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vilig\Documents\Moji dokumenti\PROJEKTI 2018\CMO Zavod za šolstvo\"/>
    </mc:Choice>
  </mc:AlternateContent>
  <xr:revisionPtr revIDLastSave="0" documentId="13_ncr:1_{C2A722CA-4428-40FB-AA83-AE62603558F1}" xr6:coauthVersionLast="36" xr6:coauthVersionMax="36" xr10:uidLastSave="{00000000-0000-0000-0000-000000000000}"/>
  <bookViews>
    <workbookView xWindow="27996" yWindow="0" windowWidth="23040" windowHeight="9084" tabRatio="1000" activeTab="17" xr2:uid="{00000000-000D-0000-FFFF-FFFF00000000}"/>
  </bookViews>
  <sheets>
    <sheet name="Rekapitulacija" sheetId="25" r:id="rId1"/>
    <sheet name="rek. goi" sheetId="2" r:id="rId2"/>
    <sheet name="prip" sheetId="3" r:id="rId3"/>
    <sheet name="ruš" sheetId="4" r:id="rId4"/>
    <sheet name="zid" sheetId="5" r:id="rId5"/>
    <sheet name="mont" sheetId="6" r:id="rId6"/>
    <sheet name="talne" sheetId="7" r:id="rId7"/>
    <sheet name="keram" sheetId="8" r:id="rId8"/>
    <sheet name="slik" sheetId="9" r:id="rId9"/>
    <sheet name="stavb.poh." sheetId="10" r:id="rId10"/>
    <sheet name="ključ.dela" sheetId="11" r:id="rId11"/>
    <sheet name="Razna oprema" sheetId="24" r:id="rId12"/>
    <sheet name="rek.str." sheetId="13" r:id="rId13"/>
    <sheet name="str.inst." sheetId="14" r:id="rId14"/>
    <sheet name="rek.ei" sheetId="19" r:id="rId15"/>
    <sheet name="jaki in šibki tok" sheetId="20" r:id="rId16"/>
    <sheet name="rek.poh." sheetId="26" r:id="rId17"/>
    <sheet name="poh." sheetId="27" r:id="rId18"/>
  </sheets>
  <definedNames>
    <definedName name="Datum">"['file:///C:/Users/Downloads/ZD%20Center_elektroinstalacije.xls'#$''.$F$22]"</definedName>
    <definedName name="Naročnik">"['file:///C:/Users/Downloads/ZD%20Center_elektroinstalacije.xls'#$''.$B$12:.$B$16]"</definedName>
    <definedName name="_xlnm.Print_Area" localSheetId="15">'jaki in šibki tok'!$A$1:$F$277</definedName>
    <definedName name="_xlnm.Print_Area" localSheetId="2">prip!$A$15:$F$75</definedName>
    <definedName name="_xlnm.Print_Area" localSheetId="1">'rek. goi'!$A$1:$E$93</definedName>
    <definedName name="_xlnm.Print_Area" localSheetId="14">'rek.ei'!$A$1:$F$36</definedName>
    <definedName name="_xlnm.Print_Area" localSheetId="3">ruš!$A$1:$F$134</definedName>
    <definedName name="_xlnm.Print_Area" localSheetId="8">slik!$A$1:$F$57</definedName>
    <definedName name="_xlnm.Print_Area" localSheetId="9">stavb.poh.!$A$1:$F$147</definedName>
    <definedName name="_xlnm.Print_Area" localSheetId="6">talne!$A$1:$F$43</definedName>
    <definedName name="Z_76423107_EDE6_446D_A7FB_DEB77C9CD43E_.wvu.PrintArea" localSheetId="15">'jaki in šibki tok'!$A$1:$C$272</definedName>
    <definedName name="Z_76423107_EDE6_446D_A7FB_DEB77C9CD43E_.wvu.PrintArea" localSheetId="14">'rek.ei'!$A$1:$F$35</definedName>
    <definedName name="Za">"['file:///C:/Users/Downloads/ZD%20Center_elektroinstalacije.xls'#$''.$B$25:.$B$26]"</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0" i="9" l="1"/>
  <c r="E54" i="9"/>
  <c r="E46" i="8"/>
  <c r="E24" i="7"/>
  <c r="E32" i="7"/>
  <c r="E39" i="7"/>
  <c r="E56" i="6"/>
  <c r="E79" i="4"/>
  <c r="E112" i="4"/>
  <c r="E693" i="20"/>
  <c r="E509" i="20"/>
  <c r="E396" i="20"/>
  <c r="E75" i="6"/>
  <c r="E87" i="6"/>
  <c r="D32" i="25" l="1"/>
  <c r="D14" i="25"/>
  <c r="D91" i="2"/>
  <c r="F52" i="9"/>
  <c r="F54" i="9" s="1"/>
  <c r="F55" i="9" s="1"/>
  <c r="F49" i="9"/>
  <c r="F18" i="19"/>
  <c r="F23" i="19"/>
  <c r="F28" i="19"/>
  <c r="F321" i="14"/>
  <c r="F319" i="14"/>
  <c r="F317" i="14"/>
  <c r="F315" i="14"/>
  <c r="F308" i="14"/>
  <c r="F307" i="14"/>
  <c r="F304" i="14"/>
  <c r="F301" i="14"/>
  <c r="F298" i="14"/>
  <c r="F296" i="14"/>
  <c r="F323" i="14" s="1"/>
  <c r="F29" i="13" s="1"/>
  <c r="F280" i="14"/>
  <c r="F278" i="14"/>
  <c r="F276" i="14"/>
  <c r="F274" i="14"/>
  <c r="F273" i="14"/>
  <c r="F272" i="14"/>
  <c r="F269" i="14"/>
  <c r="F268" i="14"/>
  <c r="F265" i="14"/>
  <c r="F263" i="14"/>
  <c r="F260" i="14"/>
  <c r="F257" i="14"/>
  <c r="F254" i="14"/>
  <c r="F250" i="14"/>
  <c r="F248" i="14"/>
  <c r="F246" i="14"/>
  <c r="F282" i="14" s="1"/>
  <c r="F23" i="13" s="1"/>
  <c r="F238" i="14"/>
  <c r="F236" i="14"/>
  <c r="F234" i="14"/>
  <c r="F232" i="14"/>
  <c r="F231" i="14"/>
  <c r="F230" i="14"/>
  <c r="F227" i="14"/>
  <c r="F226" i="14"/>
  <c r="F223" i="14"/>
  <c r="F221" i="14"/>
  <c r="F218" i="14"/>
  <c r="F215" i="14"/>
  <c r="F212" i="14"/>
  <c r="F210" i="14"/>
  <c r="F208" i="14"/>
  <c r="F206" i="14"/>
  <c r="F204" i="14"/>
  <c r="F202" i="14"/>
  <c r="F200" i="14"/>
  <c r="F194" i="14"/>
  <c r="F192" i="14"/>
  <c r="F190" i="14"/>
  <c r="F188" i="14"/>
  <c r="F186" i="14"/>
  <c r="F184" i="14"/>
  <c r="F182" i="14"/>
  <c r="F180" i="14"/>
  <c r="F178" i="14"/>
  <c r="F175" i="14"/>
  <c r="F174" i="14"/>
  <c r="F171" i="14"/>
  <c r="F168" i="14"/>
  <c r="F165" i="14"/>
  <c r="F164" i="14"/>
  <c r="F163" i="14"/>
  <c r="F162" i="14"/>
  <c r="F161" i="14"/>
  <c r="F160" i="14"/>
  <c r="F157" i="14"/>
  <c r="F156" i="14"/>
  <c r="F153" i="14"/>
  <c r="F152" i="14"/>
  <c r="F151" i="14"/>
  <c r="F150" i="14"/>
  <c r="F147" i="14"/>
  <c r="F146" i="14"/>
  <c r="F143" i="14"/>
  <c r="F125" i="14"/>
  <c r="F196" i="14" s="1"/>
  <c r="F16" i="13" s="1"/>
  <c r="F119" i="14"/>
  <c r="F117" i="14"/>
  <c r="F115" i="14"/>
  <c r="F113" i="14"/>
  <c r="F111" i="14"/>
  <c r="F108" i="14"/>
  <c r="F105" i="14"/>
  <c r="F103" i="14"/>
  <c r="F102" i="14"/>
  <c r="F99" i="14"/>
  <c r="F98" i="14"/>
  <c r="F97" i="14"/>
  <c r="F96" i="14"/>
  <c r="F95" i="14"/>
  <c r="F92" i="14"/>
  <c r="F91" i="14"/>
  <c r="F88" i="14"/>
  <c r="F85" i="14"/>
  <c r="F68" i="14"/>
  <c r="F50" i="14"/>
  <c r="F25" i="14"/>
  <c r="F27" i="14"/>
  <c r="F23" i="14"/>
  <c r="F21" i="14"/>
  <c r="F19" i="14"/>
  <c r="F17" i="14"/>
  <c r="F16" i="14"/>
  <c r="F15" i="14"/>
  <c r="F14" i="14"/>
  <c r="F11" i="14"/>
  <c r="F9" i="14"/>
  <c r="F7" i="14"/>
  <c r="F29" i="14" s="1"/>
  <c r="F14" i="13" s="1"/>
  <c r="F9" i="11"/>
  <c r="F240" i="14" l="1"/>
  <c r="F17" i="13" s="1"/>
  <c r="F121" i="14"/>
  <c r="F15" i="13" s="1"/>
  <c r="F144" i="10" l="1"/>
  <c r="F146" i="10" s="1"/>
  <c r="F147" i="10" s="1"/>
  <c r="F17" i="26" l="1"/>
  <c r="D30" i="13"/>
  <c r="D24" i="13"/>
  <c r="D18" i="13"/>
  <c r="F18" i="13"/>
  <c r="F20" i="13" s="1"/>
  <c r="F30" i="13"/>
  <c r="F32" i="13" s="1"/>
  <c r="F24" i="13"/>
  <c r="F26" i="13" s="1"/>
  <c r="E18" i="13"/>
  <c r="D67" i="2"/>
  <c r="D46" i="2"/>
  <c r="F46" i="9"/>
  <c r="F38" i="9"/>
  <c r="D64" i="2"/>
  <c r="F70" i="3"/>
  <c r="F68" i="3"/>
  <c r="F66" i="3"/>
  <c r="F64" i="3"/>
  <c r="F62" i="3"/>
  <c r="F60" i="3"/>
  <c r="F58" i="3"/>
  <c r="F56" i="3"/>
  <c r="F52" i="3"/>
  <c r="F51" i="3"/>
  <c r="F49" i="3"/>
  <c r="F47" i="3"/>
  <c r="F45" i="3"/>
  <c r="F27" i="24"/>
  <c r="F11" i="24"/>
  <c r="F13" i="11"/>
  <c r="F34" i="13" l="1"/>
  <c r="D71" i="25" s="1"/>
  <c r="D50" i="25"/>
  <c r="F72" i="3"/>
  <c r="D57" i="2" s="1"/>
  <c r="E24" i="13"/>
  <c r="E30" i="13"/>
  <c r="D65" i="2"/>
  <c r="F53" i="3"/>
  <c r="D36" i="2" s="1"/>
  <c r="F138" i="10"/>
  <c r="F126" i="10"/>
  <c r="F116" i="10"/>
  <c r="F107" i="10"/>
  <c r="F20" i="9"/>
  <c r="F35" i="9"/>
  <c r="F44" i="8"/>
  <c r="F41" i="8"/>
  <c r="F36" i="8"/>
  <c r="F37" i="7"/>
  <c r="F39" i="7" s="1"/>
  <c r="F30" i="7"/>
  <c r="F29" i="7"/>
  <c r="F85" i="6"/>
  <c r="F73" i="6"/>
  <c r="F67" i="6"/>
  <c r="F106" i="5"/>
  <c r="F105" i="5"/>
  <c r="F92" i="5"/>
  <c r="F91" i="5"/>
  <c r="F102" i="5"/>
  <c r="F100" i="5"/>
  <c r="F75" i="5"/>
  <c r="F74" i="5"/>
  <c r="F69" i="5"/>
  <c r="F68" i="5"/>
  <c r="F127" i="4"/>
  <c r="F126" i="4"/>
  <c r="F110" i="4"/>
  <c r="F109" i="4"/>
  <c r="F106" i="4"/>
  <c r="F48" i="4"/>
  <c r="F99" i="4"/>
  <c r="F96" i="4"/>
  <c r="F123" i="4"/>
  <c r="F121" i="4"/>
  <c r="D66" i="2" l="1"/>
  <c r="F128" i="10"/>
  <c r="D45" i="2" s="1"/>
  <c r="F46" i="8"/>
  <c r="F47" i="8" s="1"/>
  <c r="D43" i="2" s="1"/>
  <c r="F75" i="6"/>
  <c r="F76" i="6" s="1"/>
  <c r="D41" i="2" s="1"/>
  <c r="F40" i="7"/>
  <c r="D63" i="2" s="1"/>
  <c r="F32" i="7"/>
  <c r="F33" i="7" s="1"/>
  <c r="D42" i="2" l="1"/>
  <c r="F94" i="4"/>
  <c r="F92" i="4"/>
  <c r="F117" i="4"/>
  <c r="F88" i="4"/>
  <c r="F87" i="4"/>
  <c r="F85" i="4"/>
  <c r="F82" i="27" l="1"/>
  <c r="F78" i="27"/>
  <c r="F83" i="27" s="1"/>
  <c r="F16" i="26" s="1"/>
  <c r="F18" i="26" s="1"/>
  <c r="F74" i="27"/>
  <c r="F70" i="27"/>
  <c r="F65" i="27"/>
  <c r="F60" i="27"/>
  <c r="F57" i="27"/>
  <c r="F54" i="27"/>
  <c r="F49" i="27"/>
  <c r="F45" i="27"/>
  <c r="F42" i="27"/>
  <c r="F39" i="27"/>
  <c r="F36" i="27"/>
  <c r="F33" i="27"/>
  <c r="F28" i="27"/>
  <c r="D20" i="25" l="1"/>
  <c r="D79" i="25"/>
  <c r="F34" i="10"/>
  <c r="F52" i="10"/>
  <c r="F50" i="4"/>
  <c r="F670" i="20" l="1"/>
  <c r="F668" i="20"/>
  <c r="F666" i="20"/>
  <c r="F664" i="20"/>
  <c r="F662" i="20"/>
  <c r="F660" i="20"/>
  <c r="F654" i="20"/>
  <c r="F653" i="20"/>
  <c r="F652" i="20"/>
  <c r="F651" i="20"/>
  <c r="F650" i="20"/>
  <c r="F649" i="20"/>
  <c r="F648" i="20"/>
  <c r="F647" i="20"/>
  <c r="F646" i="20"/>
  <c r="F645" i="20"/>
  <c r="F637" i="20"/>
  <c r="F612" i="20"/>
  <c r="F592" i="20"/>
  <c r="F590" i="20"/>
  <c r="F588" i="20"/>
  <c r="F585" i="20"/>
  <c r="F582" i="20"/>
  <c r="F579" i="20"/>
  <c r="F576" i="20"/>
  <c r="F574" i="20"/>
  <c r="F572" i="20"/>
  <c r="F569" i="20"/>
  <c r="F568" i="20"/>
  <c r="F565" i="20"/>
  <c r="F562" i="20"/>
  <c r="F561" i="20"/>
  <c r="F560" i="20"/>
  <c r="F559" i="20"/>
  <c r="F558" i="20"/>
  <c r="F557" i="20"/>
  <c r="F556" i="20"/>
  <c r="F553" i="20"/>
  <c r="F550" i="20"/>
  <c r="F548" i="20"/>
  <c r="F546" i="20"/>
  <c r="F544" i="20"/>
  <c r="F536" i="20"/>
  <c r="F534" i="20"/>
  <c r="F532" i="20"/>
  <c r="F528" i="20"/>
  <c r="F488" i="20"/>
  <c r="F486" i="20"/>
  <c r="F484" i="20"/>
  <c r="F482" i="20"/>
  <c r="F476" i="20"/>
  <c r="F475" i="20"/>
  <c r="F474" i="20"/>
  <c r="F473" i="20"/>
  <c r="F472" i="20"/>
  <c r="F470" i="20"/>
  <c r="F469" i="20"/>
  <c r="F468" i="20"/>
  <c r="F467" i="20"/>
  <c r="F465" i="20"/>
  <c r="F463" i="20"/>
  <c r="F461" i="20"/>
  <c r="F451" i="20"/>
  <c r="F449" i="20"/>
  <c r="F446" i="20"/>
  <c r="F444" i="20"/>
  <c r="F441" i="20"/>
  <c r="F438" i="20"/>
  <c r="F435" i="20"/>
  <c r="F433" i="20"/>
  <c r="F425" i="20"/>
  <c r="F423" i="20"/>
  <c r="F421" i="20"/>
  <c r="F416" i="20"/>
  <c r="F414" i="20"/>
  <c r="F365" i="20"/>
  <c r="F363" i="20"/>
  <c r="F361" i="20"/>
  <c r="F359" i="20"/>
  <c r="F357" i="20"/>
  <c r="F355" i="20"/>
  <c r="F353" i="20"/>
  <c r="F351" i="20"/>
  <c r="F344" i="20"/>
  <c r="F342" i="20"/>
  <c r="F339" i="20"/>
  <c r="F336" i="20"/>
  <c r="F327" i="20"/>
  <c r="F325" i="20"/>
  <c r="F324" i="20"/>
  <c r="F322" i="20"/>
  <c r="F321" i="20"/>
  <c r="F320" i="20"/>
  <c r="F319" i="20"/>
  <c r="F318" i="20"/>
  <c r="F316" i="20"/>
  <c r="F314" i="20"/>
  <c r="F312" i="20"/>
  <c r="F303" i="20"/>
  <c r="F301" i="20"/>
  <c r="F299" i="20"/>
  <c r="F297" i="20"/>
  <c r="F296" i="20"/>
  <c r="F293" i="20"/>
  <c r="F291" i="20"/>
  <c r="F289" i="20"/>
  <c r="F281" i="20"/>
  <c r="F280" i="20"/>
  <c r="F279" i="20"/>
  <c r="F278" i="20"/>
  <c r="F277" i="20"/>
  <c r="F275" i="20"/>
  <c r="F274" i="20"/>
  <c r="F273" i="20"/>
  <c r="F272" i="20"/>
  <c r="F271" i="20"/>
  <c r="F270" i="20"/>
  <c r="F269" i="20"/>
  <c r="F267" i="20"/>
  <c r="F265" i="20"/>
  <c r="F263" i="20"/>
  <c r="F262" i="20"/>
  <c r="F261" i="20"/>
  <c r="F260" i="20"/>
  <c r="F259" i="20"/>
  <c r="F257" i="20"/>
  <c r="F254" i="20"/>
  <c r="F252" i="20"/>
  <c r="F250" i="20"/>
  <c r="F248" i="20"/>
  <c r="F247" i="20"/>
  <c r="F246" i="20"/>
  <c r="F244" i="20"/>
  <c r="F243" i="20"/>
  <c r="F232" i="20"/>
  <c r="F229" i="20"/>
  <c r="F228" i="20"/>
  <c r="F225" i="20"/>
  <c r="F224" i="20"/>
  <c r="F221" i="20"/>
  <c r="F219" i="20"/>
  <c r="A218" i="20"/>
  <c r="F216" i="20"/>
  <c r="F215" i="20"/>
  <c r="F210" i="20"/>
  <c r="F209" i="20"/>
  <c r="F208" i="20"/>
  <c r="F207" i="20"/>
  <c r="F206" i="20"/>
  <c r="F205" i="20"/>
  <c r="F189" i="20"/>
  <c r="F187" i="20"/>
  <c r="F186" i="20"/>
  <c r="F185" i="20"/>
  <c r="F184" i="20"/>
  <c r="F183" i="20"/>
  <c r="F182" i="20"/>
  <c r="F181" i="20"/>
  <c r="F179" i="20"/>
  <c r="F178" i="20"/>
  <c r="F177" i="20"/>
  <c r="F172" i="20"/>
  <c r="F170" i="20"/>
  <c r="F169" i="20"/>
  <c r="F168" i="20"/>
  <c r="F167" i="20"/>
  <c r="F166" i="20"/>
  <c r="F165" i="20"/>
  <c r="F164" i="20"/>
  <c r="F162" i="20"/>
  <c r="F161" i="20"/>
  <c r="F160" i="20"/>
  <c r="F150" i="20"/>
  <c r="F148" i="20"/>
  <c r="F146" i="20"/>
  <c r="F145" i="20"/>
  <c r="F142" i="20"/>
  <c r="F141" i="20"/>
  <c r="F140" i="20"/>
  <c r="F137" i="20"/>
  <c r="F134" i="20"/>
  <c r="F131" i="20"/>
  <c r="F129" i="20"/>
  <c r="F127" i="20"/>
  <c r="F125" i="20"/>
  <c r="F123" i="20"/>
  <c r="F122" i="20"/>
  <c r="F119" i="20"/>
  <c r="F118" i="20"/>
  <c r="F115" i="20"/>
  <c r="F114" i="20"/>
  <c r="F113" i="20"/>
  <c r="F110" i="20"/>
  <c r="F109" i="20"/>
  <c r="F106" i="20"/>
  <c r="F105" i="20"/>
  <c r="F104" i="20"/>
  <c r="F103" i="20"/>
  <c r="F102" i="20"/>
  <c r="F101" i="20"/>
  <c r="F98" i="20"/>
  <c r="F95" i="20"/>
  <c r="F93" i="20"/>
  <c r="F91" i="20"/>
  <c r="F89" i="20"/>
  <c r="F88" i="20"/>
  <c r="F85" i="20"/>
  <c r="F83" i="20"/>
  <c r="F81" i="20"/>
  <c r="F79" i="20"/>
  <c r="F76" i="20"/>
  <c r="F75" i="20"/>
  <c r="F67" i="20"/>
  <c r="F65" i="20"/>
  <c r="F63" i="20"/>
  <c r="F61" i="20"/>
  <c r="F59" i="20"/>
  <c r="F56" i="20"/>
  <c r="F54" i="20"/>
  <c r="F52" i="20"/>
  <c r="F50" i="20"/>
  <c r="F48" i="20"/>
  <c r="F46" i="20"/>
  <c r="F44" i="20"/>
  <c r="F426" i="20" l="1"/>
  <c r="F499" i="20" s="1"/>
  <c r="F68" i="20"/>
  <c r="F376" i="20" s="1"/>
  <c r="E212" i="20"/>
  <c r="F212" i="20" s="1"/>
  <c r="E234" i="20" s="1"/>
  <c r="F234" i="20" s="1"/>
  <c r="F236" i="20" s="1"/>
  <c r="F384" i="20" s="1"/>
  <c r="E276" i="20"/>
  <c r="F276" i="20" s="1"/>
  <c r="F283" i="20" s="1"/>
  <c r="F386" i="20" s="1"/>
  <c r="F190" i="20"/>
  <c r="F491" i="20"/>
  <c r="F507" i="20" s="1"/>
  <c r="F595" i="20"/>
  <c r="F683" i="20" s="1"/>
  <c r="F639" i="20"/>
  <c r="F685" i="20" s="1"/>
  <c r="E329" i="20"/>
  <c r="F329" i="20" s="1"/>
  <c r="F331" i="20" s="1"/>
  <c r="F390" i="20" s="1"/>
  <c r="F346" i="20"/>
  <c r="F392" i="20" s="1"/>
  <c r="F455" i="20"/>
  <c r="F501" i="20" s="1"/>
  <c r="F656" i="20"/>
  <c r="F689" i="20" s="1"/>
  <c r="F173" i="20"/>
  <c r="F368" i="20"/>
  <c r="F394" i="20" s="1"/>
  <c r="E471" i="20"/>
  <c r="F471" i="20" s="1"/>
  <c r="F478" i="20" s="1"/>
  <c r="F505" i="20" s="1"/>
  <c r="F673" i="20"/>
  <c r="F691" i="20" s="1"/>
  <c r="F153" i="20"/>
  <c r="F378" i="20" s="1"/>
  <c r="F305" i="20"/>
  <c r="F388" i="20" s="1"/>
  <c r="F537" i="20"/>
  <c r="F681" i="20" s="1"/>
  <c r="F192" i="20" l="1"/>
  <c r="F380" i="20" s="1"/>
  <c r="F396" i="20" s="1"/>
  <c r="F399" i="20" s="1"/>
  <c r="F16" i="19" s="1"/>
  <c r="F693" i="20"/>
  <c r="F696" i="20" s="1"/>
  <c r="F26" i="19" s="1"/>
  <c r="E27" i="19" s="1"/>
  <c r="F509" i="20"/>
  <c r="F512" i="20" s="1"/>
  <c r="F21" i="19" s="1"/>
  <c r="E22" i="19" s="1"/>
  <c r="E17" i="19" l="1"/>
  <c r="F17" i="19" s="1"/>
  <c r="F19" i="19" s="1"/>
  <c r="D16" i="25" s="1"/>
  <c r="F697" i="20"/>
  <c r="F698" i="20" s="1"/>
  <c r="F513" i="20"/>
  <c r="F514" i="20" s="1"/>
  <c r="F400" i="20"/>
  <c r="F401" i="20" s="1"/>
  <c r="F22" i="19" l="1"/>
  <c r="F17" i="9"/>
  <c r="F72" i="10"/>
  <c r="F24" i="19" l="1"/>
  <c r="D34" i="25" s="1"/>
  <c r="F32" i="24"/>
  <c r="F33" i="24" s="1"/>
  <c r="D68" i="2" s="1"/>
  <c r="F25" i="24"/>
  <c r="F23" i="24"/>
  <c r="F79" i="5"/>
  <c r="F77" i="5"/>
  <c r="F58" i="5"/>
  <c r="F57" i="5"/>
  <c r="F56" i="5"/>
  <c r="F55" i="5"/>
  <c r="F54" i="5"/>
  <c r="F53" i="5"/>
  <c r="F50" i="5"/>
  <c r="F49" i="5"/>
  <c r="F48" i="5"/>
  <c r="F47" i="5"/>
  <c r="F65" i="5"/>
  <c r="F64" i="5"/>
  <c r="F63" i="5"/>
  <c r="F62" i="5"/>
  <c r="D71" i="5"/>
  <c r="F71" i="5" s="1"/>
  <c r="F42" i="5"/>
  <c r="F9" i="24"/>
  <c r="F12" i="24" s="1"/>
  <c r="F10" i="11"/>
  <c r="F91" i="10"/>
  <c r="F90" i="10"/>
  <c r="F89" i="10"/>
  <c r="F88" i="10"/>
  <c r="F82" i="10"/>
  <c r="F81" i="10"/>
  <c r="F80" i="10"/>
  <c r="F68" i="10"/>
  <c r="F67" i="10"/>
  <c r="F66" i="10"/>
  <c r="F65" i="10"/>
  <c r="D70" i="10"/>
  <c r="F70" i="10" s="1"/>
  <c r="D26" i="2" l="1"/>
  <c r="F28" i="24"/>
  <c r="D47" i="2" s="1"/>
  <c r="F18" i="11"/>
  <c r="D25" i="2"/>
  <c r="F60" i="10"/>
  <c r="F44" i="10"/>
  <c r="F37" i="24" l="1"/>
  <c r="D89" i="2" s="1"/>
  <c r="F45" i="6"/>
  <c r="F27" i="9" l="1"/>
  <c r="F25" i="9"/>
  <c r="D23" i="8" l="1"/>
  <c r="F23" i="8" s="1"/>
  <c r="F44" i="6"/>
  <c r="F18" i="7"/>
  <c r="F22" i="7" l="1"/>
  <c r="F20" i="7"/>
  <c r="F14" i="7"/>
  <c r="F12" i="7"/>
  <c r="F54" i="6"/>
  <c r="F52" i="6"/>
  <c r="F28" i="6"/>
  <c r="F44" i="4"/>
  <c r="F47" i="4"/>
  <c r="F36" i="6"/>
  <c r="F35" i="6" l="1"/>
  <c r="F21" i="6"/>
  <c r="F35" i="5" l="1"/>
  <c r="F34" i="5"/>
  <c r="F73" i="4" l="1"/>
  <c r="F63" i="4"/>
  <c r="F62" i="4"/>
  <c r="F61" i="4"/>
  <c r="F53" i="4" l="1"/>
  <c r="F34" i="4"/>
  <c r="F24" i="4"/>
  <c r="F23" i="4"/>
  <c r="F22" i="4"/>
  <c r="F21" i="4"/>
  <c r="F20" i="4"/>
  <c r="F19" i="4"/>
  <c r="F18" i="4"/>
  <c r="F37" i="4" l="1"/>
  <c r="F37" i="3" l="1"/>
  <c r="F60" i="4" l="1"/>
  <c r="F39" i="3"/>
  <c r="F41" i="3"/>
  <c r="F83" i="10" l="1"/>
  <c r="F22" i="10"/>
  <c r="F93" i="10" s="1"/>
  <c r="F26" i="8"/>
  <c r="F17" i="8"/>
  <c r="F83" i="5"/>
  <c r="F82" i="5"/>
  <c r="F40" i="5"/>
  <c r="F38" i="5"/>
  <c r="F22" i="5"/>
  <c r="F77" i="4"/>
  <c r="F76" i="4"/>
  <c r="F70" i="4"/>
  <c r="F57" i="4"/>
  <c r="F54" i="4"/>
  <c r="F43" i="4"/>
  <c r="F40" i="4"/>
  <c r="F31" i="4"/>
  <c r="F27" i="4"/>
  <c r="D15" i="4"/>
  <c r="F15" i="4" s="1"/>
  <c r="F35" i="3"/>
  <c r="F33" i="3"/>
  <c r="F31" i="3"/>
  <c r="F29" i="3"/>
  <c r="F27" i="3"/>
  <c r="F25" i="3"/>
  <c r="F23" i="3"/>
  <c r="F21" i="3"/>
  <c r="F19" i="3"/>
  <c r="D24" i="2" l="1"/>
  <c r="F42" i="3"/>
  <c r="D88" i="2"/>
  <c r="F56" i="6"/>
  <c r="F57" i="6" s="1"/>
  <c r="F14" i="5"/>
  <c r="F22" i="9"/>
  <c r="D20" i="2" l="1"/>
  <c r="D15" i="2"/>
  <c r="F74" i="3"/>
  <c r="D78" i="2" s="1"/>
  <c r="D87" i="2"/>
  <c r="F14" i="9"/>
  <c r="E29" i="9" s="1"/>
  <c r="E28" i="8"/>
  <c r="F28" i="8" s="1"/>
  <c r="F29" i="8" s="1"/>
  <c r="F18" i="5"/>
  <c r="E85" i="5" s="1"/>
  <c r="F79" i="4"/>
  <c r="F80" i="4" s="1"/>
  <c r="D16" i="2" s="1"/>
  <c r="D22" i="2" l="1"/>
  <c r="F54" i="8"/>
  <c r="D85" i="2" s="1"/>
  <c r="F87" i="6"/>
  <c r="F112" i="4"/>
  <c r="F113" i="4" s="1"/>
  <c r="D37" i="2" s="1"/>
  <c r="F85" i="5"/>
  <c r="F86" i="5" s="1"/>
  <c r="F29" i="9"/>
  <c r="F30" i="9" s="1"/>
  <c r="F24" i="7"/>
  <c r="F27" i="19"/>
  <c r="F29" i="19" s="1"/>
  <c r="D52" i="25" s="1"/>
  <c r="D17" i="2" l="1"/>
  <c r="D18" i="2" s="1"/>
  <c r="F31" i="19"/>
  <c r="D74" i="25" s="1"/>
  <c r="D23" i="2"/>
  <c r="F25" i="7"/>
  <c r="F88" i="6"/>
  <c r="E94" i="5"/>
  <c r="F94" i="5" s="1"/>
  <c r="F95" i="5" s="1"/>
  <c r="D38" i="2" s="1"/>
  <c r="D39" i="2" s="1"/>
  <c r="E129" i="4"/>
  <c r="F129" i="4" s="1"/>
  <c r="D62" i="2" l="1"/>
  <c r="F91" i="6"/>
  <c r="D83" i="2" s="1"/>
  <c r="D21" i="2"/>
  <c r="D30" i="2" s="1"/>
  <c r="D12" i="25" s="1"/>
  <c r="D18" i="25" s="1"/>
  <c r="D22" i="25" s="1"/>
  <c r="D24" i="25" s="1"/>
  <c r="D26" i="25" s="1"/>
  <c r="F42" i="7"/>
  <c r="D84" i="2" s="1"/>
  <c r="E108" i="5"/>
  <c r="F108" i="5" s="1"/>
  <c r="F109" i="5" s="1"/>
  <c r="D59" i="2" s="1"/>
  <c r="F130" i="4"/>
  <c r="F132" i="4" l="1"/>
  <c r="D79" i="2" s="1"/>
  <c r="D58" i="2"/>
  <c r="D60" i="2" s="1"/>
  <c r="D72" i="2" s="1"/>
  <c r="D48" i="25" s="1"/>
  <c r="D54" i="25" s="1"/>
  <c r="D58" i="25" s="1"/>
  <c r="D60" i="25" s="1"/>
  <c r="D62" i="25" s="1"/>
  <c r="F114" i="5"/>
  <c r="D80" i="2" s="1"/>
  <c r="F40" i="9"/>
  <c r="D81" i="2" l="1"/>
  <c r="F41" i="9"/>
  <c r="F57" i="9" s="1"/>
  <c r="D86" i="2" l="1"/>
  <c r="D93" i="2" s="1"/>
  <c r="D68" i="25" s="1"/>
  <c r="D76" i="25" s="1"/>
  <c r="D81" i="25" s="1"/>
  <c r="D83" i="25" s="1"/>
  <c r="D85" i="25" s="1"/>
  <c r="D44" i="2"/>
  <c r="D51" i="2" s="1"/>
  <c r="D30" i="25" l="1"/>
  <c r="D36" i="25" s="1"/>
  <c r="D40" i="25" s="1"/>
  <c r="D42" i="25" s="1"/>
  <c r="D44" i="25" s="1"/>
</calcChain>
</file>

<file path=xl/sharedStrings.xml><?xml version="1.0" encoding="utf-8"?>
<sst xmlns="http://schemas.openxmlformats.org/spreadsheetml/2006/main" count="2491" uniqueCount="1037">
  <si>
    <t>PROJEKTANTSKI PREDRAČUN</t>
  </si>
  <si>
    <t>STROJNE INSTALACIJE</t>
  </si>
  <si>
    <t>VSE SKUPAJ brez DDV</t>
  </si>
  <si>
    <t>GRADBENO - OBRTNIŠKA DELA</t>
  </si>
  <si>
    <t xml:space="preserve"> REKAPITULACIJA GOI</t>
  </si>
  <si>
    <t>GRADBENA DELA</t>
  </si>
  <si>
    <t>I.</t>
  </si>
  <si>
    <t>PRIPRAVLJALNA DELA</t>
  </si>
  <si>
    <t>II.</t>
  </si>
  <si>
    <t>RUŠITVENA DELA</t>
  </si>
  <si>
    <t>III.</t>
  </si>
  <si>
    <t>ZIDARSKA DELA</t>
  </si>
  <si>
    <t>IV.</t>
  </si>
  <si>
    <t>NEPREDVIDENA GRADBENA DELA - 10%</t>
  </si>
  <si>
    <t>OBRTNIŠKA DELA</t>
  </si>
  <si>
    <t>MONTAŽNE STENE IN STROPOVI</t>
  </si>
  <si>
    <t>TALNE OBLOGE</t>
  </si>
  <si>
    <t>KERAMIČARSKA DELA</t>
  </si>
  <si>
    <t>SLIKOPLESKARSKA DELA</t>
  </si>
  <si>
    <t>V.</t>
  </si>
  <si>
    <t>VI.</t>
  </si>
  <si>
    <t>KLEPARSKA DELA</t>
  </si>
  <si>
    <t>VII.</t>
  </si>
  <si>
    <t>VIII.</t>
  </si>
  <si>
    <t>IX.</t>
  </si>
  <si>
    <t>em</t>
  </si>
  <si>
    <t>kol</t>
  </si>
  <si>
    <t>cena/em</t>
  </si>
  <si>
    <t>vrednost</t>
  </si>
  <si>
    <t>Opis del</t>
  </si>
  <si>
    <t>Izdelava varnostnega načrta in načrta organizacije gradbišča</t>
  </si>
  <si>
    <t>kpl</t>
  </si>
  <si>
    <t>a</t>
  </si>
  <si>
    <t>Dobava in postavitev  gradbiščne in opozorilne table,  za označitev gradbišča</t>
  </si>
  <si>
    <t>b</t>
  </si>
  <si>
    <t xml:space="preserve">Dobava in postavitev gradbiščne ograje in gradbiščnih vrat z ključavnico   </t>
  </si>
  <si>
    <t>m1</t>
  </si>
  <si>
    <t>c</t>
  </si>
  <si>
    <t>Postavitev gradbiščnih  kontejnerjev  za gradbiščno pisarno, skladišče in garderobo za delavce</t>
  </si>
  <si>
    <t>d</t>
  </si>
  <si>
    <t>Postavitev  prenosnega kontejnerja WC-a in stroški najema v trajanju do 3 mesece</t>
  </si>
  <si>
    <t>mesec</t>
  </si>
  <si>
    <t>e</t>
  </si>
  <si>
    <t xml:space="preserve">Postavitev gradbiščne elektro omarice za gradbiščno elektriko, vključno z izvedenimi ozemljitvami in el. meritvah  </t>
  </si>
  <si>
    <t>f</t>
  </si>
  <si>
    <t>Stroški za postavitev gradbiščnega vodovodnega priključka</t>
  </si>
  <si>
    <t>g</t>
  </si>
  <si>
    <t>Izdelava zaščitnih odrov na prehodih po potrebi</t>
  </si>
  <si>
    <t>h</t>
  </si>
  <si>
    <t xml:space="preserve">Zaščita obstoječih površin - območje komunikacijskih in transportnih poti  </t>
  </si>
  <si>
    <t>PRIPRAVLJALNA DELA SKUPAJ</t>
  </si>
  <si>
    <t>obr. po dejansko porabljenem času, z vsemi potrebnimi deli, preddeli, upoštevati odvoz do 20 km</t>
  </si>
  <si>
    <t>ur</t>
  </si>
  <si>
    <t>obr. po dejansko porabljenem času</t>
  </si>
  <si>
    <t xml:space="preserve">Demontaža in odstranitev  obstoječih kovinskih delov za pritrjevanje gasilnih aparatov in pdb... ( kovinske omare,  police  in omarice ) in transport odstanjenih delov na trajno deponijo  , na razdalji do 20 km   </t>
  </si>
  <si>
    <t>kos</t>
  </si>
  <si>
    <t>vrata z nadsvetlobo</t>
  </si>
  <si>
    <t>vel od 2,0-4,0 m2</t>
  </si>
  <si>
    <t>m2</t>
  </si>
  <si>
    <t>kom</t>
  </si>
  <si>
    <t>Rušenje  obstoječe stenske keramike  z sortiranjem materiala in odvozom na deponijo do 20 km</t>
  </si>
  <si>
    <t>Rušenje  obstoječega tlaka v pritličju  z sortiranjem materiala in odvozom na trajno deponijo na razdalji do 20 km</t>
  </si>
  <si>
    <t xml:space="preserve"> obstoječi tlak v sestavi:</t>
  </si>
  <si>
    <t>zalikan ce. estrih debl. 6,0 cm</t>
  </si>
  <si>
    <t xml:space="preserve">pvc folija  </t>
  </si>
  <si>
    <t>Gradbena pomoč obrtnikom in inštalaterkem, pri odstranitvi strojnih instalacijj. Obračun na podlagi pisnega naročila pooblaščenega nadzornika.</t>
  </si>
  <si>
    <t>PK del</t>
  </si>
  <si>
    <t>KV del</t>
  </si>
  <si>
    <t>Razna rušitvena dela katera se pojavijo v toku izvedbe rušitvenih del in so nujna za izvedbo del v celoti. Obračun po dejansko porabljenem času in materialu, ocena 10 %</t>
  </si>
  <si>
    <t>%</t>
  </si>
  <si>
    <t>RUŠITVENA DELA SKUPAJ</t>
  </si>
  <si>
    <t>Splošna določila</t>
  </si>
  <si>
    <t>Vgrajeni materiali za ta dela morajo ustrezati  tehničnim predpisom</t>
  </si>
  <si>
    <t xml:space="preserve">V zidarskih delih  je vpoštevano postavitev, premeščanje in odstranitev premičnih odrov do višine 2m višine   </t>
  </si>
  <si>
    <t>Prenos in obeležavanje višinskih točk</t>
  </si>
  <si>
    <t>Gradbeno čiščenje prostorov, izdelkov in delovnih priprav med delom in po dovršenem delu.</t>
  </si>
  <si>
    <t>Popravilo obstoječega stenskega ometa, na delih odstranjenih predelnih sten, okenskih odprtin, predelavi instalacij  in pdb..</t>
  </si>
  <si>
    <t>kompletno z vsemi pomožnimi deli, prenosi in dobavo materiala.</t>
  </si>
  <si>
    <t>količina je ocenjena</t>
  </si>
  <si>
    <t>Zazidava stenskih in talnih odprtin vel. do 0,20 m2/kom in izvedba zastičenja instalacij  z tesnilno maso na prehodih  novih instalacij in instalacijskih kanalov ( kan. vo, ck, el vodi, tk vodi  in pdb…)  v pritličju</t>
  </si>
  <si>
    <t>Tlaki</t>
  </si>
  <si>
    <t xml:space="preserve">Izvedba novega tlaka z  izolacijo:  </t>
  </si>
  <si>
    <t>v sestavi:</t>
  </si>
  <si>
    <t xml:space="preserve">akustična izolacija mineralna volna  </t>
  </si>
  <si>
    <t>(knauf Insulation ali enakovredno) debl. 4,0 cm</t>
  </si>
  <si>
    <t>ločilni sloj PE folija 0,015 cm</t>
  </si>
  <si>
    <t>mikroarmiran AB estrih (C25/30) deb. 6 cm</t>
  </si>
  <si>
    <t>ob robovih sten se položi ločilni sloj v debl. 0,5 ( XPS, geficel trak ali enakovredno)</t>
  </si>
  <si>
    <t>Doplačilo za hitrosušeči estrih, UZIN NC191 ali enakovredno</t>
  </si>
  <si>
    <t>Izdelava epoksidne parne zapore estriha :  Unipox EP 50 ali enakovredno</t>
  </si>
  <si>
    <t>Gradbena pomoč obrtnikom in inštalaterjem,  Obračun na podlagi pisnega naročila poob. nadzornika.</t>
  </si>
  <si>
    <t>Razna rušitvena dela katera se pojavijo v toku izvedbe rušitvenih del in so nujna za izvedbo del v celoti. Obračun po dejansko porabljenem času in materialu , ocena 5 %</t>
  </si>
  <si>
    <t>ZIDARSKA  DELA SKUPAJ</t>
  </si>
  <si>
    <t xml:space="preserve">V obrtniških  delih  je vpoštevano postavitev, premeščanje in odstranitev premičnih odrov do višine 2m   </t>
  </si>
  <si>
    <t>Izvedba novega  akustičnega  stropa   v sestavi</t>
  </si>
  <si>
    <t>mineralni akustični strop</t>
  </si>
  <si>
    <t>Razna obrtniška dela katera se pojavijo v toku izvedbe montažnih  del.  Obračun po dejansko porabljenem času in materialu, ocena 3 %</t>
  </si>
  <si>
    <t>MAVČNO KARTONSKE STENE SKUPAJ</t>
  </si>
  <si>
    <t>Razna nepredvidena  dela  dela katera se pojavijo v toku izvedbe obrtniških del in so nujna za izvedbo del v celoti. Obračun po dejansko porabljenem času in materialu, ocena 3 %</t>
  </si>
  <si>
    <t>TALNE OBLOGE SKUPAJ</t>
  </si>
  <si>
    <t>Premaz stenskih površin z  emulzijo za boljšo opremljivost (Elasosil alienakovredno )</t>
  </si>
  <si>
    <t>Polaganje talnih  keramičnih ploščic na cementno akrilno lepilo, kompletno z fugiranjem in vsemi pomožnimi deli</t>
  </si>
  <si>
    <t>Keramične ploščice 1. kvalitete</t>
  </si>
  <si>
    <t>N.c. keramike do 24 eur/m2</t>
  </si>
  <si>
    <t>Polaganje stenskih  keramičnih ploščic na cementno akrilno lepilo, kompletno z postavitvijo medeninastih profilov ob robovih, fugiranjem in vsemi pomožnimi deli</t>
  </si>
  <si>
    <t>N.c. keramike do 20 eur/m2</t>
  </si>
  <si>
    <t xml:space="preserve">Dobava in postavitev medeninastih profilov za razmejitev talne keramike in finalnega tlaka v hodnikih, ob vhodnih vratih.  </t>
  </si>
  <si>
    <t>L= 1,00 do 1,50 m</t>
  </si>
  <si>
    <t>Razna obrtniška dela katera se pojavijo v toku izvedbe keramičarskih del. Obračun po dejansko porabljenem času in materialu, ocena 3 %</t>
  </si>
  <si>
    <t>SLIKOPLESKARSKA DELA SKUPAJ</t>
  </si>
  <si>
    <t>Stavbno pohištvo mora ustrezati veljavnim  standardom</t>
  </si>
  <si>
    <t>Vrata</t>
  </si>
  <si>
    <t>Kovinski podboj prašno barvan, po izboru arhitekta in investitorja,siva barva - RAL 9006.</t>
  </si>
  <si>
    <t xml:space="preserve">Vgradnja v mavčno kartonsko steno  d=15 cm  </t>
  </si>
  <si>
    <t>Vratno krilo leseno : laminat ali ultrapas</t>
  </si>
  <si>
    <t>Zvočna izolacija DIN 52210. Vratno krilo z ustreznim polnilom , zvočna izolacija z vrednostjo Rw 36 dB</t>
  </si>
  <si>
    <t>Okovje in kljuka iz nerjavečega jekla. Alu garnitura kljuke in ročaja, rozeta profilni cilinder, kakovostno trojno nasadilo</t>
  </si>
  <si>
    <t>Odprtina za zdravstvene kartice  245 x 53 mm s pokrovom</t>
  </si>
  <si>
    <t>Okna</t>
  </si>
  <si>
    <t>Zgornje polje nadsvetloba, zasteklitev požarno varn. steklo EI 60</t>
  </si>
  <si>
    <t>Levo in desno  polje fiksna zastaklitev, zasteklitev požarno varn. steklo EI 60</t>
  </si>
  <si>
    <t>Vrata preko AJP vezana na centralo</t>
  </si>
  <si>
    <t>Alu profili  prašno barvani, po izboru arhitekta in investitorja, ALU profili v sivi barvi - RAL 9006.</t>
  </si>
  <si>
    <t>STAVBNO POHIŠTVO SKUPAJ</t>
  </si>
  <si>
    <t xml:space="preserve">SKUPNA REKAPITULACIJA STROŠKOV STROJNIH INŠTALACIJ IN STROJNE OPREME
</t>
  </si>
  <si>
    <t>A.</t>
  </si>
  <si>
    <t>B.</t>
  </si>
  <si>
    <t>C.</t>
  </si>
  <si>
    <t>PREZRAČEVANJE</t>
  </si>
  <si>
    <t>Skupaj</t>
  </si>
  <si>
    <t>m</t>
  </si>
  <si>
    <t>ELEKTROINSTALACIJE</t>
  </si>
  <si>
    <t>POPIS OPREME IN DEL:</t>
  </si>
  <si>
    <t>OPOMBA:</t>
  </si>
  <si>
    <t>V vseh postavkah, kjer je naveden proizvajalec oz. tip izdelka, velja določilo "KOT NAPRIMER".
Ponudnik lahko ponudi blago oz. izdelke z boljšimi preformansami, ne sme pa ponuditi slabših.</t>
  </si>
  <si>
    <t>Nepredvidena dela (obračuna se po potrditvi nadzora)</t>
  </si>
  <si>
    <t>Izdelava prikaza izvedenaga stanja - PID -  v štirih izvodih</t>
  </si>
  <si>
    <t>SKUPAJ</t>
  </si>
  <si>
    <t>1</t>
  </si>
  <si>
    <t>2</t>
  </si>
  <si>
    <t>3</t>
  </si>
  <si>
    <t>4</t>
  </si>
  <si>
    <t>5</t>
  </si>
  <si>
    <t>6</t>
  </si>
  <si>
    <t>8</t>
  </si>
  <si>
    <t>10</t>
  </si>
  <si>
    <t>17</t>
  </si>
  <si>
    <t>18</t>
  </si>
  <si>
    <t>19</t>
  </si>
  <si>
    <t xml:space="preserve">kos </t>
  </si>
  <si>
    <t>Levo in desno  polje fiksna zastaklitev, zasteklitev požarno varn. steklo EI 30</t>
  </si>
  <si>
    <t>i.</t>
  </si>
  <si>
    <t>Dobava in montaža protiprašnih in protihrupnih predelnih sten s provizori vrati ter demontaža po končanih delih.</t>
  </si>
  <si>
    <t>j.</t>
  </si>
  <si>
    <t>Dobava in montaža dvigala za vertikalne transporte.</t>
  </si>
  <si>
    <t>k.</t>
  </si>
  <si>
    <t xml:space="preserve">Demontaža obstoječih notranjih  vrat ter deponiranje za kasnejšo obnovo in ponovna montaža  </t>
  </si>
  <si>
    <t>Demontaža in odstranitev obešenega mavčnokartonskega stropa, kompletno z pritrdilnim elementi in podkonstrukcijo ter odvoz na trajno deponijo na razdalji do 20 km</t>
  </si>
  <si>
    <t>Rušenje obstoječih predelnih sten iz porolita deb. do 15 cm v kompletni sestavi s stensko keramiko in ometi, sortiranje materiala in odvoz na trajno deponijo na razdalji do 20 km</t>
  </si>
  <si>
    <t>7.nadstropje</t>
  </si>
  <si>
    <t>8.nadstropje</t>
  </si>
  <si>
    <t>čajna kuhinja v 7. in 8.n.</t>
  </si>
  <si>
    <t>umivalnica moških sanitarij</t>
  </si>
  <si>
    <t>Izvajanje varnostnih in zaščitnih ukrepov za zagotavljanje varnosti in zdravja pri delu sklado z zahtevami koordinatorja varnosti</t>
  </si>
  <si>
    <t xml:space="preserve">iznos notranje  opreme  na lokacijo, v skladu z organizacijo gradbišča  </t>
  </si>
  <si>
    <t>Izpraznitev prostorov na podestih stopnišča pred dvigali, čajne kuhinje za dvigalnima in jaškoma ter posamezne študentske prostore-sobe v 7. in 8. nadsztopju stavne Dunajska cesta 104</t>
  </si>
  <si>
    <t>Demontaža in odstranitev  obstoječe sanitarne opreme in transport odstanjenih delov na trajno deponijo, na razdalji do 20 km iz vseh prostorov v 7. in 8. nadstropju, v moškem wc v pritličju, ter v 1. kleti v dostavnem prostoru</t>
  </si>
  <si>
    <t xml:space="preserve">Demontaža obstoječih notranjih  vrat ter odvoz na na trajno deponijo, na razdalji do 20 km </t>
  </si>
  <si>
    <t>Kovinska vrata v kleti med dostavnim orostorom in hodnikom</t>
  </si>
  <si>
    <t>vel od 4,0-8,0 m2</t>
  </si>
  <si>
    <t>Kovinska vhodna dvokrilna vrata v dostavni prostor</t>
  </si>
  <si>
    <t>wc školjke s splakovalniki in podkonstrukcijo,</t>
  </si>
  <si>
    <t>talni sifoni z odtoki</t>
  </si>
  <si>
    <t>drobna sanitarne opreme: ogledala, držala, zasloni in pdb…</t>
  </si>
  <si>
    <t>umivalniki z armaturo, sifoni in odtoki,</t>
  </si>
  <si>
    <t>banje z armaturo, odtoki,</t>
  </si>
  <si>
    <t>pomivalna korita z armaturo, sifoni, odtoki</t>
  </si>
  <si>
    <t>umivalnik z armaturo in sifonom</t>
  </si>
  <si>
    <t>drobna sanitarna oprema</t>
  </si>
  <si>
    <t>Lesena vrata z nadsvetlobo v sanitarije, kuhinjo</t>
  </si>
  <si>
    <t>7. in 8. nadstropje</t>
  </si>
  <si>
    <t>Rušenje  obstoječih finalnih tlakov, obrob, komplet do estriha, sortiranjem materiala in odvozom na deponijo do 20 km</t>
  </si>
  <si>
    <t>laminatni pod v sobah 7. in 8. nadstropja</t>
  </si>
  <si>
    <t>tekstilni pod v hodniku 7. in 8. nadstropja</t>
  </si>
  <si>
    <t>VINAZ pod v čajni kuhinji v 7. in 8. nadstropju</t>
  </si>
  <si>
    <t>Rušenje obstoječe talne  keramike kopletno do estriha s sortiranjem materiala in odvozom na trajno  deponijo na razdalji do 20 km</t>
  </si>
  <si>
    <t>valjan stiropor debl. 4,0 cm ocena</t>
  </si>
  <si>
    <t>bradavičasta guma v 7. in 8. nadstropju</t>
  </si>
  <si>
    <t>pisarniške mize, omare, postelje, nočne omarice, vse vrste lesenih oblog sten, vgradna oprema, masivne lesene žaluzije s svetili, zavese in pdb…po predhodni odobritvi nadzornika</t>
  </si>
  <si>
    <t>tuš kabine z armaturo, linijskimi odtoki, stekleno steno….</t>
  </si>
  <si>
    <t>Demontaža el. in str. instalacij in opreme je obsežena v popisih el. in str. instalacij.</t>
  </si>
  <si>
    <t>Zidarska dela se morajo izvajati po določilih veljavnih tehničnih predpisih, normativih in standarsih.</t>
  </si>
  <si>
    <t>Izravnava obstoječih sten v sanitarijah z izravnalno maso, kompletno z vsemi pomožnimi deli, prenosi in dobavo materiala. Priprava  površin za kitanje in slikanje</t>
  </si>
  <si>
    <t>stene bivših sanitarij in čajnih kuhinj</t>
  </si>
  <si>
    <t>v sanitarijah ocena</t>
  </si>
  <si>
    <t>hodniki, pisarne ocena</t>
  </si>
  <si>
    <t>Mavčno kartonske obloge kanalov in niš</t>
  </si>
  <si>
    <t>- podkonstr. iz pocinkanih 2xCW in UW profilov 5 cm</t>
  </si>
  <si>
    <t>Dobava in montaža stenskih mavčnih oblog (višina do 3 m), širine do 40 cm v sestavi :</t>
  </si>
  <si>
    <t xml:space="preserve">- mavčna plošča 2x15 mm </t>
  </si>
  <si>
    <t>- vmes zvočna izolacija mineralna volna knauf insulation ali enakovredno deb. 20 cm med profili</t>
  </si>
  <si>
    <t>Dobava in montaža stenskih mavčnih oblog (višina do 3 m):</t>
  </si>
  <si>
    <t>-vmes zvočna izolacija (knauf Insulation ali enakovredno) debl. 5,0 cm</t>
  </si>
  <si>
    <t>Izvedba požarno odpornih mavčno kartonskih oblog inštalacijskih vodov-zračnih kanalov dim do  EI 90:</t>
  </si>
  <si>
    <t>dim 45x75cm</t>
  </si>
  <si>
    <t>dim 20x25cm</t>
  </si>
  <si>
    <t>Rušenje obstoječih sten vertikalnih kolektorjev iz porolita deb. do 15 cm v kompletni sestavi z ometi, sortiranje materiala in odvoz na trajno deponijo na razdalji do 20 km. Pred rušenjem izvesti zaporo za preprečitev padanja materiala v nižje etaže!</t>
  </si>
  <si>
    <t>7.nadstropje in 8.nadstropje</t>
  </si>
  <si>
    <t>Izvedba novih mavčno kartonskih oblog vertikalnih jaškov ob fasadi v sestavi</t>
  </si>
  <si>
    <t>- podkonstr. iz pocinkanih 2xCW in UW profilov 10 cm</t>
  </si>
  <si>
    <t>- vmes izolacija mineralna volna knauf insulation ali enakovredno deb. 10 cm med profili</t>
  </si>
  <si>
    <t>-mavčna plošča 2x12,5 mm</t>
  </si>
  <si>
    <t>-požarn odporna mavčna plošča GFK 2x15 mm</t>
  </si>
  <si>
    <t>- vključno z bandažiranjem stikov z izravnalno maso (knauf ali enakovredno)  in bandažnim  trakom</t>
  </si>
  <si>
    <t>-za vrata vgraditi UA profil 5 cm</t>
  </si>
  <si>
    <t>Dobava in montaža spuščenega stropa na kovinski pocinkani podkonstrukciji, z vsemi izrezi za inštalaciej, plošče dimenzije 60/60 cm, plošče po izbiri naročnika ( usstreza  ARMSTRONG tip Bioguard acustic) z izrezi za el. in str. inštalacije po dogovoru z inštalaterji.</t>
  </si>
  <si>
    <t>višina stropa po dogovoru</t>
  </si>
  <si>
    <t>strop nad hodniki in sanitarijami</t>
  </si>
  <si>
    <t>Rušenje oz. demontaža obstoječega spuščenega mavčnega stropa v 8.nadstropju - v hodniku vključno z demontažo svetil, odnos materiala v deponijo in odvoz na deponijo do 20 km</t>
  </si>
  <si>
    <t>Stik med steno in finalnim tlakom se zvede z obrobno letvijo h=4 cm.</t>
  </si>
  <si>
    <t>Izravnava obstoječih estrihov : strojno odstranjevanje lepila z brušenjem, sesanje , nanos disperzijskega predpremaza in nanos izravnalne mase ( do debeline 3mm - Uzin UC170 )</t>
  </si>
  <si>
    <t>Izravnava obstoječih estrihov : strojno odstranjevanje lepila z brušenjem, sesanje , nanos disperzijskega predpremaza in nanos izravnalne mase ( do debeline 10mm - Uzin UC170  ali LINEA 810 SL) ocena</t>
  </si>
  <si>
    <t>Dobava in lepljenje PVC zaključnega traku-stenske obrobe (gibki PVC trak) h=6 cm, barva po izboru naročnika</t>
  </si>
  <si>
    <t>ognjevarnost EN 13 501-1 Bfl-s1, antistatičnost EN 1815 &lt; 2kV, odpornost površine  EN 660.1 ≤ 0,08mm - razred T, primerna za zelo prehodna območja, barvna obstojnost ≥ 6, zdrsnost DS, odpornost na kemikalije dobra, UV obdelava pohodnega sloja Protecsol ( dodatno premazovanje v eksploataciji ni potrebno), 100% recycable</t>
  </si>
  <si>
    <t>Brušenje in sesanje položene izravnalne mase, montaža PVC talne obloge z lepljenjem na podlago po celotni površini s kvalitetnim vodno disperzijskim lepilom UZIN KE 2000S ali enakovredno, vroče varjenje spojev za doseganje vodne neprepustnosti.</t>
  </si>
  <si>
    <t>Dobava in polaganje homogene PVC talne obloge v rolah (kot npr.Mipolam flair 490 - po izboru naročnika), z lepljenjem, material debeline 2mm, teže 2950g/m2 po EN43, barva po izboru naročnika</t>
  </si>
  <si>
    <t>Ročno in strojno čiščenje PVC tlaka po zaključku polaganja ter trikratni nanos zaščitnega premaza-opcijsko</t>
  </si>
  <si>
    <t>Keramika v sanitarijah po izbiri projektanta oz. naročnika</t>
  </si>
  <si>
    <t>Izvedba novih mavčno kartonskih sten debeline 10 cm W113,</t>
  </si>
  <si>
    <t>sanitarije invalida</t>
  </si>
  <si>
    <t>sejna soba v 7. in 8. nadstropju</t>
  </si>
  <si>
    <t>Montažni  strop</t>
  </si>
  <si>
    <t>Minimalne dimenzije lxšxd=50x25x6 mm</t>
  </si>
  <si>
    <t>v sanitarijah v 7. in 8. nadstropju</t>
  </si>
  <si>
    <t>V sanitarijah v pritličju</t>
  </si>
  <si>
    <t xml:space="preserve">Kitanje 2x z Jubolin kitom ali enakovredno in brušenje, 2 x barvanje novih suhomontažnih sten z notranjo disperzijsko barvo v barvi in tonu po izbiri projektanta  </t>
  </si>
  <si>
    <t>pritličje</t>
  </si>
  <si>
    <t xml:space="preserve">Kitanje 2x z Jubolin kitom ali enakovredno in brušenje, 2 x barvanje z notranjo disperzijsko barvo vseh stropov, v barvi in tonu po izbiri projektanta  </t>
  </si>
  <si>
    <t>vrata dim 2,0 -4,0 m2</t>
  </si>
  <si>
    <t>Brušenje obstoječih lesenih vrat z nadsvetlobo do zdrave osnove, kitanje, brušenja in 2x strojno pleskanje s kompresorjem s poluretansko barvo.</t>
  </si>
  <si>
    <t>Brušenje obstoječih lesenih okenskih polic do zdrave osnove, kitanje, brušenja in 2x strojno pleskanje s kopresorjem s poluretansko barvo, po izvedbi izreza za ALU rešetko š=40 cm</t>
  </si>
  <si>
    <t>sanitarije v 7. in 8. nadstropju</t>
  </si>
  <si>
    <t>Vrata požarno varnostno steklo EI 60C3</t>
  </si>
  <si>
    <t>Vrata imajo anti panik drog na notranji strani, ročaj konzole na zunajni strani. Vrata se v primeru požara odpirajo krilno</t>
  </si>
  <si>
    <t>podboj kovinski prašno barvan v barvi po izboru, globina podboja 15 cm, krilo kovinsko, pločevina prašno barvana</t>
  </si>
  <si>
    <t>Vrata  EI 60C3</t>
  </si>
  <si>
    <t>Vrata imajo anti panik drog na notranji strani, ročaj konzole na zunajni strani.</t>
  </si>
  <si>
    <t>Žaluzije</t>
  </si>
  <si>
    <t>Senčila</t>
  </si>
  <si>
    <t>Dobava in montaža notranjih senčil. Zatemnitveni Polprosojne tkanine kot npr ROLO, z vodili in pritrditvenim okovjem. Dimenzije :</t>
  </si>
  <si>
    <t>KLJUČAVNIČARSKA DELA</t>
  </si>
  <si>
    <t>Ključavničarska dela morajo  ustrezati veljavnim  standardom</t>
  </si>
  <si>
    <t>Podstavek zunanjih enot hlajenja</t>
  </si>
  <si>
    <t>Dobava in montaža podstavka zunanjih enot hlajenja iz RF cevnih profilov in plošč, v predhodno izveden izrez ravne strehe, pritrjevanje z rf vijaki ter ponovno izvedbo toplotne izolacije ter hidroizolacije ravne strehe. Med a.b. konstrukcijo in RF konstrukcijo mora biti prekinjen toplotni most. Ocena 30 kg/kos</t>
  </si>
  <si>
    <t>RAZNA OPREMA</t>
  </si>
  <si>
    <t>Vsa oprema mora ustrezati veljavnim  standardom</t>
  </si>
  <si>
    <t>Dobava in montaža raznih napisnih tablic, usklajenih z obstoječimi oznakami Zavoda za šolstvo. Ocena.</t>
  </si>
  <si>
    <t>RAZNA OPREMA SKUPAJ</t>
  </si>
  <si>
    <t xml:space="preserve"> Dobava in izvedba vodotesne zatesnitve rež širine do 4cm, med novimi inštalacijskimi vodi (oplaščeni z ALU pločevino) ter strešno konstrukcijo (a.b. Plošča) z enokomponentno tesnilno maso SikaFlex PRO-3, podložnim zaprto-celičnim profilom za polnenje ozadja
na primerno globino in pripravo podlage za boljši oprijem (alu – Sika aktivator 205, beton – Sika primer 3N). Pred izvedbo tesnenja se izvede leplenje inštalacijskih vodov z SikaBond FoamFix peno.
Tesnenje se izvede  v skladu s sistemskimi navodili Sika.</t>
  </si>
  <si>
    <t>Izdelava prebojev v armiranobetonskih  konstrukcijah z diamantnim zarezovanjem in vrtanjem:</t>
  </si>
  <si>
    <t>preboj v konstrukciji debeline 20 in 19 cm a.b. stena:</t>
  </si>
  <si>
    <t>preboj v konstrukciji debeline 20cm a.b. plošča:</t>
  </si>
  <si>
    <t>600 x 400 v kleti</t>
  </si>
  <si>
    <t>preboj v konstrukciji d=20 cm a.b. stena:</t>
  </si>
  <si>
    <t>debelina stene do 16 cm:</t>
  </si>
  <si>
    <t>Dolblenje armiranobetonskih sten in plošč za napeljavo inštalacij globine in širine do 5 cm.</t>
  </si>
  <si>
    <t>Zametavanje vgrajenih inštalacij z grobo in fino malto iz post. Št. 11</t>
  </si>
  <si>
    <t>STAVBNO POHIŠTVO, FIKSNE ZASTEKLITVE IN POŽARNE STENE, ZUNANJE ŽALUZIJE, SENČILA</t>
  </si>
  <si>
    <t>X.</t>
  </si>
  <si>
    <t xml:space="preserve">NOSILNOST:250 kg ali 1 oseba na invalidskem vozičku </t>
  </si>
  <si>
    <t xml:space="preserve">HITROST: 0,15 m/s (mehak start in stop) </t>
  </si>
  <si>
    <t>SISTEM UPRAVLJANJA: mikroprocesorsko krmiljenje, pozivna tipka na ključ in z daljinskim vodenjem</t>
  </si>
  <si>
    <t>PLOŠČAD: Avtomatsko zložljiva s držanjem na gumb, varnostni ročaj</t>
  </si>
  <si>
    <t xml:space="preserve">OSTALO: Tirnica prilagojena poteku stopnic, vse finalno obdelano, pred stopnicami je predvidena montaža na stebričke </t>
  </si>
  <si>
    <t>Dobava in montaža  Invalidska stopniščna ploščad – notranja montaža</t>
  </si>
  <si>
    <t xml:space="preserve">DOLŽINA VODIL: Cca 3 m (dolžina stopnišča + 1m), montaža na steno. </t>
  </si>
  <si>
    <r>
      <t xml:space="preserve">Dimenzije: </t>
    </r>
    <r>
      <rPr>
        <sz val="10"/>
        <color rgb="FF000000"/>
        <rFont val="Tahoma"/>
        <family val="2"/>
        <charset val="238"/>
      </rPr>
      <t xml:space="preserve">Širina 800 mm, globina 1000 mm </t>
    </r>
  </si>
  <si>
    <t>Izvedba del in storitev rednih pregledov in vzdrževanja stopniščne ploščadi za invalide na vozičku za dobo 5 let</t>
  </si>
  <si>
    <t>leto</t>
  </si>
  <si>
    <t>Zmenjava obstoječih dvigalnih vrat v pritličju s požarnimi skladno s Presojo požarne varnosti  EI 30</t>
  </si>
  <si>
    <t>Vrata  EI 90C3</t>
  </si>
  <si>
    <t>STAVBNO POHIŠTVO, POŽARNE STENE, ŽALUZIJE, SENČILA</t>
  </si>
  <si>
    <t xml:space="preserve">Pranje obstoječih sten, popravila osnove s kitanjem in brušenjem, nanos osnovnega premaza, kitanje 2x z Jubolin kitom ali enakovredno in brušenje, 2 x barvanje novih suhomontažnih sten z notranjo disperzijsko barvo v barvi in tonu po izbiri projektanta  </t>
  </si>
  <si>
    <t>KLJUČAVNIČARSKA SKUPAJ</t>
  </si>
  <si>
    <t>Dobava in montaža lahkih predelnih panelov (tip MAX compact, deb.12 mm) v sanitarijah v pasu višine do 210 cm, skupaj z vrati šir.60 cm, z vsemi tipskimi pritrdilnimi elementi in okovjem  iz RF.</t>
  </si>
  <si>
    <t>XI.</t>
  </si>
  <si>
    <t>POPIS MATERIALA IN DEL</t>
  </si>
  <si>
    <t>UREDITEV 7. in 8. NADSTROPJA</t>
  </si>
  <si>
    <t>1. EL. INŠTALACIJE ZA JAKI TOK</t>
  </si>
  <si>
    <t>1.1 Svetilke</t>
  </si>
  <si>
    <t>Vse svetilke (izgled in tehnične karkteristike) mora pred vgradnjo  potrditi nadzor oz. predstavnik naročnika!</t>
  </si>
  <si>
    <t>Za vse vgrajene svetilke mora dobavitelj priložiti garancijski list za 5-letno garancijo od dneva vgradnje</t>
  </si>
  <si>
    <t>ŠT.</t>
  </si>
  <si>
    <t>OPIS</t>
  </si>
  <si>
    <t>ENOTA</t>
  </si>
  <si>
    <t>KOL.</t>
  </si>
  <si>
    <t>CENA/ENOTO</t>
  </si>
  <si>
    <t>SKUPNA CENA</t>
  </si>
  <si>
    <r>
      <rPr>
        <b/>
        <sz val="9"/>
        <color indexed="8"/>
        <rFont val="Calibri"/>
        <family val="2"/>
        <charset val="238"/>
        <scheme val="minor"/>
      </rPr>
      <t>tip S01</t>
    </r>
    <r>
      <rPr>
        <sz val="9"/>
        <color indexed="8"/>
        <rFont val="Calibri"/>
        <family val="2"/>
        <charset val="238"/>
        <scheme val="minor"/>
      </rPr>
      <t xml:space="preserve"> -STROPNO VISEČE LINIJSKO SVETILO
tip: KALIS 65 SDI, 58-50W LED DALI; l=1975mm, 4000K, bela barva, IP20      
Komplet z ustreznim napajalnikom ter montažnim priborom. Garancijska doba pet (5) let. Svetilo spada v energijski razred: A++ 
Proizvajalec: INTRA LIGHTING
Tip: SV.KALIS 65 SDI _x000D_ali enakovredno</t>
    </r>
  </si>
  <si>
    <r>
      <rPr>
        <b/>
        <sz val="9"/>
        <color indexed="8"/>
        <rFont val="Calibri"/>
        <family val="2"/>
        <charset val="238"/>
        <scheme val="minor"/>
      </rPr>
      <t>tip S02</t>
    </r>
    <r>
      <rPr>
        <sz val="9"/>
        <color indexed="8"/>
        <rFont val="Calibri"/>
        <family val="2"/>
        <charset val="238"/>
        <scheme val="minor"/>
      </rPr>
      <t xml:space="preserve"> -STROPNO NADGRADNO SVETILO
tip: Demi C HMP, 34W LED, 4000K, bela barva, IP20      
Komplet z ustreznim napajalnikom ter montažnim priborom. Garancijska doba pet (5) let. Svetilo spada v energijski razred: A++ 
Proizvajalec: INTRA LIGHTING
Tip: SV.Demi C HMP _x000D_ali enakovredno</t>
    </r>
  </si>
  <si>
    <r>
      <rPr>
        <b/>
        <sz val="9"/>
        <color indexed="8"/>
        <rFont val="Calibri"/>
        <family val="2"/>
        <charset val="238"/>
        <scheme val="minor"/>
      </rPr>
      <t>tip S03</t>
    </r>
    <r>
      <rPr>
        <sz val="9"/>
        <color indexed="8"/>
        <rFont val="Calibri"/>
        <family val="2"/>
        <charset val="238"/>
        <scheme val="minor"/>
      </rPr>
      <t xml:space="preserve"> -STROPNO VGRADNO OKROGLO SVETILO
tip: NITOR PRO, 15W LED, 4000K, bela barva, IP20
Komplet z ustreznim napajalnikom ter montažnim priborom. Garancijska doba pet (5) let. Svetilo spada v energijski razred: A+ 
Proizvajalec: INTRA LIGHTING
Tip: SV.NITOR PRO _x000D_ali enakovredno</t>
    </r>
  </si>
  <si>
    <r>
      <rPr>
        <b/>
        <sz val="9"/>
        <color indexed="8"/>
        <rFont val="Calibri"/>
        <family val="2"/>
        <charset val="238"/>
        <scheme val="minor"/>
      </rPr>
      <t>tip S04</t>
    </r>
    <r>
      <rPr>
        <sz val="9"/>
        <color indexed="8"/>
        <rFont val="Calibri"/>
        <family val="2"/>
        <charset val="238"/>
        <scheme val="minor"/>
      </rPr>
      <t xml:space="preserve"> -STROPNO NADGRADNO OKROGLO SVETILO
tip: LONA C 400, 25W LED, 4000K, bela barva, IP40 
Komplet z ustreznim napajalnikom ter montažnim priborom. Garancijska doba pet (5) let. Svetilo spada v energijski razred: A++ 
Proizvajalec: INTRA LIGHTING
Tip: SV.LONA C 400 _x000D_ali enakovredno</t>
    </r>
  </si>
  <si>
    <r>
      <rPr>
        <b/>
        <sz val="9"/>
        <color indexed="8"/>
        <rFont val="Calibri"/>
        <family val="2"/>
        <charset val="238"/>
        <scheme val="minor"/>
      </rPr>
      <t>tip S05</t>
    </r>
    <r>
      <rPr>
        <sz val="9"/>
        <color indexed="8"/>
        <rFont val="Calibri"/>
        <family val="2"/>
        <charset val="238"/>
        <scheme val="minor"/>
      </rPr>
      <t xml:space="preserve"> -STROPNO NADGRADNO OKROGLO SVETILO
tip: LONA C 300, 15W LED, 4000K, bela barva, IP40 
Komplet z ustreznim napajalnikom ter montažnim priborom. Garancijska doba pet (5) let. Svetilo spada v energijski razred: A++ 
Proizvajalec: INTRA LIGHTING
Tip: SV.LONA C 300 _x000D_ali enakovredno</t>
    </r>
  </si>
  <si>
    <r>
      <rPr>
        <b/>
        <sz val="9"/>
        <color indexed="8"/>
        <rFont val="Calibri"/>
        <family val="2"/>
        <charset val="238"/>
        <scheme val="minor"/>
      </rPr>
      <t>tip S06</t>
    </r>
    <r>
      <rPr>
        <sz val="9"/>
        <color indexed="8"/>
        <rFont val="Calibri"/>
        <family val="2"/>
        <charset val="238"/>
        <scheme val="minor"/>
      </rPr>
      <t xml:space="preserve"> -STENSKO NADGRADNO LINIJSKO SVETILO
tip: MINUS C, 11W LED, 4000K, bela barva, IP40. Garancijska doba pet (5) let. Svetilo spada v energijski razred: A+ 
Proizvajalec: INTRA LIGHTING
Tip: SV.MINUS C _x000D_ali enakovredno</t>
    </r>
  </si>
  <si>
    <r>
      <rPr>
        <b/>
        <sz val="9"/>
        <color indexed="8"/>
        <rFont val="Calibri"/>
        <family val="2"/>
        <charset val="238"/>
        <scheme val="minor"/>
      </rPr>
      <t>tip S07</t>
    </r>
    <r>
      <rPr>
        <sz val="9"/>
        <color indexed="8"/>
        <rFont val="Calibri"/>
        <family val="2"/>
        <charset val="238"/>
        <scheme val="minor"/>
      </rPr>
      <t xml:space="preserve"> -STROPNO NADGRADNO LINIJSKO SVETILO
tip: MINUS C, 21W LED, 4000K, bela barva, IP40. Garancijska doba pet (5) let. Svetilo spada v energijski razred: A+ 
Proizvajalec: INTRA LIGHTING
Tip: SV.MINUS C _x000D_ali enakovredno</t>
    </r>
  </si>
  <si>
    <t>SVETILKE VARNOSTNE RAZSVETLJAVE:</t>
  </si>
  <si>
    <r>
      <rPr>
        <b/>
        <sz val="9"/>
        <color theme="1"/>
        <rFont val="Calibri"/>
        <family val="2"/>
        <charset val="238"/>
        <scheme val="minor"/>
      </rPr>
      <t>tip V1:</t>
    </r>
    <r>
      <rPr>
        <sz val="9"/>
        <color theme="1"/>
        <rFont val="Calibri"/>
        <family val="2"/>
        <charset val="238"/>
        <scheme val="minor"/>
      </rPr>
      <t xml:space="preserve">STROPNO VGRADNO ZASILNO SVETILO - SMER UMIKA DOL; tip: CROSSIGN, 5W LED, 5000K, bela barva, IP40; koda: SV.42180803 Thorn ali anakovredna </t>
    </r>
  </si>
  <si>
    <r>
      <rPr>
        <b/>
        <sz val="9"/>
        <color theme="1"/>
        <rFont val="Calibri"/>
        <family val="2"/>
        <charset val="238"/>
        <scheme val="minor"/>
      </rPr>
      <t>tip V3:</t>
    </r>
    <r>
      <rPr>
        <sz val="9"/>
        <color theme="1"/>
        <rFont val="Calibri"/>
        <family val="2"/>
        <charset val="238"/>
        <scheme val="minor"/>
      </rPr>
      <t xml:space="preserve"> STROPNO VGRADNO ZASILNO SVETILO - ASIMETRIČNO tip: VOYAGER, 5.5W LED, 5000K, bela barva, IP40      
koda: SV.96548978 Thorn ali enakovredna </t>
    </r>
  </si>
  <si>
    <r>
      <rPr>
        <b/>
        <sz val="9"/>
        <color theme="1"/>
        <rFont val="Calibri"/>
        <family val="2"/>
        <charset val="238"/>
        <scheme val="minor"/>
      </rPr>
      <t>tip V6:</t>
    </r>
    <r>
      <rPr>
        <sz val="9"/>
        <color theme="1"/>
        <rFont val="Calibri"/>
        <family val="2"/>
        <charset val="238"/>
        <scheme val="minor"/>
      </rPr>
      <t xml:space="preserve"> STROPNO NADGRADNO ZASILNO SVETILO - SIMETRIČNO; tip: VOYAGER E LED, 5.6W LED, 5000K, bela barva, IP40; koda: SV.96548983  Thorn ali enakovredna </t>
    </r>
  </si>
  <si>
    <t>Drobni, vezni in spojni material</t>
  </si>
  <si>
    <t>Meritve osvetljenosti varnostne in splošne razsvetljave izdaja certifikata, …</t>
  </si>
  <si>
    <t>1.2 Instalacijski material</t>
  </si>
  <si>
    <t>CENA / ENOTO</t>
  </si>
  <si>
    <t>Podometno stikalo, 250V, 16A, komplet z ustrezno dozo, montažnim in končnim okvirjem za montažo do štirih stikal skupaj. Barva okrasnega okvirja in stikal po izbiri arhitekta. Proizvajalec: kot TEM Čatež Soft ali enakovredno (barva in tip po izbiri arhitekta)</t>
  </si>
  <si>
    <t>navadno</t>
  </si>
  <si>
    <t>tipkalo</t>
  </si>
  <si>
    <r>
      <t xml:space="preserve">Senzor gibanja (IR), za zunanjo in notranjo </t>
    </r>
    <r>
      <rPr>
        <b/>
        <sz val="9"/>
        <rFont val="Calibri"/>
        <family val="2"/>
        <charset val="238"/>
      </rPr>
      <t>stropno</t>
    </r>
    <r>
      <rPr>
        <sz val="9"/>
        <rFont val="Calibri"/>
        <family val="2"/>
        <charset val="238"/>
      </rPr>
      <t xml:space="preserve"> 
montažo, z možnostjo nastavljanja občutlivosti 2-2000lx, časa vklopa 10sek - 15min,  IP54, montažna višina do 4m, </t>
    </r>
    <r>
      <rPr>
        <b/>
        <sz val="9"/>
        <rFont val="Calibri"/>
        <family val="2"/>
        <charset val="238"/>
      </rPr>
      <t>kvadraten,</t>
    </r>
    <r>
      <rPr>
        <sz val="9"/>
        <rFont val="Calibri"/>
        <family val="2"/>
        <charset val="238"/>
      </rPr>
      <t xml:space="preserve"> komplet z relejem in dozo za neposredni vklop svetilke</t>
    </r>
  </si>
  <si>
    <t>S1 - IS 3360, kot 360°, doseg r = 20m, montiran na stropu, bel, vgraden oz. nadgraden kot tip Steinel</t>
  </si>
  <si>
    <t>DALI vmesnik; montiran v podometni dozi za krmiljenje DALI svetilk; tip: DALI PCU Osram ali enakovredno</t>
  </si>
  <si>
    <t xml:space="preserve">Enofazna podometna vticnica, 16A, 230V z zaščito proti dotiku; cenovni razred kot TEM Čatež Soft </t>
  </si>
  <si>
    <t xml:space="preserve">Enofazna podometna vticnica, 16A, 230V z zaščito proti dotiku in pokrovom IP44; cenovni razred kot TEM Čatež </t>
  </si>
  <si>
    <t>Vtičnica z vodoravnimi kontakti, za vgradnjo v parapetni kanal,  komplet z odgovarjajočo dozo veznim in pritrdilnim materialom</t>
  </si>
  <si>
    <t>250V, 16A, 1P+N+PE - dvojna</t>
  </si>
  <si>
    <t>250V, 16A, 1P+N+PE - trojna</t>
  </si>
  <si>
    <t>Dvoprekatni parapetni kanal 55/130, pločevinaste izvedbe bele barve, komplet z pokrovi, pregradami, koleni, spojkami in pomožnim spojnim materialom ter zvočno izolacijo pri prehodih skozi stene, tip Elba</t>
  </si>
  <si>
    <t>Enofazni stalni priključek, podometne izvedbe, komplet z razvodnico,  16A, 230V, 50Hz</t>
  </si>
  <si>
    <t>Podometna doza za izenačevanje potencialov, komplet s Cu zbiralko in pritrdilnim materialom</t>
  </si>
  <si>
    <t>Kabel z Cu vodniki - 1kV položen pretežno   na kabelski polici pod stropom</t>
  </si>
  <si>
    <t xml:space="preserve"> - FG160R16 5x4 mm2</t>
  </si>
  <si>
    <t xml:space="preserve">Brezhalogenski vodniki in energetski kabli za instalacijo moči in kabelske razvode – polaganje pretežno na kabelske police, delno v izolacijske brezhalogenske samougasne cevi v montažnih stenah; </t>
  </si>
  <si>
    <t xml:space="preserve"> - NYM-J 5x2,5 mm2</t>
  </si>
  <si>
    <t xml:space="preserve"> - NYM-J 3x2,5 mm2</t>
  </si>
  <si>
    <t xml:space="preserve"> - NYM-J 5x1,5 mm2</t>
  </si>
  <si>
    <t xml:space="preserve"> - NYM-J 4x1,5 mm2</t>
  </si>
  <si>
    <t xml:space="preserve"> - NYM-J 3x1,5 mm2</t>
  </si>
  <si>
    <r>
      <t xml:space="preserve"> - NYM-O 2x1 mm</t>
    </r>
    <r>
      <rPr>
        <vertAlign val="superscript"/>
        <sz val="9"/>
        <rFont val="Calibri"/>
        <family val="2"/>
        <charset val="238"/>
        <scheme val="minor"/>
      </rPr>
      <t>2</t>
    </r>
  </si>
  <si>
    <t>Vodnik H0V7-K za izenačevanje potencialov in povezavo kovinskih mas, položen prosto ali uvlečen v predhodno položene instalacijske cevi</t>
  </si>
  <si>
    <r>
      <t xml:space="preserve"> - H0V7-K 10 mm</t>
    </r>
    <r>
      <rPr>
        <vertAlign val="superscript"/>
        <sz val="9"/>
        <rFont val="Calibri"/>
        <family val="2"/>
        <charset val="238"/>
        <scheme val="minor"/>
      </rPr>
      <t>2</t>
    </r>
  </si>
  <si>
    <r>
      <t xml:space="preserve"> - H0V7-K 6 mm</t>
    </r>
    <r>
      <rPr>
        <vertAlign val="superscript"/>
        <sz val="9"/>
        <rFont val="Calibri"/>
        <family val="2"/>
        <charset val="238"/>
        <scheme val="minor"/>
      </rPr>
      <t>2</t>
    </r>
  </si>
  <si>
    <t>Elektroinstalacijska cev, brezhalogena, rebrasta, gibljiva, položena  podometno ali v opaž</t>
  </si>
  <si>
    <t xml:space="preserve"> - i. c. fi 36 mm</t>
  </si>
  <si>
    <t xml:space="preserve"> - i. c. fi 23 mm</t>
  </si>
  <si>
    <t xml:space="preserve"> - i. c. fi 16 mm</t>
  </si>
  <si>
    <t>Elektroinstalacijska cev, samougasljiva, ravna</t>
  </si>
  <si>
    <t xml:space="preserve"> - PN fi 23 mm</t>
  </si>
  <si>
    <t xml:space="preserve"> - PN fi 16 mm</t>
  </si>
  <si>
    <t>Kabelska polica iz perforirane pocinkane pločevine, komplet z obešalnim in pritrdilnim  priborom ter tipskimi fazonskimi kosi in pokrovi
Proizvajalec: HERMI
sledeče širine :</t>
  </si>
  <si>
    <t>200 mm</t>
  </si>
  <si>
    <t>100 mm</t>
  </si>
  <si>
    <t>Dobava in montaža brezhalogenskih razvodnic, n/o, 100x100mm, IP66, s šestimi uvodnicami M20x1,5, komplet s pritrdilnim materialom za pritrditev na kovinsko konstrukcijo</t>
  </si>
  <si>
    <t>Dobava in montaža doz in razvodnic (raznih dimenzij) za montažo v betonsko steno oz. strop</t>
  </si>
  <si>
    <t>Dobava in montaža doz in razvodnic (raznih dimenzij) za montažo v predelno steno</t>
  </si>
  <si>
    <t>Povezava kovinskih mas (podboji vrat, oken, radijatorji, cevovodi, kabelske police, parapetni k., hidrantna mreža, kanali, ograje,...) z vodnikom za izenačitev potencialov, komplet z ustreznimi objemkami in pritrdilnim materialom</t>
  </si>
  <si>
    <t>Priključek kabla s tremi ali štirimi vodniki na naprave, ki so zajete v popisih v drugih načrtih ( konvektorji…).</t>
  </si>
  <si>
    <t>1.5in 2.5 mm2</t>
  </si>
  <si>
    <t>Priključek kabla z 7 do 14 vodniki na stikalni blok, priključno omarico naprave in termostat za ogrevanje in prezračevanje</t>
  </si>
  <si>
    <t>0.75 do 1.5 mm2</t>
  </si>
  <si>
    <t>Priključek kompaktnih naprav, ki imajo prigrajeno svojo elektro omaro in so zajete v popisu strojnih instalacij oz. opremi</t>
  </si>
  <si>
    <t>pisoarji, …</t>
  </si>
  <si>
    <t>klimati moči do 3 kW</t>
  </si>
  <si>
    <t>VRV moči do 5 kW</t>
  </si>
  <si>
    <t>Tesnenje prehoda energetskih kablov, napajalnih, signalnih in krmilnih kablov  skozi stene na meji požarnih sektorjev v požarni odpornosti EI-90, izvedeno npr. s sistemom Flamro S90 z ustreznim certifikatom:</t>
  </si>
  <si>
    <t xml:space="preserve"> - velikosti odprtine do 20x20 cm</t>
  </si>
  <si>
    <t xml:space="preserve"> - velikosti odprtine do 10x10 cm</t>
  </si>
  <si>
    <t>Izdelava napisnih ploščic oziroma tablic za oznake odvodnih kablov iz poltrde plastike velikosti cca 25x50mm z neizbrisljivo vpisanimi oznakami kablov iz vezalnih in enopolnih shem (velikost pisave cca 10mm), komplet s plastično vezico za namestitev ploščice na kabel v vseh stikalnih blokih</t>
  </si>
  <si>
    <t>Meritve izvedene v skladu s pravilnikom in tehnično smernico za (o) NN električnih inštalacijah  (prisotnost nadzorne osebe,...)</t>
  </si>
  <si>
    <t xml:space="preserve">SKUPAJ                         </t>
  </si>
  <si>
    <t>1.3 ELEKTRIČNI RAZDELILCI</t>
  </si>
  <si>
    <t>Obstoječi el. razdelilniki se predelajo; upoštevana je zamenjava vseh obstoječih "zastarelih" varovalnih elementov</t>
  </si>
  <si>
    <r>
      <t>Električna razdelilna omara</t>
    </r>
    <r>
      <rPr>
        <b/>
        <sz val="10"/>
        <rFont val="Calibri"/>
        <family val="2"/>
        <charset val="238"/>
        <scheme val="minor"/>
      </rPr>
      <t xml:space="preserve"> R-7, </t>
    </r>
    <r>
      <rPr>
        <sz val="10"/>
        <rFont val="Calibri"/>
        <family val="2"/>
        <charset val="238"/>
        <scheme val="minor"/>
      </rPr>
      <t>razdelejena na mrežni in agregatski de ; je obstoječa; pri čemer je potrebno vse zdajšnje elemente demontirati in zamenjati montažne plošče komplet, z napisi,  vrati, ključavnico, in vgrajeno opremo:</t>
    </r>
  </si>
  <si>
    <t>demontažna dela:</t>
  </si>
  <si>
    <t xml:space="preserve"> - demontaža obstoječih varovalnih elementov, glavnega stikala, pomožnih elementov,…</t>
  </si>
  <si>
    <t xml:space="preserve"> - demontaža obstoječe montažne plošče</t>
  </si>
  <si>
    <t xml:space="preserve"> - demontaža obstoječih sponk</t>
  </si>
  <si>
    <t>dobava in montaža:</t>
  </si>
  <si>
    <t xml:space="preserve"> - nova montažna plošča za montažo vseh varovalnih elementov</t>
  </si>
  <si>
    <t xml:space="preserve"> - bremensko stikalo 40A; 3p.</t>
  </si>
  <si>
    <t xml:space="preserve"> - bremensko stikalo 25A; 3p.</t>
  </si>
  <si>
    <t xml:space="preserve"> - varovalčni ločilnik TYTAN II; 3p. do 63A, komplet z vložki</t>
  </si>
  <si>
    <t xml:space="preserve"> - instalacijski odklopnik do 25A 1p.; 10 kA</t>
  </si>
  <si>
    <t xml:space="preserve"> - instalacijski odklopnik do 25A 3p.; 10 kA</t>
  </si>
  <si>
    <t>~ zbiralka za ozemljitev</t>
  </si>
  <si>
    <t xml:space="preserve"> - vrstne sponke, uvodnice, drobni,</t>
  </si>
  <si>
    <t xml:space="preserve">   vezni in pritrdilni material</t>
  </si>
  <si>
    <r>
      <t>Električna razdelilna omara</t>
    </r>
    <r>
      <rPr>
        <b/>
        <sz val="10"/>
        <rFont val="Calibri"/>
        <family val="2"/>
        <charset val="238"/>
        <scheme val="minor"/>
      </rPr>
      <t xml:space="preserve"> R-8, </t>
    </r>
    <r>
      <rPr>
        <sz val="10"/>
        <rFont val="Calibri"/>
        <family val="2"/>
        <charset val="238"/>
        <scheme val="minor"/>
      </rPr>
      <t>razdelejena na mrežni in agregatski de ; je obstoječa; pri čemer je potrebno vse zdajšnje elemente demontirati in zamenjati montažne plošče komplet, z napisi,  vrati, ključavnico, in vgrajeno opremo:</t>
    </r>
  </si>
  <si>
    <t>2.1 STRUKTURIRAN SISTEM TELEFONSKEGA IN PODATKOVNEGA OMREŽJA</t>
  </si>
  <si>
    <t>ZAHTEVE za kable:</t>
  </si>
  <si>
    <t xml:space="preserve">Kabli moraj biti  Cat 6A </t>
  </si>
  <si>
    <t>10 Gbit/s ready (vsaj 500 MHz)</t>
  </si>
  <si>
    <t>Kabli morajo biti tipa LSFROH (Low smoke free of halogen)</t>
  </si>
  <si>
    <t>Izvedene meritve vsekega posameznega komunikacijskega priključka</t>
  </si>
  <si>
    <t>Izvedbena dokumentacije s priloženimi meritvami iz prejšnje točke</t>
  </si>
  <si>
    <t>Minimalno 10 let garancije na izvedbo in vgrajen material</t>
  </si>
  <si>
    <t>Komunikacijska omara - vozlišče (š/g/v) 119 palčna zidna omara 15U, 600(Š)x600(G)x 753mm, z  vrati (sprednja iz stekla) v kovinskem okvirju in s cilindrično ključavnico, ssnemljivo zadnjo steno in vertikalnimi organizatorji. Omara ima vgrajene sledeče elemente: v strop vgrajeno hladilno enoto s štirimi ventilatorji z elektronskim termostatom,  dve fiksni perforiranimi polici, eno razdelilno jakotočno letvico s prenapetostno zaščito in devetimi šuko vtičnicami. :</t>
  </si>
  <si>
    <t>Optični delilnik, 12x LCLC konektor, 1 HE, komplet z kaseto,  pokrovom, zaključnimi kabli (pig tails)</t>
  </si>
  <si>
    <t>Priključni panel višine 1HE (delilnik UTP, polno zaseden),  z 24 priključki RJ45 Cat.6A, možnost barvnega in fizičnega kodiranja, za zaključitev U/UTP kablov, možnost pritrditve stranskega organizatorja, vgrajen v 19˝ komunikacijsko omaro v komunikacijskem vozlišču</t>
  </si>
  <si>
    <t>Priključni kabel UTP kat.6A, z AMP konektorji RJ45/RJ45, 2m</t>
  </si>
  <si>
    <t>Pritrditveni komplet za delilni panel,</t>
  </si>
  <si>
    <t>19" urejevalnik kablov, 1HE,</t>
  </si>
  <si>
    <t>Komunikacijska vtičnica, s samozaporno protiprašno zaščito, komplet z odgovarjajočo dozo za podometno vgradnjo ali parapetni kanal oziroma v talno dozo</t>
  </si>
  <si>
    <t>vtičnica UTP, kat.6A, - (dvojna, komplet z ustreznimi konektorji) - montaža v parapetni k.</t>
  </si>
  <si>
    <t>vtičnica UTP, kat.6A, - (enojna, komplet z ustreznimi konektorji) - nadometna ali podometna montaža</t>
  </si>
  <si>
    <t>Telekomunikacijski instalacijski kabel položen na polico, kanal oz. uvlečen  v instalacijsko cev ali parapetni kanal (upoštevati zahteve navedene v uvodu poglavja)</t>
  </si>
  <si>
    <t>U/UTP kabel, Cat. 6A, 10Gb, LSZH, s polaganjem</t>
  </si>
  <si>
    <t>Optični kabel 12 x 9/125, OS2, SM, v LSOH zaščitnem plašču, s polaganjem na pripravljene trase</t>
  </si>
  <si>
    <t>Kabelska polica iz perforirane pocinkane pločevine, komplet z obešalnim in pritrdilnim  priborom ter tipskimi fazonskimi kosi in pokrovi
Proizvajalec: Stago ali enakovredno
sledeče širine :</t>
  </si>
  <si>
    <t>50 mm</t>
  </si>
  <si>
    <t>Instalacijska plastična gibljiva rebrasta cev, položena podometno v , komplet z razvodnimi dozami in pritrdilnim materialom</t>
  </si>
  <si>
    <t>RBC 16</t>
  </si>
  <si>
    <t>RBC 23</t>
  </si>
  <si>
    <t>Instalacijska plastična cev, položena nadometno, komplet z razvodnimi dozami in pritrdilnim materialom</t>
  </si>
  <si>
    <t>PN 16</t>
  </si>
  <si>
    <t>Povezava naprav na položeno, označeno in preizkušeno instalacijo, meritve (optika in baker), naravnava parametrov in spuščanje sistema v pogon</t>
  </si>
  <si>
    <t>2.2 POŽARNO JAVLJANJE</t>
  </si>
  <si>
    <t>V objektu se že nahaja požana centrala tipa: NJP 401A; Zarja Elektronika. Ponudnik mora nuditi opremo Zarja.</t>
  </si>
  <si>
    <t>Dodatna adresna zanka za priklop 126 elementov</t>
  </si>
  <si>
    <t>Zanka požarnega javljanja kapaciteta 126 adresnih elementov za javljanje požara in SOS signalizacije;</t>
  </si>
  <si>
    <t xml:space="preserve">OPT XP-95    </t>
  </si>
  <si>
    <t xml:space="preserve">Adresibilni optični javljalnik Zarja </t>
  </si>
  <si>
    <t xml:space="preserve">'TER XP-95, 55°C    </t>
  </si>
  <si>
    <t>Adresni termični javljalnik Apollo</t>
  </si>
  <si>
    <t>P XP-95/Discovery</t>
  </si>
  <si>
    <t>Podnožje za adresne javljalnike XP-95 Apollo</t>
  </si>
  <si>
    <t xml:space="preserve">TP-60 tesnilo za podnožja javljalnikov    </t>
  </si>
  <si>
    <t>Tesnilo za podnožja javljalnikov</t>
  </si>
  <si>
    <r>
      <t xml:space="preserve">VK-08/95 OPT </t>
    </r>
    <r>
      <rPr>
        <sz val="9"/>
        <color indexed="8"/>
        <rFont val="Calibri"/>
        <family val="2"/>
        <charset val="238"/>
      </rPr>
      <t>kpl. z ohišjem za zaščitno ALU za VK-08</t>
    </r>
  </si>
  <si>
    <t>Vzorčna komora z vgrajenim adresnim optičnim javljalnikom XP-95</t>
  </si>
  <si>
    <t>AV-618 adresni vmesnik</t>
  </si>
  <si>
    <t>eno kanalni IZHODNI - dvo kanalni VHODNI</t>
  </si>
  <si>
    <t>'Krmilni vmesnik v ohišju s 3A relejskim izhodom in dvema vhodoma za priklop brezpotencialnih kontaktov</t>
  </si>
  <si>
    <r>
      <t xml:space="preserve">ESB sirena z bliskavko notranja, </t>
    </r>
    <r>
      <rPr>
        <sz val="9"/>
        <color indexed="8"/>
        <rFont val="Calibri"/>
        <family val="2"/>
        <charset val="238"/>
      </rPr>
      <t xml:space="preserve">20-30 VDC, 10 mA, 97dB, IP21C   </t>
    </r>
  </si>
  <si>
    <t>sirena z bliskavko notranja</t>
  </si>
  <si>
    <r>
      <rPr>
        <b/>
        <sz val="10"/>
        <rFont val="Calibri"/>
        <family val="2"/>
        <charset val="238"/>
        <scheme val="minor"/>
      </rPr>
      <t xml:space="preserve">Evakuacijski terminal </t>
    </r>
    <r>
      <rPr>
        <sz val="10"/>
        <rFont val="Calibri"/>
        <family val="2"/>
        <charset val="238"/>
        <scheme val="minor"/>
      </rPr>
      <t xml:space="preserve"> za izklop v sili v skladu z  SZPV 411; nadometna izvedba</t>
    </r>
  </si>
  <si>
    <r>
      <rPr>
        <b/>
        <sz val="10"/>
        <rFont val="Calibri"/>
        <family val="2"/>
        <charset val="238"/>
        <scheme val="minor"/>
      </rPr>
      <t>Držalni magnet</t>
    </r>
    <r>
      <rPr>
        <sz val="10"/>
        <rFont val="Calibri"/>
        <family val="2"/>
        <charset val="238"/>
        <scheme val="minor"/>
      </rPr>
      <t xml:space="preserve"> 100 kg</t>
    </r>
  </si>
  <si>
    <r>
      <rPr>
        <b/>
        <sz val="10"/>
        <rFont val="Calibri"/>
        <family val="2"/>
        <charset val="238"/>
        <scheme val="minor"/>
      </rPr>
      <t>Navadna tipka</t>
    </r>
    <r>
      <rPr>
        <sz val="10"/>
        <rFont val="Calibri"/>
        <family val="2"/>
        <charset val="238"/>
        <scheme val="minor"/>
      </rPr>
      <t xml:space="preserve"> za odpiranje evakuacijskih vrat</t>
    </r>
  </si>
  <si>
    <r>
      <rPr>
        <b/>
        <sz val="10"/>
        <rFont val="Calibri"/>
        <family val="2"/>
        <charset val="238"/>
        <scheme val="minor"/>
      </rPr>
      <t xml:space="preserve">Stikalo z ključavnico </t>
    </r>
    <r>
      <rPr>
        <sz val="10"/>
        <rFont val="Calibri"/>
        <family val="2"/>
        <charset val="238"/>
        <scheme val="minor"/>
      </rPr>
      <t xml:space="preserve"> za odpiranje evakuacijskih vrat</t>
    </r>
  </si>
  <si>
    <t>Označevalna pl.</t>
  </si>
  <si>
    <t>Označevalna nalepka požarna sirena po SIST 1013</t>
  </si>
  <si>
    <t>Označevalna nalepka optične javljalnike, vmesnike,….</t>
  </si>
  <si>
    <t>AKU 12V/7,0 - 7,6 Ah</t>
  </si>
  <si>
    <t>Akumulator 12V/ 7,0 - 7,6 Ah</t>
  </si>
  <si>
    <t>Kabel J-Y(St)Y 2x2x0.8 mm Brandmeldekabel LAPP kabel, rdeč,  s polaganjem</t>
  </si>
  <si>
    <t>Kabel J-Y(St)Y 4x2x0.8 mm  s polaganjem</t>
  </si>
  <si>
    <t>Napajalni kabel NHXH 2x1,5 mm2 E30 s polaganjem v ustrezni cevi  oz. nadometno na objemke (upoštevati tudi objemke)</t>
  </si>
  <si>
    <t>Napajalni kabel NHXH 3x1,5 mm2 E30 s polaganjem v ustrezni cevi  oz. nadometno na objemke (upoštevati tudi objemke)</t>
  </si>
  <si>
    <t>Zatesnitev prehodov kablov med požarnimi  sektorji  z ognjeodporno  maso oz. vrečkami</t>
  </si>
  <si>
    <t>PN zaščitne inštalacijske cevi fi 16mm s pritrdilnim priborom ali NIK2 instalacijski kanal ali rebrasta podometna cev fi 23mm</t>
  </si>
  <si>
    <t xml:space="preserve">Dobava in montaža ognjeodpornih razvodnic E-90; raznih dimenzij IP66, s šestimi uvodnicami M20x1,5, komplet s pritrdilnim materialom </t>
  </si>
  <si>
    <t xml:space="preserve">Drobni in montažni material </t>
  </si>
  <si>
    <t>Finomontaža, vezava, adresiranje in označevanje (požarne centrale, javljalnikov požara, adresnih vmesnikov, VK, požarnih loput, magnetov, ostalo,..) na položne instalacije, ……</t>
  </si>
  <si>
    <t>Začasni izklop sistema požarnega javljanja kjer se bodo izvjala rekonstrukcijska dela</t>
  </si>
  <si>
    <t>Zagon sistema in poizkusno delovanje</t>
  </si>
  <si>
    <t>Programiranje sistema</t>
  </si>
  <si>
    <t>Tehnični pregled in pridobitev potrdila o brezhibnem delovanju vgrajenega sistema aktivne požarne zaščite s strani pooblaščene fizične ali pravne osebe</t>
  </si>
  <si>
    <t>2.3 KRMILJENJE OKEN IN VRAT ZA ODVOD DIMA IN TOPLOTE NA STOPNIŠČU</t>
  </si>
  <si>
    <r>
      <t xml:space="preserve">Krmilna centrala za proženje 24V DC elementov namenjena odvodu dima in toplote. Krmili se dimoodvodno okno in vrata na vrhu stopnišča.
Avtonomija sekundarne močnostne podpore 72ur, avtomatski preklop na rezervno napajanje in nazaj.
Vse linije kontrolirane.
</t>
    </r>
    <r>
      <rPr>
        <b/>
        <sz val="10"/>
        <rFont val="Calibri"/>
        <family val="2"/>
        <charset val="238"/>
      </rPr>
      <t>Dobavitelj: ZIP inženiring d.o.o. Tolmin</t>
    </r>
    <r>
      <rPr>
        <sz val="10"/>
        <rFont val="Calibri"/>
        <family val="2"/>
        <charset val="238"/>
      </rPr>
      <t xml:space="preserve">
skladno z </t>
    </r>
    <r>
      <rPr>
        <sz val="9"/>
        <rFont val="Calibri"/>
        <family val="2"/>
        <charset val="238"/>
      </rPr>
      <t>EN 12101-10</t>
    </r>
    <r>
      <rPr>
        <sz val="10"/>
        <rFont val="Calibri"/>
        <family val="2"/>
        <charset val="238"/>
      </rPr>
      <t xml:space="preserve">; Oskrba z energijo
Vsi krmilni elementi so medsebojno usklajeni na krmilno omarico dobavitelja ZIP inženiring. </t>
    </r>
  </si>
  <si>
    <r>
      <rPr>
        <u/>
        <sz val="10"/>
        <rFont val="Calibri"/>
        <family val="2"/>
        <charset val="238"/>
      </rPr>
      <t>Opis krmilnih funkcij:</t>
    </r>
    <r>
      <rPr>
        <sz val="10"/>
        <rFont val="Calibri"/>
        <family val="2"/>
        <charset val="238"/>
      </rPr>
      <t xml:space="preserve">
. </t>
    </r>
    <r>
      <rPr>
        <sz val="9"/>
        <rFont val="Calibri"/>
        <family val="2"/>
        <charset val="238"/>
      </rPr>
      <t>72</t>
    </r>
    <r>
      <rPr>
        <sz val="10"/>
        <rFont val="Calibri"/>
        <family val="2"/>
        <charset val="238"/>
      </rPr>
      <t xml:space="preserve"> ur podpore rezervnega napajanja;
. požarno proženje po</t>
    </r>
    <r>
      <rPr>
        <sz val="8"/>
        <rFont val="Calibri"/>
        <family val="2"/>
        <charset val="238"/>
      </rPr>
      <t xml:space="preserve"> </t>
    </r>
    <r>
      <rPr>
        <sz val="10"/>
        <rFont val="Calibri"/>
        <family val="2"/>
        <charset val="238"/>
      </rPr>
      <t xml:space="preserve">požarnih sektorjih;
. proženje preko vmesnika požarne centrale in večfunkcijskega ročnega javljalnika; 
. svetlobno javljanje napak (napaka centrale, izpad omrežja, napaka accu, prekinitev linije do motornih pogonov in      
  ročnih javljalnikov), se identificira na ročnih javljalnikih in na osnovni centralni plošči;
. sistem prenosa za javljanje požarnega alarma in javljanje napake centrale na nadzorni center;
. sistem se lahko koristi tudi za dnevno zračenje preko ventilacijske tipke; 
. samodejno zapiranje v primeru dežja / vetra.
(kabliranje izvedeno skladno z navodili ZIP d.o.o.)                                                                                                                                                                                                                                                                                             </t>
    </r>
  </si>
  <si>
    <r>
      <rPr>
        <b/>
        <sz val="9"/>
        <rFont val="Calibri"/>
        <family val="2"/>
        <charset val="238"/>
      </rPr>
      <t>Krmilna centrala CPS-M1 40A; Dobavitelj: ZIP inženiring d.o.o. Tolmin</t>
    </r>
    <r>
      <rPr>
        <sz val="9"/>
        <rFont val="Calibri"/>
        <family val="2"/>
        <charset val="238"/>
      </rPr>
      <t xml:space="preserve">
- 1x kovinsko ohišje
- 1x identifikacija napake; stanje krmilja, kontrola linij, izpad omrežja, napaka Akku, itd.
- 1x požarna linija
- 1x grupa motornih pogonov
- Akku
- Vds certifikat EN 12101-10</t>
    </r>
  </si>
  <si>
    <t>Ročni javljalnik RT45/G; funkcija - normalno, napaka, požar, reset -; VdS</t>
  </si>
  <si>
    <t>Označevanje vseh kablov s napisnimi ploščicami OP1 in dvema vezicama</t>
  </si>
  <si>
    <t>Napajalni kabel E90 s polaganjem v ustrezni cevi oz. na objemkah (upoštevati tudi dobavo in montažo objemk) naslednjih prerezov:</t>
  </si>
  <si>
    <t>~ NHXH 3x4 mm2 E90</t>
  </si>
  <si>
    <t>~ NHXH 4x2x0,8 mm2 E90</t>
  </si>
  <si>
    <t xml:space="preserve">Finomontaža, vezava, adresiranje in označevanje (dimoodvodne centrale, javljalnikov, oken, vrata  ostalo,..) na položne instalacije, </t>
  </si>
  <si>
    <t>2.4 KONTROLA PRISTOPA</t>
  </si>
  <si>
    <t>V predmetnem objektu je že izvedena kontrola pristopa podjetja Četrta pot d.o.o. Ponudnik mora zato ponuditi opremo podjetja Četrta pot d.o.o..</t>
  </si>
  <si>
    <t>CENA SKUPAJ</t>
  </si>
  <si>
    <t>Varnostni terminal kontrole vstopa, za priklop štirih (4) čitalnikov kartic, v ohišju, z vgrajenim napajalnikom in baterijo 12V/1.2Ah, komunikacija RS-485, spomin 512 kB, ura realnega časa RTC, 2x relejski breznapetostni izhod, napajalni izhodi +12Vdc/1A, +5Vdc/200mA, poraba 10W, kot npr. ČETRTA POT VT-500 ali enakovredno</t>
  </si>
  <si>
    <t>Čitalnik identifikacijskih kartic za dvigala, čitanje obstoječih ID kartic ELES, LED signalizacija, napajanje 12Vdc, komunikacija RS-485, vgrajen relejni izhod, razdalja čitanja 5-12cm, RFID uEM 500x, HT1, kot npr. ČETRTA POT ČM03/D ali enakovredno</t>
  </si>
  <si>
    <t>Identifikacijska kartica DUAL (HITAG1 + mikroprocesor), za zaposlene, obiskovalce, serviserje,  snažilke, za uporabo s kontrolo vstopa in prijavo v računalnik, kompatibilna z obstoječim sistemom (čitalniki, kartice), potiskano skladno z grafično podobo investitorja, v PVC ovitku, z modrim potiskanim trakcem z logotipom investitorja</t>
  </si>
  <si>
    <t>60</t>
  </si>
  <si>
    <t>Licenciranje, programske licence za navedeno opremo</t>
  </si>
  <si>
    <t xml:space="preserve">Telekomunikacijski kabel položen delno podometno, delno uvlecen v instalacijske cevi, delno položen na kabelske police                                                 </t>
  </si>
  <si>
    <t xml:space="preserve">  ~ UTP cat 6       </t>
  </si>
  <si>
    <t xml:space="preserve">  ~ sistemski kabel</t>
  </si>
  <si>
    <t>Elektroinstalacijska cev, rebrasta, gibljiva, položena  podometno ali v tlaku</t>
  </si>
  <si>
    <t xml:space="preserve">Montaža naprav, nastavitev parametrov, testiranje, spuščanje v pogon, primopredaja in poučitev pristojnega osebja o delovanju sistema </t>
  </si>
  <si>
    <t>Drobni material</t>
  </si>
  <si>
    <t>3%</t>
  </si>
  <si>
    <t>2.6 DOMOFON</t>
  </si>
  <si>
    <r>
      <rPr>
        <b/>
        <sz val="10"/>
        <rFont val="Calibri"/>
        <family val="2"/>
        <charset val="238"/>
        <scheme val="minor"/>
      </rPr>
      <t>Digitalna video-govorilna naprava v barvni tehniki (IP tehnologija)</t>
    </r>
    <r>
      <rPr>
        <sz val="10"/>
        <rFont val="Calibri"/>
        <family val="2"/>
        <charset val="238"/>
        <scheme val="minor"/>
      </rPr>
      <t xml:space="preserve"> kot BPT sistem Thangram; Mitho </t>
    </r>
    <r>
      <rPr>
        <b/>
        <sz val="10"/>
        <rFont val="Calibri"/>
        <family val="2"/>
        <charset val="238"/>
        <scheme val="minor"/>
      </rPr>
      <t>1x VHOD</t>
    </r>
    <r>
      <rPr>
        <sz val="10"/>
        <rFont val="Calibri"/>
        <family val="2"/>
        <charset val="238"/>
        <scheme val="minor"/>
      </rPr>
      <t xml:space="preserve">-pozivni tablo (2 tipka) - prilagojen za invalidne osebe, zunanja montaža - antivandal izvedba);  </t>
    </r>
    <r>
      <rPr>
        <b/>
        <sz val="10"/>
        <rFont val="Calibri"/>
        <family val="2"/>
        <charset val="238"/>
        <scheme val="minor"/>
      </rPr>
      <t>1x GOVORNO MESTO (kit za namizno varianto) - barvni video terminal z zaslonom na dotik (4.3" zaslon v 16:9 formatu)</t>
    </r>
    <r>
      <rPr>
        <sz val="10"/>
        <rFont val="Calibri"/>
        <family val="2"/>
        <charset val="238"/>
        <scheme val="minor"/>
      </rPr>
      <t xml:space="preserve"> skupaj z relejem za odpiranje vrat ali zapornic v povezavi s kontrolo pristopa, upoštevati vso potrebno opremo (delilnik linije, napajlanik linije, bus delilnik,...); pozivni tabloji morajo biti v robustni antivandal izvedbi, kvalitetno ohišje iz aluminjia, garancija vsaj 2 leti</t>
    </r>
  </si>
  <si>
    <t xml:space="preserve">  ~ UTP cat 5e     </t>
  </si>
  <si>
    <t>3. POMOŽNA IN GRADBENA DELA</t>
  </si>
  <si>
    <t>Pregled obstoječega stanja iskanje vertikal in optimalnih tras za nove kable obvezno sodelovanje vzdrževalcev objekta</t>
  </si>
  <si>
    <t>Demontaža obstoječih elementov električnih inštalacij na območju predvidene rekonstrukcije (svetilke, vtičnice, stikala, tabloji, kabelske police, parapetni kanal,… ) komplet s kabli</t>
  </si>
  <si>
    <t xml:space="preserve">Demontaža  razdelilne omarice v kleti , komplet s predhodnim preklopom porabnikov, ki morajo biti pod napetostjo </t>
  </si>
  <si>
    <t>Demontaža varovalnih elementov v etažnih razdelilnih omaricah v 7. in 8.nadstropju</t>
  </si>
  <si>
    <t xml:space="preserve">Odvoz demontiranega materiala na deponijo; obvezna predložitev certifikata o odvozu in sortiranju odpadkov </t>
  </si>
  <si>
    <t>Gradbena pomoč instalaterjem ( prebijanje, zazidava odprtin, vrtanje lukenj v steno ali strop do fi 100 mm - upoštevati kronsko vrtanje betonske stene fi 50mm debelina stene cca 30cm - 8 kosov)</t>
  </si>
  <si>
    <t>Dolblenje zidu - pretežno beton (kanal 10x5 cm) za potrebe električnih cevi in kablov</t>
  </si>
  <si>
    <t xml:space="preserve">Priklop novih el. porabnikov na obstoječe varovalne elemente (kable) v pritličju in nadstropju komandne zgradbe </t>
  </si>
  <si>
    <t>ELEKTRO INSTALACIJE IN ELEKTRO OPREMA</t>
  </si>
  <si>
    <t>REKAPITULACIJA</t>
  </si>
  <si>
    <t xml:space="preserve">1 EL.INŠTALACIJE ZA JAKI TOK  </t>
  </si>
  <si>
    <t xml:space="preserve">   1.1 SVETILKE</t>
  </si>
  <si>
    <t xml:space="preserve">   1.2 INSTALACIJSKI MATERIAL</t>
  </si>
  <si>
    <t xml:space="preserve">   1.3 EL.RAZDELILCI</t>
  </si>
  <si>
    <t>2. EL. INŠTALACIJE ZA TELEKOMUNIKACIJE</t>
  </si>
  <si>
    <t xml:space="preserve">    2.1 STRUKTURIRAN SISTEM TELEFONSKEGA IN PODATKOVNEGA OMREŽJA</t>
  </si>
  <si>
    <t xml:space="preserve">    2.2 POŽARNO JAVLJANJE</t>
  </si>
  <si>
    <t xml:space="preserve">    2.3 ODVOD DIMA IN TOPLOTE</t>
  </si>
  <si>
    <t xml:space="preserve">    2.4 KONTROLA PRISTOPA</t>
  </si>
  <si>
    <t xml:space="preserve">    2.6 DOMOFON</t>
  </si>
  <si>
    <t>4. NEPREDVIDENA DELA - 3%</t>
  </si>
  <si>
    <t xml:space="preserve">SKUPAJ: </t>
  </si>
  <si>
    <t>ddv</t>
  </si>
  <si>
    <t xml:space="preserve">SKUPAJ ELEKTRIČNE INŠTALACIJE z ddv </t>
  </si>
  <si>
    <t>PRITLIČJE - UREDITEV SANITARIJ ZA INVALIDE</t>
  </si>
  <si>
    <t>Meritve osvetljenosti varnostne razsvetljave izdaja certifikata, …</t>
  </si>
  <si>
    <t>Priključek kabla s tremi ali štirimi vodniki na naprave, ki so zajete v popisih v drugih načrtih</t>
  </si>
  <si>
    <t>2.1 POŽARNO JAVLJANJE - SOS signalizacija</t>
  </si>
  <si>
    <t>Zarja, SOS AV-605</t>
  </si>
  <si>
    <t>Adresno SOS stikalo;
adresno SOS potezno stikalo z vrvico, za kopalniško SOS signalizacijo, komplet z magnetom za reset, integracija v požarno javljalno zanko in požarno centralo</t>
  </si>
  <si>
    <t>SZI-01/02</t>
  </si>
  <si>
    <t>Adresni svetlobno zvočni indikator, s svetlobnim enostranskim napisom "SOS" in vgrajeno sireno, stenska montaža, vgrajen enokanalni vmesnik za krmiljenje svetlobnega napisa in zvočne sinalizacije, 12V DC - 24V DC</t>
  </si>
  <si>
    <t>Finomontaža, vezava, adresiranje in označene na položne instalacije, ……</t>
  </si>
  <si>
    <t>Demontaža obstoječih elementov električnih inštalacij na območju predvidene rekonstrukcije</t>
  </si>
  <si>
    <t>Manjše prevezave svetilk, senzorjev in el. priključkov</t>
  </si>
  <si>
    <t xml:space="preserve">    2.1 POŽARNO JAVLJANJE - SOS</t>
  </si>
  <si>
    <t xml:space="preserve">PRITLIČJE </t>
  </si>
  <si>
    <t>KLET - UREDITEV PARKIRNIH MEST</t>
  </si>
  <si>
    <r>
      <rPr>
        <b/>
        <sz val="9"/>
        <color indexed="8"/>
        <rFont val="Calibri"/>
        <family val="2"/>
        <charset val="238"/>
        <scheme val="minor"/>
      </rPr>
      <t>SV1</t>
    </r>
    <r>
      <rPr>
        <sz val="9"/>
        <color indexed="8"/>
        <rFont val="Calibri"/>
        <family val="2"/>
        <charset val="238"/>
        <scheme val="minor"/>
      </rPr>
      <t xml:space="preserve"> - STROPNO NADGRADNO SVETILO, bela_x000D_
Stropno nadgradno svetilo, zunanjih dimenzij 1277mm x 104mm x 84. _x000D_
Satiniran opalni polikarbonatni difuzor, polikarbonatno ohišje._x000D_
V svetilo so vgrajeni LED moduli visoke svetilnosti, moči 27W, 3150lm, s temperaturo svetlobe 3000K in zaščito IP66. UGR &lt; 23._x000D_
Komplet z ustreznim napajalnikom ter montažnim priborom._x000D_
Garancijska doba pet (5) let._x000D_
Svetilo spada v energijski razred: A++ _x000D_
Enakovredno ali boljše kot:_x000D_
Proizvajalec: INTRA LIGHTING_x000D_
Tip: SV.5700 LED</t>
    </r>
  </si>
  <si>
    <r>
      <rPr>
        <b/>
        <sz val="9"/>
        <color theme="1"/>
        <rFont val="Calibri"/>
        <family val="2"/>
        <charset val="238"/>
        <scheme val="minor"/>
      </rPr>
      <t>tip V6:</t>
    </r>
    <r>
      <rPr>
        <sz val="9"/>
        <color theme="1"/>
        <rFont val="Calibri"/>
        <family val="2"/>
        <charset val="238"/>
        <scheme val="minor"/>
      </rPr>
      <t xml:space="preserve"> STROPNO NADGRADNO ZASILNO SVETILO - SIMETRIČNO; tip: VOYAGER E LED, 5.6W LED, 5000K, bela barva, IP65; Thorn ali enakovredna </t>
    </r>
  </si>
  <si>
    <t>Enofazna nadometna vticnica, 16A, 230V; IP55</t>
  </si>
  <si>
    <t>Trifazna nadometna vticnica, 16A, 400V; IP65</t>
  </si>
  <si>
    <t xml:space="preserve"> - LIYCY 4x1,5 mm2</t>
  </si>
  <si>
    <t xml:space="preserve"> - IYStY 2x2x0,8 mm2</t>
  </si>
  <si>
    <t>ventilatprji moči do 3 kW</t>
  </si>
  <si>
    <t>Obstoječi el. razdelilniki se demontirajo in na njihovo mesto postavijo novi</t>
  </si>
  <si>
    <r>
      <t xml:space="preserve">El. razdelilnik razvoda moči </t>
    </r>
    <r>
      <rPr>
        <b/>
        <sz val="9"/>
        <color indexed="8"/>
        <rFont val="Calibri"/>
        <family val="2"/>
        <charset val="238"/>
      </rPr>
      <t>R-KL (razdeljena na mrežni in agregatski del)</t>
    </r>
    <r>
      <rPr>
        <sz val="9"/>
        <color indexed="8"/>
        <rFont val="Calibri"/>
        <family val="2"/>
      </rPr>
      <t xml:space="preserve"> prostostoječe izvedbe, izdelan iz dvakrat dekapirane jeklene pločevine in profilov, opleskan z osnovno in končno barvo-prašni nanos, barva RAL7035, IP55, IK08, ustrezno s standardom IEC 61439
Kabelski dovod od spodaj, odvodi od spodaj in zgoraj.
Dimenzija razdelilnika (VxŠxG): 200x700x300mm s podstavkom 100mm
V razdelilniku je vgrajena sledeča oprema:</t>
    </r>
  </si>
  <si>
    <t xml:space="preserve">kpl </t>
  </si>
  <si>
    <t>Odklopilno stikalo 63A; 3p.</t>
  </si>
  <si>
    <t>Odklopilno stikalo 40A; 3p.</t>
  </si>
  <si>
    <t>Varovalčni ločilnik TYTAN II z vložki</t>
  </si>
  <si>
    <t>Instalacijski odklopnik do 25A 1p., 10kA</t>
  </si>
  <si>
    <t>Instalacijski odklopnik do 25A 3p., 10kA</t>
  </si>
  <si>
    <t>Instalacijski kontaktor do 25A 3p. R25-20</t>
  </si>
  <si>
    <t>Prenapetostna zaščia  Protec C 15kA</t>
  </si>
  <si>
    <r>
      <t xml:space="preserve">Razdelilnik </t>
    </r>
    <r>
      <rPr>
        <b/>
        <sz val="9"/>
        <rFont val="Calibri"/>
        <family val="2"/>
        <charset val="238"/>
        <scheme val="minor"/>
      </rPr>
      <t xml:space="preserve">R-PR-G </t>
    </r>
    <r>
      <rPr>
        <sz val="9"/>
        <rFont val="Calibri"/>
        <family val="2"/>
        <charset val="238"/>
        <scheme val="minor"/>
      </rPr>
      <t>za krmiljenje prezračevanja v garaži izdelan iz kvalitetne dvomilimeterske dvakrat dekapirane pločevine, antikorozijsko zaščiten. Dimenzij (širina x višina x globina ) npr. 1000 x 800 x 250mm, opremljen z vsemi potrebnimi nosilci, blendami, vrati, izrezi, ključavnico, komplet in vgrajeno naslednjo elektro opremo:</t>
    </r>
  </si>
  <si>
    <t>Grebenasto stikalo za montažo na vrata razdelilnika, 3 polno, 3x230/400V, 50Hz, nazivni izklopni tok 25A</t>
  </si>
  <si>
    <t>Nadzorni rele izpada, zaporedja in asimetrij v 3f omrežju</t>
  </si>
  <si>
    <t xml:space="preserve">Instalacijski odklopnik, 230V, 50Hz, 1 polni, nazivna kratkostična zmoglivost 10kA,  nazivni tok:  </t>
  </si>
  <si>
    <t>-C4A</t>
  </si>
  <si>
    <t>-C16A</t>
  </si>
  <si>
    <t>Instalacijski odklopnik, 230V, 50Hz, 3 polni, nazivna kratkostična zmoglivost 10kA,  nazivni tok:</t>
  </si>
  <si>
    <t>-C10A</t>
  </si>
  <si>
    <t>Signalno-pomožni kontakt za inšt. odklopnik</t>
  </si>
  <si>
    <t>Preklopni rele s 4 preklopnimi kontakti 230V; AC; nazivnim tokom 6A, z ločenim podnožjem; za krmilno napetost 24VAC ali 230VAC, komplet z podnožjem</t>
  </si>
  <si>
    <t xml:space="preserve">Transformator 230V/24V 50Hz, nazivna priključna moč 160 VA; </t>
  </si>
  <si>
    <t>Tipka črne barve</t>
  </si>
  <si>
    <t>Tipka rumene barve</t>
  </si>
  <si>
    <t>Vtičnica za vgradnjo v omaro na DIN letev, z ozem. kontaktom 2P; nazivno napetost  230V 50Hz</t>
  </si>
  <si>
    <t>Linestra 230V AC 14 W dolžine 500 mm s stikalom</t>
  </si>
  <si>
    <t>Signalna svetilka za montažo v panel</t>
  </si>
  <si>
    <t>Uvodnice Pg z tesnilnim obročem</t>
  </si>
  <si>
    <t>Priključne vrstne sponke za montažo na DIN letev vijačne izvedbe</t>
  </si>
  <si>
    <t>Frekvenčni pretvornik - za motorje moči do 2,5kW; kot tip Danfoss VLT</t>
  </si>
  <si>
    <t>Modularni prostoprogramabilni krmilnik z procesorsko enoto in napajalnikom; Ethernet CNS komunikacija, protokol BACnet/IP-Ethernet (ustreza standardu ISO-EN-16484-5); integriran WEB server; napajanje 230V;
Število vhodov: 8xDI + 8xUI
Število izhodov: 6xDO(rele) + 4xAO
Razširljiv do 8 I/O modulov (154 HW DP)</t>
  </si>
  <si>
    <t>LCD lokalna operaterska enota za priklop na modularni krmilnik EY-AS525; pregled merilnih vrednosti in vnos nastavitev; LCD zaslon (160x100 pix); 2x LED indikacija (alarm, status);
v kompletu z setom za montažo na vrata stikalnega bloka</t>
  </si>
  <si>
    <t>Drobni in vezni material kot so PVC kanali, Cu zbiralke, vijaki, žica ustreznega preseka, zaključne letve za vrstne ponke, vezice, obešalo za dokumentacijo, označevalne ploščice za elemente, napisne ploščice stikal in lučk,...</t>
  </si>
  <si>
    <t>2.1 CO JAVLJANJE (v garaži)</t>
  </si>
  <si>
    <t>CO JAVLJANJE</t>
  </si>
  <si>
    <t>Centrala za detekcijo CO-ja kot tip SIEMENS CC 62 P ali enakovredno. Centralna naprava za detekcijo eksplozijskih in toksičnih plinov; vgrajen 1 linijski moduli za priključitev do 16 detektorjev; modularna izvedba; z LCD prikazovalnikom in napajalnikom; 16 programabilni relejski izhodi, 3 stopnje alarma</t>
  </si>
  <si>
    <t>KRMILNA OMARICA</t>
  </si>
  <si>
    <t>SIEMENS CC62P - CO detektor, merilno območje od 0-400ppm; IP65 zaščita; pokritost do 200m2</t>
  </si>
  <si>
    <t>Opozorilni tablo, obojestranski, z audio signalizacijo (85db) z napisom ˝POZOR PLIN zapusti prostor˝</t>
  </si>
  <si>
    <t>Sirena za notranjo uporabo12 V z LED optično indikacijo</t>
  </si>
  <si>
    <t>Kabel, za povezavo plinskih detektorjev NYM-J 2x1,5+ IY(St)Y2x0,8</t>
  </si>
  <si>
    <t>Kabel IY(St)Y 5x2x0.8 mm, s polaganjem</t>
  </si>
  <si>
    <t>PN zaščitne negorljive inštalacijske cevi fi 16mm s pritrdilnim priborom ali NIK2 instalacijski kanal ali rebrasta p/o cev fi 23mm</t>
  </si>
  <si>
    <t>Demontaža  razdelilne omarice v kleti  R-KL</t>
  </si>
  <si>
    <t>Gradbena pomoč instalaterjem ( prebijanje, zazidava odprtin, vrtanje lukenj v steno ali strop do fi 100 mm - upoštevati kronsko vrtanje betonske stene fi 50mm debelina stene cca 30cm - 3 kosi)</t>
  </si>
  <si>
    <t xml:space="preserve">Priklop obstoječih el. porabnikov na nove varovalne elemente (kable) v kleti objekta </t>
  </si>
  <si>
    <t xml:space="preserve">    2.1 CO JAVLJANJE V GARAŽI</t>
  </si>
  <si>
    <t>7. IN 8. NADSTROPJE</t>
  </si>
  <si>
    <t>PRITLIČJE</t>
  </si>
  <si>
    <t>1. KLET</t>
  </si>
  <si>
    <t>ELEKTRO DELA</t>
  </si>
  <si>
    <t>SPLOŠNO (OPOZORILA IN OPOMBE)</t>
  </si>
  <si>
    <t>Pri izdelavi ponudbe na podlagi predmetnega popisa je potrebno v ceni posamezne enote ali sistema navedenega v popisu upoštevati:</t>
  </si>
  <si>
    <t>a)</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</si>
  <si>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 in ustreznimi certifikati.</t>
  </si>
  <si>
    <t>b)</t>
  </si>
  <si>
    <t>Pripravo dokumentacije skladno s »Pravilnikom o gradbenih proizvodih«, ki jo izvajalec pred montažo preda nadzornemu organu (atesti, izjave o skladnosti, CE certifikati, tehnična soglasja…)</t>
  </si>
  <si>
    <t>c)</t>
  </si>
  <si>
    <t>Montažo materiala, izvedeno s strani strokovno usposobljene osebe, po potrebi osebe, ki je pooblaščena za montažo. Vsa oprema mora biti montirana skladno z navodili proizvajalca. V sklopu montaže je potrebno upoštevati ves drobni montažni material, pripravljalna in zaključna dela, izdelavo morebiti potrebnih prebojev in dolbenj.</t>
  </si>
  <si>
    <t>d)</t>
  </si>
  <si>
    <t>Zaščito vgrajenega materiala na objektu proti poškodbam nastalim zaradi izvajanja gradbenih ali ostalih del po vgradnji materiala.</t>
  </si>
  <si>
    <t>e)</t>
  </si>
  <si>
    <t>Pripravo dokumentacije o ustrezni montaži elementov ali naprav z zapisniki o kontroli električnih in cevnih povezav posamezne naprave ali zagonu naprav s strani za to pooblaščene organizacije ali proizvajalca, če je to potrebno.</t>
  </si>
  <si>
    <t>f)</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</si>
  <si>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</si>
  <si>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g)</t>
  </si>
  <si>
    <t>Trdnostne in ostale potrebne preizkuse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</si>
  <si>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h)</t>
  </si>
  <si>
    <t>Zagon in kontrola posameznega sistema v celoti ter izdelava zapisnika o funkcionalnosti sistema.</t>
  </si>
  <si>
    <t>i)</t>
  </si>
  <si>
    <t>Vris sprememb, nastalih med gradnjo v PZI načrt ter predaja teh izdelovalcu PID načrta.</t>
  </si>
  <si>
    <t>j)</t>
  </si>
  <si>
    <t>Izdelava dokazila o zanesljivosti objekta skladno z veljavnim pravilnikom.</t>
  </si>
  <si>
    <t>k)</t>
  </si>
  <si>
    <t>Priprava podrobnih navodil za obratovanje in vzdrževanje elementov in sistemov v objektu. Uvajanje upravljavca sistemov investitorja, poučevanja, šolanja ter pomoč v prvem letu obratovanja.</t>
  </si>
  <si>
    <t>l)</t>
  </si>
  <si>
    <t>V ceni je potrebno upoštevati tudi meritve in vsa dokazila, ki so potrebna pri tehničnem pregledu</t>
  </si>
  <si>
    <t>REKAPITULACIJA EL. INSTALACIJSKIH DEL</t>
  </si>
  <si>
    <t xml:space="preserve">INVESTITOR:         </t>
  </si>
  <si>
    <t xml:space="preserve">OBJEKT:                   </t>
  </si>
  <si>
    <t>PROJ. ŠTEV.:</t>
  </si>
  <si>
    <t>A)</t>
  </si>
  <si>
    <t>SKUPAJ GRADBENA DELA brez DDV:</t>
  </si>
  <si>
    <t>C)</t>
  </si>
  <si>
    <t>REKAPITULACIJA  ELEKTRO INŠTALACIJSKIH DEL</t>
  </si>
  <si>
    <t>D)</t>
  </si>
  <si>
    <t>DDV  -  22%</t>
  </si>
  <si>
    <t xml:space="preserve">Ponudnik: </t>
  </si>
  <si>
    <t>Kraj:</t>
  </si>
  <si>
    <t>      </t>
  </si>
  <si>
    <t>ŽIG</t>
  </si>
  <si>
    <t>(ime in priimek pooblaščene osebe)</t>
  </si>
  <si>
    <t>Datum:</t>
  </si>
  <si>
    <t>(podpis)</t>
  </si>
  <si>
    <t>REKAPITULACIJA  GRADBENOOBRTNIŠKIH DEL</t>
  </si>
  <si>
    <t>REKAPITULACIJA STROJNO INŠTALACIJSKIH DEL</t>
  </si>
  <si>
    <r>
      <t xml:space="preserve">REPUBLIKA SLOVENIJA, MINISTRSTVO ZA JIZOBRAŽEVANJE ZNANOST IN ŠPORT
</t>
    </r>
    <r>
      <rPr>
        <i/>
        <sz val="11"/>
        <rFont val="Calibri"/>
        <family val="2"/>
        <charset val="238"/>
      </rPr>
      <t>Masarykova ulica 16
1000 Ljubljana</t>
    </r>
  </si>
  <si>
    <t>PREUREDITEV  PROSTOROV V 7. IN 8. NASTROPJU, PRITLIČJU IN 1.KLETI STAVBE DUNAJSKA CESTA 104 IN KARDELJEVA PLOŠČAD 1 V LJUBLJANI ZA POTREBE ZAVODA ZA ŠOLSTVO</t>
  </si>
  <si>
    <t xml:space="preserve">                    PZI</t>
  </si>
  <si>
    <t>Izvedba zapore nad požarnimi vrati s požarno odporno mavčno kartonsko steno EI60-v pritličju:</t>
  </si>
  <si>
    <t>Izvedba zapore nad požarnimi vrati s požarno odporno mavčno kartonsko steno EI90-v kleti:</t>
  </si>
  <si>
    <t>POGON: Napajanje preko el omrežja ter akumulatorja za primer isklopa el. omrežja ( požar)</t>
  </si>
  <si>
    <t xml:space="preserve">Dobava in montaža sekcijskih vrat  SV1,
koeficient toplotnega prehoda lamele; faktor U 0,5W/m2K, koeficient toplotnega prehoda celotne zapiralne plošče - U=1,50W/m2K, DIN EN 12428
lamelne plošče iz lakirane alu pločevine, debelina min 42 mm, barva po izboru projektanta predvidoma RAL 9006,                            protivlomna zaščita
zračna propustnost EN 12426, klasa 2
električno napajanje 220/230V, 50Hz, 20A,                          varnostna fotocelica s tipko
dimenzije zidarska mera: širina 2500 mm, višina 3030 mm
jeklena pocinkana konstrukcija
upravljanje, daljinsko v ceni min 11 daljincev.
</t>
  </si>
  <si>
    <t>B)</t>
  </si>
  <si>
    <t>SKUPAJ GOI dela brez DDV:</t>
  </si>
  <si>
    <t>REKAPITULACIJA  POHIŠTVENA OPREMA</t>
  </si>
  <si>
    <t>SKUPAJ STROJNOINŠTALACIJSKA DELA brez DDV:</t>
  </si>
  <si>
    <t>SKUPAJ ELETROINŠTALACIJSKA DELA brez DDV:</t>
  </si>
  <si>
    <t>SKUPAJ POHIŠTVENA OPREMA brez DDV:</t>
  </si>
  <si>
    <t>SKUPAJ GOI DELA IN POHIŠTVENA OPREMA brez DDV:</t>
  </si>
  <si>
    <r>
      <t xml:space="preserve">SKUPAJ  GOI DELA TER POHIŠTVENA OPREMA </t>
    </r>
    <r>
      <rPr>
        <sz val="14"/>
        <rFont val="Calibri"/>
        <family val="2"/>
        <charset val="238"/>
      </rPr>
      <t>z DDV:</t>
    </r>
  </si>
  <si>
    <t>REKAPITULACIJA  GOI DEL IN POHIŠTVENE OPREME:</t>
  </si>
  <si>
    <t>Vgrajeno v a.b.steno ter zgornje polje, ki je zaprto s protipožarno mavčnokartonsko steno EI 60-glej popis montažne stene in stropovi</t>
  </si>
  <si>
    <t>Alu profili kot npr Schuco Firestop II profili EI 30-SC,  prašno barvani, po izboru arhitekta in investitorja, ALU profili v sivi barvi - RAL 9006.</t>
  </si>
  <si>
    <t>El. ključavnica, kontrola pristopa s kartico, master ključ</t>
  </si>
  <si>
    <t>Vratno krilo požarno varnostno steklo EI 30, samozapiralo C5</t>
  </si>
  <si>
    <t>VP2-Nabava in vgraditev požarne steklene stene z dvokrilnimi vrati, stranskima svetlobama in nadsvetlobo v pritličju</t>
  </si>
  <si>
    <t>dim 200/210 cm</t>
  </si>
  <si>
    <t>dim 90/210 cm, svetla mera</t>
  </si>
  <si>
    <t>Pregled obstoječih nadsvetlob ALU oken, popravilo in nastavitv eokovja.</t>
  </si>
  <si>
    <t>OD 2, ALU okno za odvod dima,  iz alu profilov s prekinjenim toplotnim moston Uokvirja &lt;=1,6 W7m2K, Ustekla &lt;=0,9 W/m2K   -prašno barvan v barvi po izboru projektanta, 
- dimenzija 100/140cm 
- vgraditev: suha montaza  
- krilo: zasteklitev v tipskem profilu
- odpiranje okoli vertikalne osi, sredinsko vpetje
- odpiranje na elektro motorni pogon,  24 VDC
- zunanje obrobe iz cinkotit pločevine
- vključno z elektro motornim pogonom 24 VDC, certificiranim za odpiranje v primeru požara</t>
  </si>
  <si>
    <t>VP 1, nabava in vgraditev požarne ALU steklene stene z enokrilnimi vrati, stranskima svetlobama in nadsvetlobo v 7. in 8. nadstropju-vhod iz stopnišča v hodnik</t>
  </si>
  <si>
    <t>dim 28/210 +54 +90/210+54+28/210+54 cm</t>
  </si>
  <si>
    <t>Vse mere je pridobiti na licu mesta.</t>
  </si>
  <si>
    <t>dim 35/236 +2x90/236+35/236 cm, svetla mera</t>
  </si>
  <si>
    <t>OD 1, Nabava in vgraditev kovinskih požarnih vrat z enokrilnimi vrati 90/210 vgrajenimi v a.b.steno ali mavčno kartonsko steno  v strojnico klimata in v strojnico dvigal</t>
  </si>
  <si>
    <t>OD 1, Nabava in vgraditev kovinskih požarnih vrat z enokrilnimi vrati 90/210 vgrajenimi v a.b.steno za dostop na ravno streho.</t>
  </si>
  <si>
    <t>V1, Nabava in vgraditev enokrilnih vrat z nadsvetlobo v sanitarije</t>
  </si>
  <si>
    <t>2L in 2D</t>
  </si>
  <si>
    <t>Vratno krilo leseno, laminat ali ultrapas</t>
  </si>
  <si>
    <t>cilindrična ključavnica, master ključ</t>
  </si>
  <si>
    <t>V2, Nabava in vgraditev enokrilnih vrat z nadsvetlobo v sanitarije v pritličju</t>
  </si>
  <si>
    <t>V2, Nabava in vgraditev enokrilnih vrat z nadsvetlobo v čajno kuhinjo</t>
  </si>
  <si>
    <t>1D</t>
  </si>
  <si>
    <t>2D</t>
  </si>
  <si>
    <t>(sanitarije v pritličju). Lesena vrata, lakirana kot obstoječa vrata), svetla širina prehoda 85 cm.</t>
  </si>
  <si>
    <t>vrata imajo ALU rešetko dim 33,5 x 13,5 cm</t>
  </si>
  <si>
    <t>DV1 \U+2013drsna vrata v steni -  kot npr. ORCHIDEA</t>
  </si>
  <si>
    <t>zvočna izolacija z vrednostjo Rw 36 dB</t>
  </si>
  <si>
    <t>dim 85/210+66 cm, svetle mere</t>
  </si>
  <si>
    <t>dim 70/210+66 cm, svetle mere</t>
  </si>
  <si>
    <t>dim 80/210+66 cm, svetle mere</t>
  </si>
  <si>
    <t>dim 185,1/208,5/218,5 cm</t>
  </si>
  <si>
    <t xml:space="preserve">Okovje in kljuka iz nerjavečega jekla, rozeta profilni cilinder, </t>
  </si>
  <si>
    <t>zaklepanje z metulčkom</t>
  </si>
  <si>
    <t>Demontaža obstoječih oken za potrebe izvedbe montaže žaluzij, izvedba del brez fasadnega okna, morata biti upoštevani v ceni.</t>
  </si>
  <si>
    <t>Pred naročilom požarnih vrat mora izvajalec predložiti nadzorniku certifikat proizvoda.</t>
  </si>
  <si>
    <t>Faza: PZI - IVD  dela</t>
  </si>
  <si>
    <t>A.1</t>
  </si>
  <si>
    <t xml:space="preserve">CENTRALNO OGREVANJE </t>
  </si>
  <si>
    <t>A.2</t>
  </si>
  <si>
    <t>VRF HLAJENJE (IN OGREVANJE)</t>
  </si>
  <si>
    <t>A.3</t>
  </si>
  <si>
    <t>A.4</t>
  </si>
  <si>
    <t>VODOVOD IN KANALIZACIJA</t>
  </si>
  <si>
    <t>B.4</t>
  </si>
  <si>
    <t>KLET - GARAŽA</t>
  </si>
  <si>
    <t>C.3</t>
  </si>
  <si>
    <t>CENTRALNO OGREVANJE</t>
  </si>
  <si>
    <t>1.</t>
  </si>
  <si>
    <t xml:space="preserve">Praznjenje dela sistema centralnega ogrevanja v toplotni postaji do vključno 6. nadstropja </t>
  </si>
  <si>
    <t>komplet</t>
  </si>
  <si>
    <t>2.</t>
  </si>
  <si>
    <t>Odstranitev obstoječih ploščatih radiatorjev po vseh prostorih 7. in 8. nadstropja, vključno z ročnimi ventili in zapirali, skupaj z odvozom na bližnjo deponijo</t>
  </si>
  <si>
    <t>3.</t>
  </si>
  <si>
    <t>Predelava cevnih radiatorskih priključkov DN 10/15 za potrebe novih radiatorjev ali njihov popoln odrez in zaslepitev ter ponoven oplesk celotnega vidnega dela z belo barvo odtenka, enakega radiatorjem. Ob tem je upoštevati do 2 m črne jeklene cevi DN 10/15 na posamezen radiatorski priključek</t>
  </si>
  <si>
    <t>4.</t>
  </si>
  <si>
    <t>Ploščati radiatorji s stranskimi priključki na obeh straneh, opremljeni na eni od strani s kromiranim čepom in odzračevalno pipico, vključno s stenskimi kromiranimi držali in vijaki z vložki za pritrditev. Radiatorji so predvideni za delovni tlak PN 10 in temperaturo do 110 °C, dvojni, najmanj na eni od notranjih strani opremljeni s konvektorsko pločevino, pri čemer znaša toplotna moč pri temperaturne razponu vode 80/60 °C in notranji temperaturi zraka 21 °C najmanj kot navedeno spodaj, pri čemer je njegova največja višina in dolžina omejena na:</t>
  </si>
  <si>
    <t>2300 W (22/600-1800)</t>
  </si>
  <si>
    <t>1800 W (22/600-1400)</t>
  </si>
  <si>
    <t>1050 W (22/300-1400)</t>
  </si>
  <si>
    <t>1350 W (22/900-600)</t>
  </si>
  <si>
    <t>5.</t>
  </si>
  <si>
    <t>6.</t>
  </si>
  <si>
    <t>Radiatorsko kromirano zapiralo, predviden za delovni tlak PN 10 in ima nazivno velikost DN 10/15</t>
  </si>
  <si>
    <t>7.</t>
  </si>
  <si>
    <t>Samodejni odzračevalni medeninasti ventil s plovcem in čepom, opremljen na priključku s samozapornim ventilom delujočim ob njegovi odstranitvi. Delovna temperatura znaša do 110 °C in tlačno stopnjo PN 10. Ventil je nameščen na najvišjem mestu vsakega dvižnega voda</t>
  </si>
  <si>
    <t>8.</t>
  </si>
  <si>
    <t xml:space="preserve">Dopolnitev celotnega sistema ogrevanja z mehčano vodo, odzračevanje in izvedba tlačnega preizkusa s tlakom 6 bar na najnižjem delu predmetnega dela cevovoda - na razdelilniku/zbiralniku v toplotni postaji. Nato izvedba poskusnega obratovanja - kroženje vode v času 24 ur in čiščenje lovilnikov nečistoč v TP. O uspelem tlačnem preizkusu, poskusnem obratovanju in čiščenju lovilnikov nečistoč pripraviti zapisnik, ki vključuje slike zamazanih in nato očiščenih mrežic pred ponovno vstavitvijo.  </t>
  </si>
  <si>
    <t>9.</t>
  </si>
  <si>
    <t xml:space="preserve">Začetna in končna dela, priprava delavniških skic za ponujeno opremo, prevozni, zavarovalni in upravni stroški </t>
  </si>
  <si>
    <t>povprečnina</t>
  </si>
  <si>
    <t>SKUPAJ A.1:</t>
  </si>
  <si>
    <t xml:space="preserve">VRF HLAJENJE (IN OGREVANJE) </t>
  </si>
  <si>
    <t>Zunanja kompresorsko-kondenzatorsko-uparjalniška enota, delujoča po 2-cevnem načinu VRF (Variable Refrigerant Flow), ki omogoča hlajenje ali ogrevanje z uporabo hladiva R410A, sestoječa se iz:</t>
  </si>
  <si>
    <t>• Hermetičnega dvojnega vrtečega kompresorja z elektromotorjem, s spreminjajočim številom vrtljajev, z zaščito pred preobremenitvijo in zamrzovanjem…</t>
  </si>
  <si>
    <t>• Zračno hlajenega kondenzatorja / gretega uparjalnika, sestavljenega iz bakrenih cevi in aluminijevih lamel, zračnim ventilatorjem za odvod kondenzacijske / dovod uparjalniške toplote</t>
  </si>
  <si>
    <t>• Bakrenih cevnih povezav in potrebne cevne opreme hladiva s toplotno in parozaporno izolacijo</t>
  </si>
  <si>
    <t>• Električne močnostne in krmilne omarice</t>
  </si>
  <si>
    <t xml:space="preserve">• Ohišja </t>
  </si>
  <si>
    <t>• Tehnične lastnosti:</t>
  </si>
  <si>
    <t xml:space="preserve"> - Območje delovanja pri temperaturi okolice od -15 do +48 °C pri hlajenju in -26 °C do +26°C pri gretju</t>
  </si>
  <si>
    <t xml:space="preserve"> - nazivna (35 °C - 27/19 °C) hladilna zmogljivost &gt;22 kW</t>
  </si>
  <si>
    <t xml:space="preserve"> - nazivna (7 °C - 20 °C) grelna zmogljivost &gt;25 kW</t>
  </si>
  <si>
    <t xml:space="preserve"> - nazivna električna priključna moč pri hlajenju &lt;6,8 kW</t>
  </si>
  <si>
    <t xml:space="preserve"> - nazivna električna priključna moč pri gretju &lt;5,8 kW</t>
  </si>
  <si>
    <t xml:space="preserve"> - 3 x 400 V / 50Hz</t>
  </si>
  <si>
    <t xml:space="preserve"> - električne varovalke 3 x 25 A</t>
  </si>
  <si>
    <t xml:space="preserve"> - zvočna moč &lt;78 dB(A)</t>
  </si>
  <si>
    <t xml:space="preserve"> - teža okvirno 130 kg</t>
  </si>
  <si>
    <t xml:space="preserve"> - okvirna velikost 1450 x 950 x 330 mm    </t>
  </si>
  <si>
    <t>Pri načrtovanju upoštevane tehnične lastnosti proizvajalca Samsung, tip AM080MXMDGH/EU, ali odgovarjajoč</t>
  </si>
  <si>
    <t>Notranja kondenzatorsko-uparjalniška enota, delujoča po 2-cevnem načinu VRF (Variable Refrigerant Flow), ki omogoča hlajenje ali ogrevanje z uporabo hladiva R410A, sestoječa se iz:</t>
  </si>
  <si>
    <t>• Okrasne maske oziroma ohišja z zajemom prostorskega zraka v svojem zgornjem delu in izpihom z nastavljivo gibajočo se lopatico v spodnjem delu</t>
  </si>
  <si>
    <t>• Snemljivega pralnega zračnega filtra G4</t>
  </si>
  <si>
    <t>• Toplotno izoliranega lovilnika kondenzata</t>
  </si>
  <si>
    <t>• Toplotnega menjalnika iz bakrenih cevi in aluminijevih lamel ter več hitrostnega zračnega ventilatorja</t>
  </si>
  <si>
    <t>• Bakrenih cevnih povezav in potrebne cevne krmilne opreme hladiva s toplotno in parozaporno izolacijo</t>
  </si>
  <si>
    <t>• Žičnega daljinskega upravljalnika sistema z vgrajenim temperaturnim tipalom, ki omogoča nastavitev temperature, vklop/izklop enote, spreminjanje načina delovanja, spreminjanje hitrosti ventilatorja, nastavitev smeri izpiha zraka</t>
  </si>
  <si>
    <t xml:space="preserve"> - nazivna (27/19 °C) hladilna zmogljivost &gt;2,2 kW</t>
  </si>
  <si>
    <t xml:space="preserve"> - nazivna (20 °C) grelna zmogljivost &gt;2,5 kW</t>
  </si>
  <si>
    <t xml:space="preserve"> - število stopenj ventilatorja 4 (3+MAX)</t>
  </si>
  <si>
    <t xml:space="preserve"> - zvočna moč &lt;50 dB(A)</t>
  </si>
  <si>
    <t xml:space="preserve"> - dolžina zračnega curka največ 4 m</t>
  </si>
  <si>
    <t xml:space="preserve"> - okvirna velikost 250 x 750 x 250 mm    </t>
  </si>
  <si>
    <t>Pri načrtovanju upoštevane tehnične lastnosti proizvajalca Samsung, tip AM022JNVDKH/EU, ali odgovarjajoč</t>
  </si>
  <si>
    <t xml:space="preserve">3. </t>
  </si>
  <si>
    <t>• Toplotnega menjalnika iz bakrenih cevi in aluminijevih lamel ter večhitrostnega zračnega ventilatorja</t>
  </si>
  <si>
    <t xml:space="preserve"> - nazivna (27/19 °C) hladilna zmogljivost &gt;1,5 kW</t>
  </si>
  <si>
    <t xml:space="preserve"> - nazivna (20 °C) grelna zmogljivost &gt;1,7 kW</t>
  </si>
  <si>
    <t xml:space="preserve"> - zvočna moč &lt;45 dB(A)</t>
  </si>
  <si>
    <t xml:space="preserve"> - dolžina zračnega curka največ 3 m</t>
  </si>
  <si>
    <t>Pri načrtovanju upoštevane tehnične lastnosti proizvajalca Samsung, tip AM015JNVDKH/EU, ali odgovarjajoč</t>
  </si>
  <si>
    <t xml:space="preserve">4. </t>
  </si>
  <si>
    <t>Osrednja krmilno-nadzorna enota za popoln nadzor sistema in dostopanja preko prenosnega računalnika, ki omogoča nastavitve temperatur, vklop/izklop posameznih enot, spreminjanje načina delovanja, spreminjanja hitrosti ventilatorjev, nastavitev smeri izpiha zraka enot...</t>
  </si>
  <si>
    <t>Pri načrtovanju upoštevane tehnične lastnosti proizvajalca Samsung, tip NCM-A300N, ali odgovarjajoč</t>
  </si>
  <si>
    <t>Ustrezni izvorni bakreni odcepni Y-kosi cevovoda hladiva, tovarniško spajkani, očiščeni in toplotno izolirani, kot sledi (upoštevana oznaka proizvajalca Samsung, sicer odgovarjajoče</t>
  </si>
  <si>
    <t>MXJ-YA2512M</t>
  </si>
  <si>
    <t>MXJ-YA1509M</t>
  </si>
  <si>
    <t>Bakreni cevovodi hladiva po EN 12735-1, med seboj trdo spajkani s srebrovo spajko, uporabljeni za povezavo notranjih in zunanjih enot, vse po navodilih proizvajalca, s tovarniško predizolacijo debeline upoštevajoč nazivni premer, vključno z oblikovnimi kosi za spremembo smeri (loki, ne koleni) in pritrdilni material, nazivne velikosti</t>
  </si>
  <si>
    <t xml:space="preserve"> - zunanji premer R 1/4" (6,35 mm)</t>
  </si>
  <si>
    <t xml:space="preserve"> - zunanji premer R 3/8" (9,52 mm)</t>
  </si>
  <si>
    <t xml:space="preserve"> - zunanji premer R 1/2" (12,70 mm)</t>
  </si>
  <si>
    <t xml:space="preserve"> - zunanji premer R 5/8" (15,88 mm</t>
  </si>
  <si>
    <t xml:space="preserve"> - zunanji premer R 3/4" (19,05 mm)</t>
  </si>
  <si>
    <t xml:space="preserve">Električni krmilni in nadzorni kabli za povezavo med notranjimi in zunanjimi enotami, nazivne velikosti </t>
  </si>
  <si>
    <t xml:space="preserve">Zaščitni PVC kanal za vidni del polaganja priključnih cevovodov in kablov, nazivne velikosti 60 x 40 mm, skupne dolžine </t>
  </si>
  <si>
    <t>Cevovodi za odvod kondenzata, izdelani iz PP cevi  po DIN 8078, spajanje s polifuzijskim varjenjem po DVS 2207, vključno s spojnimi elementi, položeni v steno in strehi ter pritrjeni s cevnimi objemkami</t>
  </si>
  <si>
    <t xml:space="preserve"> - PP 25</t>
  </si>
  <si>
    <t>10.</t>
  </si>
  <si>
    <t>Pri načrtovanju upoštevane tehnične lastnosti proizvajalca HL, tip HL-138, ali odgovarjajoč</t>
  </si>
  <si>
    <t>11.</t>
  </si>
  <si>
    <t>12.</t>
  </si>
  <si>
    <t>Tlačni preizkus, 3-kratno popolno praznjenje, dopolnjevanje sistema s hladivom R410A (okvirno 12 kg), zagon in nastavitev sistema hlajenja/ogrevanja s poučevanjem uporabnika</t>
  </si>
  <si>
    <t>13.</t>
  </si>
  <si>
    <t>Izdelava navodil za obratovanje in vzdrževanje s shemo sistema v slovenščini (22-krat skrajšano za posamezno sobo in 2 x kot celote za potrebe službe obratovanja in vzdrževanja)</t>
  </si>
  <si>
    <t>14.</t>
  </si>
  <si>
    <t>SKUPAJ A.2:</t>
  </si>
  <si>
    <t>MEHANSKO PREZRAČEVANJE</t>
  </si>
  <si>
    <t>Odstranitev prezračevalnih ventilov in zračnih priključkov po sanitarijah sob v obeh nadstropjih ter zaslepitev teh neposredno na glavnem zbirnem kanalu</t>
  </si>
  <si>
    <t>Enovita prezračevalna naprava za notranjo postavitev, ki se sestoji iz dela dovod zunanjega zraka in odvod zavrženega zraka, sestavljena iz ohišja, v katerem sta dva neposredno gnan dovodno-odvodna ventilatorja s prigrajenima EC motorjema, vrteče kolo za zajem občutene in skrite toplote s temperaturnim izkoristkom &gt;80% in filterni enoti na dovodni (F7)  in odvodni strani (M5). Na ohišju je vgrajena električna močnostno-krmilna omara. Ohišje naprave je izdelano v dvostenski izvedbi s stenami iz pocinkane jeklene pločevine z vmesno izolacijo iz mineralne volne debeline 50 mm.</t>
  </si>
  <si>
    <t>Digitalni krmilnik je opremljen s temperaturnim tipalom v dovodu in omogoča vzdrževanje nespremenljive temperature vtočnega zraka samo s spreminjanjem hitrosti vrtenja kolesa, prosto hlajenje v nočnem času, obratovanje po tedenskem urniku, nadzor zamazanosti filtrov, nadzor nad delovanjem posameznih delov in sklopov ter podaja besedilna opozorila na LCD posluževalnem zaslonu. Krmiljenje pretoka zraka se izvaja na nespremenljiv način. Krmilnik ima možnost priklopa na požarno centralo. Krmilnik omogoča povezljivost preko prenosnega računalnika.</t>
  </si>
  <si>
    <t xml:space="preserve"> - nazivna priključna moč ventilatorjev 2 x &lt;0,8 kW</t>
  </si>
  <si>
    <t xml:space="preserve"> - delež vračanja vlage &gt;50%  </t>
  </si>
  <si>
    <t xml:space="preserve"> - temperaturni izkoristek zajemanja toplote &gt;80 %</t>
  </si>
  <si>
    <t xml:space="preserve"> - temperatura vtočnega zraka pri -13 °C &gt;15°C</t>
  </si>
  <si>
    <t xml:space="preserve"> - temperatura vtočnega zraka pri +35 °C &lt;27°C</t>
  </si>
  <si>
    <t xml:space="preserve"> - teža &lt;300 kg</t>
  </si>
  <si>
    <t xml:space="preserve"> - okvirna velikost naprave 1500x1400x850 mm</t>
  </si>
  <si>
    <r>
      <t xml:space="preserve"> - okvirna velikost zračnih priključkov </t>
    </r>
    <r>
      <rPr>
        <sz val="11"/>
        <color theme="1"/>
        <rFont val="Calibri"/>
        <family val="2"/>
        <charset val="238"/>
      </rPr>
      <t>φ315 mm</t>
    </r>
  </si>
  <si>
    <t xml:space="preserve"> - električne varovalke 3 x 16 A</t>
  </si>
  <si>
    <t xml:space="preserve"> - zvočna moč na priključkih &lt;88 dB(A)</t>
  </si>
  <si>
    <t>Pri načrtovanju upoštevane tehnične lastnosti proizvajalca Systemair, tip TOPVEX TR-04 LC-CAV, ali odgovarjajoč</t>
  </si>
  <si>
    <r>
      <t xml:space="preserve">Pravokotni zračni kanali izdelani iz jeklene pocinkane pločevine, robljeni, običajno tesnjeni, nad/podtlak do 1000 Pa, vključno z oblikovnimi kosi, pritrdilnim, spojnim in tesnilnim materialom, izdelani po SIST EN 1505: 1999, vzdolžno zarobljeni </t>
    </r>
    <r>
      <rPr>
        <u/>
        <sz val="11"/>
        <color theme="1"/>
        <rFont val="Calibri"/>
        <family val="2"/>
        <charset val="238"/>
      </rPr>
      <t>z vložkom tesnila</t>
    </r>
    <r>
      <rPr>
        <sz val="11"/>
        <color theme="1"/>
        <rFont val="Calibri"/>
        <family val="2"/>
        <charset val="238"/>
      </rPr>
      <t>, med seboj spojeni s prirobnicami z MEZ kotniki. V kolikor se pokaže za potrebno, so na posebnih mestih posamezni kosi medsebojno spojeni s “S” pasom (z vložkom tesnila). Vključno z oblikovnimi kosi, pritrdilnim in obešalnim materialom. Debelina uporabljene pločevine glede na daljšo stranico od obeh in skupna površina (kanali + oblikovni kosi):</t>
    </r>
  </si>
  <si>
    <t>0,6 mm (povsem novo)</t>
  </si>
  <si>
    <r>
      <t>m</t>
    </r>
    <r>
      <rPr>
        <vertAlign val="superscript"/>
        <sz val="11"/>
        <color theme="1"/>
        <rFont val="Calibri"/>
        <family val="2"/>
        <charset val="238"/>
        <scheme val="minor"/>
      </rPr>
      <t>2</t>
    </r>
  </si>
  <si>
    <t>0,8-1,0 mm (obstoječi - predelava odvodnega dela)</t>
  </si>
  <si>
    <t xml:space="preserve">Okrogli zračni kanali iz spiralno robljenih cevi, izdelani iz jeklene pocinkane pločevine, vključno z oblikovnimi kosi, pritrdilnim, obešalnim, spojnim in tesnilnim materialom, debelina pločevine po EN 1506 (DIN 24152), nazivne velikosti in dolžine, vključno z oblikovnimi kosi) </t>
  </si>
  <si>
    <t>φ100 mm</t>
  </si>
  <si>
    <t>φ125 mm</t>
  </si>
  <si>
    <t>φ150 mm</t>
  </si>
  <si>
    <t>φ180 mm</t>
  </si>
  <si>
    <t>Ročne lopute v zračnih ceveh ali pravokotnih kanalih, opremljene s kazalnikom položaja, vgrajene v namen izničenja viška statičnega tlaka, nazivne velikosti</t>
  </si>
  <si>
    <t>400x200 mm</t>
  </si>
  <si>
    <t>300x300 mm</t>
  </si>
  <si>
    <t>250x250 mm</t>
  </si>
  <si>
    <t>150x200 mm</t>
  </si>
  <si>
    <t>425x225 mm</t>
  </si>
  <si>
    <t>425x125 mm</t>
  </si>
  <si>
    <t xml:space="preserve">Prezračevalni ventil za dovod zraka, izdelan iz jeklene pločevine, barva RAL 9010, okrogle oblike, velikost </t>
  </si>
  <si>
    <t xml:space="preserve">Prezračevalni ventil za odvod zraka, izdelan iz jeklene pločevine, barva RAL 9010, okrogle oblike, velikost </t>
  </si>
  <si>
    <t>Toplotna izolacija zračnih kanalov vtočnega in pri sami napravi zavrženega in zunanjega zraka, izvedena s gibkimi ploščami iz sintetičnega kavčuka, območje uporabe -40 do 85° C, koeficientom parozapornosti μ &gt; 3000, debelina 13 mm, skupne površine</t>
  </si>
  <si>
    <t>15.</t>
  </si>
  <si>
    <r>
      <t xml:space="preserve">Nerjavna mreža iz žice debeline 1 mm in velikostjo odprtin 10x10 mm, uporabljena kot zaključek na zajemu oziroma izpihu zraka, velikosti </t>
    </r>
    <r>
      <rPr>
        <sz val="11"/>
        <color theme="1"/>
        <rFont val="Calibri"/>
        <family val="2"/>
        <charset val="238"/>
      </rPr>
      <t>φ315 mm</t>
    </r>
  </si>
  <si>
    <t>16.</t>
  </si>
  <si>
    <t>Zagon in nastavitev pretočnih količin skozi sistem prezračevanja s poučevanjem uporabnika</t>
  </si>
  <si>
    <t>17.</t>
  </si>
  <si>
    <t>Izdelava navodil za obratovanje in vzdrževanje s shemo sistema v slovenščini (2 x kot celote za potrebe službe obratovanja in vzdrževanja)</t>
  </si>
  <si>
    <t>18.</t>
  </si>
  <si>
    <t>SKUPAJ A.3:</t>
  </si>
  <si>
    <t>Zaprtje dela vodovodnega omrežja z izpraznitvijo do 6. nadstropja</t>
  </si>
  <si>
    <t>Odrez in zaslepitev dvižnih vodov hladne, tople in krožene vode v 6. nadstropju (takoj nad priključki). Odstranitev opuščenih vodovodnih cevi, skupaj dvižnih vodov</t>
  </si>
  <si>
    <t>Kromirana krogelna pipa s teflonskim tesnjenjem za hladno ali toplo pitno vodo navojne izvedbe PN 10, s čepom in tesnilom za izpust vode, skupaj z ročko odgovarjajoče barve (hladna-modra, topla-rdeča), nazivne velikosti</t>
  </si>
  <si>
    <t>Odstranitev sanitarnih elementov po kopalnicah sob in sedanje čajne kuhinje, ki zajema straniščne školjke, kadi, pomivalna korita… Skupno število odstranjenih sanitarnih elementov, vključno z iztočno opremo in priključki</t>
  </si>
  <si>
    <t>Odstranitev opuščenih vodovodnih cevi, odrez in zaslepitev dvižnih vodov hladne, tople in krožene vode v 6. nadstropju (takoj nad priključki), skupaj dvižnih vodov</t>
  </si>
  <si>
    <r>
      <t xml:space="preserve">Odstranitev oddušnih kanalizacijskih cevi </t>
    </r>
    <r>
      <rPr>
        <sz val="11"/>
        <color theme="1"/>
        <rFont val="Calibri"/>
        <family val="2"/>
        <charset val="238"/>
      </rPr>
      <t>φ125 mm izpod stropov pisarn, vodenih od jaškov do fasade, skupne dolžine</t>
    </r>
  </si>
  <si>
    <r>
      <t xml:space="preserve">Prevezava posameznih oddušnih vodov v skupni odduh, zbran z uporabo PVC cevi </t>
    </r>
    <r>
      <rPr>
        <sz val="11"/>
        <color theme="1"/>
        <rFont val="Calibri"/>
        <family val="2"/>
        <charset val="238"/>
      </rPr>
      <t>φ110 mm na obeh straneh hodnika 8. nadstropja, vključno s prehodom skozi streho (2x) in strešnima kapama, oblikovnih kosov za spajanje in spreminjanje smeri, skupne dolžine</t>
    </r>
  </si>
  <si>
    <t>Kompletno stranišče, sestoječe iz:</t>
  </si>
  <si>
    <t xml:space="preserve"> - viseče WC-školjke, proizvajalca na primer CERAMICA DOLOMITE, skupaj s podometnim splakovalnim kotličkom s satinirano RF tipko proizvajalca na primer GEBERIT, sedežno desko s pokrovom z zaščito pred krajo in počasnim zapiranjem. Držalo za WC-metlico na primer Air-Wolf, legirano jeklo s ščetkanim ročajem, umetna masa, črno. RF satinirana kljuka za obešanje oblačil. Pritrdilni in tesnilni material.</t>
  </si>
  <si>
    <t xml:space="preserve">Vgradni umivalnik, sestoječ iz: </t>
  </si>
  <si>
    <t xml:space="preserve"> - vgradnega umivalnika, proizvajalca na primer CERAMICA DOLOMITE, skupaj z enoročno stoječo pipo z mešalnikom hladne in tople vode in časovno nastavljivim proženjem. Vključno s kotnima ventiloma proizvod na primer GROHE in odtočni ventil s sifonom. Milnik RF saitiniran po izboru arhitekta. Ogledalo, vzidano v nivoju keramike, v RF satiniranem okvirju 2cm, višine 60 cm, širine 20 cm krajše od pulta, sicer nameščeno sredinsko na umivalnik. Pritrdilni in tesnilni material.</t>
  </si>
  <si>
    <t>Kompleten pisoar, sestoječ iz:</t>
  </si>
  <si>
    <t xml:space="preserve"> - pisoarne školjke na primer proizvajalca CERAMICA DOLOMITE, skupaj z izpiralnim ventilom na časovno proženje. Vključno z odtočnim sifonom za pisoar. Pritrdilni in tesnilni material.</t>
  </si>
  <si>
    <t>Dopolnitev pomivalnega korita z enoročno stoječo pipo z mešalnikom hladne in tople vode proizvajalca na primer GROHE ter odtočnega sifona, skupaj s kotnima ventiloma. Pritrdilni in tesnilni material.</t>
  </si>
  <si>
    <r>
      <t xml:space="preserve">Večnamenska, predizolirana, visoko fleksibilna večplastna cev za hladno ali toplo pitno vodo, sestoječa se iz aluminijeve plasti, katero z zunanje in notranje strani obdaja plastika s povezovalnim slojem. Aluminijeva plast je vzdolžno prekrivno varjena, kar zagotavlja popolno difuzijsko tesnost. Cev ima ustrezna dokazila o primernosti skladno z DVGW-W 542. Spajanje cevi se izvaja s spojnimi kosi z zatiskanjem, pri čemer se uporabi zatisna puša iz nerjavečega jekla. Za priključke iztočne opreme se uporabijo baterijski priključki s kotno prirobnico </t>
    </r>
    <r>
      <rPr>
        <sz val="11"/>
        <color theme="1"/>
        <rFont val="Symbol"/>
        <family val="1"/>
        <charset val="2"/>
      </rPr>
      <t>F</t>
    </r>
    <r>
      <rPr>
        <sz val="11"/>
        <color theme="1"/>
        <rFont val="Calibri"/>
        <family val="2"/>
        <charset val="238"/>
      </rPr>
      <t xml:space="preserve"> 18xR ½", ki služi za trdno namestitev na steno. Toplotna izolacija je iz ekstrudirane poliesterske pene z zaprto celično strukturo, debeline 20 mm. Požarna odpornost izolacije najmanj vrste B – s3, d0 po EN 13501-1. Nazivna velikost, vključno s spojnimi, oblikovnimi elementi in baterijskimi priključki, vse iz ponikljane medenine z vstavljenimi zatisnimi pušami iz nerjavečega materiala, velikosti in dolžine</t>
    </r>
  </si>
  <si>
    <t>φ16x2 mm</t>
  </si>
  <si>
    <t>φ20x2,25 mm</t>
  </si>
  <si>
    <t>Cevovodi za odpadno vodo iz PP cevi z gladkimi konci, spajanje z natičnimi obojkami, vključno z vsemi oblikovnimi kosi in materialom za pritrditev, nazivne velikosti</t>
  </si>
  <si>
    <t>d 56 mm</t>
  </si>
  <si>
    <t>d 75 mm</t>
  </si>
  <si>
    <t>d 110 mm</t>
  </si>
  <si>
    <t>Izpiranje in izvedba tlačnega preskusa celotne vodovodne napeljave s hladno vodo 12 bar z izdelavo zapisnika o ustreznosti, nastavitev iztočnih mest na iztočni tlak 50-100 kPa, hiperkloriranje, temeljito izpiranje delov cevovoda, bakteriološka analiza vode z izdelavo zapisnika</t>
  </si>
  <si>
    <t>SKUPAJ A.4:</t>
  </si>
  <si>
    <t>Zaprtje dela vodovodnega omrežja v območju sanitarij z njegovo izpraznitvijo</t>
  </si>
  <si>
    <t>Izvedba priklopa na cevovod hladne, tople in krožene vode za potrebe dodatnih sanitarnih elementov, skupaj z zapornimi krogelnimi pipami DN15/20</t>
  </si>
  <si>
    <t>Izvedba priklopa na kanalizacijsko omrežje za potrebe dodatnih sanitarnih elementov</t>
  </si>
  <si>
    <t>Kompletno stranišče za invalide, sestoječe iz:</t>
  </si>
  <si>
    <t xml:space="preserve"> - preklopnega držala kot pomoč pri presedanju</t>
  </si>
  <si>
    <t xml:space="preserve">Vgradni umivalnik za invalide, sestoječ iz: </t>
  </si>
  <si>
    <t xml:space="preserve"> - vgradnega umivalnika za invalide z vbočenim prednjim robom, proizvajalca na primer CERAMICA DOLOMITE, skupaj z enoročno stoječo pipo z mešalnikom hladne in tople vode s podaljšano ročko. Vključno s kotnima ventiloma proizvod na primer GROHE in odtočni ventil s sifonom. Milnik RF saitiniran po izboru arhitekta. Ogledalo, vzidano v nivoju keramike, v RF satiniranem okvirju 2cm, višine 60 cm, širine 80 cm, sicer nameščeno sredinsko na umivalnik. Pritrdilni in tesnilni material.</t>
  </si>
  <si>
    <t>Predelna stenica med pisoarji, iz bele keramike</t>
  </si>
  <si>
    <t>SKUPAJ B.4:</t>
  </si>
  <si>
    <t>Kanalski ventilator, sestoječ se iz rotorja z nazaj zakrivljenimi lopaticami in ohišja pocinkane jeklene pločevine, na obeh straneh opremljenega s kanalskima priključkoma z elastičnima kosoma, ki sta sestavljena iz pocinkanih objemk in gumiranega platna. Ventilator je opremljen s trifaznim EC motorjem,  mehansko zaščito IP 54 in izolacijo razreda F po IEC oz. VDE 0530. Dodatno opremljen z 2-stopenjskim stikalom, predvidenim za samodejno vodenje iz krmilnika CO. Tehnične lastnosti:</t>
  </si>
  <si>
    <t xml:space="preserve"> - teža &lt;110 kg</t>
  </si>
  <si>
    <t xml:space="preserve"> - okvirna velikost naprave 1000x1000x600 mm</t>
  </si>
  <si>
    <r>
      <t xml:space="preserve"> - okvirna velikost zračnih priključkov </t>
    </r>
    <r>
      <rPr>
        <sz val="11"/>
        <color theme="1"/>
        <rFont val="Calibri"/>
        <family val="2"/>
        <charset val="238"/>
      </rPr>
      <t>800x500 mm</t>
    </r>
  </si>
  <si>
    <t xml:space="preserve"> - električna priklljučna moč &lt;1,2 kW</t>
  </si>
  <si>
    <t xml:space="preserve"> - zvočna moč na priključkih &lt;85 dB(A)</t>
  </si>
  <si>
    <t>Pri načrtovanju upoštevane tehnične lastnosti proizvajalca Systemair, tip RSI 80-50, ali odgovarjajoč</t>
  </si>
  <si>
    <t>Elektromotorna žaluzija na vstopnem priključku ventilatorja iz prejšnje točke, nazivne velikosti 800x500 mm. Napajalna napetost 230 V, 50 Hz, opreemljena s končnim stikalom kot zaznavalom odprtosti.</t>
  </si>
  <si>
    <t>625x225 mm</t>
  </si>
  <si>
    <t>Nerjavna mreža iz žice debeline 1 mm in velikostjo odprtin 10x10 mm, uporabljena kot zaključek na zajemu oziroma izpihu zraka, velikosti</t>
  </si>
  <si>
    <t>500x300 mm</t>
  </si>
  <si>
    <t>0,6 mm</t>
  </si>
  <si>
    <t>0,8 mm</t>
  </si>
  <si>
    <t>Sistem za nadzor in vodenje ventilatorjev prezračevanja garaže na podlagi meritev ogljikovega monoksida (CO) v prostoru preko 2 merilnih mest (CO-pretvornikov), ki odgovarja zahtevam po VDI Smernicam 2053. Sistem deluje na način vzdrževanja vrednosti CO pod 60 ppm z vklopom 1. stopnje prezračevanja pri 40 % te vrednosti in 2. stopnje pri 80 % te vrednosti. Pri prekoračitvi te vrednosti se mora vklopiti optično opozorilo, pri prekoračitvi nad 250 ppm pa tudi zvočno. Sestavni deli celotnega sistema:</t>
  </si>
  <si>
    <t xml:space="preserve"> - krmilno nadzorna omarica;</t>
  </si>
  <si>
    <t xml:space="preserve"> - 2 kos pretvornikov CO;</t>
  </si>
  <si>
    <t xml:space="preserve"> - 1 kos signalne hupe 90-100 dB(A);</t>
  </si>
  <si>
    <t xml:space="preserve"> - 2 kos svetlobnih oznak z opozorilnimi napisi;</t>
  </si>
  <si>
    <t>Krmilno nadzorna omarica mora voditi delovanje dveh ventilatorjev v dveh stopnjah in pripadajoči zaporni žaluziji s časovnim zamikom časa zapiranja/odpiranja oziroma po potrditvi odprtosti.</t>
  </si>
  <si>
    <t>Zagon in nastavitev pretočnih količin skozi sistem prezračevanja garaže s poučevanjem uporabnika</t>
  </si>
  <si>
    <t>SKUPAJ C.3:</t>
  </si>
  <si>
    <t xml:space="preserve">€ </t>
  </si>
  <si>
    <t>€</t>
  </si>
  <si>
    <t>Splošno</t>
  </si>
  <si>
    <r>
      <t>·</t>
    </r>
    <r>
      <rPr>
        <sz val="10"/>
        <rFont val="Arial"/>
        <family val="2"/>
      </rPr>
      <t>       Sestavni del popisa opreme je priloga : tloris z dispozicijo opreme in načrti pohištva; v kolikor je med popisom in grafiko odstopanje v kvaliteti, mora ponudnik izvesti boljšo kvaliteto.</t>
    </r>
  </si>
  <si>
    <t>·       Pohištvo se izdela z IVERAL ploščami v kvaliteti a la KAINDEL  ali EGGER v imitaciji lesa - izboru projektanta in investitorja (deb. 18-19 mm) melaminska smola mora imeti gostoto najmanj 120g/m2</t>
  </si>
  <si>
    <r>
      <t>·</t>
    </r>
    <r>
      <rPr>
        <sz val="10"/>
        <rFont val="Arial"/>
        <family val="2"/>
      </rPr>
      <t>       Vsi  zaključki oz. robovi pohištva so izdelani z ABS robnimi trakovi deb. 2 mm.</t>
    </r>
  </si>
  <si>
    <r>
      <t>·</t>
    </r>
    <r>
      <rPr>
        <sz val="10"/>
        <rFont val="Arial"/>
        <family val="2"/>
      </rPr>
      <t xml:space="preserve">       Mizne plošče so iz oplemenitenega iverala kot ostalo pohištvo in ABS robom 2mm-ustrezne širine, oz. po predlogu projektanta notranje opreme. </t>
    </r>
  </si>
  <si>
    <r>
      <t>·</t>
    </r>
    <r>
      <rPr>
        <sz val="10"/>
        <rFont val="Arial"/>
        <family val="2"/>
      </rPr>
      <t>       Predali predalnikov na kolesih se morajo zaklepati s cilidrično ključavnico;</t>
    </r>
  </si>
  <si>
    <r>
      <t>·</t>
    </r>
    <r>
      <rPr>
        <sz val="10"/>
        <rFont val="Arial"/>
        <family val="2"/>
      </rPr>
      <t>       Kolesa predalnikov  morajo imeti</t>
    </r>
    <r>
      <rPr>
        <sz val="10"/>
        <color indexed="10"/>
        <rFont val="Arial"/>
        <family val="2"/>
      </rPr>
      <t xml:space="preserve"> </t>
    </r>
    <r>
      <rPr>
        <sz val="10"/>
        <color indexed="8"/>
        <rFont val="Arial"/>
        <family val="2"/>
      </rPr>
      <t>zavore</t>
    </r>
    <r>
      <rPr>
        <sz val="10"/>
        <rFont val="Arial"/>
        <family val="2"/>
      </rPr>
      <t xml:space="preserve"> ter gumirani tekalni površini primerni za parket;</t>
    </r>
  </si>
  <si>
    <r>
      <t>·</t>
    </r>
    <r>
      <rPr>
        <sz val="10"/>
        <rFont val="Arial"/>
        <family val="2"/>
      </rPr>
      <t>       Vsi ročaji predalov in vrat morajo biti kovinski (npr.nikelj-satinirano). Obliko in finalno obdelavo potrdi projektant opreme in investitor;</t>
    </r>
  </si>
  <si>
    <r>
      <t xml:space="preserve"> ·       Police v omarah so prav tako iz iverala, enake barvi kot korpusi, in premične (debelina 19 mm).</t>
    </r>
    <r>
      <rPr>
        <sz val="10"/>
        <rFont val="Arial"/>
        <family val="2"/>
      </rPr>
      <t xml:space="preserve">V stranicah se izvedejo luknje v razmaku 4 cm. </t>
    </r>
    <r>
      <rPr>
        <sz val="10"/>
        <rFont val="Arial"/>
        <family val="2"/>
      </rPr>
      <t xml:space="preserve"> Hrbti omar so iz iveral plošč debeline min.8mm. Vratna krila omar so iz izbranega iverala z abs obrobo (debelina 2 mm) in imajo centralne ključavnice. Enake barve je tudi cokl omar. </t>
    </r>
  </si>
  <si>
    <r>
      <t>·</t>
    </r>
    <r>
      <rPr>
        <sz val="10"/>
        <rFont val="Arial"/>
        <family val="2"/>
      </rPr>
      <t>       Pred montažo mora ponudnik-izvajalec preveriti vse mere na objektu;</t>
    </r>
  </si>
  <si>
    <r>
      <t>·</t>
    </r>
    <r>
      <rPr>
        <sz val="10"/>
        <rFont val="Arial"/>
        <family val="2"/>
      </rPr>
      <t>       V ceno morajo biti vključeni vsi stroški pripravjalnih del, prevozov, zaščite tal pred in med izvedbo s kartoni ali podobnim; odvoz embalaže; gospodinjsko čiščenje dobavljene opreme in in prostorov pa zaključeni dobavi in montaži;</t>
    </r>
  </si>
  <si>
    <r>
      <t>·</t>
    </r>
    <r>
      <rPr>
        <sz val="10"/>
        <rFont val="Arial"/>
        <family val="2"/>
      </rPr>
      <t>       Vsi elementi opreme morajo biti izdelani kvalitetno in trajno, ustrezno namenu, ki jim je določen.</t>
    </r>
  </si>
  <si>
    <t>enota</t>
  </si>
  <si>
    <t>št. enot</t>
  </si>
  <si>
    <t>cena</t>
  </si>
  <si>
    <t>skupaj</t>
  </si>
  <si>
    <r>
      <t xml:space="preserve">Tipska pisalna miza, mizne plošče so iz iverala 25 mm, robovi so z ABS nalimki, 2-4 mm, 120 g folija, barva imitacija lesa - javor, kovinsko podnožje T oblike. Predvideti uporabo sistem pohištvenih nog alu izvedba npr.:VOGA SITEM "COMO". Mizne noge so opremljene z vijaki za prilagajanje neravninam v podu. V ceno zajeti tudi kanal za razvod el. instalacije in odprtino v delovni plošči za razvod kablov </t>
    </r>
    <r>
      <rPr>
        <sz val="10"/>
        <rFont val="MS Reference Sans Serif"/>
        <family val="2"/>
      </rPr>
      <t>ϕ</t>
    </r>
    <r>
      <rPr>
        <sz val="10"/>
        <rFont val="Arial CE"/>
        <family val="2"/>
        <charset val="238"/>
      </rPr>
      <t xml:space="preserve"> 8 cm( montira se na kraju samem na lokaciji po želji uporabnika).                                                                     - </t>
    </r>
    <r>
      <rPr>
        <b/>
        <sz val="10"/>
        <rFont val="Arial CE"/>
        <family val="2"/>
        <charset val="238"/>
      </rPr>
      <t>dim. 180x80x75 cm</t>
    </r>
  </si>
  <si>
    <t xml:space="preserve">kom </t>
  </si>
  <si>
    <r>
      <rPr>
        <b/>
        <sz val="10"/>
        <rFont val="Arial CE"/>
        <family val="2"/>
        <charset val="238"/>
      </rPr>
      <t>Tipska pisalna miza</t>
    </r>
    <r>
      <rPr>
        <sz val="10"/>
        <rFont val="Arial CE"/>
        <family val="2"/>
        <charset val="238"/>
      </rPr>
      <t xml:space="preserve">, mizna plošča je iz iverala 25 mm, robovi so z ABS nalimki, 2-4 mm, 120 g folija, barva imitacija lesa - javor, enako kot pri postavki 3.                                                                 - </t>
    </r>
    <r>
      <rPr>
        <b/>
        <sz val="10"/>
        <rFont val="Arial CE"/>
        <family val="2"/>
        <charset val="238"/>
      </rPr>
      <t>dim. 160x80x75 cm</t>
    </r>
  </si>
  <si>
    <r>
      <rPr>
        <b/>
        <sz val="10"/>
        <rFont val="Arial CE"/>
        <family val="2"/>
        <charset val="238"/>
      </rPr>
      <t>Predalnik na koleščkih "3"</t>
    </r>
    <r>
      <rPr>
        <sz val="10"/>
        <rFont val="Arial CE"/>
        <family val="2"/>
        <charset val="238"/>
      </rPr>
      <t>, izdelan iz oplemenitenega iverala v imitaciji lesa- javor ( enako kot ostalo pohištvo), predali imajo metabox stranice (enakovredna kvaliteta kot Bloom), centralno ključavnico, 3 predale, od katerih je zgornji iz PVC, prirejen za pisala. Dimenzije so standardne za predalnike, ki se nameščajo pod delovne površine. Koleščka so v sivi barvi. Ročaji predalov so enaki kot na omarah.                                                                   dim 40x60x60cm</t>
    </r>
  </si>
  <si>
    <r>
      <rPr>
        <b/>
        <sz val="10"/>
        <rFont val="Arial CE"/>
      </rPr>
      <t>Polkrožni nastavek k pisalnim mizam "d"- dim. 160x80x75 cm</t>
    </r>
    <r>
      <rPr>
        <sz val="10"/>
        <rFont val="Arial CE"/>
        <family val="2"/>
        <charset val="238"/>
      </rPr>
      <t xml:space="preserve">, mizna plošča - polkoržne oblike so iz iverala 25 mm, robovi so z ABS nalimki, 2-4 mm, 120 g folija, barva imitacija lesa - javor, kovinsko podnožje T oblike. Plošča je naslonjena na pisalni mizi in podprta s amostojno nogo izvedbe npr.:VOGA SITEM "COMO", mizna noga je opremljene z vijakom za prilagajanje neravninam v podu                                                  </t>
    </r>
  </si>
  <si>
    <r>
      <rPr>
        <b/>
        <sz val="10"/>
        <rFont val="Arial"/>
        <family val="2"/>
      </rPr>
      <t>Omara za fascikle</t>
    </r>
    <r>
      <rPr>
        <sz val="10"/>
        <rFont val="Arial"/>
        <family val="2"/>
      </rPr>
      <t xml:space="preserve"> dim. 80x40x200cm,korpus, pokrov, police, hrbti in vrata omar iz oplemenitenih ivernih plošč, debeline min. 18 mm v imitaciji lesa po izbiri naročnika. Robovi vrat in čelni robovi korpusov in polic zaključeni z ABS robnim trakom debeline min. 2 mm, ostali robovi s tanjšim ABS robnim trakom. Police po višini prosto prestavljive, odvisno od želene višine, nosilci polic L oblike s čepi.Vrata opremljena s cilindrično ključavnico, ter s polkrožnimi kovinskimi ročaji dim. 150 mm v črni barvi. Omare na nastavljivih nogicah višine cca. 5 cm, z možnostjo nivelacije iz notranjosti omare. Višina cokla je cca. 10 cm.</t>
    </r>
  </si>
  <si>
    <r>
      <rPr>
        <b/>
        <sz val="10"/>
        <rFont val="Tahoma"/>
        <family val="2"/>
      </rPr>
      <t>Garderobna stena</t>
    </r>
    <r>
      <rPr>
        <sz val="10"/>
        <rFont val="Tahoma"/>
        <family val="2"/>
      </rPr>
      <t xml:space="preserve">  " "je izdelana iz oplemenitene iverice z ABS robnimi nalimki. Obdelava enaka kot ostalo pohištvo . Na steno montirati 7 nikelj satiniranih kljukic za obešanje garderobe.                                                                        dim 0.80 x x0.04 x 2.00 m</t>
    </r>
  </si>
  <si>
    <t>KONFERENČNA MIZA</t>
  </si>
  <si>
    <t xml:space="preserve">Dobava in montaža konferenčne mize, plošča na obeh straneh polkrožnozaključena dimenzij 170x80 cm, višina 75 cm. Mizna plošča stoji na dveh samostojnih kovunskih nogah </t>
  </si>
  <si>
    <t>ČAJNA KUHINJA</t>
  </si>
  <si>
    <t>8.1</t>
  </si>
  <si>
    <t>Kuhinjski niz je izdelan iz oplemenitenega iverala v imitaciji lesa, z delovno površino iz ultrapasa in ABS nalimek, širine 60 cm in višine 90 cm, z vgrajenim enojnim INOX koritom in  el. steklokeramično kuhalno ploščo dim. 30x60 cm, pod koritom je predvideti izvlečno posodo z odpadke. Pod steklokeramično ploščo so trije predali.</t>
  </si>
  <si>
    <t>8.2</t>
  </si>
  <si>
    <r>
      <rPr>
        <b/>
        <sz val="10"/>
        <color indexed="8"/>
        <rFont val="Arial"/>
        <family val="2"/>
      </rPr>
      <t>Viseča omarica</t>
    </r>
    <r>
      <rPr>
        <sz val="10"/>
        <color indexed="8"/>
        <rFont val="Arial"/>
        <family val="2"/>
      </rPr>
      <t xml:space="preserve">  je izdelana enako kot pult z vgrajeno kuhinjsko napo brez odvoda z vgrajenim ogljenim filtrom in vrati, zgoraj je omarica zaključena s pokrivno ploščo debline 3 cm. Cokel viš.10cm je enak kot korpi+us pulta                                             </t>
    </r>
    <r>
      <rPr>
        <b/>
        <sz val="10"/>
        <color indexed="8"/>
        <rFont val="Arial"/>
        <family val="2"/>
      </rPr>
      <t>dim. 180x35x54cm</t>
    </r>
  </si>
  <si>
    <t>8.3</t>
  </si>
  <si>
    <r>
      <t xml:space="preserve">Stenska obloga </t>
    </r>
    <r>
      <rPr>
        <sz val="10"/>
        <rFont val="Arial"/>
        <family val="2"/>
      </rPr>
      <t>se izdela pravtako iz oplemenitenega iverala v imitaciji lesa enako kot korpus pulta oz. omarice.</t>
    </r>
  </si>
  <si>
    <t>PISARNIKI STOL S SREDNJE VISOKIM NASLONOM:</t>
  </si>
  <si>
    <t xml:space="preserve">ergonomsko oblikovan srednje visok naslon,                                           naslon nastavljiv po višini                                                                                             z naslonom za roke                                                                                                 stabilno ogrodje stola                                                                                                              nastavljiva višina sedežnega dela                                                                               oblazinjen stol; umetno usnje ali tekstil                                                                         kovinsko plastificirano podnožje na petih krakih s koleščki                      koleščka ne smejo puščati sledi                                                                          vrtiljak    </t>
  </si>
  <si>
    <t>KONFERENČNI STOL:</t>
  </si>
  <si>
    <t>barva po izbiri naročnika in projektanta</t>
  </si>
  <si>
    <t xml:space="preserve">ergonomsko oblikovan srednje visok naslon,                                                                                                                                                                                                                               stabilno ogrodje stola                                                                                                                                                                                           naslon oblazinjen; umetno usnje ali tekstil     sedež oblazinjen; umetno usnej ali tekstil                                                                                                   kovinsko ogrodje - sanke                  </t>
  </si>
  <si>
    <t>STOL ZA STRANKE</t>
  </si>
  <si>
    <t>stol za stranke ( konferenčni) brez opiral za roke, kovinske konstrukcija, prašno barvane, srednj cenovni razred</t>
  </si>
  <si>
    <r>
      <rPr>
        <b/>
        <sz val="10"/>
        <rFont val="Calibri"/>
        <family val="2"/>
      </rPr>
      <t xml:space="preserve">Koš za papir, </t>
    </r>
    <r>
      <rPr>
        <sz val="10"/>
        <rFont val="Calibri"/>
        <family val="2"/>
      </rPr>
      <t>dimenzije  ø28, v 32cm, a 20 litrov</t>
    </r>
  </si>
  <si>
    <t>Koš je izdelan iz nerjaveče opločevine, drobno perforirane s polnim dnom. Pokrova nima. Npr: KP245FI3C po katalogu Blažič,, robni trakovi ali podobno.</t>
  </si>
  <si>
    <r>
      <t>Koš za dežnike,</t>
    </r>
    <r>
      <rPr>
        <sz val="10"/>
        <rFont val="Calibri"/>
        <family val="2"/>
      </rPr>
      <t>dimenzije  ø28, v 42cm, a 20 litrov</t>
    </r>
  </si>
  <si>
    <t>Koš je izdelan iz nerjaveče opločevine, drobno perforirane s polnim dnom. Pokrova nima. Npr: KP245FI3C po katalogu Blažič, robni trakovi ali podobno.</t>
  </si>
  <si>
    <t>Skupaj:</t>
  </si>
  <si>
    <t>Faza: PZI - IVD</t>
  </si>
  <si>
    <t>REKAPITULACIJA POHIŠTVENA OPREMA. INSTALACIJSKIH DEL</t>
  </si>
  <si>
    <t>POHIŠTVENA OPREMA</t>
  </si>
  <si>
    <t>Pohištvena oprema</t>
  </si>
  <si>
    <t>Vsa vgrajena oprema mora imeti ustrezne certifikate.</t>
  </si>
  <si>
    <t>Vsa vgrajena oprema mora imeti ustrezne certffikate.</t>
  </si>
  <si>
    <t>Vse postavke vključujejo dobavo in montažo ter čiščenje po končanih delih.</t>
  </si>
  <si>
    <t>I. Faza</t>
  </si>
  <si>
    <t>II. faza</t>
  </si>
  <si>
    <t>Sanitarije za invalida, dvižna ploščad za invalida in požarna zaščita stopnišča v pritličju stavbe Dunajska 104</t>
  </si>
  <si>
    <t>Demontaža in odstranitev  obstoječe sanitarne opreme in transport odstanjenih delov na trajno deponijo, na razdalji do 20 km iz vseh prostorov  v moškem wc v pritličju</t>
  </si>
  <si>
    <t xml:space="preserve">Pisoar </t>
  </si>
  <si>
    <t>Pazljiva demontaža obstoječih sanitarnih elementov v pritličju, deponiranje za ponovno montažo in ponovna montaža</t>
  </si>
  <si>
    <t>III.faza</t>
  </si>
  <si>
    <t>garaža v 1.kleti stavbe Kard.ploščad 1</t>
  </si>
  <si>
    <t>Steklena vrata med hodnikom in stopniščem v pritličju</t>
  </si>
  <si>
    <t>Lesena vrata z nadsvetlobo v moške sanitarije v pritličju</t>
  </si>
  <si>
    <t>Drsnna kovinska zložljiva vrata na stopnišču v 7. in 8.n</t>
  </si>
  <si>
    <t>vel od 4,0-6,0 m2</t>
  </si>
  <si>
    <t>Rušenje  obstoječih predelnih sten iz različnih materialov, debl 15-25 cm arm.beton, plinobeton.. skupaj z obojestranskim ometom, z sortiranjem materiala in odvozom na deponijo trajno, na razdalji  do 20 km</t>
  </si>
  <si>
    <t>Rušenje  obstoječih predelnih sten iz različnih materialov, debl 15-25 cm arm.beton-za razširitev vrat, skupaj z obojestranskim ometom, z sortiranjem materiala in odvozom na deponijo trajno, na razdalji  do 20 km</t>
  </si>
  <si>
    <t>6. nadstropje</t>
  </si>
  <si>
    <t>Demontaža in odvoz obstoječih zunanjih žaluzij kompletno s sortiranjem materiala in odvozom na trajno  deponijo na razdalji do 20 km.  Izvedba del brez fasadnega okna in demontaža oken s ponovno montažo, morata biti upoštevani v ceni.</t>
  </si>
  <si>
    <t>bradavičasti gumi tlak</t>
  </si>
  <si>
    <t>Rušenje  obstoječega tlaka v 7. in 8.n s sortiranjem materiala in odvozom na trajno deponijo na razdalji do 20 km</t>
  </si>
  <si>
    <t>Skupaj I.faza:</t>
  </si>
  <si>
    <t>Skupaj II.faza:</t>
  </si>
  <si>
    <t>Skupaj III.faza:</t>
  </si>
  <si>
    <t>Izvedba prebojev v a.b. ploščah in stenah d=20 cm za prehode cevnih inštalacij</t>
  </si>
  <si>
    <t>Protipožarno tesnenje inštalacijskih prebojev s certificiranimi materiali in izvajalci ter predložitvijo izjave o lastnostih</t>
  </si>
  <si>
    <t>90 min med etažami</t>
  </si>
  <si>
    <t>60 min v etaži</t>
  </si>
  <si>
    <t>Izdelava prebojev v zidanih stenah iz NF opeke ali porolit ali siporeksa z strojnim rušenjem:</t>
  </si>
  <si>
    <t>Dobava in zazidava izvedenih prebojev v
armiranobetonskih zidovih ali ploščah  s porobetonskimi zidaki, debeline 10cm, z leplenjem in sidranjem v obstoječe stene na način, da se doseže požarna odpornost zatesnitve 60 minut.</t>
  </si>
  <si>
    <t xml:space="preserve">Dobava in zazidava izvedenih prebojev v
armiranobetonskih zidovih ali ploščah  s porobetonskimi zidaki, debeline 10cm, z leplenjem in sidranjem v obstoječe stene na način, da se doseže požarna odpornost zatesnitve 60 minut. </t>
  </si>
  <si>
    <t>Izvedba požarno odpornih mavčno kartonskih oblog vertikalni koletorjev inštalacij EI 90 v pisarnah in novih sanitarijah za dvigalom:</t>
  </si>
  <si>
    <t>Rušenje  obstoječe stenske in talne  keramike  z sortiranjem materiala in odvozom na deponijo do 20 km</t>
  </si>
  <si>
    <t>Dobava in leplenje (npr. Uzin KE 66L) finalnega tlaka iz kavčuka (guma) debeline 3.5mm kot npr tip Norament grano, ognjeodporen (Cfl-s1 po EN 13501-1), točkovno odporen na odtis (po 2.5h manjše od 0.05mm po EN 433), odporen na koleščke rtolov (EN 425), protizdrsen 
(EN 13893). V ceni upoštevati tudi dobavo in montažo zaokrožnic višine 10cm v enakem materialu, s podložnim PVC profilom.</t>
  </si>
  <si>
    <t>dodatek za izvedbo na stopnicah</t>
  </si>
  <si>
    <t>Pranje obstoječih betonskih tal s paro pod pritiskom 200 atm.</t>
  </si>
  <si>
    <t>Keramične ploščice 1. kvalitete ( enake kot obstoječe)</t>
  </si>
  <si>
    <t>Brušenje do zdrave podlage, 2x pleskanje radiatorskih cevi s poliuretansko barvo.</t>
  </si>
  <si>
    <t>PV1-Nabava in vgraditev kovinskih požarnih vrat z dvokrilnimi vrati 2x100/210 vgrajenimi v 1. kleti v mavčno kartonsko steno med garažo  hodnikom.</t>
  </si>
  <si>
    <t>Pregled obstoječih ALU oken, trajno fiksiranje vseh okenskih kril, ter izvedba tesnitve s trajno elatičnim kitom</t>
  </si>
  <si>
    <t>III. faza</t>
  </si>
  <si>
    <t>7. in 8. nadstropje stavbe Dunajska 104</t>
  </si>
  <si>
    <t>I.faza</t>
  </si>
  <si>
    <t>II.faza</t>
  </si>
  <si>
    <t>∑I.+II.+III.faza:</t>
  </si>
  <si>
    <t>∑I.faza</t>
  </si>
  <si>
    <t>∑II.faza</t>
  </si>
  <si>
    <t>∑III.faza</t>
  </si>
  <si>
    <t xml:space="preserve"> Pritličje stavbe Dunajska 104</t>
  </si>
  <si>
    <t>SKUPNA REKAPITULACIJA GOI DEL</t>
  </si>
  <si>
    <t>Izdelava tankoslojne neprekinjene označbe na vozišču z večkomponentno barvo, strojno nanašanje. Debelina plasti suhe snovi 400 um.</t>
  </si>
  <si>
    <t>- širina črte 12 cm</t>
  </si>
  <si>
    <t xml:space="preserve">m1 </t>
  </si>
  <si>
    <t>SKUPNA REKAPITULACIJA I., II. in III. FAZE GOI DEL IN POHIŠTVENE OPREME:</t>
  </si>
  <si>
    <t>Izdelava prikaza izvedenaga stanja - PID -  v štirih izvodih in izdelava seznama po vrsti opreme in prostorih za evidenco osn.sredstev</t>
  </si>
  <si>
    <r>
      <t xml:space="preserve">SKUPAJ  II.faza goi dela ter pohištvena oprema </t>
    </r>
    <r>
      <rPr>
        <sz val="14"/>
        <rFont val="Calibri"/>
        <family val="2"/>
        <charset val="238"/>
      </rPr>
      <t>z DDV:</t>
    </r>
  </si>
  <si>
    <r>
      <t xml:space="preserve">SKUPAJ  I.faza goi dela ter pohištvena oprema </t>
    </r>
    <r>
      <rPr>
        <sz val="14"/>
        <rFont val="Calibri"/>
        <family val="2"/>
        <charset val="238"/>
      </rPr>
      <t>z DDV:</t>
    </r>
  </si>
  <si>
    <r>
      <t xml:space="preserve">SKUPAJ  III.faza goi dela ter pohištvena oprema </t>
    </r>
    <r>
      <rPr>
        <sz val="14"/>
        <rFont val="Calibri"/>
        <family val="2"/>
        <charset val="238"/>
      </rPr>
      <t>z DDV:</t>
    </r>
  </si>
  <si>
    <t>Za pravilno ravnanje z odpadki ponudnik bo vodil evidenčne liste v skladu z Uredbo</t>
  </si>
  <si>
    <t>Projektantski popis je izdelan na podlagi PZI projekta,</t>
  </si>
  <si>
    <t>Pred izdelavo ponudbe je obvezen ogled lokacije objekta in projektne dokumentacije. Izvajalec je</t>
  </si>
  <si>
    <t xml:space="preserve">dolžan pri sestavi ponudbe upoštevati grafične in tekstualne dele projekta (PZI). </t>
  </si>
  <si>
    <t>V primeru tiskarskih napak in neskladij v projektu je dolžan na to opozoriti projektanta pred oddajo ponudbe.</t>
  </si>
  <si>
    <t>Izvajalec mora pred začetkom in med izvajanjem posameznih del opraviti pregled projekta za izvedbo</t>
  </si>
  <si>
    <t>(kontrola dimenzij, ...) in opozoriti investitorja, projektanta in nadzornika na morebitne ugotovljene pomanjkljivosti in zahtevati njihovo odpravo.</t>
  </si>
  <si>
    <t>V ceno za enoto mere morajo biti vračunani stroški izvajanja varnostnih in zaščitnih ukrepov za</t>
  </si>
  <si>
    <t>zagotavljanje varnosti in zadravja pri delu skladno z zahtevami varnostnega načrta in koordinatorja</t>
  </si>
  <si>
    <t>varnosti ter stroški izvajanja zaščitnih ukrepov z vidika preprečevanja bolnišničnih okužb.</t>
  </si>
  <si>
    <t>Izvajalci so dolžni pred pričetkom posameznih del predložiti seznam in podatke oseb, ki bodo aktivni na geradbišču.</t>
  </si>
  <si>
    <t>Ponudnik ni upravičen do dodatnih del, razen v primeru naročila s strani naročnika.</t>
  </si>
  <si>
    <t>Ponudnik- izvajalec mora izvesti rušitve v celoti (ne glede na posamezne konst. in količine v  popisu) z odstranitvijo vseh navedenih elementov do gole podlage konstrukcij, hkrati pa z njihovo odstranitev ne more  uveljavljati stroške za povečan obseg  oz. dodatna dela. Pri rušenju mora zagotoviti statično stabilnost objekta, podpiranje in podobno. Pri vseh pozicijah upoštevati transportne stroške iz objekta, nalaganje na prevozno sredstvo in odvoz na stalno deponijo na razdaljo cca 20 km, vključno z vsemi potrebnimi taksami in pristojbinami na odlagališču. Brez izpolnjenih in potrjenih evidenčnih listov s strani pooblaščenca za zbiranje in oddajo odpadkov, izvedena dela ne bodo potrjena. Pred začetkom del, mora izvajalec pridobiti pooblastilo od investitorja za vlaganje in podpisovanje evidenčnih listov.</t>
  </si>
  <si>
    <t>do fi 100 mm med 8. in 9. etažo</t>
  </si>
  <si>
    <t>do fi 100 mm v stenah v 7. in 8. etaži</t>
  </si>
  <si>
    <t>fi 150 mm dovod 7.n.</t>
  </si>
  <si>
    <t>fi 350 mm dovod 7.n.</t>
  </si>
  <si>
    <t>fi 150 mm dovod 8.n.</t>
  </si>
  <si>
    <t>fi 350 mm dovod 8.n.</t>
  </si>
  <si>
    <t>460 x 240 mm odvod med 7. in 8.n.</t>
  </si>
  <si>
    <t>510 x 300 mm odvod med 8. in 9. n.</t>
  </si>
  <si>
    <t>fi 410 mm odvod zraka na prosto</t>
  </si>
  <si>
    <t>510 x 300 mm dovod med 7. in 8. n.</t>
  </si>
  <si>
    <t>510 x 300  mm dovod med 8. in 9. n.</t>
  </si>
  <si>
    <t>420 x 300 mm odvod 7.n.</t>
  </si>
  <si>
    <t>460 x 240  mm odvod 8.n.</t>
  </si>
  <si>
    <t>510 x 300  mm dovod 7.n.</t>
  </si>
  <si>
    <t xml:space="preserve">fi 200  mm dovod v 8. n </t>
  </si>
  <si>
    <t>215 x 190 cm</t>
  </si>
  <si>
    <t>95 x 190 cm</t>
  </si>
  <si>
    <t>490 x 190 cm</t>
  </si>
  <si>
    <t>295 x 190 cm</t>
  </si>
  <si>
    <t xml:space="preserve">215 x 190 cm </t>
  </si>
  <si>
    <t>Dobava in montaža zunanjih Alu žaluzij - kot npr. "krpank", širine lamel 7 cm z aluminijastim vodilom (ročni pogon s komandno palico), zunanjo podometno omarico in vodili. Samo na južni strani stavbe! Dimenzije:</t>
  </si>
  <si>
    <t>cil. ključavnica,  master ključ</t>
  </si>
  <si>
    <t>POPIS MATERIALA IN DEL - STROJNE INSTALACIJE IN OPREMA</t>
  </si>
  <si>
    <r>
      <t>Termostatski radiatorski kromiran ventil z nastavljivim k</t>
    </r>
    <r>
      <rPr>
        <vertAlign val="subscript"/>
        <sz val="11"/>
        <color theme="1"/>
        <rFont val="Calibri"/>
        <family val="2"/>
        <charset val="238"/>
        <scheme val="minor"/>
      </rPr>
      <t>v</t>
    </r>
    <r>
      <rPr>
        <sz val="11"/>
        <color theme="1"/>
        <rFont val="Arial CE"/>
        <charset val="238"/>
      </rPr>
      <t xml:space="preserve"> = v območju 0,05 do okoli 0,5 m</t>
    </r>
    <r>
      <rPr>
        <vertAlign val="superscript"/>
        <sz val="11"/>
        <color theme="1"/>
        <rFont val="Calibri"/>
        <family val="2"/>
        <charset val="238"/>
        <scheme val="minor"/>
      </rPr>
      <t>3</t>
    </r>
    <r>
      <rPr>
        <sz val="11"/>
        <color theme="1"/>
        <rFont val="Arial CE"/>
        <charset val="238"/>
      </rPr>
      <t>/h, opremljen s termostatsko glavo s proporcionalnim območjem 1 K, vgrajenim omejevanjem temperature navzgor in protizmrzovalno zaščito navzdol. Ventil je predviden za delovni tlak PN 10 in ima nazivno velikost DN 10/15</t>
    </r>
  </si>
  <si>
    <r>
      <t xml:space="preserve"> - nazivna pretočna količina zraka &gt;320 m</t>
    </r>
    <r>
      <rPr>
        <vertAlign val="superscript"/>
        <sz val="11"/>
        <color theme="1"/>
        <rFont val="Calibri"/>
        <family val="2"/>
        <charset val="238"/>
        <scheme val="minor"/>
      </rPr>
      <t>3</t>
    </r>
    <r>
      <rPr>
        <sz val="11"/>
        <color theme="1"/>
        <rFont val="Arial CE"/>
        <charset val="238"/>
      </rPr>
      <t>/h</t>
    </r>
  </si>
  <si>
    <r>
      <t xml:space="preserve"> - nazivna pretočna količina zraka &gt;260 m</t>
    </r>
    <r>
      <rPr>
        <vertAlign val="superscript"/>
        <sz val="11"/>
        <color theme="1"/>
        <rFont val="Calibri"/>
        <family val="2"/>
        <charset val="238"/>
        <scheme val="minor"/>
      </rPr>
      <t>3</t>
    </r>
    <r>
      <rPr>
        <sz val="11"/>
        <color theme="1"/>
        <rFont val="Arial CE"/>
        <charset val="238"/>
      </rPr>
      <t>/h</t>
    </r>
  </si>
  <si>
    <r>
      <t xml:space="preserve"> - 1,5 mm</t>
    </r>
    <r>
      <rPr>
        <vertAlign val="superscript"/>
        <sz val="11"/>
        <color theme="1"/>
        <rFont val="Calibri"/>
        <family val="2"/>
        <charset val="238"/>
        <scheme val="minor"/>
      </rPr>
      <t xml:space="preserve">2 </t>
    </r>
    <r>
      <rPr>
        <sz val="11"/>
        <color theme="1"/>
        <rFont val="Arial CE"/>
        <charset val="238"/>
      </rPr>
      <t>× 2 oklopljen kabel za napajanje</t>
    </r>
  </si>
  <si>
    <r>
      <t xml:space="preserve"> - 0,75 mm</t>
    </r>
    <r>
      <rPr>
        <vertAlign val="superscript"/>
        <sz val="11"/>
        <color theme="1"/>
        <rFont val="Calibri"/>
        <family val="2"/>
        <charset val="238"/>
        <scheme val="minor"/>
      </rPr>
      <t xml:space="preserve">2 </t>
    </r>
    <r>
      <rPr>
        <sz val="11"/>
        <color theme="1"/>
        <rFont val="Arial CE"/>
        <charset val="238"/>
      </rPr>
      <t>× 2 oklopljen kabel za nadzor</t>
    </r>
  </si>
  <si>
    <r>
      <t xml:space="preserve">Podometna smradna zapora odtočnega priključka kondenzata, opremljenega s kroglico kot zaščito pred izsušitvijo in s pokrovom z možnostjo dostopanja in čiščenja. Priključek možen za cevi zunanjega premera med  </t>
    </r>
    <r>
      <rPr>
        <sz val="11"/>
        <color theme="1"/>
        <rFont val="Calibri"/>
        <family val="2"/>
        <charset val="238"/>
      </rPr>
      <t xml:space="preserve">φ </t>
    </r>
    <r>
      <rPr>
        <sz val="11"/>
        <color theme="1"/>
        <rFont val="Arial CE"/>
        <charset val="238"/>
      </rPr>
      <t xml:space="preserve">20 – 32 mm </t>
    </r>
  </si>
  <si>
    <t>Nosilni podstavek za zunanjo enoto, tlorisne velikosti enaki tlorisni velikosti zunanje naprave, višine 70 cm nad strešno površino, izdelan iz nerjavnega pohištvenega jekla, vključno z betonskima blokoma za postavitev na streho</t>
  </si>
  <si>
    <r>
      <t xml:space="preserve"> - pretok vtočnega (zunanjega) zraka: 1620 m</t>
    </r>
    <r>
      <rPr>
        <vertAlign val="superscript"/>
        <sz val="11"/>
        <color theme="1"/>
        <rFont val="Calibri"/>
        <family val="2"/>
        <charset val="238"/>
        <scheme val="minor"/>
      </rPr>
      <t>3</t>
    </r>
    <r>
      <rPr>
        <sz val="11"/>
        <color theme="1"/>
        <rFont val="Arial CE"/>
        <charset val="238"/>
      </rPr>
      <t>/h @ 350 Pa</t>
    </r>
  </si>
  <si>
    <r>
      <t xml:space="preserve"> - pretok odtočnega (zavrženega) zraka: 1620 m</t>
    </r>
    <r>
      <rPr>
        <vertAlign val="superscript"/>
        <sz val="11"/>
        <color theme="1"/>
        <rFont val="Calibri"/>
        <family val="2"/>
        <charset val="238"/>
        <scheme val="minor"/>
      </rPr>
      <t>3</t>
    </r>
    <r>
      <rPr>
        <sz val="11"/>
        <color theme="1"/>
        <rFont val="Arial CE"/>
        <charset val="238"/>
      </rPr>
      <t>/h @ 250 Pa</t>
    </r>
  </si>
  <si>
    <r>
      <rPr>
        <sz val="11"/>
        <color theme="1"/>
        <rFont val="Calibri"/>
        <family val="2"/>
        <charset val="238"/>
      </rPr>
      <t>φ</t>
    </r>
    <r>
      <rPr>
        <sz val="11"/>
        <color theme="1"/>
        <rFont val="Arial CE"/>
        <charset val="238"/>
      </rPr>
      <t>100 mm</t>
    </r>
  </si>
  <si>
    <r>
      <rPr>
        <sz val="11"/>
        <color theme="1"/>
        <rFont val="Calibri"/>
        <family val="2"/>
        <charset val="238"/>
      </rPr>
      <t>φ</t>
    </r>
    <r>
      <rPr>
        <sz val="11"/>
        <color theme="1"/>
        <rFont val="Arial CE"/>
        <charset val="238"/>
      </rPr>
      <t>125 mm</t>
    </r>
  </si>
  <si>
    <r>
      <t xml:space="preserve">Protipožarna loputa po EN 1366-2, z atestom za požarno odpornost 90 min, s toplotnim sprožilom, ročico za premik lamele in z elektromotornim pogonom 24V ali 230 V, z mejnima tipkaloma za nadzor odprte in zaprte lege lopute, dolžine 380 mm, nazivne velikosti BxH ali </t>
    </r>
    <r>
      <rPr>
        <sz val="11"/>
        <color theme="1"/>
        <rFont val="Calibri"/>
        <family val="2"/>
        <charset val="238"/>
      </rPr>
      <t>φ</t>
    </r>
    <r>
      <rPr>
        <sz val="11"/>
        <color theme="1"/>
        <rFont val="Arial CE"/>
        <charset val="238"/>
      </rPr>
      <t>:</t>
    </r>
  </si>
  <si>
    <r>
      <t xml:space="preserve">Stenska rešetka odtočnega zraka, s pravokotno čelno masko z mrežo velikosti &lt;1x1 cm, vključno nastavljivo žaluzijo za nastavitev pretoka zraka, </t>
    </r>
    <r>
      <rPr>
        <u/>
        <sz val="11"/>
        <color theme="1"/>
        <rFont val="Calibri"/>
        <family val="2"/>
        <charset val="238"/>
        <scheme val="minor"/>
      </rPr>
      <t>barve v RAL po zahtevi arhitekta</t>
    </r>
    <r>
      <rPr>
        <sz val="11"/>
        <color theme="1"/>
        <rFont val="Arial CE"/>
        <charset val="238"/>
      </rPr>
      <t>, velikosti</t>
    </r>
  </si>
  <si>
    <r>
      <t xml:space="preserve">Stenska rešetka vtočnega zraka, s pravokotno čelno masko z vodoravnimi in navpičnimi nastavljivimi lamelami za usmeritev vtočnega zraka, vključno nastavljivo žaluzijo za nastavitev pretoka zraka, </t>
    </r>
    <r>
      <rPr>
        <u/>
        <sz val="11"/>
        <color theme="1"/>
        <rFont val="Calibri"/>
        <family val="2"/>
        <charset val="238"/>
        <scheme val="minor"/>
      </rPr>
      <t>barve v RAL po zahtevi arhitekta</t>
    </r>
    <r>
      <rPr>
        <sz val="11"/>
        <color theme="1"/>
        <rFont val="Arial CE"/>
        <charset val="238"/>
      </rPr>
      <t>, velikosti</t>
    </r>
  </si>
  <si>
    <r>
      <t xml:space="preserve">Vratna rešetka (ena zgoraj, druga spodaj v krilu čajne kuhinje), s pravokotno čelno masko z vodoravnimi lamelami V oblike, ki zastirajo pogled, </t>
    </r>
    <r>
      <rPr>
        <u/>
        <sz val="11"/>
        <color theme="1"/>
        <rFont val="Calibri"/>
        <family val="2"/>
        <charset val="238"/>
        <scheme val="minor"/>
      </rPr>
      <t>barve v RAL po zahtevi arhitekta</t>
    </r>
    <r>
      <rPr>
        <sz val="11"/>
        <color theme="1"/>
        <rFont val="Arial CE"/>
        <charset val="238"/>
      </rPr>
      <t>, velikosti 325x225 mm</t>
    </r>
  </si>
  <si>
    <r>
      <t xml:space="preserve">Zvočno izoliran kanalski kos z lokom 90° skupne dolžine &gt;30 cm, namenjen prehodu zraka iz pisarn, ki se sestoji iz samega cevnega kosa </t>
    </r>
    <r>
      <rPr>
        <sz val="11"/>
        <color theme="1"/>
        <rFont val="Calibri"/>
        <family val="2"/>
        <charset val="238"/>
      </rPr>
      <t xml:space="preserve">φ200 mm in vanj vstavljene </t>
    </r>
    <r>
      <rPr>
        <sz val="11"/>
        <color theme="1"/>
        <rFont val="Arial CE"/>
        <charset val="238"/>
      </rPr>
      <t xml:space="preserve">zvočno izolirane zvijave cevi, katera je sestavljena iz luknjičaste notranje cevi iz aluminija/poliestra, ki je toplotno in zvočno izolirana s slojem iz steklene volne in ima zunanji plašč prav tako iz aluminija/poliestra. Plastična pregrada med notranjo cevjo in stekleno volno preprečuje prehod delcev v zračni tok. Na obeh konceh na stenah se prehodni cevni kos zaključi s prezračevalnima ventiloma vrste PV-1 </t>
    </r>
    <r>
      <rPr>
        <sz val="11"/>
        <color theme="1"/>
        <rFont val="Calibri"/>
        <family val="2"/>
        <charset val="238"/>
      </rPr>
      <t>φ150 mm (upoštevane lastnosti za SONODEC 25 TRD)</t>
    </r>
  </si>
  <si>
    <r>
      <t xml:space="preserve">Zvočno izoliran kanalski kos skupne dolžine 2 m, namenjen prehodu zraka iz pisarn, ki se sestoji iz samega cevnega kosa </t>
    </r>
    <r>
      <rPr>
        <sz val="11"/>
        <color theme="1"/>
        <rFont val="Calibri"/>
        <family val="2"/>
        <charset val="238"/>
      </rPr>
      <t xml:space="preserve">φ200 mm in vanj vstavljene </t>
    </r>
    <r>
      <rPr>
        <sz val="11"/>
        <color theme="1"/>
        <rFont val="Arial CE"/>
        <charset val="238"/>
      </rPr>
      <t xml:space="preserve">zvočno izolirane zvijave cevi, katera je sestavljena iz luknjičaste notranje cevi iz aluminija/poliestra, ki je toplotno in zvočno izolirana s slojem iz steklene volne in ima zunanji plašč prav tako iz aluminija/poliestra. Plastična pregrada med notranjo cevjo in stekleno volno preprečuje prehod delcev v zračni tok. Na obeh konceh na stenah se prehodni cevni kos zaključi s prezračevalnima ventiloma vrste PV-1 </t>
    </r>
    <r>
      <rPr>
        <sz val="11"/>
        <color theme="1"/>
        <rFont val="Calibri"/>
        <family val="2"/>
        <charset val="238"/>
      </rPr>
      <t>φ150 mm (upoštevane lastnosti za SONODEC 25 TRD)</t>
    </r>
  </si>
  <si>
    <r>
      <t xml:space="preserve">Talni sifon pretočne izvedbe s priključkoma </t>
    </r>
    <r>
      <rPr>
        <sz val="11"/>
        <color theme="1"/>
        <rFont val="Calibri"/>
        <family val="2"/>
        <charset val="238"/>
      </rPr>
      <t>φ 50 mm, izdelan iz trde plastike in opremljen s kromirano ploščico velikosti 150x150 mm ter krmorinano litoželezno mrežo</t>
    </r>
  </si>
  <si>
    <r>
      <t xml:space="preserve"> - pretok zraka - polna moč: 3000 m</t>
    </r>
    <r>
      <rPr>
        <vertAlign val="superscript"/>
        <sz val="11"/>
        <color theme="1"/>
        <rFont val="Calibri"/>
        <family val="2"/>
        <charset val="238"/>
        <scheme val="minor"/>
      </rPr>
      <t>3</t>
    </r>
    <r>
      <rPr>
        <sz val="11"/>
        <color theme="1"/>
        <rFont val="Arial CE"/>
        <charset val="238"/>
      </rPr>
      <t>/h @ 350 Pa</t>
    </r>
  </si>
  <si>
    <r>
      <t xml:space="preserve"> - pretok zraka - znižana moč: 2000 m</t>
    </r>
    <r>
      <rPr>
        <vertAlign val="superscript"/>
        <sz val="11"/>
        <color theme="1"/>
        <rFont val="Calibri"/>
        <family val="2"/>
        <charset val="238"/>
        <scheme val="minor"/>
      </rPr>
      <t>3</t>
    </r>
    <r>
      <rPr>
        <sz val="11"/>
        <color theme="1"/>
        <rFont val="Arial CE"/>
        <charset val="238"/>
      </rPr>
      <t>/h @ 100 Pa</t>
    </r>
  </si>
  <si>
    <r>
      <t xml:space="preserve">Kanalska rešetka odtočnega zraka, s pravokotno čelno masko z mrežo velikosti &lt;1x1 cm, vključno nastavljivo žaluzijo za nastavitev pretoka zraka, </t>
    </r>
    <r>
      <rPr>
        <sz val="11"/>
        <color theme="1"/>
        <rFont val="Arial CE"/>
        <charset val="238"/>
      </rPr>
      <t>velikosti</t>
    </r>
  </si>
  <si>
    <t>Izdelava PID arhitekture, instalacij in presoje požarne varnosti v 4 izvodih in 1x cd</t>
  </si>
  <si>
    <t>OBRAZEC POPIS DEL-PONUDBENI PREDRAČUN ŠT.:_________   Z DNE ___________ , OBR 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</si>
</sst>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0\ _€_-;\-* #,##0\ _€_-;_-* &quot;-&quot;\ _€_-;_-@_-"/>
    <numFmt numFmtId="43" formatCode="_-* #,##0.00\ _€_-;\-* #,##0.00\ _€_-;_-* &quot;-&quot;??\ _€_-;_-@_-"/>
    <numFmt numFmtId="164" formatCode="#,##0.00&quot; &quot;[$€-401]"/>
    <numFmt numFmtId="165" formatCode="dd&quot;.&quot;mmm"/>
    <numFmt numFmtId="166" formatCode="#,##0.00&quot;       &quot;;&quot;-&quot;#,##0.00&quot;       &quot;;&quot; -&quot;#&quot;       &quot;;@&quot; &quot;"/>
    <numFmt numFmtId="167" formatCode="&quot;&amp;&lt;&quot;#&quot;&amp;&quot;"/>
    <numFmt numFmtId="168" formatCode="&quot; € &quot;#,##0.00&quot; &quot;;&quot;-€ &quot;#,##0.00&quot; &quot;;&quot; € -&quot;#&quot; &quot;;@&quot; &quot;"/>
    <numFmt numFmtId="169" formatCode="#,##0.00&quot; &quot;[$€-424];[Red]&quot;-&quot;#,##0.00&quot; &quot;[$€-424]"/>
    <numFmt numFmtId="170" formatCode="#,##0.00\ &quot;€&quot;"/>
    <numFmt numFmtId="171" formatCode="#,##0.00\ _€"/>
    <numFmt numFmtId="172" formatCode="_-* #,##0\ _S_I_T_-;\-* #,##0\ _S_I_T_-;_-* \-??\ _S_I_T_-;_-@_-"/>
    <numFmt numFmtId="173" formatCode="_-* #,##0\ _S_I_T_-;\-* #,##0\ _S_I_T_-;_-* &quot;-&quot;??\ _S_I_T_-;_-@_-"/>
    <numFmt numFmtId="174" formatCode="#,##0.0&quot;0&quot;"/>
    <numFmt numFmtId="175" formatCode="_-* #,##0.00\ _S_I_T_-;\-* #,##0.00\ _S_I_T_-;_-* &quot;-&quot;??\ _S_I_T_-;_-@_-"/>
    <numFmt numFmtId="176" formatCode="#,##0.00&quot; €&quot;;\-#,##0.00&quot; €&quot;"/>
    <numFmt numFmtId="177" formatCode="_-* #,##0.00&quot; DM&quot;_-;\-* #,##0.00&quot; DM&quot;_-;_-* \-??&quot; DM&quot;_-;_-@_-"/>
    <numFmt numFmtId="178" formatCode="_-* #,##0.00&quot; €&quot;_-;\-* #,##0.00&quot; €&quot;_-;_-* \-??&quot; €&quot;_-;_-@_-"/>
    <numFmt numFmtId="179" formatCode="#,##0.0"/>
  </numFmts>
  <fonts count="148">
    <font>
      <sz val="11"/>
      <color theme="1"/>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Arial CE"/>
      <charset val="238"/>
    </font>
    <font>
      <sz val="11"/>
      <color rgb="FF000000"/>
      <name val="Calibri"/>
      <family val="2"/>
      <charset val="238"/>
    </font>
    <font>
      <sz val="11"/>
      <color rgb="FFFFFFFF"/>
      <name val="Calibri"/>
      <family val="2"/>
      <charset val="238"/>
    </font>
    <font>
      <sz val="11"/>
      <color rgb="FF008000"/>
      <name val="Calibri"/>
      <family val="2"/>
      <charset val="238"/>
    </font>
    <font>
      <b/>
      <i/>
      <sz val="16"/>
      <color theme="1"/>
      <name val="Arial CE"/>
      <charset val="238"/>
    </font>
    <font>
      <b/>
      <sz val="11"/>
      <color rgb="FF333333"/>
      <name val="Calibri"/>
      <family val="2"/>
      <charset val="238"/>
    </font>
    <font>
      <b/>
      <sz val="18"/>
      <color rgb="FF003366"/>
      <name val="Cambria"/>
      <family val="1"/>
      <charset val="238"/>
    </font>
    <font>
      <sz val="10"/>
      <color theme="1"/>
      <name val="Arial"/>
      <family val="2"/>
      <charset val="238"/>
    </font>
    <font>
      <sz val="10"/>
      <color theme="1"/>
      <name val="Arial CE"/>
      <charset val="238"/>
    </font>
    <font>
      <sz val="11"/>
      <color rgb="FFFF0000"/>
      <name val="Calibri"/>
      <family val="2"/>
      <charset val="238"/>
    </font>
    <font>
      <b/>
      <i/>
      <u/>
      <sz val="11"/>
      <color theme="1"/>
      <name val="Arial CE"/>
      <charset val="238"/>
    </font>
    <font>
      <sz val="10"/>
      <color theme="1"/>
      <name val="Arial CE1"/>
      <charset val="238"/>
    </font>
    <font>
      <sz val="9"/>
      <color theme="1"/>
      <name val="Courier New"/>
      <family val="3"/>
      <charset val="238"/>
    </font>
    <font>
      <sz val="18"/>
      <color rgb="FF666699"/>
      <name val="Calibri Light"/>
      <family val="2"/>
      <charset val="238"/>
    </font>
    <font>
      <sz val="10"/>
      <color theme="1"/>
      <name val="Tahoma"/>
      <family val="2"/>
      <charset val="238"/>
    </font>
    <font>
      <b/>
      <sz val="10"/>
      <color theme="1"/>
      <name val="Arial CE"/>
      <charset val="238"/>
    </font>
    <font>
      <b/>
      <sz val="10"/>
      <color theme="1"/>
      <name val="Tahoma"/>
      <family val="2"/>
      <charset val="238"/>
    </font>
    <font>
      <b/>
      <u/>
      <sz val="10"/>
      <color theme="1"/>
      <name val="Tahoma"/>
      <family val="2"/>
      <charset val="238"/>
    </font>
    <font>
      <sz val="12"/>
      <color theme="1"/>
      <name val="Arial Narrow"/>
      <family val="2"/>
      <charset val="238"/>
    </font>
    <font>
      <b/>
      <sz val="12"/>
      <color theme="1"/>
      <name val="Arial Narrow"/>
      <family val="2"/>
      <charset val="238"/>
    </font>
    <font>
      <sz val="11"/>
      <color theme="1"/>
      <name val="Arial Narrow"/>
      <family val="2"/>
      <charset val="238"/>
    </font>
    <font>
      <b/>
      <sz val="11"/>
      <color theme="1"/>
      <name val="Arial Narrow"/>
      <family val="2"/>
      <charset val="238"/>
    </font>
    <font>
      <b/>
      <sz val="12"/>
      <color theme="1"/>
      <name val="Times New Roman"/>
      <family val="1"/>
      <charset val="238"/>
    </font>
    <font>
      <b/>
      <sz val="14"/>
      <color theme="1"/>
      <name val="Times New Roman"/>
      <family val="1"/>
      <charset val="238"/>
    </font>
    <font>
      <b/>
      <sz val="11"/>
      <color theme="1"/>
      <name val="Times New Roman"/>
      <family val="1"/>
      <charset val="238"/>
    </font>
    <font>
      <sz val="11"/>
      <color theme="1"/>
      <name val="Times New Roman"/>
      <family val="1"/>
      <charset val="238"/>
    </font>
    <font>
      <b/>
      <u/>
      <sz val="14"/>
      <color rgb="FFFFFFFF"/>
      <name val="Times New Roman"/>
      <family val="1"/>
      <charset val="238"/>
    </font>
    <font>
      <sz val="11"/>
      <color rgb="FFFF0000"/>
      <name val="Times New Roman"/>
      <family val="1"/>
      <charset val="238"/>
    </font>
    <font>
      <sz val="9"/>
      <color theme="1"/>
      <name val="Arial"/>
      <family val="2"/>
      <charset val="238"/>
    </font>
    <font>
      <b/>
      <sz val="9"/>
      <color theme="1"/>
      <name val="Arial"/>
      <family val="2"/>
      <charset val="238"/>
    </font>
    <font>
      <sz val="10"/>
      <color rgb="FF000000"/>
      <name val="Calibri"/>
      <family val="2"/>
      <charset val="238"/>
    </font>
    <font>
      <sz val="11"/>
      <color theme="1"/>
      <name val="Tahoma"/>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sz val="10"/>
      <name val="Tahoma"/>
      <family val="2"/>
      <charset val="238"/>
    </font>
    <font>
      <sz val="10"/>
      <name val="Arial CE"/>
      <family val="2"/>
      <charset val="238"/>
    </font>
    <font>
      <sz val="10"/>
      <name val="Arial"/>
      <family val="2"/>
      <charset val="238"/>
    </font>
    <font>
      <sz val="11"/>
      <color rgb="FF000000"/>
      <name val="Tahoma"/>
      <family val="2"/>
      <charset val="238"/>
    </font>
    <font>
      <sz val="10"/>
      <color rgb="FF000000"/>
      <name val="Tahoma"/>
      <family val="2"/>
      <charset val="238"/>
    </font>
    <font>
      <sz val="9"/>
      <name val="Calibri"/>
      <family val="2"/>
      <charset val="238"/>
      <scheme val="minor"/>
    </font>
    <font>
      <b/>
      <sz val="14"/>
      <name val="Calibri"/>
      <family val="2"/>
      <charset val="238"/>
      <scheme val="minor"/>
    </font>
    <font>
      <b/>
      <sz val="9"/>
      <name val="Calibri"/>
      <family val="2"/>
      <charset val="238"/>
      <scheme val="minor"/>
    </font>
    <font>
      <b/>
      <sz val="12"/>
      <name val="Calibri"/>
      <family val="2"/>
      <charset val="238"/>
      <scheme val="minor"/>
    </font>
    <font>
      <b/>
      <sz val="8"/>
      <name val="Calibri"/>
      <family val="2"/>
      <charset val="238"/>
      <scheme val="minor"/>
    </font>
    <font>
      <sz val="9"/>
      <color indexed="8"/>
      <name val="Calibri"/>
      <family val="2"/>
      <charset val="238"/>
      <scheme val="minor"/>
    </font>
    <font>
      <b/>
      <sz val="9"/>
      <color indexed="8"/>
      <name val="Calibri"/>
      <family val="2"/>
      <charset val="238"/>
      <scheme val="minor"/>
    </font>
    <font>
      <sz val="9"/>
      <color theme="1"/>
      <name val="Calibri"/>
      <family val="2"/>
      <charset val="238"/>
      <scheme val="minor"/>
    </font>
    <font>
      <b/>
      <sz val="9"/>
      <color theme="1"/>
      <name val="Calibri"/>
      <family val="2"/>
      <charset val="238"/>
      <scheme val="minor"/>
    </font>
    <font>
      <b/>
      <sz val="9"/>
      <name val="Calibri"/>
      <family val="2"/>
      <charset val="238"/>
    </font>
    <font>
      <sz val="9"/>
      <name val="Calibri"/>
      <family val="2"/>
      <charset val="238"/>
    </font>
    <font>
      <vertAlign val="superscript"/>
      <sz val="9"/>
      <name val="Calibri"/>
      <family val="2"/>
      <charset val="238"/>
      <scheme val="minor"/>
    </font>
    <font>
      <b/>
      <sz val="11"/>
      <color indexed="8"/>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b/>
      <sz val="10"/>
      <color theme="1"/>
      <name val="Calibri"/>
      <family val="2"/>
      <charset val="238"/>
      <scheme val="minor"/>
    </font>
    <font>
      <sz val="8"/>
      <name val="Calibri"/>
      <family val="2"/>
      <charset val="238"/>
      <scheme val="minor"/>
    </font>
    <font>
      <b/>
      <sz val="11"/>
      <name val="Calibri"/>
      <family val="2"/>
      <charset val="238"/>
    </font>
    <font>
      <b/>
      <sz val="8"/>
      <name val="Calibri"/>
      <family val="2"/>
      <charset val="238"/>
    </font>
    <font>
      <sz val="8"/>
      <color rgb="FF000000"/>
      <name val="Tahoma"/>
      <family val="2"/>
      <charset val="238"/>
    </font>
    <font>
      <sz val="8"/>
      <color rgb="FF000000"/>
      <name val="Arial"/>
      <family val="2"/>
      <charset val="238"/>
    </font>
    <font>
      <b/>
      <sz val="9"/>
      <color rgb="FF000000"/>
      <name val="Calibri"/>
      <family val="2"/>
      <charset val="238"/>
      <scheme val="minor"/>
    </font>
    <font>
      <sz val="8"/>
      <color theme="1"/>
      <name val="Calibri"/>
      <family val="2"/>
      <charset val="238"/>
      <scheme val="minor"/>
    </font>
    <font>
      <sz val="8"/>
      <name val="Calibri"/>
      <family val="2"/>
      <charset val="238"/>
    </font>
    <font>
      <sz val="9"/>
      <color indexed="8"/>
      <name val="Calibri"/>
      <family val="2"/>
      <charset val="238"/>
    </font>
    <font>
      <sz val="8"/>
      <color rgb="FF000000"/>
      <name val="Calibri"/>
      <family val="2"/>
      <charset val="238"/>
      <scheme val="minor"/>
    </font>
    <font>
      <sz val="10"/>
      <name val="Calibri"/>
      <family val="2"/>
      <charset val="238"/>
    </font>
    <font>
      <sz val="10"/>
      <name val="MS Sans Serif"/>
      <family val="2"/>
      <charset val="238"/>
    </font>
    <font>
      <b/>
      <sz val="10"/>
      <name val="Calibri"/>
      <family val="2"/>
      <charset val="238"/>
    </font>
    <font>
      <u/>
      <sz val="10"/>
      <name val="Calibri"/>
      <family val="2"/>
      <charset val="238"/>
    </font>
    <font>
      <b/>
      <sz val="9"/>
      <color indexed="8"/>
      <name val="MS Sans Serif"/>
      <charset val="238"/>
    </font>
    <font>
      <sz val="14"/>
      <name val="Calibri"/>
      <family val="2"/>
      <charset val="238"/>
      <scheme val="minor"/>
    </font>
    <font>
      <sz val="9"/>
      <color theme="1"/>
      <name val="Calibri"/>
      <family val="2"/>
      <scheme val="minor"/>
    </font>
    <font>
      <b/>
      <sz val="9"/>
      <color indexed="8"/>
      <name val="Calibri"/>
      <family val="2"/>
      <charset val="238"/>
    </font>
    <font>
      <sz val="9"/>
      <color indexed="8"/>
      <name val="Calibri"/>
      <family val="2"/>
    </font>
    <font>
      <sz val="10"/>
      <color indexed="8"/>
      <name val="Calibri"/>
      <family val="2"/>
      <charset val="238"/>
      <scheme val="minor"/>
    </font>
    <font>
      <b/>
      <sz val="10"/>
      <color indexed="18"/>
      <name val="Calibri"/>
      <family val="2"/>
      <charset val="238"/>
      <scheme val="minor"/>
    </font>
    <font>
      <b/>
      <i/>
      <sz val="11"/>
      <name val="Calibri"/>
      <family val="2"/>
      <charset val="238"/>
    </font>
    <font>
      <b/>
      <i/>
      <sz val="12"/>
      <name val="Calibri"/>
      <family val="2"/>
      <charset val="238"/>
    </font>
    <font>
      <i/>
      <sz val="11"/>
      <name val="Calibri"/>
      <family val="2"/>
      <charset val="238"/>
    </font>
    <font>
      <sz val="11"/>
      <name val="Calibri"/>
      <family val="2"/>
      <charset val="238"/>
    </font>
    <font>
      <b/>
      <u/>
      <sz val="14"/>
      <name val="Calibri"/>
      <family val="2"/>
      <charset val="238"/>
    </font>
    <font>
      <b/>
      <u/>
      <sz val="12"/>
      <name val="Calibri"/>
      <family val="2"/>
      <charset val="238"/>
    </font>
    <font>
      <sz val="14"/>
      <name val="Calibri"/>
      <family val="2"/>
      <charset val="238"/>
    </font>
    <font>
      <vertAlign val="superscript"/>
      <sz val="11"/>
      <color theme="1"/>
      <name val="Calibri"/>
      <family val="2"/>
      <charset val="238"/>
      <scheme val="minor"/>
    </font>
    <font>
      <vertAlign val="subscript"/>
      <sz val="11"/>
      <color theme="1"/>
      <name val="Calibri"/>
      <family val="2"/>
      <charset val="238"/>
      <scheme val="minor"/>
    </font>
    <font>
      <sz val="10"/>
      <name val="Arial CE"/>
      <charset val="238"/>
    </font>
    <font>
      <sz val="8"/>
      <name val="Times New Roman"/>
      <family val="1"/>
      <charset val="238"/>
    </font>
    <font>
      <sz val="11"/>
      <color theme="1"/>
      <name val="Calibri"/>
      <family val="2"/>
      <charset val="238"/>
    </font>
    <font>
      <sz val="10"/>
      <name val="Times New Roman CE"/>
      <family val="1"/>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0"/>
      <name val="Arial CE"/>
      <family val="2"/>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name val="AvantGarde Bk BT"/>
      <family val="2"/>
      <charset val="238"/>
    </font>
    <font>
      <sz val="10"/>
      <name val="Mangal"/>
      <family val="2"/>
      <charset val="238"/>
    </font>
    <font>
      <sz val="11"/>
      <color indexed="62"/>
      <name val="Calibri"/>
      <family val="2"/>
      <charset val="238"/>
    </font>
    <font>
      <b/>
      <sz val="11"/>
      <color indexed="8"/>
      <name val="Calibri"/>
      <family val="2"/>
      <charset val="238"/>
    </font>
    <font>
      <sz val="12"/>
      <color theme="1"/>
      <name val="Calibri"/>
      <family val="2"/>
      <charset val="238"/>
    </font>
    <font>
      <sz val="12"/>
      <color theme="1"/>
      <name val="Calibri"/>
      <family val="2"/>
      <charset val="238"/>
      <scheme val="minor"/>
    </font>
    <font>
      <u/>
      <sz val="11"/>
      <color theme="1"/>
      <name val="Calibri"/>
      <family val="2"/>
      <charset val="238"/>
    </font>
    <font>
      <u/>
      <sz val="11"/>
      <color theme="1"/>
      <name val="Calibri"/>
      <family val="2"/>
      <charset val="238"/>
      <scheme val="minor"/>
    </font>
    <font>
      <sz val="11"/>
      <color theme="1"/>
      <name val="Symbol"/>
      <family val="1"/>
      <charset val="2"/>
    </font>
    <font>
      <b/>
      <sz val="11"/>
      <color theme="1"/>
      <name val="Calibri"/>
      <family val="2"/>
      <charset val="238"/>
    </font>
    <font>
      <b/>
      <sz val="12"/>
      <name val="Arial"/>
      <family val="2"/>
    </font>
    <font>
      <sz val="10"/>
      <name val="Arial"/>
      <family val="2"/>
    </font>
    <font>
      <sz val="10"/>
      <color indexed="10"/>
      <name val="Arial"/>
      <family val="2"/>
    </font>
    <font>
      <sz val="10"/>
      <color indexed="8"/>
      <name val="Arial"/>
      <family val="2"/>
    </font>
    <font>
      <b/>
      <sz val="10"/>
      <name val="Arial"/>
      <family val="2"/>
    </font>
    <font>
      <sz val="10"/>
      <name val="MS Reference Sans Serif"/>
      <family val="2"/>
    </font>
    <font>
      <b/>
      <sz val="10"/>
      <name val="Arial CE"/>
      <family val="2"/>
      <charset val="238"/>
    </font>
    <font>
      <sz val="8"/>
      <name val="Arial"/>
      <family val="2"/>
    </font>
    <font>
      <sz val="10"/>
      <name val="Arial CE"/>
    </font>
    <font>
      <b/>
      <sz val="10"/>
      <name val="Arial CE"/>
    </font>
    <font>
      <sz val="10"/>
      <name val="Tahoma"/>
      <family val="2"/>
    </font>
    <font>
      <b/>
      <sz val="10"/>
      <name val="Tahoma"/>
      <family val="2"/>
    </font>
    <font>
      <sz val="11"/>
      <color theme="1"/>
      <name val="Calibri"/>
      <family val="2"/>
      <scheme val="minor"/>
    </font>
    <font>
      <sz val="10"/>
      <color theme="1"/>
      <name val="Arial"/>
      <family val="2"/>
    </font>
    <font>
      <b/>
      <sz val="10"/>
      <color indexed="8"/>
      <name val="Arial"/>
      <family val="2"/>
    </font>
    <font>
      <b/>
      <sz val="10"/>
      <name val="Calibri"/>
      <family val="2"/>
    </font>
    <font>
      <sz val="10"/>
      <name val="Calibri"/>
      <family val="2"/>
      <scheme val="minor"/>
    </font>
    <font>
      <sz val="10"/>
      <name val="Calibri"/>
      <family val="2"/>
    </font>
    <font>
      <b/>
      <sz val="10"/>
      <name val="Calibri"/>
      <family val="2"/>
      <scheme val="minor"/>
    </font>
    <font>
      <sz val="11"/>
      <name val="Arial"/>
      <family val="2"/>
    </font>
    <font>
      <b/>
      <sz val="10"/>
      <name val="Tahoma"/>
      <family val="2"/>
      <charset val="238"/>
    </font>
    <font>
      <b/>
      <sz val="11"/>
      <color rgb="FF000000"/>
      <name val="Calibri"/>
      <family val="2"/>
      <charset val="238"/>
      <scheme val="minor"/>
    </font>
    <font>
      <sz val="11"/>
      <color rgb="FF000000"/>
      <name val="Calibri"/>
      <family val="2"/>
      <charset val="238"/>
      <scheme val="minor"/>
    </font>
    <font>
      <u/>
      <sz val="11"/>
      <color rgb="FF000000"/>
      <name val="Calibri"/>
      <family val="2"/>
      <charset val="238"/>
      <scheme val="minor"/>
    </font>
    <font>
      <b/>
      <sz val="14"/>
      <color theme="1"/>
      <name val="Calibri"/>
      <family val="2"/>
      <charset val="238"/>
      <scheme val="minor"/>
    </font>
    <font>
      <sz val="14"/>
      <color theme="1"/>
      <name val="Calibri"/>
      <family val="2"/>
      <charset val="238"/>
      <scheme val="minor"/>
    </font>
    <font>
      <b/>
      <sz val="11"/>
      <color theme="1"/>
      <name val="Arial CE"/>
      <charset val="238"/>
    </font>
  </fonts>
  <fills count="47">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FFFFFF"/>
        <bgColor rgb="FFFFFFFF"/>
      </patternFill>
    </fill>
    <fill>
      <patternFill patternType="solid">
        <fgColor rgb="FFFFFFCC"/>
        <bgColor rgb="FFFFFFCC"/>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C0C0C0"/>
        <bgColor rgb="FFC0C0C0"/>
      </patternFill>
    </fill>
    <fill>
      <patternFill patternType="solid">
        <fgColor rgb="FFFFFF99"/>
        <bgColor rgb="FFFFFF99"/>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9966"/>
        <bgColor rgb="FF339966"/>
      </patternFill>
    </fill>
    <fill>
      <patternFill patternType="solid">
        <fgColor rgb="FF969696"/>
        <bgColor rgb="FF969696"/>
      </patternFill>
    </fill>
    <fill>
      <patternFill patternType="solid">
        <fgColor indexed="43"/>
        <bgColor indexed="64"/>
      </patternFill>
    </fill>
    <fill>
      <patternFill patternType="solid">
        <fgColor rgb="FFFF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s>
  <borders count="36">
    <border>
      <left/>
      <right/>
      <top/>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style="thin">
        <color auto="1"/>
      </left>
      <right style="thin">
        <color auto="1"/>
      </right>
      <top/>
      <bottom/>
      <diagonal/>
    </border>
    <border>
      <left/>
      <right/>
      <top/>
      <bottom style="double">
        <color indexed="64"/>
      </bottom>
      <diagonal/>
    </border>
    <border>
      <left/>
      <right/>
      <top/>
      <bottom style="double">
        <color indexed="8"/>
      </bottom>
      <diagonal/>
    </border>
    <border>
      <left/>
      <right/>
      <top/>
      <bottom style="thin">
        <color indexed="64"/>
      </bottom>
      <diagonal/>
    </border>
    <border>
      <left/>
      <right/>
      <top/>
      <bottom style="thin">
        <color indexed="8"/>
      </bottom>
      <diagonal/>
    </border>
    <border>
      <left/>
      <right/>
      <top style="medium">
        <color auto="1"/>
      </top>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rgb="FF000000"/>
      </left>
      <right style="thin">
        <color auto="1"/>
      </right>
      <top/>
      <bottom style="thin">
        <color rgb="FF000000"/>
      </bottom>
      <diagonal/>
    </border>
  </borders>
  <cellStyleXfs count="183">
    <xf numFmtId="0" fontId="0" fillId="0" borderId="0"/>
    <xf numFmtId="0" fontId="10" fillId="0" borderId="0"/>
    <xf numFmtId="0" fontId="7" fillId="4" borderId="0"/>
    <xf numFmtId="0" fontId="9" fillId="14" borderId="1"/>
    <xf numFmtId="0" fontId="13" fillId="0" borderId="0"/>
    <xf numFmtId="0" fontId="5" fillId="2" borderId="0"/>
    <xf numFmtId="0" fontId="5" fillId="10" borderId="0"/>
    <xf numFmtId="0" fontId="6" fillId="16" borderId="0"/>
    <xf numFmtId="0" fontId="5" fillId="3" borderId="0"/>
    <xf numFmtId="0" fontId="5" fillId="11" borderId="0"/>
    <xf numFmtId="0" fontId="6" fillId="11" borderId="0"/>
    <xf numFmtId="0" fontId="5" fillId="4" borderId="0"/>
    <xf numFmtId="0" fontId="5" fillId="12" borderId="0"/>
    <xf numFmtId="0" fontId="6" fillId="12" borderId="0"/>
    <xf numFmtId="0" fontId="5" fillId="5" borderId="0"/>
    <xf numFmtId="0" fontId="5" fillId="5" borderId="0"/>
    <xf numFmtId="0" fontId="6" fillId="17" borderId="0"/>
    <xf numFmtId="0" fontId="5" fillId="6" borderId="0"/>
    <xf numFmtId="0" fontId="5" fillId="10" borderId="0"/>
    <xf numFmtId="0" fontId="6" fillId="18" borderId="0"/>
    <xf numFmtId="0" fontId="5" fillId="7" borderId="0"/>
    <xf numFmtId="0" fontId="5" fillId="13" borderId="0"/>
    <xf numFmtId="0" fontId="6" fillId="19" borderId="0"/>
    <xf numFmtId="0" fontId="5" fillId="6" borderId="0"/>
    <xf numFmtId="0" fontId="5" fillId="7" borderId="0"/>
    <xf numFmtId="0" fontId="5" fillId="8" borderId="0"/>
    <xf numFmtId="0" fontId="5" fillId="9" borderId="0"/>
    <xf numFmtId="0" fontId="5" fillId="2" borderId="0"/>
    <xf numFmtId="0" fontId="5" fillId="4" borderId="0"/>
    <xf numFmtId="0" fontId="5" fillId="10" borderId="0"/>
    <xf numFmtId="0" fontId="5" fillId="7" borderId="0"/>
    <xf numFmtId="0" fontId="5" fillId="14" borderId="0"/>
    <xf numFmtId="0" fontId="5" fillId="15" borderId="0"/>
    <xf numFmtId="0" fontId="5" fillId="10" borderId="0"/>
    <xf numFmtId="0" fontId="5" fillId="15" borderId="0"/>
    <xf numFmtId="0" fontId="6" fillId="10" borderId="0"/>
    <xf numFmtId="0" fontId="6" fillId="7" borderId="0"/>
    <xf numFmtId="0" fontId="6" fillId="14" borderId="0"/>
    <xf numFmtId="0" fontId="6" fillId="15" borderId="0"/>
    <xf numFmtId="0" fontId="6" fillId="18" borderId="0"/>
    <xf numFmtId="0" fontId="6" fillId="20" borderId="0"/>
    <xf numFmtId="167" fontId="4" fillId="0" borderId="0"/>
    <xf numFmtId="168" fontId="4" fillId="0" borderId="0"/>
    <xf numFmtId="166" fontId="4" fillId="0" borderId="0"/>
    <xf numFmtId="0" fontId="7" fillId="4" borderId="0"/>
    <xf numFmtId="0" fontId="8" fillId="0" borderId="0">
      <alignment horizontal="center"/>
    </xf>
    <xf numFmtId="0" fontId="8" fillId="0" borderId="0">
      <alignment horizontal="center" textRotation="90"/>
    </xf>
    <xf numFmtId="0" fontId="11" fillId="0" borderId="0"/>
    <xf numFmtId="0" fontId="5" fillId="0" borderId="0"/>
    <xf numFmtId="0" fontId="11" fillId="0" borderId="0"/>
    <xf numFmtId="0" fontId="11" fillId="0" borderId="0"/>
    <xf numFmtId="0" fontId="12" fillId="0" borderId="0"/>
    <xf numFmtId="0" fontId="11" fillId="0" borderId="0"/>
    <xf numFmtId="0" fontId="11" fillId="0" borderId="0"/>
    <xf numFmtId="0" fontId="12" fillId="0" borderId="0"/>
    <xf numFmtId="0" fontId="5" fillId="0" borderId="0"/>
    <xf numFmtId="0" fontId="11" fillId="0" borderId="0"/>
    <xf numFmtId="9" fontId="4" fillId="0" borderId="0"/>
    <xf numFmtId="9" fontId="4" fillId="0" borderId="0"/>
    <xf numFmtId="0" fontId="9" fillId="14" borderId="1"/>
    <xf numFmtId="0" fontId="14" fillId="0" borderId="0"/>
    <xf numFmtId="169" fontId="14" fillId="0" borderId="0"/>
    <xf numFmtId="0" fontId="15" fillId="0" borderId="0"/>
    <xf numFmtId="4" fontId="16" fillId="2" borderId="0">
      <alignment horizontal="right" vertical="top"/>
      <protection locked="0"/>
    </xf>
    <xf numFmtId="0" fontId="17" fillId="0" borderId="0"/>
    <xf numFmtId="166" fontId="4" fillId="0" borderId="0"/>
    <xf numFmtId="166" fontId="4" fillId="0" borderId="0"/>
    <xf numFmtId="0" fontId="13" fillId="0" borderId="0"/>
    <xf numFmtId="43" fontId="4" fillId="0" borderId="0" applyFont="0" applyFill="0" applyBorder="0" applyAlignment="0" applyProtection="0"/>
    <xf numFmtId="0" fontId="3" fillId="0" borderId="0"/>
    <xf numFmtId="41" fontId="4" fillId="0" borderId="0" applyFont="0" applyFill="0" applyBorder="0" applyAlignment="0" applyProtection="0"/>
    <xf numFmtId="0" fontId="41" fillId="0" borderId="0"/>
    <xf numFmtId="0" fontId="64" fillId="23" borderId="0">
      <alignment horizontal="left" vertical="top"/>
    </xf>
    <xf numFmtId="0" fontId="72" fillId="0" borderId="0"/>
    <xf numFmtId="0" fontId="41" fillId="0" borderId="0"/>
    <xf numFmtId="0" fontId="41" fillId="0" borderId="0"/>
    <xf numFmtId="0" fontId="2" fillId="0" borderId="0"/>
    <xf numFmtId="0" fontId="91" fillId="0" borderId="0"/>
    <xf numFmtId="0" fontId="41" fillId="0" borderId="0"/>
    <xf numFmtId="0" fontId="40" fillId="0" borderId="0"/>
    <xf numFmtId="175" fontId="91" fillId="0" borderId="0" applyFont="0" applyFill="0" applyBorder="0" applyAlignment="0" applyProtection="0"/>
    <xf numFmtId="0" fontId="41" fillId="0" borderId="0"/>
    <xf numFmtId="0" fontId="94" fillId="0" borderId="0"/>
    <xf numFmtId="0" fontId="95" fillId="25" borderId="0" applyNumberFormat="0" applyBorder="0" applyAlignment="0" applyProtection="0"/>
    <xf numFmtId="0" fontId="95" fillId="26" borderId="0" applyNumberFormat="0" applyBorder="0" applyAlignment="0" applyProtection="0"/>
    <xf numFmtId="0" fontId="95" fillId="27" borderId="0" applyNumberFormat="0" applyBorder="0" applyAlignment="0" applyProtection="0"/>
    <xf numFmtId="0" fontId="95" fillId="28" borderId="0" applyNumberFormat="0" applyBorder="0" applyAlignment="0" applyProtection="0"/>
    <xf numFmtId="0" fontId="95" fillId="29" borderId="0" applyNumberFormat="0" applyBorder="0" applyAlignment="0" applyProtection="0"/>
    <xf numFmtId="0" fontId="95" fillId="30" borderId="0" applyNumberFormat="0" applyBorder="0" applyAlignment="0" applyProtection="0"/>
    <xf numFmtId="0" fontId="95" fillId="31" borderId="0" applyNumberFormat="0" applyBorder="0" applyAlignment="0" applyProtection="0"/>
    <xf numFmtId="0" fontId="95" fillId="32" borderId="0" applyNumberFormat="0" applyBorder="0" applyAlignment="0" applyProtection="0"/>
    <xf numFmtId="0" fontId="95" fillId="33" borderId="0" applyNumberFormat="0" applyBorder="0" applyAlignment="0" applyProtection="0"/>
    <xf numFmtId="0" fontId="95" fillId="28" borderId="0" applyNumberFormat="0" applyBorder="0" applyAlignment="0" applyProtection="0"/>
    <xf numFmtId="0" fontId="95" fillId="31" borderId="0" applyNumberFormat="0" applyBorder="0" applyAlignment="0" applyProtection="0"/>
    <xf numFmtId="0" fontId="95" fillId="34" borderId="0" applyNumberFormat="0" applyBorder="0" applyAlignment="0" applyProtection="0"/>
    <xf numFmtId="0" fontId="96" fillId="35" borderId="0" applyNumberFormat="0" applyBorder="0" applyAlignment="0" applyProtection="0"/>
    <xf numFmtId="0" fontId="96" fillId="32" borderId="0" applyNumberFormat="0" applyBorder="0" applyAlignment="0" applyProtection="0"/>
    <xf numFmtId="0" fontId="96" fillId="33" borderId="0" applyNumberFormat="0" applyBorder="0" applyAlignment="0" applyProtection="0"/>
    <xf numFmtId="0" fontId="96" fillId="36" borderId="0" applyNumberFormat="0" applyBorder="0" applyAlignment="0" applyProtection="0"/>
    <xf numFmtId="0" fontId="96" fillId="37" borderId="0" applyNumberFormat="0" applyBorder="0" applyAlignment="0" applyProtection="0"/>
    <xf numFmtId="0" fontId="96" fillId="38" borderId="0" applyNumberFormat="0" applyBorder="0" applyAlignment="0" applyProtection="0"/>
    <xf numFmtId="0" fontId="97" fillId="27" borderId="0" applyNumberFormat="0" applyBorder="0" applyAlignment="0" applyProtection="0"/>
    <xf numFmtId="176" fontId="94" fillId="0" borderId="0" applyFill="0" applyBorder="0" applyAlignment="0" applyProtection="0"/>
    <xf numFmtId="0" fontId="98" fillId="39" borderId="25" applyNumberFormat="0" applyAlignment="0" applyProtection="0"/>
    <xf numFmtId="0" fontId="99" fillId="0" borderId="0" applyNumberFormat="0" applyFill="0" applyBorder="0" applyAlignment="0" applyProtection="0"/>
    <xf numFmtId="0" fontId="100" fillId="0" borderId="26" applyNumberFormat="0" applyFill="0" applyAlignment="0" applyProtection="0"/>
    <xf numFmtId="0" fontId="101" fillId="0" borderId="27" applyNumberFormat="0" applyFill="0" applyAlignment="0" applyProtection="0"/>
    <xf numFmtId="0" fontId="102" fillId="0" borderId="28" applyNumberFormat="0" applyFill="0" applyAlignment="0" applyProtection="0"/>
    <xf numFmtId="0" fontId="102" fillId="0" borderId="0" applyNumberFormat="0" applyFill="0" applyBorder="0" applyAlignment="0" applyProtection="0"/>
    <xf numFmtId="0" fontId="95" fillId="0" borderId="0"/>
    <xf numFmtId="0" fontId="95" fillId="0" borderId="0"/>
    <xf numFmtId="0" fontId="40" fillId="0" borderId="0"/>
    <xf numFmtId="0" fontId="95" fillId="0" borderId="0"/>
    <xf numFmtId="0" fontId="95" fillId="0" borderId="0"/>
    <xf numFmtId="0" fontId="95" fillId="0" borderId="0"/>
    <xf numFmtId="0" fontId="95" fillId="0" borderId="0"/>
    <xf numFmtId="0" fontId="95" fillId="0" borderId="0"/>
    <xf numFmtId="0" fontId="9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40" fillId="0" borderId="0"/>
    <xf numFmtId="0" fontId="40" fillId="0" borderId="0"/>
    <xf numFmtId="0" fontId="40" fillId="0" borderId="0"/>
    <xf numFmtId="0" fontId="40" fillId="0" borderId="0"/>
    <xf numFmtId="0" fontId="103" fillId="0" borderId="0"/>
    <xf numFmtId="0" fontId="40" fillId="0" borderId="0"/>
    <xf numFmtId="0" fontId="40" fillId="0" borderId="0"/>
    <xf numFmtId="0" fontId="94" fillId="0" borderId="0"/>
    <xf numFmtId="0" fontId="40" fillId="0" borderId="0"/>
    <xf numFmtId="0" fontId="104" fillId="40" borderId="0" applyNumberFormat="0" applyBorder="0" applyAlignment="0" applyProtection="0"/>
    <xf numFmtId="9" fontId="94" fillId="0" borderId="0" applyFill="0" applyBorder="0" applyAlignment="0" applyProtection="0"/>
    <xf numFmtId="0" fontId="94" fillId="41" borderId="29" applyNumberFormat="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96" fillId="42" borderId="0" applyNumberFormat="0" applyBorder="0" applyAlignment="0" applyProtection="0"/>
    <xf numFmtId="0" fontId="96" fillId="43" borderId="0" applyNumberFormat="0" applyBorder="0" applyAlignment="0" applyProtection="0"/>
    <xf numFmtId="0" fontId="96" fillId="44" borderId="0" applyNumberFormat="0" applyBorder="0" applyAlignment="0" applyProtection="0"/>
    <xf numFmtId="0" fontId="96" fillId="36" borderId="0" applyNumberFormat="0" applyBorder="0" applyAlignment="0" applyProtection="0"/>
    <xf numFmtId="0" fontId="96" fillId="37" borderId="0" applyNumberFormat="0" applyBorder="0" applyAlignment="0" applyProtection="0"/>
    <xf numFmtId="0" fontId="96" fillId="45" borderId="0" applyNumberFormat="0" applyBorder="0" applyAlignment="0" applyProtection="0"/>
    <xf numFmtId="0" fontId="107" fillId="0" borderId="30" applyNumberFormat="0" applyFill="0" applyAlignment="0" applyProtection="0"/>
    <xf numFmtId="0" fontId="108" fillId="46" borderId="31" applyNumberFormat="0" applyAlignment="0" applyProtection="0"/>
    <xf numFmtId="0" fontId="109" fillId="39" borderId="32" applyNumberFormat="0" applyAlignment="0" applyProtection="0"/>
    <xf numFmtId="0" fontId="110" fillId="26" borderId="0" applyNumberFormat="0" applyBorder="0" applyAlignment="0" applyProtection="0"/>
    <xf numFmtId="0" fontId="111" fillId="27" borderId="0" applyAlignment="0"/>
    <xf numFmtId="177" fontId="94" fillId="0" borderId="0" applyFill="0" applyBorder="0" applyAlignment="0" applyProtection="0"/>
    <xf numFmtId="177" fontId="94" fillId="0" borderId="0" applyFill="0" applyBorder="0" applyAlignment="0" applyProtection="0"/>
    <xf numFmtId="177" fontId="94" fillId="0" borderId="0" applyFill="0" applyBorder="0" applyAlignment="0" applyProtection="0"/>
    <xf numFmtId="178" fontId="112" fillId="0" borderId="0" applyFill="0" applyBorder="0" applyAlignment="0" applyProtection="0"/>
    <xf numFmtId="0" fontId="113" fillId="30" borderId="32" applyNumberFormat="0" applyAlignment="0" applyProtection="0"/>
    <xf numFmtId="0" fontId="114" fillId="0" borderId="33" applyNumberFormat="0" applyFill="0" applyAlignment="0" applyProtection="0"/>
    <xf numFmtId="0" fontId="41" fillId="0" borderId="0"/>
    <xf numFmtId="0" fontId="91" fillId="0" borderId="0"/>
    <xf numFmtId="0" fontId="95" fillId="0" borderId="0"/>
    <xf numFmtId="0" fontId="40" fillId="0" borderId="0"/>
    <xf numFmtId="0" fontId="133" fillId="0" borderId="0"/>
  </cellStyleXfs>
  <cellXfs count="763">
    <xf numFmtId="0" fontId="0" fillId="0" borderId="0" xfId="0"/>
    <xf numFmtId="4" fontId="0" fillId="0" borderId="0" xfId="0" applyNumberFormat="1"/>
    <xf numFmtId="4" fontId="18" fillId="0" borderId="0" xfId="0" applyNumberFormat="1" applyFont="1" applyAlignment="1">
      <alignment horizontal="right" vertical="center"/>
    </xf>
    <xf numFmtId="4" fontId="0" fillId="0" borderId="0" xfId="0" applyNumberFormat="1" applyAlignment="1">
      <alignment vertical="center"/>
    </xf>
    <xf numFmtId="4" fontId="0" fillId="0" borderId="0" xfId="0" applyNumberFormat="1" applyAlignment="1">
      <alignment wrapText="1"/>
    </xf>
    <xf numFmtId="4" fontId="18" fillId="0" borderId="0" xfId="0" applyNumberFormat="1" applyFont="1"/>
    <xf numFmtId="4" fontId="18" fillId="14" borderId="2" xfId="0" applyNumberFormat="1" applyFont="1" applyFill="1" applyBorder="1" applyAlignment="1">
      <alignment horizontal="right" vertical="center"/>
    </xf>
    <xf numFmtId="4" fontId="20" fillId="14" borderId="3" xfId="0" applyNumberFormat="1" applyFont="1" applyFill="1" applyBorder="1"/>
    <xf numFmtId="4" fontId="18" fillId="0" borderId="0" xfId="0" applyNumberFormat="1" applyFont="1" applyFill="1" applyBorder="1"/>
    <xf numFmtId="4" fontId="18" fillId="0" borderId="0" xfId="0" applyNumberFormat="1" applyFont="1" applyBorder="1"/>
    <xf numFmtId="4" fontId="18" fillId="14" borderId="5" xfId="0" applyNumberFormat="1" applyFont="1" applyFill="1" applyBorder="1" applyAlignment="1">
      <alignment horizontal="center" vertical="center"/>
    </xf>
    <xf numFmtId="4" fontId="20" fillId="14" borderId="2" xfId="0" applyNumberFormat="1" applyFont="1" applyFill="1" applyBorder="1" applyAlignment="1">
      <alignment wrapText="1"/>
    </xf>
    <xf numFmtId="4" fontId="18" fillId="14" borderId="5" xfId="43" applyNumberFormat="1" applyFont="1" applyFill="1" applyBorder="1" applyAlignment="1" applyProtection="1">
      <alignment horizontal="center"/>
    </xf>
    <xf numFmtId="4" fontId="18" fillId="0" borderId="0" xfId="43" applyNumberFormat="1" applyFont="1" applyFill="1" applyBorder="1" applyAlignment="1" applyProtection="1">
      <alignment horizontal="center"/>
    </xf>
    <xf numFmtId="4" fontId="18" fillId="0" borderId="5" xfId="0" applyNumberFormat="1" applyFont="1" applyFill="1" applyBorder="1" applyAlignment="1">
      <alignment horizontal="center" vertical="center"/>
    </xf>
    <xf numFmtId="4" fontId="18" fillId="0" borderId="2" xfId="0" applyNumberFormat="1" applyFont="1" applyFill="1" applyBorder="1" applyAlignment="1">
      <alignment wrapText="1"/>
    </xf>
    <xf numFmtId="4" fontId="18" fillId="0" borderId="5" xfId="0" applyNumberFormat="1" applyFont="1" applyFill="1" applyBorder="1" applyAlignment="1">
      <alignment wrapText="1"/>
    </xf>
    <xf numFmtId="4" fontId="18" fillId="0" borderId="5" xfId="0" applyNumberFormat="1" applyFont="1" applyFill="1" applyBorder="1" applyAlignment="1">
      <alignment horizontal="center" vertical="top"/>
    </xf>
    <xf numFmtId="4" fontId="18" fillId="0" borderId="0" xfId="0" applyNumberFormat="1" applyFont="1" applyFill="1"/>
    <xf numFmtId="4" fontId="20" fillId="14" borderId="5" xfId="0" applyNumberFormat="1" applyFont="1" applyFill="1" applyBorder="1" applyAlignment="1">
      <alignment horizontal="center" vertical="top"/>
    </xf>
    <xf numFmtId="4" fontId="20" fillId="14" borderId="5" xfId="0" applyNumberFormat="1" applyFont="1" applyFill="1" applyBorder="1" applyAlignment="1">
      <alignment wrapText="1"/>
    </xf>
    <xf numFmtId="4" fontId="18" fillId="0" borderId="5" xfId="0" applyNumberFormat="1" applyFont="1" applyFill="1" applyBorder="1"/>
    <xf numFmtId="4" fontId="18" fillId="0" borderId="6" xfId="0" applyNumberFormat="1" applyFont="1" applyFill="1" applyBorder="1" applyAlignment="1">
      <alignment horizontal="center" vertical="top"/>
    </xf>
    <xf numFmtId="4" fontId="18" fillId="0" borderId="6" xfId="0" applyNumberFormat="1" applyFont="1" applyFill="1" applyBorder="1" applyAlignment="1">
      <alignment wrapText="1"/>
    </xf>
    <xf numFmtId="4" fontId="18" fillId="0" borderId="0" xfId="0" applyNumberFormat="1" applyFont="1" applyBorder="1" applyAlignment="1">
      <alignment horizontal="right" vertical="center"/>
    </xf>
    <xf numFmtId="4" fontId="18" fillId="0" borderId="0" xfId="0" applyNumberFormat="1" applyFont="1" applyAlignment="1">
      <alignment horizontal="left"/>
    </xf>
    <xf numFmtId="0" fontId="18" fillId="14" borderId="5" xfId="0" applyFont="1" applyFill="1" applyBorder="1" applyAlignment="1">
      <alignment horizontal="center" vertical="top"/>
    </xf>
    <xf numFmtId="0" fontId="20" fillId="14" borderId="2" xfId="0" applyFont="1" applyFill="1" applyBorder="1" applyAlignment="1">
      <alignment wrapText="1"/>
    </xf>
    <xf numFmtId="0" fontId="18" fillId="14" borderId="5" xfId="0" applyFont="1" applyFill="1" applyBorder="1" applyAlignment="1">
      <alignment horizontal="center"/>
    </xf>
    <xf numFmtId="0" fontId="18" fillId="0" borderId="0" xfId="0" applyFont="1" applyBorder="1"/>
    <xf numFmtId="0" fontId="18" fillId="0" borderId="0" xfId="0" applyFont="1" applyAlignment="1">
      <alignment horizontal="right" vertical="top"/>
    </xf>
    <xf numFmtId="4" fontId="18" fillId="0" borderId="6" xfId="43" applyNumberFormat="1" applyFont="1" applyFill="1" applyBorder="1" applyAlignment="1" applyProtection="1">
      <alignment horizontal="right"/>
    </xf>
    <xf numFmtId="0" fontId="18" fillId="0" borderId="0" xfId="0" applyFont="1" applyBorder="1" applyAlignment="1">
      <alignment wrapText="1"/>
    </xf>
    <xf numFmtId="0" fontId="18" fillId="0" borderId="8" xfId="0" applyFont="1" applyBorder="1" applyAlignment="1">
      <alignment horizontal="center"/>
    </xf>
    <xf numFmtId="4" fontId="18" fillId="0" borderId="8" xfId="43" applyNumberFormat="1" applyFont="1" applyFill="1" applyBorder="1" applyAlignment="1" applyProtection="1"/>
    <xf numFmtId="4" fontId="18" fillId="0" borderId="9" xfId="43" applyNumberFormat="1" applyFont="1" applyFill="1" applyBorder="1" applyAlignment="1" applyProtection="1">
      <alignment horizontal="right"/>
    </xf>
    <xf numFmtId="0" fontId="18" fillId="0" borderId="0" xfId="0" applyFont="1" applyAlignment="1">
      <alignment horizontal="center" vertical="top"/>
    </xf>
    <xf numFmtId="0" fontId="18" fillId="0" borderId="0" xfId="0" applyFont="1" applyAlignment="1">
      <alignment vertical="top" wrapText="1" readingOrder="1"/>
    </xf>
    <xf numFmtId="4" fontId="18" fillId="0" borderId="8" xfId="0" applyNumberFormat="1" applyFont="1" applyFill="1" applyBorder="1" applyAlignment="1">
      <alignment horizontal="right" wrapText="1"/>
    </xf>
    <xf numFmtId="4" fontId="18" fillId="0" borderId="8" xfId="0" applyNumberFormat="1" applyFont="1" applyBorder="1" applyAlignment="1" applyProtection="1">
      <alignment horizontal="right"/>
      <protection locked="0"/>
    </xf>
    <xf numFmtId="0" fontId="18" fillId="0" borderId="0" xfId="0" applyFont="1" applyAlignment="1">
      <alignment vertical="top" wrapText="1"/>
    </xf>
    <xf numFmtId="4" fontId="18" fillId="0" borderId="8" xfId="43" applyNumberFormat="1" applyFont="1" applyFill="1" applyBorder="1" applyAlignment="1" applyProtection="1">
      <alignment horizontal="right"/>
    </xf>
    <xf numFmtId="4" fontId="18" fillId="0" borderId="8" xfId="0" applyNumberFormat="1" applyFont="1" applyBorder="1"/>
    <xf numFmtId="0" fontId="18" fillId="0" borderId="0" xfId="0" applyFont="1" applyFill="1" applyBorder="1" applyAlignment="1">
      <alignment horizontal="left" vertical="top" wrapText="1"/>
    </xf>
    <xf numFmtId="0" fontId="18" fillId="0" borderId="10" xfId="0" applyFont="1" applyBorder="1" applyAlignment="1">
      <alignment horizontal="center"/>
    </xf>
    <xf numFmtId="4" fontId="18" fillId="0" borderId="10" xfId="43" applyNumberFormat="1" applyFont="1" applyFill="1" applyBorder="1" applyAlignment="1" applyProtection="1">
      <alignment horizontal="right"/>
    </xf>
    <xf numFmtId="4" fontId="18" fillId="0" borderId="10" xfId="0" applyNumberFormat="1" applyFont="1" applyBorder="1" applyAlignment="1">
      <alignment horizontal="right"/>
    </xf>
    <xf numFmtId="4" fontId="18" fillId="0" borderId="11" xfId="43" applyNumberFormat="1" applyFont="1" applyFill="1" applyBorder="1" applyAlignment="1" applyProtection="1">
      <alignment horizontal="right"/>
    </xf>
    <xf numFmtId="0" fontId="20" fillId="14" borderId="5" xfId="0" applyFont="1" applyFill="1" applyBorder="1" applyAlignment="1">
      <alignment horizontal="right" vertical="top"/>
    </xf>
    <xf numFmtId="0" fontId="20" fillId="14" borderId="2" xfId="0" applyFont="1" applyFill="1" applyBorder="1" applyAlignment="1">
      <alignment vertical="top" wrapText="1" readingOrder="1"/>
    </xf>
    <xf numFmtId="0" fontId="20" fillId="14" borderId="5" xfId="0" applyFont="1" applyFill="1" applyBorder="1" applyAlignment="1">
      <alignment horizontal="center"/>
    </xf>
    <xf numFmtId="4" fontId="20" fillId="14" borderId="5" xfId="43" applyNumberFormat="1" applyFont="1" applyFill="1" applyBorder="1" applyAlignment="1" applyProtection="1">
      <alignment horizontal="right"/>
    </xf>
    <xf numFmtId="4" fontId="20" fillId="14" borderId="5" xfId="0" applyNumberFormat="1" applyFont="1" applyFill="1" applyBorder="1" applyAlignment="1">
      <alignment horizontal="right"/>
    </xf>
    <xf numFmtId="0" fontId="20" fillId="0" borderId="0" xfId="0" applyFont="1" applyBorder="1"/>
    <xf numFmtId="0" fontId="18" fillId="0" borderId="0" xfId="0" applyFont="1" applyBorder="1" applyAlignment="1">
      <alignment horizontal="center"/>
    </xf>
    <xf numFmtId="4" fontId="18" fillId="0" borderId="0" xfId="43" applyNumberFormat="1" applyFont="1" applyFill="1" applyBorder="1" applyAlignment="1" applyProtection="1">
      <alignment horizontal="right"/>
    </xf>
    <xf numFmtId="4" fontId="18" fillId="0" borderId="0" xfId="0" applyNumberFormat="1" applyFont="1" applyAlignment="1">
      <alignment horizontal="right"/>
    </xf>
    <xf numFmtId="0" fontId="18" fillId="0" borderId="0" xfId="0" applyFont="1" applyBorder="1" applyAlignment="1">
      <alignment horizontal="right" vertical="top"/>
    </xf>
    <xf numFmtId="0" fontId="20" fillId="0" borderId="0" xfId="0" applyFont="1" applyAlignment="1">
      <alignment wrapText="1"/>
    </xf>
    <xf numFmtId="0" fontId="18" fillId="0" borderId="0" xfId="0" applyFont="1" applyAlignment="1">
      <alignment horizontal="center"/>
    </xf>
    <xf numFmtId="4" fontId="18" fillId="0" borderId="0" xfId="43" applyNumberFormat="1" applyFont="1" applyFill="1" applyBorder="1" applyAlignment="1" applyProtection="1"/>
    <xf numFmtId="0" fontId="20" fillId="14" borderId="5" xfId="0" applyFont="1" applyFill="1" applyBorder="1" applyAlignment="1">
      <alignment wrapText="1"/>
    </xf>
    <xf numFmtId="0" fontId="18" fillId="0" borderId="0" xfId="0" applyFont="1" applyFill="1" applyBorder="1" applyAlignment="1">
      <alignment horizontal="center" vertical="top"/>
    </xf>
    <xf numFmtId="0" fontId="20" fillId="0" borderId="0" xfId="0" applyFont="1" applyFill="1" applyBorder="1" applyAlignment="1">
      <alignment wrapText="1"/>
    </xf>
    <xf numFmtId="0" fontId="18" fillId="0" borderId="9" xfId="0" applyFont="1" applyFill="1" applyBorder="1" applyAlignment="1">
      <alignment horizontal="center"/>
    </xf>
    <xf numFmtId="4" fontId="18" fillId="0" borderId="9" xfId="43" applyNumberFormat="1" applyFont="1" applyFill="1" applyBorder="1" applyAlignment="1" applyProtection="1">
      <alignment horizontal="center"/>
    </xf>
    <xf numFmtId="0" fontId="18" fillId="0" borderId="0" xfId="0" applyFont="1" applyFill="1" applyBorder="1" applyAlignment="1">
      <alignment wrapText="1"/>
    </xf>
    <xf numFmtId="0" fontId="20" fillId="0" borderId="0" xfId="0" applyFont="1" applyBorder="1" applyAlignment="1">
      <alignment wrapText="1"/>
    </xf>
    <xf numFmtId="0" fontId="18" fillId="0" borderId="9" xfId="0" applyFont="1" applyBorder="1" applyAlignment="1">
      <alignment horizontal="center"/>
    </xf>
    <xf numFmtId="4" fontId="18" fillId="0" borderId="9" xfId="0" applyNumberFormat="1" applyFont="1" applyFill="1" applyBorder="1" applyAlignment="1">
      <alignment horizontal="right" wrapText="1"/>
    </xf>
    <xf numFmtId="4" fontId="18" fillId="0" borderId="0" xfId="0" applyNumberFormat="1" applyFont="1" applyBorder="1" applyAlignment="1">
      <alignment horizontal="right"/>
    </xf>
    <xf numFmtId="4" fontId="18" fillId="0" borderId="0" xfId="0" applyNumberFormat="1" applyFont="1" applyBorder="1" applyAlignment="1" applyProtection="1">
      <alignment horizontal="right"/>
      <protection locked="0"/>
    </xf>
    <xf numFmtId="4" fontId="18" fillId="0" borderId="0" xfId="43" applyNumberFormat="1" applyFont="1" applyFill="1" applyBorder="1" applyAlignment="1" applyProtection="1">
      <alignment horizontal="right"/>
      <protection locked="0"/>
    </xf>
    <xf numFmtId="4" fontId="18" fillId="0" borderId="9" xfId="0" applyNumberFormat="1" applyFont="1" applyBorder="1"/>
    <xf numFmtId="0" fontId="18" fillId="0" borderId="9" xfId="0" applyFont="1" applyBorder="1"/>
    <xf numFmtId="0" fontId="18" fillId="0" borderId="0" xfId="0" applyFont="1" applyBorder="1" applyAlignment="1">
      <alignment horizontal="right"/>
    </xf>
    <xf numFmtId="0" fontId="18" fillId="0" borderId="0" xfId="0" applyFont="1" applyAlignment="1">
      <alignment horizontal="left" vertical="top"/>
    </xf>
    <xf numFmtId="4" fontId="0" fillId="0" borderId="9" xfId="0" applyNumberFormat="1" applyFill="1" applyBorder="1"/>
    <xf numFmtId="4" fontId="18" fillId="0" borderId="9" xfId="0" applyNumberFormat="1" applyFont="1" applyBorder="1" applyAlignment="1">
      <alignment horizontal="center"/>
    </xf>
    <xf numFmtId="0" fontId="18" fillId="0" borderId="11" xfId="0" applyFont="1" applyBorder="1" applyAlignment="1">
      <alignment horizontal="center"/>
    </xf>
    <xf numFmtId="0" fontId="18" fillId="0" borderId="11" xfId="0" applyFont="1" applyBorder="1"/>
    <xf numFmtId="0" fontId="18" fillId="0" borderId="6" xfId="0" applyFont="1" applyFill="1" applyBorder="1" applyAlignment="1">
      <alignment horizontal="center"/>
    </xf>
    <xf numFmtId="4" fontId="18" fillId="0" borderId="6" xfId="43" applyNumberFormat="1" applyFont="1" applyFill="1" applyBorder="1" applyAlignment="1" applyProtection="1">
      <alignment horizontal="center"/>
    </xf>
    <xf numFmtId="0" fontId="18" fillId="0" borderId="0" xfId="0" applyFont="1" applyFill="1" applyBorder="1"/>
    <xf numFmtId="4" fontId="18" fillId="0" borderId="0" xfId="0" applyNumberFormat="1" applyFont="1" applyFill="1" applyBorder="1" applyAlignment="1">
      <alignment horizontal="right" wrapText="1"/>
    </xf>
    <xf numFmtId="4" fontId="18" fillId="0" borderId="9" xfId="0" applyNumberFormat="1" applyFont="1" applyBorder="1" applyAlignment="1">
      <alignment horizontal="right"/>
    </xf>
    <xf numFmtId="4" fontId="18" fillId="0" borderId="9" xfId="0" applyNumberFormat="1" applyFont="1" applyBorder="1" applyAlignment="1" applyProtection="1">
      <alignment horizontal="right"/>
      <protection locked="0"/>
    </xf>
    <xf numFmtId="4" fontId="18" fillId="0" borderId="9" xfId="43" applyNumberFormat="1" applyFont="1" applyFill="1" applyBorder="1" applyAlignment="1" applyProtection="1">
      <alignment horizontal="right"/>
      <protection locked="0"/>
    </xf>
    <xf numFmtId="0" fontId="18" fillId="0" borderId="9" xfId="0" applyFont="1" applyBorder="1" applyProtection="1">
      <protection locked="0"/>
    </xf>
    <xf numFmtId="0" fontId="18" fillId="0" borderId="0" xfId="0" applyFont="1" applyFill="1" applyAlignment="1">
      <alignment vertical="top" wrapText="1" readingOrder="1"/>
    </xf>
    <xf numFmtId="0" fontId="21" fillId="0" borderId="0" xfId="0" applyFont="1" applyBorder="1"/>
    <xf numFmtId="4" fontId="18" fillId="0" borderId="9" xfId="0" applyNumberFormat="1" applyFont="1" applyBorder="1" applyProtection="1">
      <protection locked="0"/>
    </xf>
    <xf numFmtId="0" fontId="18" fillId="0" borderId="12" xfId="0" applyFont="1" applyBorder="1"/>
    <xf numFmtId="4" fontId="20" fillId="14" borderId="5" xfId="43" applyNumberFormat="1" applyFont="1" applyFill="1" applyBorder="1" applyAlignment="1" applyProtection="1">
      <alignment horizontal="center"/>
    </xf>
    <xf numFmtId="0" fontId="21" fillId="0" borderId="0" xfId="0" applyFont="1" applyFill="1" applyBorder="1" applyAlignment="1">
      <alignment wrapText="1"/>
    </xf>
    <xf numFmtId="0" fontId="20" fillId="0" borderId="0" xfId="0" applyFont="1" applyAlignment="1">
      <alignment vertical="top" wrapText="1" readingOrder="1"/>
    </xf>
    <xf numFmtId="4" fontId="18" fillId="0" borderId="9" xfId="43" applyNumberFormat="1" applyFont="1" applyFill="1" applyBorder="1" applyAlignment="1" applyProtection="1">
      <alignment horizontal="center"/>
      <protection locked="0"/>
    </xf>
    <xf numFmtId="0" fontId="18" fillId="0" borderId="0" xfId="0" applyFont="1" applyBorder="1" applyAlignment="1">
      <alignment horizontal="left" vertical="top" wrapText="1"/>
    </xf>
    <xf numFmtId="0" fontId="21" fillId="0" borderId="0" xfId="0" applyFont="1" applyAlignment="1">
      <alignment vertical="top" wrapText="1" readingOrder="1"/>
    </xf>
    <xf numFmtId="0" fontId="18" fillId="0" borderId="0" xfId="0" applyFont="1" applyAlignment="1">
      <alignment horizontal="left" vertical="top" wrapText="1"/>
    </xf>
    <xf numFmtId="4" fontId="12" fillId="0" borderId="11" xfId="0" applyNumberFormat="1" applyFont="1" applyBorder="1" applyAlignment="1">
      <alignment horizontal="center"/>
    </xf>
    <xf numFmtId="4" fontId="12" fillId="0" borderId="0" xfId="0" applyNumberFormat="1" applyFont="1" applyBorder="1" applyAlignment="1">
      <alignment horizontal="center"/>
    </xf>
    <xf numFmtId="4" fontId="18" fillId="14" borderId="5" xfId="43" applyNumberFormat="1" applyFont="1" applyFill="1" applyBorder="1" applyAlignment="1" applyProtection="1">
      <alignment horizontal="right"/>
    </xf>
    <xf numFmtId="0" fontId="18" fillId="0" borderId="0" xfId="0" applyFont="1" applyFill="1" applyBorder="1" applyAlignment="1">
      <alignment horizontal="right" vertical="top"/>
    </xf>
    <xf numFmtId="0" fontId="18" fillId="0" borderId="9" xfId="0" applyFont="1" applyBorder="1" applyAlignment="1">
      <alignment horizontal="right"/>
    </xf>
    <xf numFmtId="0" fontId="18" fillId="0" borderId="8" xfId="0" applyFont="1" applyFill="1" applyBorder="1" applyAlignment="1">
      <alignment horizontal="center"/>
    </xf>
    <xf numFmtId="0" fontId="18" fillId="0" borderId="9" xfId="0" applyFont="1" applyBorder="1" applyAlignment="1" applyProtection="1">
      <alignment horizontal="right"/>
      <protection locked="0"/>
    </xf>
    <xf numFmtId="0" fontId="18" fillId="0" borderId="0" xfId="0" applyFont="1" applyFill="1" applyBorder="1" applyAlignment="1">
      <alignment horizontal="center"/>
    </xf>
    <xf numFmtId="0" fontId="20" fillId="0" borderId="0" xfId="0" applyFont="1" applyFill="1" applyAlignment="1">
      <alignment wrapText="1"/>
    </xf>
    <xf numFmtId="0" fontId="18" fillId="0" borderId="0" xfId="0" applyFont="1" applyFill="1" applyAlignment="1">
      <alignment horizontal="center"/>
    </xf>
    <xf numFmtId="0" fontId="20" fillId="21" borderId="2" xfId="0" applyFont="1" applyFill="1" applyBorder="1" applyAlignment="1">
      <alignment wrapText="1"/>
    </xf>
    <xf numFmtId="0" fontId="18" fillId="21" borderId="5" xfId="0" applyFont="1" applyFill="1" applyBorder="1" applyAlignment="1">
      <alignment horizontal="center"/>
    </xf>
    <xf numFmtId="4" fontId="18" fillId="21" borderId="5" xfId="43" applyNumberFormat="1" applyFont="1" applyFill="1" applyBorder="1" applyAlignment="1" applyProtection="1">
      <alignment horizontal="right"/>
    </xf>
    <xf numFmtId="4" fontId="18" fillId="21" borderId="3" xfId="43" applyNumberFormat="1" applyFont="1" applyFill="1" applyBorder="1" applyAlignment="1" applyProtection="1">
      <alignment horizontal="right"/>
    </xf>
    <xf numFmtId="4" fontId="18" fillId="0" borderId="13" xfId="43" applyNumberFormat="1" applyFont="1" applyFill="1" applyBorder="1" applyAlignment="1" applyProtection="1">
      <alignment horizontal="right"/>
    </xf>
    <xf numFmtId="4" fontId="18" fillId="0" borderId="9" xfId="0" applyNumberFormat="1" applyFont="1" applyFill="1" applyBorder="1" applyAlignment="1">
      <alignment horizontal="right"/>
    </xf>
    <xf numFmtId="4" fontId="18" fillId="0" borderId="8" xfId="0" applyNumberFormat="1" applyFont="1" applyFill="1" applyBorder="1" applyAlignment="1" applyProtection="1">
      <alignment horizontal="right"/>
      <protection locked="0"/>
    </xf>
    <xf numFmtId="4" fontId="18" fillId="0" borderId="0" xfId="0" applyNumberFormat="1" applyFont="1" applyFill="1" applyAlignment="1" applyProtection="1">
      <alignment horizontal="right"/>
      <protection locked="0"/>
    </xf>
    <xf numFmtId="0" fontId="18" fillId="0" borderId="11" xfId="0" applyFont="1" applyFill="1" applyBorder="1" applyAlignment="1">
      <alignment horizontal="center"/>
    </xf>
    <xf numFmtId="4" fontId="20" fillId="21" borderId="5" xfId="43" applyNumberFormat="1" applyFont="1" applyFill="1" applyBorder="1" applyAlignment="1" applyProtection="1">
      <alignment horizontal="right"/>
    </xf>
    <xf numFmtId="4" fontId="18" fillId="0" borderId="0" xfId="0" applyNumberFormat="1" applyFont="1" applyFill="1" applyAlignment="1">
      <alignment horizontal="right"/>
    </xf>
    <xf numFmtId="0" fontId="18" fillId="0" borderId="7" xfId="0" applyFont="1" applyFill="1" applyBorder="1" applyAlignment="1">
      <alignment horizontal="center"/>
    </xf>
    <xf numFmtId="0" fontId="18" fillId="21" borderId="5" xfId="0" applyFont="1" applyFill="1" applyBorder="1" applyAlignment="1">
      <alignment horizontal="center" vertical="top"/>
    </xf>
    <xf numFmtId="0" fontId="22" fillId="0" borderId="0" xfId="0" applyFont="1"/>
    <xf numFmtId="0" fontId="23" fillId="0" borderId="0" xfId="54" applyFont="1" applyAlignment="1" applyProtection="1">
      <alignment vertical="top" wrapText="1"/>
      <protection locked="0"/>
    </xf>
    <xf numFmtId="2" fontId="22" fillId="0" borderId="0" xfId="0" applyNumberFormat="1" applyFont="1"/>
    <xf numFmtId="0" fontId="22" fillId="14" borderId="0" xfId="0" applyFont="1" applyFill="1"/>
    <xf numFmtId="0" fontId="23" fillId="14" borderId="0" xfId="54" applyFont="1" applyFill="1" applyAlignment="1" applyProtection="1">
      <alignment horizontal="left" vertical="top" wrapText="1"/>
      <protection locked="0"/>
    </xf>
    <xf numFmtId="2" fontId="22" fillId="14" borderId="0" xfId="0" applyNumberFormat="1" applyFont="1" applyFill="1"/>
    <xf numFmtId="0" fontId="23" fillId="14" borderId="0" xfId="54" applyFont="1" applyFill="1" applyAlignment="1" applyProtection="1">
      <alignment vertical="top" wrapText="1"/>
      <protection locked="0"/>
    </xf>
    <xf numFmtId="0" fontId="23" fillId="14" borderId="0" xfId="0" applyFont="1" applyFill="1" applyAlignment="1">
      <alignment wrapText="1"/>
    </xf>
    <xf numFmtId="2" fontId="0" fillId="0" borderId="0" xfId="0" applyNumberFormat="1"/>
    <xf numFmtId="0" fontId="24" fillId="0" borderId="0" xfId="0" applyFont="1" applyAlignment="1">
      <alignment wrapText="1"/>
    </xf>
    <xf numFmtId="164" fontId="25" fillId="0" borderId="0" xfId="0" applyNumberFormat="1" applyFont="1"/>
    <xf numFmtId="4" fontId="24" fillId="0" borderId="0" xfId="0" applyNumberFormat="1" applyFont="1"/>
    <xf numFmtId="4" fontId="25" fillId="0" borderId="0" xfId="0" applyNumberFormat="1" applyFont="1"/>
    <xf numFmtId="164" fontId="24" fillId="0" borderId="0" xfId="0" applyNumberFormat="1" applyFont="1"/>
    <xf numFmtId="49" fontId="26" fillId="0" borderId="0" xfId="54" applyNumberFormat="1" applyFont="1" applyFill="1" applyAlignment="1" applyProtection="1">
      <alignment horizontal="center" vertical="top" wrapText="1"/>
      <protection locked="0"/>
    </xf>
    <xf numFmtId="0" fontId="26" fillId="0" borderId="0" xfId="54" applyFont="1" applyFill="1" applyAlignment="1" applyProtection="1">
      <alignment vertical="top" wrapText="1"/>
      <protection locked="0"/>
    </xf>
    <xf numFmtId="0" fontId="26" fillId="0" borderId="0" xfId="54" applyFont="1" applyFill="1" applyAlignment="1" applyProtection="1">
      <alignment horizontal="center" vertical="top" wrapText="1"/>
      <protection locked="0"/>
    </xf>
    <xf numFmtId="0" fontId="26" fillId="0" borderId="0" xfId="54" applyFont="1" applyFill="1" applyAlignment="1" applyProtection="1">
      <alignment vertical="top"/>
      <protection locked="0"/>
    </xf>
    <xf numFmtId="164" fontId="26" fillId="0" borderId="0" xfId="54" applyNumberFormat="1" applyFont="1" applyFill="1" applyAlignment="1" applyProtection="1">
      <alignment vertical="top"/>
      <protection locked="0"/>
    </xf>
    <xf numFmtId="49" fontId="27" fillId="0" borderId="0" xfId="54" applyNumberFormat="1" applyFont="1" applyFill="1" applyAlignment="1" applyProtection="1">
      <alignment horizontal="center" vertical="top" wrapText="1"/>
      <protection locked="0"/>
    </xf>
    <xf numFmtId="0" fontId="27" fillId="0" borderId="0" xfId="54" applyFont="1" applyFill="1" applyAlignment="1" applyProtection="1">
      <alignment horizontal="center" vertical="top" wrapText="1"/>
      <protection locked="0"/>
    </xf>
    <xf numFmtId="0" fontId="27" fillId="0" borderId="0" xfId="54" applyFont="1" applyFill="1" applyAlignment="1" applyProtection="1">
      <alignment vertical="top"/>
      <protection locked="0"/>
    </xf>
    <xf numFmtId="164" fontId="27" fillId="0" borderId="0" xfId="54" applyNumberFormat="1" applyFont="1" applyFill="1" applyAlignment="1" applyProtection="1">
      <alignment vertical="top"/>
      <protection locked="0"/>
    </xf>
    <xf numFmtId="49" fontId="28" fillId="0" borderId="0" xfId="54" applyNumberFormat="1" applyFont="1" applyFill="1" applyAlignment="1" applyProtection="1">
      <alignment horizontal="center" vertical="top" wrapText="1"/>
      <protection locked="0"/>
    </xf>
    <xf numFmtId="0" fontId="28" fillId="0" borderId="0" xfId="54" applyFont="1" applyFill="1" applyAlignment="1" applyProtection="1">
      <alignment vertical="top" wrapText="1"/>
      <protection locked="0"/>
    </xf>
    <xf numFmtId="0" fontId="29" fillId="0" borderId="0" xfId="54" applyFont="1" applyFill="1" applyAlignment="1" applyProtection="1">
      <alignment horizontal="center" vertical="top" wrapText="1"/>
      <protection locked="0"/>
    </xf>
    <xf numFmtId="0" fontId="29" fillId="0" borderId="0" xfId="54" applyFont="1" applyFill="1" applyAlignment="1" applyProtection="1">
      <alignment vertical="top"/>
      <protection locked="0"/>
    </xf>
    <xf numFmtId="164" fontId="29" fillId="0" borderId="0" xfId="54" applyNumberFormat="1" applyFont="1" applyFill="1" applyAlignment="1" applyProtection="1">
      <alignment vertical="top"/>
      <protection locked="0"/>
    </xf>
    <xf numFmtId="0" fontId="28" fillId="0" borderId="0" xfId="54" applyFont="1" applyFill="1" applyAlignment="1" applyProtection="1">
      <alignment horizontal="center" vertical="top" wrapText="1"/>
      <protection locked="0"/>
    </xf>
    <xf numFmtId="0" fontId="29" fillId="0" borderId="0" xfId="54" applyFont="1" applyFill="1" applyAlignment="1" applyProtection="1">
      <alignment vertical="top" wrapText="1"/>
      <protection locked="0"/>
    </xf>
    <xf numFmtId="0" fontId="30" fillId="0" borderId="0" xfId="54" applyFont="1" applyFill="1" applyAlignment="1" applyProtection="1">
      <alignment vertical="top" wrapText="1"/>
      <protection locked="0"/>
    </xf>
    <xf numFmtId="0" fontId="31" fillId="0" borderId="0" xfId="54" applyFont="1" applyFill="1" applyAlignment="1" applyProtection="1">
      <alignment vertical="top"/>
      <protection locked="0"/>
    </xf>
    <xf numFmtId="0" fontId="29" fillId="0" borderId="0" xfId="54" applyFont="1" applyFill="1" applyAlignment="1">
      <alignment vertical="top" wrapText="1"/>
    </xf>
    <xf numFmtId="0" fontId="32" fillId="0" borderId="0" xfId="47" applyFont="1" applyFill="1"/>
    <xf numFmtId="0" fontId="11" fillId="0" borderId="0" xfId="47" applyFont="1" applyFill="1"/>
    <xf numFmtId="0" fontId="28" fillId="0" borderId="0" xfId="53" applyFont="1" applyFill="1" applyAlignment="1">
      <alignment vertical="top" wrapText="1"/>
    </xf>
    <xf numFmtId="0" fontId="28" fillId="0" borderId="0" xfId="54" applyFont="1" applyFill="1" applyAlignment="1">
      <alignment vertical="top" wrapText="1"/>
    </xf>
    <xf numFmtId="0" fontId="28" fillId="0" borderId="0" xfId="54" applyFont="1" applyFill="1" applyAlignment="1">
      <alignment vertical="top"/>
    </xf>
    <xf numFmtId="165" fontId="28" fillId="0" borderId="0" xfId="52" applyNumberFormat="1" applyFont="1" applyFill="1" applyAlignment="1">
      <alignment horizontal="center" vertical="top" wrapText="1"/>
    </xf>
    <xf numFmtId="0" fontId="28" fillId="0" borderId="0" xfId="52" applyFont="1" applyFill="1" applyAlignment="1">
      <alignment vertical="top" wrapText="1"/>
    </xf>
    <xf numFmtId="4" fontId="28" fillId="0" borderId="0" xfId="53" applyNumberFormat="1" applyFont="1" applyFill="1" applyAlignment="1">
      <alignment vertical="top" wrapText="1"/>
    </xf>
    <xf numFmtId="0" fontId="28" fillId="0" borderId="0" xfId="54" applyFont="1" applyFill="1" applyAlignment="1" applyProtection="1">
      <alignment vertical="top"/>
      <protection locked="0"/>
    </xf>
    <xf numFmtId="0" fontId="28" fillId="0" borderId="0" xfId="52" applyFont="1" applyFill="1" applyAlignment="1">
      <alignment horizontal="center" vertical="top" wrapText="1"/>
    </xf>
    <xf numFmtId="0" fontId="29" fillId="0" borderId="0" xfId="52" applyFont="1" applyFill="1" applyAlignment="1">
      <alignment vertical="top" wrapText="1"/>
    </xf>
    <xf numFmtId="0" fontId="29" fillId="0" borderId="0" xfId="52" applyFont="1" applyFill="1" applyAlignment="1">
      <alignment horizontal="center" vertical="top" wrapText="1"/>
    </xf>
    <xf numFmtId="0" fontId="29" fillId="0" borderId="0" xfId="54" applyFont="1" applyFill="1" applyAlignment="1" applyProtection="1">
      <alignment horizontal="left" vertical="top" wrapText="1"/>
      <protection locked="0"/>
    </xf>
    <xf numFmtId="164" fontId="29" fillId="0" borderId="0" xfId="54" applyNumberFormat="1" applyFont="1" applyFill="1" applyAlignment="1" applyProtection="1">
      <alignment horizontal="left" vertical="top" wrapText="1"/>
      <protection locked="0"/>
    </xf>
    <xf numFmtId="0" fontId="29" fillId="0" borderId="0" xfId="53" applyFont="1" applyFill="1" applyAlignment="1">
      <alignment vertical="top" wrapText="1"/>
    </xf>
    <xf numFmtId="164" fontId="29" fillId="0" borderId="0" xfId="53" applyNumberFormat="1" applyFont="1" applyFill="1" applyAlignment="1">
      <alignment vertical="top" wrapText="1"/>
    </xf>
    <xf numFmtId="0" fontId="28" fillId="0" borderId="0" xfId="54" applyFont="1" applyFill="1" applyAlignment="1">
      <alignment horizontal="center" vertical="top" wrapText="1"/>
    </xf>
    <xf numFmtId="164" fontId="28" fillId="0" borderId="0" xfId="53" applyNumberFormat="1" applyFont="1" applyFill="1" applyAlignment="1">
      <alignment vertical="top" wrapText="1"/>
    </xf>
    <xf numFmtId="0" fontId="28" fillId="0" borderId="0" xfId="52" applyFont="1" applyFill="1" applyBorder="1" applyAlignment="1">
      <alignment vertical="top" wrapText="1"/>
    </xf>
    <xf numFmtId="0" fontId="28" fillId="0" borderId="0" xfId="54" applyFont="1" applyFill="1" applyBorder="1" applyAlignment="1" applyProtection="1">
      <alignment horizontal="center" vertical="top" wrapText="1"/>
      <protection locked="0"/>
    </xf>
    <xf numFmtId="164" fontId="28" fillId="0" borderId="0" xfId="52" applyNumberFormat="1" applyFont="1" applyFill="1" applyBorder="1" applyAlignment="1">
      <alignment vertical="top" wrapText="1"/>
    </xf>
    <xf numFmtId="0" fontId="11" fillId="0" borderId="0" xfId="47" applyFill="1"/>
    <xf numFmtId="0" fontId="29" fillId="0" borderId="0" xfId="54" applyFont="1" applyFill="1" applyAlignment="1">
      <alignment vertical="top"/>
    </xf>
    <xf numFmtId="0" fontId="33" fillId="0" borderId="0" xfId="47" applyFont="1" applyFill="1" applyAlignment="1">
      <alignment horizontal="justify" wrapText="1"/>
    </xf>
    <xf numFmtId="0" fontId="11" fillId="0" borderId="0" xfId="47" applyFill="1" applyAlignment="1"/>
    <xf numFmtId="0" fontId="11" fillId="0" borderId="0" xfId="47" applyFont="1" applyFill="1" applyAlignment="1"/>
    <xf numFmtId="0" fontId="34" fillId="0" borderId="0" xfId="47" applyFont="1" applyFill="1" applyBorder="1" applyAlignment="1">
      <alignment horizontal="right" vertical="top"/>
    </xf>
    <xf numFmtId="0" fontId="32" fillId="0" borderId="0" xfId="47" applyFont="1" applyFill="1" applyAlignment="1">
      <alignment horizontal="center"/>
    </xf>
    <xf numFmtId="0" fontId="11" fillId="0" borderId="0" xfId="47" applyFill="1" applyAlignment="1">
      <alignment wrapText="1"/>
    </xf>
    <xf numFmtId="0" fontId="11" fillId="0" borderId="0" xfId="47" applyFont="1" applyFill="1" applyAlignment="1">
      <alignment wrapText="1"/>
    </xf>
    <xf numFmtId="166" fontId="32" fillId="0" borderId="0" xfId="47" applyNumberFormat="1" applyFont="1" applyFill="1" applyAlignment="1">
      <alignment horizontal="center"/>
    </xf>
    <xf numFmtId="0" fontId="29" fillId="0" borderId="0" xfId="54" applyFont="1" applyFill="1" applyAlignment="1">
      <alignment horizontal="center" vertical="top" wrapText="1"/>
    </xf>
    <xf numFmtId="0" fontId="29" fillId="0" borderId="0" xfId="47" applyFont="1" applyFill="1" applyAlignment="1">
      <alignment vertical="top"/>
    </xf>
    <xf numFmtId="0" fontId="29" fillId="0" borderId="0" xfId="47" applyFont="1" applyFill="1" applyBorder="1" applyAlignment="1" applyProtection="1">
      <alignment vertical="top"/>
      <protection locked="0"/>
    </xf>
    <xf numFmtId="0" fontId="29" fillId="0" borderId="0" xfId="51" applyFont="1" applyFill="1" applyAlignment="1">
      <alignment vertical="top"/>
    </xf>
    <xf numFmtId="0" fontId="29" fillId="0" borderId="0" xfId="47" applyFont="1" applyFill="1" applyBorder="1" applyAlignment="1">
      <alignment vertical="top" wrapText="1"/>
    </xf>
    <xf numFmtId="0" fontId="29" fillId="0" borderId="0" xfId="47" applyFont="1" applyFill="1" applyBorder="1" applyAlignment="1" applyProtection="1">
      <alignment vertical="top"/>
    </xf>
    <xf numFmtId="0" fontId="29" fillId="0" borderId="0" xfId="47" applyFont="1" applyFill="1"/>
    <xf numFmtId="0" fontId="29" fillId="0" borderId="0" xfId="47" applyFont="1" applyFill="1" applyBorder="1"/>
    <xf numFmtId="0" fontId="35" fillId="0" borderId="0" xfId="47" applyFont="1" applyFill="1" applyBorder="1"/>
    <xf numFmtId="0" fontId="29" fillId="0" borderId="0" xfId="52" applyFont="1" applyFill="1" applyAlignment="1">
      <alignment vertical="top"/>
    </xf>
    <xf numFmtId="0" fontId="28" fillId="0" borderId="0" xfId="52" applyFont="1" applyFill="1" applyAlignment="1">
      <alignment vertical="top"/>
    </xf>
    <xf numFmtId="4" fontId="0" fillId="0" borderId="0" xfId="0" applyNumberFormat="1" applyAlignment="1">
      <alignment horizontal="right"/>
    </xf>
    <xf numFmtId="4" fontId="18" fillId="14" borderId="4" xfId="0" applyNumberFormat="1" applyFont="1" applyFill="1" applyBorder="1" applyAlignment="1">
      <alignment horizontal="right"/>
    </xf>
    <xf numFmtId="4" fontId="18" fillId="0" borderId="5" xfId="43" applyNumberFormat="1" applyFont="1" applyFill="1" applyBorder="1" applyAlignment="1" applyProtection="1">
      <alignment horizontal="right"/>
    </xf>
    <xf numFmtId="4" fontId="18" fillId="0" borderId="6" xfId="0" applyNumberFormat="1" applyFont="1" applyFill="1" applyBorder="1" applyAlignment="1">
      <alignment horizontal="right"/>
    </xf>
    <xf numFmtId="4" fontId="18" fillId="14" borderId="6" xfId="0" applyNumberFormat="1" applyFont="1" applyFill="1" applyBorder="1" applyAlignment="1">
      <alignment horizontal="right"/>
    </xf>
    <xf numFmtId="4" fontId="18" fillId="0" borderId="5" xfId="0" applyNumberFormat="1" applyFont="1" applyFill="1" applyBorder="1" applyAlignment="1">
      <alignment horizontal="right"/>
    </xf>
    <xf numFmtId="4" fontId="18" fillId="0" borderId="5" xfId="0" applyNumberFormat="1" applyFont="1" applyBorder="1" applyAlignment="1">
      <alignment horizontal="right"/>
    </xf>
    <xf numFmtId="4" fontId="18" fillId="0" borderId="5" xfId="0" applyNumberFormat="1" applyFont="1" applyBorder="1" applyAlignment="1" applyProtection="1">
      <alignment horizontal="right"/>
      <protection locked="0"/>
    </xf>
    <xf numFmtId="4" fontId="20" fillId="14" borderId="4" xfId="0" applyNumberFormat="1" applyFont="1" applyFill="1" applyBorder="1" applyAlignment="1">
      <alignment horizontal="right"/>
    </xf>
    <xf numFmtId="0" fontId="18" fillId="14" borderId="5" xfId="0" applyFont="1" applyFill="1" applyBorder="1" applyAlignment="1">
      <alignment horizontal="right" vertical="top"/>
    </xf>
    <xf numFmtId="0" fontId="0" fillId="0" borderId="0" xfId="0" applyAlignment="1">
      <alignment vertical="top"/>
    </xf>
    <xf numFmtId="4" fontId="29" fillId="0" borderId="0" xfId="52" applyNumberFormat="1" applyFont="1" applyFill="1" applyAlignment="1">
      <alignment horizontal="center" vertical="top" wrapText="1"/>
    </xf>
    <xf numFmtId="4" fontId="11" fillId="0" borderId="0" xfId="47" applyNumberFormat="1" applyFont="1" applyFill="1"/>
    <xf numFmtId="4" fontId="28" fillId="0" borderId="0" xfId="54" applyNumberFormat="1" applyFont="1" applyFill="1" applyAlignment="1" applyProtection="1">
      <alignment vertical="top"/>
      <protection locked="0"/>
    </xf>
    <xf numFmtId="4" fontId="0" fillId="0" borderId="0" xfId="0" applyNumberFormat="1" applyFill="1"/>
    <xf numFmtId="4" fontId="18" fillId="0" borderId="0" xfId="0" applyNumberFormat="1" applyFont="1" applyFill="1" applyAlignment="1">
      <alignment horizontal="right" vertical="center"/>
    </xf>
    <xf numFmtId="4" fontId="0" fillId="0" borderId="0" xfId="0" applyNumberFormat="1" applyFill="1" applyAlignment="1">
      <alignment vertical="center"/>
    </xf>
    <xf numFmtId="4" fontId="19" fillId="0" borderId="5" xfId="0" applyNumberFormat="1" applyFont="1" applyFill="1" applyBorder="1" applyAlignment="1">
      <alignment wrapText="1"/>
    </xf>
    <xf numFmtId="4" fontId="0" fillId="0" borderId="0" xfId="0" applyNumberFormat="1" applyFill="1" applyAlignment="1">
      <alignment horizontal="right"/>
    </xf>
    <xf numFmtId="0" fontId="18" fillId="0" borderId="0" xfId="0" applyFont="1" applyBorder="1" applyAlignment="1">
      <alignment vertical="top" wrapText="1"/>
    </xf>
    <xf numFmtId="0" fontId="18" fillId="0" borderId="0" xfId="0" applyFont="1" applyFill="1" applyBorder="1" applyAlignment="1">
      <alignment vertical="top" wrapText="1"/>
    </xf>
    <xf numFmtId="0" fontId="18" fillId="0" borderId="14" xfId="0" applyFont="1" applyBorder="1" applyAlignment="1">
      <alignment horizontal="center"/>
    </xf>
    <xf numFmtId="4" fontId="18" fillId="0" borderId="14" xfId="43" applyNumberFormat="1" applyFont="1" applyFill="1" applyBorder="1" applyAlignment="1" applyProtection="1">
      <alignment horizontal="right"/>
    </xf>
    <xf numFmtId="4" fontId="18" fillId="0" borderId="14" xfId="0" applyNumberFormat="1" applyFont="1" applyBorder="1" applyAlignment="1" applyProtection="1">
      <alignment horizontal="right"/>
      <protection locked="0"/>
    </xf>
    <xf numFmtId="4" fontId="0" fillId="0" borderId="14" xfId="0" applyNumberFormat="1" applyBorder="1" applyAlignment="1">
      <alignment horizontal="center"/>
    </xf>
    <xf numFmtId="4" fontId="0" fillId="0" borderId="14" xfId="0" applyNumberFormat="1" applyBorder="1" applyAlignment="1" applyProtection="1">
      <alignment horizontal="right"/>
      <protection locked="0"/>
    </xf>
    <xf numFmtId="4" fontId="18" fillId="0" borderId="14" xfId="0" applyNumberFormat="1" applyFont="1" applyBorder="1" applyAlignment="1">
      <alignment horizontal="right"/>
    </xf>
    <xf numFmtId="4" fontId="18" fillId="0" borderId="14" xfId="0" applyNumberFormat="1" applyFont="1" applyBorder="1" applyAlignment="1">
      <alignment horizontal="center"/>
    </xf>
    <xf numFmtId="0" fontId="18" fillId="0" borderId="0" xfId="0" quotePrefix="1" applyFont="1" applyAlignment="1">
      <alignment vertical="top" wrapText="1" readingOrder="1"/>
    </xf>
    <xf numFmtId="0" fontId="41" fillId="0" borderId="0" xfId="0" applyNumberFormat="1" applyFont="1" applyBorder="1" applyAlignment="1">
      <alignment vertical="top" wrapText="1"/>
    </xf>
    <xf numFmtId="2" fontId="41" fillId="0" borderId="9" xfId="0" applyNumberFormat="1" applyFont="1" applyBorder="1" applyAlignment="1">
      <alignment horizontal="right"/>
    </xf>
    <xf numFmtId="4" fontId="41" fillId="0" borderId="9" xfId="0" applyNumberFormat="1" applyFont="1" applyBorder="1" applyAlignment="1" applyProtection="1">
      <protection locked="0"/>
    </xf>
    <xf numFmtId="0" fontId="39" fillId="0" borderId="0" xfId="0" applyNumberFormat="1" applyFont="1" applyBorder="1" applyAlignment="1">
      <alignment vertical="top" wrapText="1"/>
    </xf>
    <xf numFmtId="49" fontId="39" fillId="0" borderId="0" xfId="0" applyNumberFormat="1" applyFont="1" applyBorder="1" applyAlignment="1">
      <alignment vertical="top" wrapText="1"/>
    </xf>
    <xf numFmtId="0" fontId="20" fillId="0" borderId="0" xfId="0" applyFont="1" applyFill="1" applyBorder="1" applyAlignment="1">
      <alignment vertical="top" wrapText="1"/>
    </xf>
    <xf numFmtId="0" fontId="18" fillId="0" borderId="0" xfId="0" applyFont="1" applyFill="1" applyBorder="1" applyAlignment="1">
      <alignment vertical="top"/>
    </xf>
    <xf numFmtId="0" fontId="20" fillId="21" borderId="5" xfId="0" applyFont="1" applyFill="1" applyBorder="1" applyAlignment="1">
      <alignment horizontal="right" vertical="top"/>
    </xf>
    <xf numFmtId="0" fontId="21" fillId="0" borderId="0" xfId="0" applyFont="1" applyFill="1" applyBorder="1" applyAlignment="1">
      <alignment vertical="top" wrapText="1"/>
    </xf>
    <xf numFmtId="0" fontId="18" fillId="0" borderId="0" xfId="0" applyFont="1" applyFill="1" applyAlignment="1">
      <alignment horizontal="right" vertical="top"/>
    </xf>
    <xf numFmtId="0" fontId="32" fillId="0" borderId="0" xfId="0" applyFont="1" applyAlignment="1">
      <alignment vertical="center"/>
    </xf>
    <xf numFmtId="0" fontId="0" fillId="0" borderId="9" xfId="0" applyBorder="1"/>
    <xf numFmtId="0" fontId="42" fillId="0" borderId="9" xfId="0" applyFont="1" applyBorder="1" applyAlignment="1">
      <alignment horizontal="left" vertical="center" indent="15"/>
    </xf>
    <xf numFmtId="0" fontId="43" fillId="0" borderId="0" xfId="0" applyFont="1" applyAlignment="1">
      <alignment vertical="center" wrapText="1"/>
    </xf>
    <xf numFmtId="0" fontId="43" fillId="0" borderId="0" xfId="0" applyFont="1" applyAlignment="1">
      <alignment horizontal="left" vertical="center" wrapText="1"/>
    </xf>
    <xf numFmtId="0" fontId="18" fillId="0" borderId="0" xfId="0" applyFont="1" applyAlignment="1">
      <alignment vertical="center" wrapText="1"/>
    </xf>
    <xf numFmtId="0" fontId="0" fillId="0" borderId="9" xfId="0" applyBorder="1" applyAlignment="1">
      <alignment horizontal="center"/>
    </xf>
    <xf numFmtId="0" fontId="44" fillId="0" borderId="0" xfId="0" applyFont="1" applyAlignment="1">
      <alignment horizontal="right"/>
    </xf>
    <xf numFmtId="0" fontId="45" fillId="0" borderId="0" xfId="0" applyFont="1"/>
    <xf numFmtId="0" fontId="46" fillId="0" borderId="0" xfId="0" applyFont="1" applyAlignment="1">
      <alignment horizontal="right"/>
    </xf>
    <xf numFmtId="1" fontId="38" fillId="0" borderId="0" xfId="68" applyNumberFormat="1" applyFont="1" applyFill="1" applyBorder="1" applyAlignment="1" applyProtection="1">
      <alignment horizontal="right"/>
    </xf>
    <xf numFmtId="170" fontId="46" fillId="0" borderId="0" xfId="0" applyNumberFormat="1" applyFont="1" applyAlignment="1">
      <alignment horizontal="right"/>
    </xf>
    <xf numFmtId="170" fontId="44" fillId="0" borderId="0" xfId="0" applyNumberFormat="1" applyFont="1" applyAlignment="1">
      <alignment horizontal="right"/>
    </xf>
    <xf numFmtId="0" fontId="46" fillId="0" borderId="0" xfId="0" applyFont="1" applyAlignment="1">
      <alignment wrapText="1"/>
    </xf>
    <xf numFmtId="0" fontId="37" fillId="0" borderId="0" xfId="0" applyFont="1" applyAlignment="1">
      <alignment horizontal="right"/>
    </xf>
    <xf numFmtId="0" fontId="47" fillId="0" borderId="0" xfId="0" applyFont="1"/>
    <xf numFmtId="0" fontId="38" fillId="0" borderId="0" xfId="0" applyFont="1" applyAlignment="1">
      <alignment horizontal="right"/>
    </xf>
    <xf numFmtId="170" fontId="38" fillId="0" borderId="0" xfId="0" applyNumberFormat="1" applyFont="1" applyAlignment="1">
      <alignment horizontal="right"/>
    </xf>
    <xf numFmtId="170" fontId="37" fillId="0" borderId="0" xfId="0" applyNumberFormat="1" applyFont="1" applyAlignment="1">
      <alignment horizontal="right"/>
    </xf>
    <xf numFmtId="0" fontId="46" fillId="0" borderId="0" xfId="0" applyFont="1"/>
    <xf numFmtId="0" fontId="38" fillId="0" borderId="0" xfId="0" applyFont="1"/>
    <xf numFmtId="0" fontId="48" fillId="0" borderId="0" xfId="0" applyFont="1" applyAlignment="1">
      <alignment horizontal="right" vertical="top"/>
    </xf>
    <xf numFmtId="0" fontId="48" fillId="0" borderId="0" xfId="0" applyFont="1" applyAlignment="1">
      <alignment vertical="top" wrapText="1"/>
    </xf>
    <xf numFmtId="0" fontId="48" fillId="0" borderId="0" xfId="0" applyFont="1" applyAlignment="1">
      <alignment horizontal="right"/>
    </xf>
    <xf numFmtId="1" fontId="38" fillId="0" borderId="0" xfId="0" applyNumberFormat="1" applyFont="1" applyAlignment="1">
      <alignment horizontal="right"/>
    </xf>
    <xf numFmtId="170" fontId="48" fillId="0" borderId="0" xfId="0" applyNumberFormat="1" applyFont="1" applyAlignment="1">
      <alignment horizontal="right"/>
    </xf>
    <xf numFmtId="170" fontId="48" fillId="0" borderId="0" xfId="68" applyNumberFormat="1" applyFont="1" applyFill="1" applyBorder="1" applyAlignment="1" applyProtection="1">
      <alignment horizontal="right"/>
    </xf>
    <xf numFmtId="0" fontId="44" fillId="0" borderId="0" xfId="0" applyFont="1" applyFill="1" applyAlignment="1">
      <alignment horizontal="right" vertical="top"/>
    </xf>
    <xf numFmtId="0" fontId="49" fillId="0" borderId="0" xfId="0" applyFont="1" applyAlignment="1">
      <alignment horizontal="left" vertical="top" wrapText="1"/>
    </xf>
    <xf numFmtId="0" fontId="44" fillId="0" borderId="0" xfId="0" applyFont="1" applyFill="1" applyAlignment="1">
      <alignment horizontal="right"/>
    </xf>
    <xf numFmtId="1" fontId="38" fillId="0" borderId="0" xfId="0" applyNumberFormat="1" applyFont="1" applyFill="1" applyAlignment="1">
      <alignment horizontal="right"/>
    </xf>
    <xf numFmtId="170" fontId="44" fillId="0" borderId="0" xfId="0" applyNumberFormat="1" applyFont="1" applyAlignment="1" applyProtection="1">
      <alignment horizontal="right"/>
      <protection locked="0"/>
    </xf>
    <xf numFmtId="170" fontId="44" fillId="0" borderId="0" xfId="68" applyNumberFormat="1" applyFont="1" applyFill="1" applyBorder="1" applyAlignment="1" applyProtection="1">
      <alignment horizontal="right"/>
    </xf>
    <xf numFmtId="0" fontId="51" fillId="0" borderId="0" xfId="0" applyFont="1"/>
    <xf numFmtId="0" fontId="38" fillId="0" borderId="0" xfId="0" applyFont="1" applyFill="1" applyAlignment="1">
      <alignment horizontal="right"/>
    </xf>
    <xf numFmtId="170" fontId="44" fillId="0" borderId="0" xfId="70" applyNumberFormat="1" applyFont="1" applyFill="1" applyBorder="1" applyAlignment="1" applyProtection="1">
      <alignment horizontal="right"/>
    </xf>
    <xf numFmtId="0" fontId="52" fillId="0" borderId="0" xfId="0" applyFont="1" applyAlignment="1">
      <alignment horizontal="left" vertical="top" wrapText="1"/>
    </xf>
    <xf numFmtId="1" fontId="44" fillId="0" borderId="0" xfId="0" applyNumberFormat="1" applyFont="1" applyFill="1" applyAlignment="1">
      <alignment horizontal="right"/>
    </xf>
    <xf numFmtId="0" fontId="51" fillId="0" borderId="0" xfId="0" applyFont="1" applyAlignment="1">
      <alignment horizontal="left" vertical="top" wrapText="1"/>
    </xf>
    <xf numFmtId="0" fontId="44" fillId="0" borderId="0" xfId="0" applyFont="1" applyBorder="1" applyAlignment="1">
      <alignment horizontal="right" vertical="top"/>
    </xf>
    <xf numFmtId="0" fontId="44" fillId="0" borderId="0" xfId="0" applyFont="1" applyBorder="1" applyAlignment="1">
      <alignment vertical="top" wrapText="1"/>
    </xf>
    <xf numFmtId="0" fontId="44" fillId="0" borderId="0" xfId="0" applyFont="1" applyBorder="1" applyAlignment="1">
      <alignment horizontal="right"/>
    </xf>
    <xf numFmtId="1" fontId="38" fillId="0" borderId="0" xfId="0" applyNumberFormat="1" applyFont="1" applyBorder="1" applyAlignment="1">
      <alignment horizontal="right"/>
    </xf>
    <xf numFmtId="170" fontId="44" fillId="0" borderId="0" xfId="0" applyNumberFormat="1" applyFont="1" applyBorder="1" applyAlignment="1" applyProtection="1">
      <alignment horizontal="right"/>
      <protection locked="0"/>
    </xf>
    <xf numFmtId="0" fontId="44" fillId="0" borderId="15" xfId="0" applyFont="1" applyBorder="1" applyAlignment="1">
      <alignment horizontal="right" vertical="top"/>
    </xf>
    <xf numFmtId="0" fontId="44" fillId="0" borderId="15" xfId="0" applyFont="1" applyBorder="1" applyAlignment="1">
      <alignment vertical="top" wrapText="1"/>
    </xf>
    <xf numFmtId="0" fontId="44" fillId="0" borderId="15" xfId="0" applyFont="1" applyBorder="1" applyAlignment="1">
      <alignment horizontal="right"/>
    </xf>
    <xf numFmtId="1" fontId="38" fillId="0" borderId="15" xfId="0" applyNumberFormat="1" applyFont="1" applyBorder="1" applyAlignment="1">
      <alignment horizontal="right"/>
    </xf>
    <xf numFmtId="170" fontId="44" fillId="0" borderId="15" xfId="0" applyNumberFormat="1" applyFont="1" applyBorder="1" applyAlignment="1" applyProtection="1">
      <alignment horizontal="right"/>
      <protection locked="0"/>
    </xf>
    <xf numFmtId="170" fontId="44" fillId="0" borderId="15" xfId="68" applyNumberFormat="1" applyFont="1" applyFill="1" applyBorder="1" applyAlignment="1" applyProtection="1">
      <alignment horizontal="right"/>
    </xf>
    <xf numFmtId="0" fontId="44" fillId="0" borderId="0" xfId="0" applyFont="1" applyAlignment="1">
      <alignment vertical="top"/>
    </xf>
    <xf numFmtId="170" fontId="44" fillId="0" borderId="0" xfId="0" applyNumberFormat="1" applyFont="1" applyBorder="1" applyAlignment="1">
      <alignment horizontal="right"/>
    </xf>
    <xf numFmtId="0" fontId="44" fillId="0" borderId="0" xfId="0" applyFont="1" applyAlignment="1">
      <alignment horizontal="right" vertical="top"/>
    </xf>
    <xf numFmtId="0" fontId="44" fillId="0" borderId="0" xfId="0" applyFont="1" applyBorder="1" applyAlignment="1">
      <alignment horizontal="left" vertical="top" wrapText="1"/>
    </xf>
    <xf numFmtId="0" fontId="44" fillId="0" borderId="0" xfId="0" applyFont="1"/>
    <xf numFmtId="49" fontId="44" fillId="0" borderId="0" xfId="0" applyNumberFormat="1" applyFont="1" applyFill="1" applyBorder="1" applyAlignment="1">
      <alignment horizontal="right" vertical="top"/>
    </xf>
    <xf numFmtId="0" fontId="44" fillId="0" borderId="0" xfId="0" applyFont="1" applyAlignment="1">
      <alignment vertical="top" wrapText="1"/>
    </xf>
    <xf numFmtId="0" fontId="44" fillId="0" borderId="0" xfId="0" applyFont="1" applyFill="1" applyBorder="1" applyAlignment="1">
      <alignment horizontal="right"/>
    </xf>
    <xf numFmtId="1" fontId="38" fillId="0" borderId="0" xfId="0" applyNumberFormat="1" applyFont="1" applyFill="1" applyBorder="1" applyAlignment="1">
      <alignment horizontal="right"/>
    </xf>
    <xf numFmtId="4" fontId="44" fillId="0" borderId="0" xfId="0" applyNumberFormat="1" applyFont="1" applyFill="1" applyBorder="1" applyAlignment="1">
      <alignment horizontal="right"/>
    </xf>
    <xf numFmtId="170" fontId="44" fillId="0" borderId="0" xfId="0" applyNumberFormat="1" applyFont="1" applyFill="1" applyBorder="1" applyAlignment="1">
      <alignment horizontal="right"/>
    </xf>
    <xf numFmtId="0" fontId="44" fillId="0" borderId="0" xfId="0" applyFont="1" applyAlignment="1">
      <alignment horizontal="left" vertical="top" wrapText="1"/>
    </xf>
    <xf numFmtId="49" fontId="44" fillId="0" borderId="0" xfId="0" applyNumberFormat="1" applyFont="1" applyFill="1" applyBorder="1" applyAlignment="1">
      <alignment horizontal="right"/>
    </xf>
    <xf numFmtId="4" fontId="44" fillId="0" borderId="0" xfId="0" applyNumberFormat="1" applyFont="1" applyAlignment="1" applyProtection="1">
      <alignment horizontal="right"/>
      <protection locked="0"/>
    </xf>
    <xf numFmtId="49" fontId="44" fillId="0" borderId="0" xfId="0" applyNumberFormat="1" applyFont="1" applyAlignment="1">
      <alignment horizontal="right" vertical="top"/>
    </xf>
    <xf numFmtId="0" fontId="44" fillId="0" borderId="0" xfId="47" applyFont="1" applyFill="1" applyAlignment="1" applyProtection="1">
      <alignment horizontal="left" vertical="top" wrapText="1"/>
    </xf>
    <xf numFmtId="171" fontId="44" fillId="0" borderId="0" xfId="0" applyNumberFormat="1" applyFont="1" applyAlignment="1" applyProtection="1">
      <alignment horizontal="right"/>
      <protection locked="0"/>
    </xf>
    <xf numFmtId="0" fontId="46" fillId="0" borderId="0" xfId="47" applyFont="1" applyFill="1" applyAlignment="1" applyProtection="1">
      <alignment horizontal="left" vertical="top" wrapText="1"/>
    </xf>
    <xf numFmtId="0" fontId="44" fillId="0" borderId="0" xfId="0" applyFont="1" applyAlignment="1">
      <alignment wrapText="1"/>
    </xf>
    <xf numFmtId="0" fontId="44" fillId="0" borderId="0" xfId="0" applyFont="1" applyFill="1" applyBorder="1" applyAlignment="1">
      <alignment vertical="top" wrapText="1"/>
    </xf>
    <xf numFmtId="0" fontId="44" fillId="0" borderId="0" xfId="0" applyFont="1" applyFill="1" applyAlignment="1">
      <alignment horizontal="left" vertical="top" wrapText="1"/>
    </xf>
    <xf numFmtId="1" fontId="44" fillId="0" borderId="0" xfId="0" applyNumberFormat="1" applyFont="1" applyAlignment="1">
      <alignment horizontal="right" vertical="top"/>
    </xf>
    <xf numFmtId="49" fontId="44" fillId="0" borderId="0" xfId="0" applyNumberFormat="1" applyFont="1" applyFill="1" applyAlignment="1">
      <alignment horizontal="right" vertical="top"/>
    </xf>
    <xf numFmtId="1" fontId="56" fillId="0" borderId="0" xfId="0" applyNumberFormat="1" applyFont="1" applyFill="1" applyAlignment="1">
      <alignment horizontal="right"/>
    </xf>
    <xf numFmtId="170" fontId="44" fillId="0" borderId="0" xfId="0" applyNumberFormat="1" applyFont="1" applyAlignment="1"/>
    <xf numFmtId="0" fontId="46" fillId="0" borderId="0" xfId="0" applyFont="1" applyAlignment="1">
      <alignment horizontal="right" vertical="top"/>
    </xf>
    <xf numFmtId="170" fontId="46" fillId="0" borderId="0" xfId="68" applyNumberFormat="1" applyFont="1" applyFill="1" applyBorder="1" applyAlignment="1" applyProtection="1">
      <alignment horizontal="right"/>
    </xf>
    <xf numFmtId="49" fontId="44" fillId="0" borderId="0" xfId="0" applyNumberFormat="1" applyFont="1" applyAlignment="1">
      <alignment horizontal="right"/>
    </xf>
    <xf numFmtId="1" fontId="44" fillId="0" borderId="0" xfId="0" applyNumberFormat="1" applyFont="1" applyAlignment="1">
      <alignment horizontal="right"/>
    </xf>
    <xf numFmtId="2" fontId="38" fillId="0" borderId="0" xfId="0" applyNumberFormat="1" applyFont="1" applyAlignment="1">
      <alignment horizontal="right"/>
    </xf>
    <xf numFmtId="0" fontId="38" fillId="0" borderId="0" xfId="47" applyFont="1" applyFill="1" applyAlignment="1">
      <alignment horizontal="right" wrapText="1"/>
    </xf>
    <xf numFmtId="170" fontId="44" fillId="0" borderId="0" xfId="0" applyNumberFormat="1" applyFont="1" applyBorder="1" applyAlignment="1">
      <alignment horizontal="right" wrapText="1"/>
    </xf>
    <xf numFmtId="170" fontId="44" fillId="0" borderId="0" xfId="68" applyNumberFormat="1" applyFont="1" applyFill="1" applyAlignment="1"/>
    <xf numFmtId="0" fontId="44" fillId="0" borderId="16" xfId="0" applyFont="1" applyBorder="1" applyAlignment="1">
      <alignment horizontal="right" vertical="top"/>
    </xf>
    <xf numFmtId="0" fontId="44" fillId="0" borderId="16" xfId="0" applyFont="1" applyBorder="1" applyAlignment="1">
      <alignment vertical="top" wrapText="1"/>
    </xf>
    <xf numFmtId="0" fontId="44" fillId="0" borderId="16" xfId="0" applyFont="1" applyBorder="1" applyAlignment="1">
      <alignment horizontal="right"/>
    </xf>
    <xf numFmtId="1" fontId="38" fillId="0" borderId="16" xfId="68" applyNumberFormat="1" applyFont="1" applyFill="1" applyBorder="1" applyAlignment="1" applyProtection="1">
      <alignment horizontal="right"/>
    </xf>
    <xf numFmtId="170" fontId="44" fillId="0" borderId="16" xfId="0" applyNumberFormat="1" applyFont="1" applyBorder="1" applyAlignment="1">
      <alignment horizontal="right"/>
    </xf>
    <xf numFmtId="170" fontId="44" fillId="0" borderId="16" xfId="68" applyNumberFormat="1" applyFont="1" applyFill="1" applyBorder="1" applyAlignment="1" applyProtection="1">
      <alignment horizontal="right" wrapText="1"/>
    </xf>
    <xf numFmtId="170" fontId="44" fillId="0" borderId="0" xfId="68" applyNumberFormat="1" applyFont="1" applyFill="1" applyBorder="1" applyAlignment="1" applyProtection="1">
      <alignment horizontal="right" wrapText="1"/>
    </xf>
    <xf numFmtId="0" fontId="57" fillId="0" borderId="0" xfId="0" applyFont="1" applyAlignment="1">
      <alignment vertical="top" wrapText="1"/>
    </xf>
    <xf numFmtId="0" fontId="51" fillId="0" borderId="0" xfId="0" applyFont="1" applyAlignment="1">
      <alignment horizontal="right" vertical="top" wrapText="1"/>
    </xf>
    <xf numFmtId="0" fontId="58" fillId="0" borderId="0" xfId="0" applyFont="1" applyAlignment="1">
      <alignment vertical="top" wrapText="1"/>
    </xf>
    <xf numFmtId="0" fontId="51" fillId="0" borderId="0" xfId="0" applyFont="1" applyAlignment="1">
      <alignment horizontal="right"/>
    </xf>
    <xf numFmtId="170" fontId="51" fillId="0" borderId="0" xfId="0" applyNumberFormat="1" applyFont="1" applyAlignment="1">
      <alignment horizontal="right"/>
    </xf>
    <xf numFmtId="0" fontId="59" fillId="0" borderId="0" xfId="0" applyFont="1"/>
    <xf numFmtId="0" fontId="60" fillId="0" borderId="0" xfId="0" applyFont="1"/>
    <xf numFmtId="0" fontId="59" fillId="0" borderId="0" xfId="0" applyFont="1" applyAlignment="1">
      <alignment horizontal="left"/>
    </xf>
    <xf numFmtId="3" fontId="58" fillId="0" borderId="0" xfId="0" applyNumberFormat="1" applyFont="1"/>
    <xf numFmtId="4" fontId="59" fillId="0" borderId="0" xfId="0" applyNumberFormat="1" applyFont="1" applyAlignment="1">
      <alignment horizontal="right"/>
    </xf>
    <xf numFmtId="170" fontId="59" fillId="0" borderId="0" xfId="0" applyNumberFormat="1" applyFont="1" applyAlignment="1">
      <alignment horizontal="right"/>
    </xf>
    <xf numFmtId="1" fontId="36" fillId="0" borderId="0" xfId="68" applyNumberFormat="1" applyFont="1" applyAlignment="1">
      <alignment horizontal="right"/>
    </xf>
    <xf numFmtId="0" fontId="51" fillId="0" borderId="17" xfId="0" applyFont="1" applyBorder="1"/>
    <xf numFmtId="0" fontId="51" fillId="0" borderId="17" xfId="0" applyFont="1" applyBorder="1" applyAlignment="1">
      <alignment horizontal="right"/>
    </xf>
    <xf numFmtId="1" fontId="36" fillId="0" borderId="17" xfId="0" applyNumberFormat="1" applyFont="1" applyBorder="1" applyAlignment="1">
      <alignment horizontal="right"/>
    </xf>
    <xf numFmtId="170" fontId="51" fillId="0" borderId="17" xfId="0" applyNumberFormat="1" applyFont="1" applyBorder="1" applyAlignment="1">
      <alignment horizontal="right"/>
    </xf>
    <xf numFmtId="0" fontId="61" fillId="0" borderId="0" xfId="0" applyFont="1" applyFill="1" applyAlignment="1">
      <alignment vertical="top" wrapText="1"/>
    </xf>
    <xf numFmtId="1" fontId="36" fillId="0" borderId="0" xfId="0" applyNumberFormat="1" applyFont="1" applyAlignment="1">
      <alignment horizontal="right"/>
    </xf>
    <xf numFmtId="170" fontId="51" fillId="0" borderId="0" xfId="68" applyNumberFormat="1" applyFont="1" applyFill="1" applyAlignment="1">
      <alignment horizontal="right"/>
    </xf>
    <xf numFmtId="0" fontId="44" fillId="0" borderId="15" xfId="0" applyFont="1" applyBorder="1"/>
    <xf numFmtId="170" fontId="44" fillId="0" borderId="15" xfId="0" applyNumberFormat="1" applyFont="1" applyBorder="1" applyAlignment="1">
      <alignment horizontal="right"/>
    </xf>
    <xf numFmtId="170" fontId="44" fillId="0" borderId="15" xfId="0" applyNumberFormat="1" applyFont="1" applyFill="1" applyBorder="1" applyAlignment="1">
      <alignment horizontal="right"/>
    </xf>
    <xf numFmtId="170" fontId="53" fillId="22" borderId="0" xfId="70" applyNumberFormat="1" applyFont="1" applyFill="1" applyAlignment="1">
      <alignment horizontal="right"/>
    </xf>
    <xf numFmtId="0" fontId="38" fillId="0" borderId="0" xfId="0" applyFont="1" applyAlignment="1">
      <alignment wrapText="1"/>
    </xf>
    <xf numFmtId="0" fontId="46" fillId="0" borderId="0" xfId="0" applyFont="1" applyAlignment="1">
      <alignment horizontal="left"/>
    </xf>
    <xf numFmtId="0" fontId="44" fillId="0" borderId="0" xfId="0" applyFont="1" applyFill="1" applyBorder="1" applyAlignment="1">
      <alignment horizontal="right" vertical="top" wrapText="1"/>
    </xf>
    <xf numFmtId="0" fontId="49" fillId="0" borderId="0" xfId="0" applyFont="1" applyBorder="1" applyAlignment="1">
      <alignment horizontal="left" vertical="top" wrapText="1"/>
    </xf>
    <xf numFmtId="0" fontId="44" fillId="0" borderId="0" xfId="0" applyFont="1" applyFill="1" applyBorder="1" applyAlignment="1">
      <alignment horizontal="right" wrapText="1"/>
    </xf>
    <xf numFmtId="3" fontId="38" fillId="0" borderId="0" xfId="0" applyNumberFormat="1" applyFont="1" applyFill="1" applyAlignment="1">
      <alignment horizontal="right"/>
    </xf>
    <xf numFmtId="170" fontId="44" fillId="0" borderId="0" xfId="68" applyNumberFormat="1" applyFont="1" applyFill="1" applyAlignment="1">
      <alignment horizontal="right"/>
    </xf>
    <xf numFmtId="0" fontId="44" fillId="0" borderId="0" xfId="71" applyFont="1" applyFill="1" applyBorder="1" applyAlignment="1">
      <alignment horizontal="left" vertical="top" wrapText="1"/>
    </xf>
    <xf numFmtId="3" fontId="38" fillId="0" borderId="0" xfId="0" applyNumberFormat="1" applyFont="1" applyFill="1" applyBorder="1" applyAlignment="1">
      <alignment horizontal="right" wrapText="1"/>
    </xf>
    <xf numFmtId="0" fontId="38" fillId="0" borderId="0" xfId="0" applyFont="1" applyFill="1" applyAlignment="1">
      <alignment horizontal="right" wrapText="1"/>
    </xf>
    <xf numFmtId="0" fontId="44" fillId="0" borderId="18" xfId="0" applyFont="1" applyFill="1" applyBorder="1" applyAlignment="1">
      <alignment horizontal="right" vertical="top" wrapText="1"/>
    </xf>
    <xf numFmtId="0" fontId="44" fillId="0" borderId="18" xfId="0" applyFont="1" applyFill="1" applyBorder="1" applyAlignment="1">
      <alignment horizontal="left" vertical="top" wrapText="1"/>
    </xf>
    <xf numFmtId="0" fontId="44" fillId="0" borderId="18" xfId="0" applyFont="1" applyFill="1" applyBorder="1" applyAlignment="1">
      <alignment horizontal="right" wrapText="1"/>
    </xf>
    <xf numFmtId="0" fontId="38" fillId="0" borderId="18" xfId="0" applyFont="1" applyFill="1" applyBorder="1" applyAlignment="1">
      <alignment horizontal="right" wrapText="1"/>
    </xf>
    <xf numFmtId="4" fontId="44" fillId="0" borderId="18" xfId="0" applyNumberFormat="1" applyFont="1" applyFill="1" applyBorder="1" applyAlignment="1">
      <alignment horizontal="right" wrapText="1"/>
    </xf>
    <xf numFmtId="170" fontId="44" fillId="0" borderId="18" xfId="0" applyNumberFormat="1" applyFont="1" applyFill="1" applyBorder="1" applyAlignment="1">
      <alignment horizontal="right" wrapText="1"/>
    </xf>
    <xf numFmtId="0" fontId="44" fillId="0" borderId="0" xfId="0" applyFont="1" applyFill="1" applyBorder="1" applyAlignment="1">
      <alignment horizontal="left" vertical="top" wrapText="1"/>
    </xf>
    <xf numFmtId="4" fontId="44" fillId="0" borderId="0" xfId="0" applyNumberFormat="1" applyFont="1" applyFill="1" applyBorder="1" applyAlignment="1">
      <alignment horizontal="right" wrapText="1"/>
    </xf>
    <xf numFmtId="170" fontId="44" fillId="0" borderId="0" xfId="0" applyNumberFormat="1" applyFont="1" applyFill="1" applyAlignment="1">
      <alignment horizontal="right"/>
    </xf>
    <xf numFmtId="170" fontId="44" fillId="0" borderId="0" xfId="0" applyNumberFormat="1" applyFont="1" applyFill="1" applyAlignment="1">
      <alignment horizontal="right" wrapText="1"/>
    </xf>
    <xf numFmtId="1" fontId="44" fillId="0" borderId="0" xfId="0" applyNumberFormat="1" applyFont="1" applyFill="1" applyAlignment="1" applyProtection="1">
      <alignment horizontal="left"/>
      <protection locked="0"/>
    </xf>
    <xf numFmtId="0" fontId="44" fillId="0" borderId="0" xfId="0" applyFont="1" applyBorder="1" applyAlignment="1">
      <alignment horizontal="right" vertical="top" wrapText="1"/>
    </xf>
    <xf numFmtId="0" fontId="44" fillId="0" borderId="0" xfId="0" applyFont="1" applyFill="1" applyAlignment="1">
      <alignment vertical="top" wrapText="1"/>
    </xf>
    <xf numFmtId="0" fontId="44" fillId="0" borderId="0" xfId="0" applyFont="1" applyBorder="1" applyAlignment="1">
      <alignment horizontal="right" wrapText="1"/>
    </xf>
    <xf numFmtId="4" fontId="44" fillId="0" borderId="0" xfId="0" applyNumberFormat="1" applyFont="1" applyBorder="1" applyAlignment="1">
      <alignment horizontal="right" wrapText="1"/>
    </xf>
    <xf numFmtId="4" fontId="44" fillId="0" borderId="0" xfId="0" applyNumberFormat="1" applyFont="1" applyFill="1" applyAlignment="1" applyProtection="1">
      <alignment horizontal="right"/>
      <protection locked="0"/>
    </xf>
    <xf numFmtId="0" fontId="44" fillId="0" borderId="0" xfId="0" applyFont="1" applyFill="1"/>
    <xf numFmtId="9" fontId="44" fillId="0" borderId="0" xfId="0" applyNumberFormat="1" applyFont="1" applyFill="1" applyBorder="1" applyAlignment="1">
      <alignment horizontal="right" wrapText="1"/>
    </xf>
    <xf numFmtId="10" fontId="38" fillId="0" borderId="0" xfId="0" applyNumberFormat="1" applyFont="1" applyFill="1" applyBorder="1" applyAlignment="1">
      <alignment horizontal="right" wrapText="1"/>
    </xf>
    <xf numFmtId="0" fontId="44" fillId="0" borderId="16" xfId="0" applyFont="1" applyFill="1" applyBorder="1" applyAlignment="1">
      <alignment horizontal="right"/>
    </xf>
    <xf numFmtId="0" fontId="46" fillId="0" borderId="15" xfId="0" applyFont="1" applyFill="1" applyBorder="1" applyAlignment="1">
      <alignment horizontal="justify" vertical="top" wrapText="1"/>
    </xf>
    <xf numFmtId="0" fontId="44" fillId="0" borderId="16" xfId="0" applyFont="1" applyFill="1" applyBorder="1" applyAlignment="1">
      <alignment horizontal="right" wrapText="1"/>
    </xf>
    <xf numFmtId="0" fontId="38" fillId="0" borderId="16" xfId="0" applyFont="1" applyFill="1" applyBorder="1" applyAlignment="1">
      <alignment horizontal="right" wrapText="1"/>
    </xf>
    <xf numFmtId="4" fontId="44" fillId="0" borderId="16" xfId="0" applyNumberFormat="1" applyFont="1" applyFill="1" applyBorder="1" applyAlignment="1">
      <alignment horizontal="right" wrapText="1"/>
    </xf>
    <xf numFmtId="0" fontId="46" fillId="0" borderId="0" xfId="0" applyFont="1" applyFill="1" applyBorder="1" applyAlignment="1">
      <alignment horizontal="justify" vertical="top" wrapText="1"/>
    </xf>
    <xf numFmtId="0" fontId="38" fillId="0" borderId="0" xfId="0" applyFont="1" applyFill="1" applyBorder="1" applyAlignment="1">
      <alignment horizontal="right" wrapText="1"/>
    </xf>
    <xf numFmtId="0" fontId="54" fillId="0" borderId="0" xfId="0" applyFont="1" applyBorder="1" applyAlignment="1">
      <alignment horizontal="right"/>
    </xf>
    <xf numFmtId="0" fontId="54" fillId="0" borderId="0" xfId="0" applyFont="1" applyAlignment="1">
      <alignment wrapText="1"/>
    </xf>
    <xf numFmtId="0" fontId="54" fillId="0" borderId="0" xfId="0" applyFont="1" applyAlignment="1">
      <alignment horizontal="right" wrapText="1"/>
    </xf>
    <xf numFmtId="0" fontId="62" fillId="0" borderId="0" xfId="0" applyFont="1" applyAlignment="1">
      <alignment horizontal="right" wrapText="1"/>
    </xf>
    <xf numFmtId="170" fontId="54" fillId="0" borderId="0" xfId="0" applyNumberFormat="1" applyFont="1" applyAlignment="1">
      <alignment horizontal="right" wrapText="1"/>
    </xf>
    <xf numFmtId="0" fontId="54" fillId="0" borderId="0" xfId="0" applyFont="1" applyAlignment="1">
      <alignment vertical="top" wrapText="1"/>
    </xf>
    <xf numFmtId="172" fontId="54" fillId="0" borderId="0" xfId="70" applyNumberFormat="1" applyFont="1" applyFill="1" applyBorder="1" applyAlignment="1" applyProtection="1">
      <alignment horizontal="right" wrapText="1"/>
    </xf>
    <xf numFmtId="170" fontId="54" fillId="0" borderId="0" xfId="70" applyNumberFormat="1" applyFont="1" applyFill="1" applyBorder="1" applyAlignment="1" applyProtection="1">
      <alignment horizontal="right" wrapText="1"/>
    </xf>
    <xf numFmtId="0" fontId="63" fillId="0" borderId="0" xfId="0" applyFont="1" applyAlignment="1">
      <alignment vertical="top"/>
    </xf>
    <xf numFmtId="0" fontId="63" fillId="0" borderId="0" xfId="0" applyFont="1" applyAlignment="1">
      <alignment vertical="top" wrapText="1"/>
    </xf>
    <xf numFmtId="0" fontId="63" fillId="0" borderId="0" xfId="0" applyFont="1" applyAlignment="1">
      <alignment horizontal="right"/>
    </xf>
    <xf numFmtId="170" fontId="63" fillId="0" borderId="0" xfId="0" applyNumberFormat="1" applyFont="1" applyAlignment="1">
      <alignment horizontal="right"/>
    </xf>
    <xf numFmtId="170" fontId="63" fillId="0" borderId="0" xfId="70" applyNumberFormat="1" applyFont="1" applyFill="1" applyBorder="1" applyAlignment="1" applyProtection="1">
      <alignment horizontal="right"/>
    </xf>
    <xf numFmtId="0" fontId="65" fillId="0" borderId="0" xfId="72" quotePrefix="1" applyFont="1" applyFill="1" applyAlignment="1">
      <alignment horizontal="left" vertical="top" wrapText="1"/>
    </xf>
    <xf numFmtId="0" fontId="54" fillId="0" borderId="0" xfId="0" applyFont="1" applyFill="1" applyAlignment="1">
      <alignment horizontal="right" vertical="top"/>
    </xf>
    <xf numFmtId="0" fontId="46" fillId="0" borderId="0" xfId="0" quotePrefix="1" applyFont="1" applyFill="1" applyBorder="1" applyAlignment="1" applyProtection="1">
      <alignment horizontal="left" vertical="top" wrapText="1"/>
      <protection hidden="1"/>
    </xf>
    <xf numFmtId="0" fontId="54" fillId="0" borderId="0" xfId="0" applyFont="1" applyFill="1" applyBorder="1" applyAlignment="1">
      <alignment horizontal="right"/>
    </xf>
    <xf numFmtId="170" fontId="54" fillId="0" borderId="0" xfId="70" applyNumberFormat="1" applyFont="1" applyFill="1" applyAlignment="1">
      <alignment horizontal="right"/>
    </xf>
    <xf numFmtId="1" fontId="54" fillId="0" borderId="0" xfId="0" applyNumberFormat="1" applyFont="1" applyFill="1" applyBorder="1" applyAlignment="1">
      <alignment horizontal="right" vertical="top"/>
    </xf>
    <xf numFmtId="0" fontId="54" fillId="0" borderId="0" xfId="0" applyFont="1" applyAlignment="1">
      <alignment horizontal="right"/>
    </xf>
    <xf numFmtId="0" fontId="54" fillId="0" borderId="0" xfId="0" applyFont="1" applyFill="1" applyAlignment="1">
      <alignment horizontal="right"/>
    </xf>
    <xf numFmtId="0" fontId="66" fillId="0" borderId="0" xfId="0" applyFont="1" applyAlignment="1">
      <alignment vertical="center"/>
    </xf>
    <xf numFmtId="0" fontId="67" fillId="0" borderId="0" xfId="0" applyFont="1"/>
    <xf numFmtId="0" fontId="68" fillId="0" borderId="0" xfId="0" applyFont="1" applyBorder="1" applyAlignment="1">
      <alignment horizontal="left" wrapText="1"/>
    </xf>
    <xf numFmtId="0" fontId="66" fillId="0" borderId="0" xfId="0" applyFont="1" applyAlignment="1">
      <alignment vertical="center" wrapText="1"/>
    </xf>
    <xf numFmtId="0" fontId="70" fillId="0" borderId="0" xfId="0" applyFont="1" applyAlignment="1">
      <alignment vertical="center" wrapText="1"/>
    </xf>
    <xf numFmtId="0" fontId="0" fillId="0" borderId="0" xfId="0" applyAlignment="1">
      <alignment horizontal="right" vertical="center" wrapText="1"/>
    </xf>
    <xf numFmtId="1" fontId="71" fillId="0" borderId="0" xfId="0" applyNumberFormat="1" applyFont="1" applyFill="1" applyBorder="1" applyAlignment="1">
      <alignment horizontal="right" vertical="top"/>
    </xf>
    <xf numFmtId="0" fontId="58" fillId="0" borderId="0" xfId="0" applyFont="1" applyBorder="1" applyAlignment="1">
      <alignment horizontal="left" vertical="top" wrapText="1"/>
    </xf>
    <xf numFmtId="0" fontId="71" fillId="0" borderId="0" xfId="0" applyFont="1" applyFill="1" applyBorder="1" applyAlignment="1">
      <alignment horizontal="right"/>
    </xf>
    <xf numFmtId="170" fontId="58" fillId="0" borderId="0" xfId="0" applyNumberFormat="1" applyFont="1" applyFill="1" applyBorder="1" applyAlignment="1">
      <alignment horizontal="right" wrapText="1"/>
    </xf>
    <xf numFmtId="170" fontId="71" fillId="0" borderId="0" xfId="70" applyNumberFormat="1" applyFont="1" applyFill="1" applyAlignment="1">
      <alignment horizontal="right"/>
    </xf>
    <xf numFmtId="0" fontId="54" fillId="0" borderId="0" xfId="0" applyFont="1" applyFill="1" applyAlignment="1">
      <alignment horizontal="left" vertical="top" wrapText="1"/>
    </xf>
    <xf numFmtId="0" fontId="54" fillId="0" borderId="0" xfId="0" applyFont="1" applyBorder="1" applyAlignment="1">
      <alignment horizontal="right" wrapText="1"/>
    </xf>
    <xf numFmtId="0" fontId="54" fillId="0" borderId="0" xfId="0" applyFont="1" applyAlignment="1">
      <alignment horizontal="left" vertical="top" wrapText="1"/>
    </xf>
    <xf numFmtId="1" fontId="54" fillId="0" borderId="0" xfId="0" applyNumberFormat="1" applyFont="1" applyAlignment="1">
      <alignment horizontal="right" vertical="top"/>
    </xf>
    <xf numFmtId="1" fontId="54" fillId="0" borderId="0" xfId="0" applyNumberFormat="1" applyFont="1" applyFill="1" applyBorder="1" applyAlignment="1">
      <alignment vertical="top"/>
    </xf>
    <xf numFmtId="0" fontId="54" fillId="0" borderId="0" xfId="0" applyFont="1" applyFill="1" applyBorder="1" applyAlignment="1">
      <alignment horizontal="left" vertical="top" wrapText="1"/>
    </xf>
    <xf numFmtId="1" fontId="54" fillId="0" borderId="0" xfId="0" applyNumberFormat="1" applyFont="1" applyBorder="1" applyAlignment="1">
      <alignment horizontal="right" wrapText="1"/>
    </xf>
    <xf numFmtId="170" fontId="54" fillId="0" borderId="0" xfId="0" applyNumberFormat="1" applyFont="1" applyBorder="1" applyAlignment="1">
      <alignment horizontal="right" wrapText="1"/>
    </xf>
    <xf numFmtId="0" fontId="44" fillId="0" borderId="0" xfId="0" applyNumberFormat="1" applyFont="1" applyAlignment="1">
      <alignment horizontal="right" vertical="top"/>
    </xf>
    <xf numFmtId="0" fontId="44" fillId="0" borderId="0" xfId="73" applyFont="1" applyFill="1" applyBorder="1" applyAlignment="1">
      <alignment vertical="top" wrapText="1"/>
    </xf>
    <xf numFmtId="0" fontId="44" fillId="0" borderId="0" xfId="73" applyFont="1" applyFill="1" applyBorder="1" applyAlignment="1">
      <alignment horizontal="right" vertical="top"/>
    </xf>
    <xf numFmtId="170" fontId="44" fillId="0" borderId="0" xfId="73" applyNumberFormat="1" applyFont="1" applyFill="1" applyBorder="1" applyAlignment="1">
      <alignment horizontal="right" vertical="top"/>
    </xf>
    <xf numFmtId="0" fontId="54" fillId="0" borderId="15" xfId="0" applyFont="1" applyFill="1" applyBorder="1" applyAlignment="1">
      <alignment vertical="top"/>
    </xf>
    <xf numFmtId="0" fontId="54" fillId="0" borderId="15" xfId="0" applyFont="1" applyFill="1" applyBorder="1" applyAlignment="1">
      <alignment horizontal="right"/>
    </xf>
    <xf numFmtId="170" fontId="54" fillId="0" borderId="15" xfId="0" applyNumberFormat="1" applyFont="1" applyFill="1" applyBorder="1" applyAlignment="1">
      <alignment horizontal="right"/>
    </xf>
    <xf numFmtId="170" fontId="54" fillId="0" borderId="15" xfId="70" applyNumberFormat="1" applyFont="1" applyFill="1" applyBorder="1" applyAlignment="1">
      <alignment horizontal="right"/>
    </xf>
    <xf numFmtId="0" fontId="54" fillId="0" borderId="0" xfId="0" applyFont="1" applyBorder="1"/>
    <xf numFmtId="1" fontId="54" fillId="0" borderId="0" xfId="70" applyNumberFormat="1" applyFont="1" applyFill="1" applyBorder="1" applyAlignment="1" applyProtection="1">
      <alignment horizontal="right" wrapText="1"/>
    </xf>
    <xf numFmtId="1" fontId="63" fillId="0" borderId="0" xfId="0" applyNumberFormat="1" applyFont="1" applyAlignment="1">
      <alignment horizontal="right"/>
    </xf>
    <xf numFmtId="0" fontId="69" fillId="0" borderId="0" xfId="0" applyFont="1" applyAlignment="1">
      <alignment horizontal="right" vertical="top"/>
    </xf>
    <xf numFmtId="1" fontId="54" fillId="0" borderId="0" xfId="0" applyNumberFormat="1" applyFont="1" applyAlignment="1">
      <alignment horizontal="right"/>
    </xf>
    <xf numFmtId="170" fontId="54" fillId="0" borderId="0" xfId="0" applyNumberFormat="1" applyFont="1" applyAlignment="1">
      <alignment horizontal="right"/>
    </xf>
    <xf numFmtId="0" fontId="54" fillId="0" borderId="0" xfId="49" applyFont="1" applyAlignment="1">
      <alignment horizontal="left" vertical="top" wrapText="1"/>
    </xf>
    <xf numFmtId="1" fontId="54" fillId="0" borderId="0" xfId="0" applyNumberFormat="1" applyFont="1" applyAlignment="1">
      <alignment horizontal="right" wrapText="1"/>
    </xf>
    <xf numFmtId="170" fontId="54" fillId="0" borderId="0" xfId="0" applyNumberFormat="1" applyFont="1" applyBorder="1" applyAlignment="1">
      <alignment horizontal="right"/>
    </xf>
    <xf numFmtId="170" fontId="54" fillId="0" borderId="0" xfId="70" applyNumberFormat="1" applyFont="1" applyFill="1" applyBorder="1" applyAlignment="1">
      <alignment horizontal="right"/>
    </xf>
    <xf numFmtId="1" fontId="54" fillId="0" borderId="15" xfId="0" applyNumberFormat="1" applyFont="1" applyFill="1" applyBorder="1" applyAlignment="1">
      <alignment horizontal="right"/>
    </xf>
    <xf numFmtId="0" fontId="48" fillId="0" borderId="0" xfId="0" applyFont="1" applyAlignment="1">
      <alignment horizontal="center"/>
    </xf>
    <xf numFmtId="170" fontId="48" fillId="0" borderId="0" xfId="68" applyNumberFormat="1" applyFont="1" applyFill="1" applyBorder="1" applyAlignment="1" applyProtection="1">
      <alignment horizontal="right" vertical="top"/>
    </xf>
    <xf numFmtId="0" fontId="44" fillId="0" borderId="0" xfId="0" applyFont="1" applyFill="1" applyAlignment="1">
      <alignment horizontal="right" vertical="top" wrapText="1"/>
    </xf>
    <xf numFmtId="0" fontId="38" fillId="0" borderId="0" xfId="68" applyNumberFormat="1" applyFont="1" applyFill="1" applyAlignment="1">
      <alignment horizontal="right"/>
    </xf>
    <xf numFmtId="1" fontId="44" fillId="0" borderId="0" xfId="0" applyNumberFormat="1" applyFont="1" applyFill="1" applyBorder="1" applyAlignment="1">
      <alignment horizontal="right" vertical="top"/>
    </xf>
    <xf numFmtId="49" fontId="38" fillId="0" borderId="0" xfId="0" applyNumberFormat="1" applyFont="1" applyFill="1" applyAlignment="1">
      <alignment horizontal="right"/>
    </xf>
    <xf numFmtId="0" fontId="44" fillId="0" borderId="0" xfId="0" applyFont="1" applyFill="1" applyAlignment="1">
      <alignment wrapText="1"/>
    </xf>
    <xf numFmtId="49" fontId="44" fillId="0" borderId="0" xfId="0" applyNumberFormat="1" applyFont="1" applyAlignment="1"/>
    <xf numFmtId="0" fontId="44" fillId="0" borderId="0" xfId="0" applyFont="1" applyAlignment="1">
      <alignment horizontal="right" wrapText="1"/>
    </xf>
    <xf numFmtId="0" fontId="38" fillId="0" borderId="0" xfId="0" applyFont="1" applyAlignment="1">
      <alignment horizontal="right" wrapText="1"/>
    </xf>
    <xf numFmtId="49" fontId="44" fillId="0" borderId="0" xfId="74" applyNumberFormat="1" applyFont="1" applyFill="1" applyBorder="1" applyAlignment="1">
      <alignment horizontal="left" vertical="top" wrapText="1"/>
    </xf>
    <xf numFmtId="49" fontId="38" fillId="0" borderId="0" xfId="0" applyNumberFormat="1" applyFont="1" applyAlignment="1">
      <alignment horizontal="right"/>
    </xf>
    <xf numFmtId="0" fontId="44" fillId="0" borderId="15" xfId="0" applyFont="1" applyFill="1" applyBorder="1" applyAlignment="1">
      <alignment horizontal="right"/>
    </xf>
    <xf numFmtId="0" fontId="44" fillId="0" borderId="15" xfId="0" applyFont="1" applyFill="1" applyBorder="1"/>
    <xf numFmtId="173" fontId="38" fillId="0" borderId="15" xfId="68" applyNumberFormat="1" applyFont="1" applyFill="1" applyBorder="1" applyAlignment="1">
      <alignment horizontal="right"/>
    </xf>
    <xf numFmtId="4" fontId="44" fillId="0" borderId="15" xfId="0" applyNumberFormat="1" applyFont="1" applyFill="1" applyBorder="1" applyAlignment="1">
      <alignment horizontal="right" wrapText="1"/>
    </xf>
    <xf numFmtId="0" fontId="44" fillId="0" borderId="0" xfId="0" applyFont="1" applyFill="1" applyBorder="1"/>
    <xf numFmtId="173" fontId="38" fillId="0" borderId="0" xfId="68" applyNumberFormat="1" applyFont="1" applyFill="1" applyBorder="1" applyAlignment="1">
      <alignment horizontal="right"/>
    </xf>
    <xf numFmtId="0" fontId="44" fillId="0" borderId="0" xfId="0" applyFont="1" applyFill="1" applyAlignment="1">
      <alignment vertical="top"/>
    </xf>
    <xf numFmtId="173" fontId="38" fillId="0" borderId="0" xfId="68" applyNumberFormat="1" applyFont="1" applyFill="1" applyAlignment="1">
      <alignment horizontal="right"/>
    </xf>
    <xf numFmtId="49" fontId="46" fillId="0" borderId="0" xfId="0" applyNumberFormat="1" applyFont="1" applyAlignment="1">
      <alignment horizontal="right" vertical="top"/>
    </xf>
    <xf numFmtId="1" fontId="46" fillId="0" borderId="0" xfId="0" applyNumberFormat="1" applyFont="1" applyAlignment="1">
      <alignment horizontal="right"/>
    </xf>
    <xf numFmtId="3" fontId="38" fillId="0" borderId="0" xfId="0" applyNumberFormat="1" applyFont="1" applyAlignment="1">
      <alignment horizontal="right"/>
    </xf>
    <xf numFmtId="4" fontId="46" fillId="0" borderId="0" xfId="0" applyNumberFormat="1" applyFont="1" applyAlignment="1">
      <alignment horizontal="right"/>
    </xf>
    <xf numFmtId="0" fontId="46" fillId="0" borderId="0" xfId="0" applyFont="1" applyAlignment="1">
      <alignment vertical="top" wrapText="1"/>
    </xf>
    <xf numFmtId="170" fontId="46" fillId="0" borderId="0" xfId="68" applyNumberFormat="1" applyFont="1" applyFill="1" applyBorder="1" applyAlignment="1" applyProtection="1">
      <alignment horizontal="right" vertical="top"/>
    </xf>
    <xf numFmtId="0" fontId="44" fillId="0" borderId="0" xfId="0" quotePrefix="1" applyFont="1" applyBorder="1" applyAlignment="1">
      <alignment horizontal="right" vertical="top" wrapText="1"/>
    </xf>
    <xf numFmtId="0" fontId="44" fillId="0" borderId="0" xfId="0" quotePrefix="1" applyFont="1" applyAlignment="1">
      <alignment vertical="top" wrapText="1"/>
    </xf>
    <xf numFmtId="4" fontId="44" fillId="0" borderId="0" xfId="0" applyNumberFormat="1" applyFont="1" applyAlignment="1">
      <alignment horizontal="right"/>
    </xf>
    <xf numFmtId="0" fontId="44" fillId="0" borderId="15" xfId="0" applyFont="1" applyBorder="1" applyAlignment="1">
      <alignment horizontal="right" vertical="top" wrapText="1"/>
    </xf>
    <xf numFmtId="3" fontId="38" fillId="0" borderId="15" xfId="0" applyNumberFormat="1" applyFont="1" applyBorder="1" applyAlignment="1">
      <alignment horizontal="right"/>
    </xf>
    <xf numFmtId="4" fontId="44" fillId="0" borderId="15" xfId="0" applyNumberFormat="1" applyFont="1" applyBorder="1" applyAlignment="1">
      <alignment horizontal="right"/>
    </xf>
    <xf numFmtId="170" fontId="44" fillId="0" borderId="15" xfId="0" applyNumberFormat="1" applyFont="1" applyBorder="1" applyAlignment="1">
      <alignment horizontal="right" vertical="top"/>
    </xf>
    <xf numFmtId="170" fontId="44" fillId="0" borderId="0" xfId="0" applyNumberFormat="1" applyFont="1" applyAlignment="1">
      <alignment horizontal="right" vertical="top"/>
    </xf>
    <xf numFmtId="1" fontId="38" fillId="0" borderId="0" xfId="0" applyNumberFormat="1" applyFont="1" applyAlignment="1">
      <alignment horizontal="right" wrapText="1"/>
    </xf>
    <xf numFmtId="170" fontId="44" fillId="0" borderId="0" xfId="0" applyNumberFormat="1" applyFont="1" applyAlignment="1">
      <alignment horizontal="right" wrapText="1"/>
    </xf>
    <xf numFmtId="0" fontId="47" fillId="0" borderId="0" xfId="0" applyFont="1" applyAlignment="1">
      <alignment wrapText="1"/>
    </xf>
    <xf numFmtId="0" fontId="53" fillId="0" borderId="0" xfId="0" applyFont="1" applyAlignment="1">
      <alignment vertical="top" wrapText="1"/>
    </xf>
    <xf numFmtId="0" fontId="46" fillId="0" borderId="15" xfId="0" applyFont="1" applyBorder="1"/>
    <xf numFmtId="0" fontId="52" fillId="0" borderId="0" xfId="0" applyFont="1" applyAlignment="1">
      <alignment vertical="top" wrapText="1"/>
    </xf>
    <xf numFmtId="0" fontId="51" fillId="0" borderId="0" xfId="0" applyFont="1" applyAlignment="1">
      <alignment horizontal="right" wrapText="1"/>
    </xf>
    <xf numFmtId="1" fontId="36" fillId="0" borderId="0" xfId="0" applyNumberFormat="1" applyFont="1" applyAlignment="1">
      <alignment horizontal="right" wrapText="1"/>
    </xf>
    <xf numFmtId="170" fontId="51" fillId="0" borderId="0" xfId="0" applyNumberFormat="1" applyFont="1" applyAlignment="1">
      <alignment horizontal="right" wrapText="1"/>
    </xf>
    <xf numFmtId="170" fontId="52" fillId="0" borderId="0" xfId="0" applyNumberFormat="1" applyFont="1" applyAlignment="1">
      <alignment horizontal="right" wrapText="1"/>
    </xf>
    <xf numFmtId="0" fontId="53" fillId="0" borderId="0" xfId="0" applyFont="1" applyAlignment="1">
      <alignment horizontal="center"/>
    </xf>
    <xf numFmtId="0" fontId="62" fillId="0" borderId="0" xfId="0" applyFont="1" applyFill="1" applyAlignment="1">
      <alignment horizontal="right"/>
    </xf>
    <xf numFmtId="0" fontId="75" fillId="0" borderId="0" xfId="0" applyFont="1" applyAlignment="1">
      <alignment horizontal="center" vertical="center" wrapText="1"/>
    </xf>
    <xf numFmtId="0" fontId="76" fillId="0" borderId="0" xfId="0" applyFont="1" applyAlignment="1">
      <alignment horizontal="right"/>
    </xf>
    <xf numFmtId="0" fontId="45" fillId="0" borderId="0" xfId="0" applyFont="1" applyAlignment="1">
      <alignment wrapText="1"/>
    </xf>
    <xf numFmtId="0" fontId="27" fillId="0" borderId="0" xfId="54" applyFont="1" applyFill="1" applyAlignment="1">
      <alignment vertical="top" wrapText="1"/>
    </xf>
    <xf numFmtId="0" fontId="69" fillId="0" borderId="0" xfId="0" applyFont="1" applyAlignment="1">
      <alignment vertical="top" wrapText="1"/>
    </xf>
    <xf numFmtId="0" fontId="77" fillId="0" borderId="0" xfId="0" applyFont="1" applyAlignment="1">
      <alignment vertical="top" wrapText="1"/>
    </xf>
    <xf numFmtId="0" fontId="69" fillId="0" borderId="0" xfId="0" applyFont="1" applyAlignment="1">
      <alignment horizontal="right"/>
    </xf>
    <xf numFmtId="3" fontId="54" fillId="0" borderId="0" xfId="0" applyNumberFormat="1" applyFont="1" applyAlignment="1">
      <alignment horizontal="right"/>
    </xf>
    <xf numFmtId="170" fontId="69" fillId="0" borderId="0" xfId="0" applyNumberFormat="1" applyFont="1" applyAlignment="1">
      <alignment horizontal="right"/>
    </xf>
    <xf numFmtId="0" fontId="69" fillId="0" borderId="0" xfId="0" applyFont="1"/>
    <xf numFmtId="170" fontId="69" fillId="0" borderId="0" xfId="70" applyNumberFormat="1" applyFont="1" applyFill="1" applyAlignment="1">
      <alignment horizontal="right"/>
    </xf>
    <xf numFmtId="173" fontId="69" fillId="0" borderId="0" xfId="70" applyNumberFormat="1" applyFont="1" applyAlignment="1">
      <alignment horizontal="right"/>
    </xf>
    <xf numFmtId="0" fontId="69" fillId="0" borderId="17" xfId="0" applyFont="1" applyBorder="1"/>
    <xf numFmtId="0" fontId="69" fillId="0" borderId="17" xfId="0" applyFont="1" applyBorder="1" applyAlignment="1">
      <alignment horizontal="right"/>
    </xf>
    <xf numFmtId="170" fontId="69" fillId="0" borderId="17" xfId="0" applyNumberFormat="1" applyFont="1" applyBorder="1" applyAlignment="1">
      <alignment horizontal="right"/>
    </xf>
    <xf numFmtId="0" fontId="44" fillId="0" borderId="17" xfId="0" applyFont="1" applyBorder="1" applyAlignment="1">
      <alignment vertical="top" wrapText="1"/>
    </xf>
    <xf numFmtId="0" fontId="38" fillId="0" borderId="17" xfId="47" applyFont="1" applyFill="1" applyBorder="1" applyAlignment="1">
      <alignment horizontal="right" wrapText="1"/>
    </xf>
    <xf numFmtId="49" fontId="57" fillId="0" borderId="0" xfId="75" applyNumberFormat="1" applyFont="1" applyFill="1" applyBorder="1" applyAlignment="1">
      <alignment horizontal="right" vertical="top"/>
    </xf>
    <xf numFmtId="0" fontId="57" fillId="0" borderId="0" xfId="75" applyFont="1" applyFill="1" applyBorder="1" applyAlignment="1">
      <alignment vertical="top" wrapText="1"/>
    </xf>
    <xf numFmtId="0" fontId="57" fillId="0" borderId="0" xfId="75" applyFont="1" applyFill="1" applyBorder="1" applyAlignment="1" applyProtection="1">
      <alignment horizontal="right" vertical="top"/>
    </xf>
    <xf numFmtId="0" fontId="57" fillId="0" borderId="0" xfId="75" applyFont="1" applyFill="1" applyBorder="1" applyAlignment="1" applyProtection="1">
      <alignment vertical="top" wrapText="1"/>
    </xf>
    <xf numFmtId="0" fontId="57" fillId="0" borderId="0" xfId="75" applyFont="1" applyFill="1" applyAlignment="1" applyProtection="1">
      <alignment horizontal="right" vertical="top"/>
    </xf>
    <xf numFmtId="0" fontId="80" fillId="0" borderId="0" xfId="49" applyFont="1" applyFill="1" applyAlignment="1">
      <alignment horizontal="right"/>
    </xf>
    <xf numFmtId="0" fontId="57" fillId="0" borderId="0" xfId="75" applyFont="1" applyFill="1" applyAlignment="1" applyProtection="1">
      <alignment horizontal="left" vertical="top" wrapText="1"/>
    </xf>
    <xf numFmtId="0" fontId="80" fillId="0" borderId="0" xfId="49" applyFont="1" applyFill="1" applyAlignment="1">
      <alignment horizontal="right" vertical="top"/>
    </xf>
    <xf numFmtId="0" fontId="80" fillId="0" borderId="0" xfId="49" applyFont="1" applyFill="1" applyAlignment="1">
      <alignment vertical="top" wrapText="1"/>
    </xf>
    <xf numFmtId="0" fontId="80" fillId="0" borderId="0" xfId="49" applyFont="1" applyFill="1" applyAlignment="1">
      <alignment horizontal="left" vertical="top" wrapText="1"/>
    </xf>
    <xf numFmtId="4" fontId="29" fillId="0" borderId="0" xfId="52" applyNumberFormat="1" applyFont="1" applyFill="1" applyAlignment="1">
      <alignment horizontal="right" wrapText="1"/>
    </xf>
    <xf numFmtId="4" fontId="29" fillId="0" borderId="0" xfId="54" applyNumberFormat="1" applyFont="1" applyFill="1" applyAlignment="1">
      <alignment horizontal="right" wrapText="1"/>
    </xf>
    <xf numFmtId="4" fontId="29" fillId="0" borderId="0" xfId="53" applyNumberFormat="1" applyFont="1" applyFill="1" applyAlignment="1">
      <alignment horizontal="right" wrapText="1"/>
    </xf>
    <xf numFmtId="0" fontId="28" fillId="0" borderId="19" xfId="54" applyFont="1" applyFill="1" applyBorder="1" applyAlignment="1" applyProtection="1">
      <alignment horizontal="center" vertical="top" wrapText="1"/>
      <protection locked="0"/>
    </xf>
    <xf numFmtId="0" fontId="28" fillId="0" borderId="19" xfId="54" applyFont="1" applyFill="1" applyBorder="1" applyAlignment="1" applyProtection="1">
      <alignment vertical="top" wrapText="1"/>
      <protection locked="0"/>
    </xf>
    <xf numFmtId="4" fontId="28" fillId="0" borderId="19" xfId="54" applyNumberFormat="1" applyFont="1" applyFill="1" applyBorder="1" applyAlignment="1" applyProtection="1">
      <alignment horizontal="right" wrapText="1"/>
      <protection locked="0"/>
    </xf>
    <xf numFmtId="0" fontId="81" fillId="0" borderId="0" xfId="0" applyNumberFormat="1" applyFont="1" applyBorder="1" applyAlignment="1">
      <alignment horizontal="left"/>
    </xf>
    <xf numFmtId="1" fontId="82" fillId="24" borderId="0" xfId="0" applyNumberFormat="1" applyFont="1" applyFill="1" applyBorder="1" applyAlignment="1" applyProtection="1">
      <alignment horizontal="right" vertical="top"/>
    </xf>
    <xf numFmtId="174" fontId="83" fillId="0" borderId="0" xfId="0" applyNumberFormat="1" applyFont="1" applyBorder="1" applyAlignment="1" applyProtection="1">
      <alignment vertical="top" wrapText="1"/>
    </xf>
    <xf numFmtId="174" fontId="82" fillId="0" borderId="0" xfId="0" applyNumberFormat="1" applyFont="1" applyBorder="1" applyAlignment="1" applyProtection="1">
      <alignment vertical="top"/>
    </xf>
    <xf numFmtId="2" fontId="82" fillId="0" borderId="0" xfId="0" applyNumberFormat="1" applyFont="1" applyBorder="1" applyAlignment="1" applyProtection="1">
      <alignment horizontal="left" vertical="top"/>
    </xf>
    <xf numFmtId="1" fontId="82" fillId="24" borderId="17" xfId="0" applyNumberFormat="1" applyFont="1" applyFill="1" applyBorder="1" applyAlignment="1" applyProtection="1">
      <alignment horizontal="right" vertical="top"/>
    </xf>
    <xf numFmtId="2" fontId="82" fillId="0" borderId="17" xfId="0" applyNumberFormat="1" applyFont="1" applyBorder="1" applyAlignment="1" applyProtection="1">
      <alignment horizontal="left" vertical="top"/>
    </xf>
    <xf numFmtId="49" fontId="82" fillId="0" borderId="17" xfId="0" applyNumberFormat="1" applyFont="1" applyBorder="1" applyAlignment="1" applyProtection="1">
      <alignment vertical="top"/>
    </xf>
    <xf numFmtId="174" fontId="82" fillId="0" borderId="17" xfId="0" applyNumberFormat="1" applyFont="1" applyBorder="1" applyAlignment="1" applyProtection="1">
      <alignment vertical="top"/>
    </xf>
    <xf numFmtId="2" fontId="62" fillId="0" borderId="0" xfId="0" applyNumberFormat="1" applyFont="1" applyAlignment="1" applyProtection="1">
      <alignment horizontal="right" vertical="top"/>
    </xf>
    <xf numFmtId="49" fontId="85" fillId="0" borderId="0" xfId="0" applyNumberFormat="1" applyFont="1" applyProtection="1"/>
    <xf numFmtId="174" fontId="85" fillId="0" borderId="0" xfId="0" applyNumberFormat="1" applyFont="1" applyProtection="1"/>
    <xf numFmtId="49" fontId="86" fillId="0" borderId="0" xfId="0" applyNumberFormat="1" applyFont="1" applyAlignment="1" applyProtection="1"/>
    <xf numFmtId="49" fontId="87" fillId="0" borderId="0" xfId="0" applyNumberFormat="1" applyFont="1" applyAlignment="1" applyProtection="1"/>
    <xf numFmtId="170" fontId="85" fillId="0" borderId="0" xfId="0" applyNumberFormat="1" applyFont="1" applyProtection="1"/>
    <xf numFmtId="49" fontId="62" fillId="0" borderId="20" xfId="0" applyNumberFormat="1" applyFont="1" applyFill="1" applyBorder="1" applyAlignment="1" applyProtection="1"/>
    <xf numFmtId="49" fontId="85" fillId="0" borderId="20" xfId="0" applyNumberFormat="1" applyFont="1" applyFill="1" applyBorder="1" applyAlignment="1" applyProtection="1"/>
    <xf numFmtId="170" fontId="85" fillId="0" borderId="20" xfId="0" applyNumberFormat="1" applyFont="1" applyFill="1" applyBorder="1" applyProtection="1"/>
    <xf numFmtId="49" fontId="85" fillId="0" borderId="0" xfId="0" applyNumberFormat="1" applyFont="1" applyFill="1" applyBorder="1" applyAlignment="1" applyProtection="1"/>
    <xf numFmtId="170" fontId="85" fillId="0" borderId="0" xfId="0" applyNumberFormat="1" applyFont="1" applyFill="1" applyBorder="1" applyProtection="1"/>
    <xf numFmtId="174" fontId="62" fillId="0" borderId="0" xfId="0" applyNumberFormat="1" applyFont="1" applyAlignment="1" applyProtection="1">
      <alignment horizontal="right"/>
    </xf>
    <xf numFmtId="174" fontId="85" fillId="0" borderId="0" xfId="0" applyNumberFormat="1" applyFont="1"/>
    <xf numFmtId="174" fontId="85" fillId="0" borderId="0" xfId="0" applyNumberFormat="1" applyFont="1" applyAlignment="1" applyProtection="1">
      <alignment horizontal="right"/>
    </xf>
    <xf numFmtId="49" fontId="62" fillId="0" borderId="20" xfId="0" applyNumberFormat="1" applyFont="1" applyFill="1" applyBorder="1" applyProtection="1"/>
    <xf numFmtId="49" fontId="37" fillId="0" borderId="0" xfId="0" applyNumberFormat="1" applyFont="1" applyBorder="1" applyProtection="1"/>
    <xf numFmtId="174" fontId="37" fillId="0" borderId="0" xfId="0" applyNumberFormat="1" applyFont="1" applyProtection="1"/>
    <xf numFmtId="170" fontId="37" fillId="0" borderId="0" xfId="0" applyNumberFormat="1" applyFont="1" applyFill="1" applyProtection="1"/>
    <xf numFmtId="49" fontId="38" fillId="0" borderId="0" xfId="0" applyNumberFormat="1" applyFont="1" applyBorder="1" applyProtection="1"/>
    <xf numFmtId="49" fontId="45" fillId="0" borderId="21" xfId="0" applyNumberFormat="1" applyFont="1" applyFill="1" applyBorder="1" applyProtection="1"/>
    <xf numFmtId="49" fontId="45" fillId="0" borderId="22" xfId="0" applyNumberFormat="1" applyFont="1" applyFill="1" applyBorder="1" applyProtection="1"/>
    <xf numFmtId="170" fontId="37" fillId="0" borderId="23" xfId="0" applyNumberFormat="1" applyFont="1" applyFill="1" applyBorder="1" applyProtection="1"/>
    <xf numFmtId="49" fontId="38" fillId="0" borderId="19" xfId="0" applyNumberFormat="1" applyFont="1" applyBorder="1" applyProtection="1"/>
    <xf numFmtId="174" fontId="37" fillId="0" borderId="19" xfId="0" applyNumberFormat="1" applyFont="1" applyBorder="1" applyProtection="1"/>
    <xf numFmtId="170" fontId="37" fillId="0" borderId="19" xfId="0" applyNumberFormat="1" applyFont="1" applyBorder="1" applyProtection="1"/>
    <xf numFmtId="0" fontId="43" fillId="0" borderId="0" xfId="0" applyFont="1" applyProtection="1">
      <protection locked="0"/>
    </xf>
    <xf numFmtId="0" fontId="43" fillId="0" borderId="19" xfId="0" applyFont="1" applyBorder="1" applyAlignment="1" applyProtection="1">
      <alignment horizontal="center" vertical="top" wrapText="1"/>
      <protection locked="0"/>
    </xf>
    <xf numFmtId="0" fontId="43" fillId="0" borderId="0" xfId="0" applyFont="1" applyBorder="1" applyAlignment="1" applyProtection="1">
      <alignment vertical="top" wrapText="1"/>
      <protection locked="0"/>
    </xf>
    <xf numFmtId="0" fontId="0" fillId="0" borderId="15" xfId="0" applyBorder="1"/>
    <xf numFmtId="0" fontId="43" fillId="0" borderId="0" xfId="0" applyFont="1" applyAlignment="1" applyProtection="1">
      <alignment horizontal="center"/>
      <protection locked="0"/>
    </xf>
    <xf numFmtId="0" fontId="0" fillId="0" borderId="0" xfId="0" applyBorder="1"/>
    <xf numFmtId="0" fontId="43" fillId="0" borderId="0" xfId="0" applyFont="1" applyBorder="1" applyAlignment="1" applyProtection="1">
      <alignment horizontal="center" vertical="top" wrapText="1"/>
      <protection locked="0"/>
    </xf>
    <xf numFmtId="174" fontId="37" fillId="0" borderId="0" xfId="0" applyNumberFormat="1" applyFont="1" applyBorder="1" applyProtection="1"/>
    <xf numFmtId="170" fontId="37" fillId="0" borderId="0" xfId="0" applyNumberFormat="1" applyFont="1" applyBorder="1" applyProtection="1"/>
    <xf numFmtId="49" fontId="62" fillId="0" borderId="0" xfId="0" applyNumberFormat="1" applyFont="1" applyFill="1" applyBorder="1" applyAlignment="1" applyProtection="1"/>
    <xf numFmtId="0" fontId="18" fillId="0" borderId="14" xfId="0" applyFont="1" applyFill="1" applyBorder="1" applyAlignment="1">
      <alignment horizontal="center"/>
    </xf>
    <xf numFmtId="0" fontId="36" fillId="0" borderId="0" xfId="76" applyFont="1" applyBorder="1" applyAlignment="1">
      <alignment wrapText="1"/>
    </xf>
    <xf numFmtId="0" fontId="2" fillId="0" borderId="0" xfId="76" applyBorder="1"/>
    <xf numFmtId="0" fontId="36" fillId="0" borderId="0" xfId="76" applyFont="1" applyBorder="1"/>
    <xf numFmtId="0" fontId="118" fillId="0" borderId="0" xfId="76" applyFont="1" applyBorder="1"/>
    <xf numFmtId="0" fontId="120" fillId="0" borderId="0" xfId="76" applyFont="1" applyBorder="1"/>
    <xf numFmtId="0" fontId="92" fillId="0" borderId="0" xfId="81" applyFont="1" applyAlignment="1">
      <alignment vertical="top" wrapText="1"/>
    </xf>
    <xf numFmtId="1" fontId="0" fillId="0" borderId="0" xfId="0" applyNumberFormat="1" applyAlignment="1">
      <alignment horizontal="right" vertical="top"/>
    </xf>
    <xf numFmtId="49" fontId="121" fillId="0" borderId="0" xfId="0" applyNumberFormat="1" applyFont="1" applyBorder="1" applyAlignment="1">
      <alignment vertical="top" wrapText="1"/>
    </xf>
    <xf numFmtId="49" fontId="122" fillId="0" borderId="0" xfId="0" applyNumberFormat="1" applyFont="1" applyAlignment="1">
      <alignment horizontal="left"/>
    </xf>
    <xf numFmtId="4" fontId="0" fillId="0" borderId="0" xfId="0" applyNumberFormat="1" applyFont="1" applyAlignment="1">
      <alignment horizontal="right" vertical="center"/>
    </xf>
    <xf numFmtId="49" fontId="0" fillId="0" borderId="0" xfId="0" applyNumberFormat="1" applyFont="1" applyBorder="1" applyAlignment="1">
      <alignment vertical="top" wrapText="1"/>
    </xf>
    <xf numFmtId="0" fontId="0" fillId="0" borderId="0" xfId="0" applyNumberFormat="1" applyFont="1" applyFill="1" applyBorder="1" applyAlignment="1" applyProtection="1">
      <alignment horizontal="right" vertical="top" wrapText="1"/>
      <protection locked="0"/>
    </xf>
    <xf numFmtId="0" fontId="0" fillId="0" borderId="0" xfId="0" applyFont="1" applyAlignment="1">
      <alignment vertical="top" wrapText="1"/>
    </xf>
    <xf numFmtId="0" fontId="0" fillId="0" borderId="0" xfId="0" applyNumberFormat="1" applyFont="1" applyFill="1" applyBorder="1" applyAlignment="1" applyProtection="1">
      <alignment horizontal="left" wrapText="1"/>
      <protection locked="0"/>
    </xf>
    <xf numFmtId="4" fontId="0" fillId="0" borderId="0" xfId="0" applyNumberFormat="1" applyFont="1" applyFill="1" applyBorder="1" applyAlignment="1" applyProtection="1">
      <alignment horizontal="right" vertical="center" wrapText="1"/>
      <protection locked="0"/>
    </xf>
    <xf numFmtId="0" fontId="0" fillId="0" borderId="0" xfId="0" applyNumberFormat="1" applyFont="1" applyFill="1" applyBorder="1" applyAlignment="1" applyProtection="1">
      <alignment vertical="top" wrapText="1"/>
      <protection locked="0"/>
    </xf>
    <xf numFmtId="0" fontId="0" fillId="0" borderId="0" xfId="0" applyNumberFormat="1" applyFont="1" applyFill="1" applyBorder="1" applyAlignment="1" applyProtection="1">
      <alignment horizontal="left" wrapText="1" readingOrder="1"/>
      <protection locked="0"/>
    </xf>
    <xf numFmtId="4" fontId="0" fillId="0" borderId="0" xfId="0" applyNumberFormat="1" applyFont="1" applyFill="1" applyBorder="1" applyAlignment="1" applyProtection="1">
      <alignment horizontal="right" vertical="center" wrapText="1" readingOrder="1"/>
      <protection locked="0"/>
    </xf>
    <xf numFmtId="0" fontId="0" fillId="0" borderId="0" xfId="0" applyNumberFormat="1" applyFont="1" applyFill="1" applyBorder="1" applyAlignment="1" applyProtection="1">
      <alignment horizontal="left" vertical="top" wrapText="1" readingOrder="1"/>
      <protection locked="0"/>
    </xf>
    <xf numFmtId="0" fontId="122" fillId="0" borderId="0" xfId="0" applyFont="1" applyAlignment="1">
      <alignment vertical="top" wrapText="1"/>
    </xf>
    <xf numFmtId="0" fontId="0" fillId="0" borderId="0" xfId="0" applyNumberFormat="1" applyFont="1" applyFill="1" applyBorder="1" applyAlignment="1" applyProtection="1">
      <alignment horizontal="left" vertical="center" wrapText="1" readingOrder="1"/>
      <protection locked="0"/>
    </xf>
    <xf numFmtId="0" fontId="0" fillId="0" borderId="0" xfId="0" applyNumberFormat="1" applyFont="1" applyFill="1" applyBorder="1" applyAlignment="1" applyProtection="1">
      <alignment horizontal="left" vertical="justify" wrapText="1" readingOrder="1"/>
      <protection locked="0"/>
    </xf>
    <xf numFmtId="1" fontId="0" fillId="0" borderId="0" xfId="0" applyNumberFormat="1" applyFont="1" applyAlignment="1">
      <alignment horizontal="right" vertical="top"/>
    </xf>
    <xf numFmtId="0" fontId="0" fillId="0" borderId="0" xfId="0" applyFont="1"/>
    <xf numFmtId="49" fontId="0" fillId="0" borderId="0" xfId="0" applyNumberFormat="1" applyFont="1" applyAlignment="1">
      <alignment horizontal="left"/>
    </xf>
    <xf numFmtId="1" fontId="0" fillId="0" borderId="0" xfId="0" applyNumberFormat="1" applyFont="1" applyAlignment="1" applyProtection="1">
      <alignment horizontal="right" vertical="top" wrapText="1"/>
      <protection locked="0"/>
    </xf>
    <xf numFmtId="49" fontId="0" fillId="0" borderId="0" xfId="0" applyNumberFormat="1" applyFont="1" applyAlignment="1" applyProtection="1">
      <alignment horizontal="left" wrapText="1"/>
      <protection locked="0"/>
    </xf>
    <xf numFmtId="4" fontId="0" fillId="0" borderId="0" xfId="0" applyNumberFormat="1" applyFont="1" applyAlignment="1" applyProtection="1">
      <alignment horizontal="right" vertical="center" wrapText="1"/>
      <protection locked="0"/>
    </xf>
    <xf numFmtId="0" fontId="0" fillId="0" borderId="0" xfId="0" applyFont="1" applyAlignment="1" applyProtection="1">
      <alignment horizontal="left" vertical="top" wrapText="1"/>
      <protection locked="0"/>
    </xf>
    <xf numFmtId="49" fontId="0" fillId="0" borderId="0" xfId="0" applyNumberFormat="1" applyFont="1" applyBorder="1" applyAlignment="1" applyProtection="1">
      <alignment horizontal="left" wrapText="1"/>
      <protection locked="0"/>
    </xf>
    <xf numFmtId="4" fontId="0" fillId="0" borderId="0" xfId="0" applyNumberFormat="1" applyFont="1" applyBorder="1" applyAlignment="1" applyProtection="1">
      <alignment horizontal="right" vertical="center" wrapText="1"/>
      <protection locked="0"/>
    </xf>
    <xf numFmtId="49" fontId="0" fillId="0" borderId="0" xfId="0" applyNumberFormat="1" applyFont="1" applyBorder="1" applyAlignment="1">
      <alignment horizontal="left" vertical="center" wrapText="1"/>
    </xf>
    <xf numFmtId="49" fontId="125" fillId="0" borderId="0" xfId="0" applyNumberFormat="1" applyFont="1" applyBorder="1" applyAlignment="1">
      <alignment horizontal="left" vertical="center" wrapText="1"/>
    </xf>
    <xf numFmtId="0" fontId="40" fillId="0" borderId="34" xfId="0" applyNumberFormat="1" applyFont="1" applyBorder="1" applyAlignment="1">
      <alignment horizontal="left" vertical="top" wrapText="1"/>
    </xf>
    <xf numFmtId="49" fontId="128" fillId="0" borderId="0" xfId="0" applyNumberFormat="1" applyFont="1" applyAlignment="1">
      <alignment horizontal="left" vertical="top"/>
    </xf>
    <xf numFmtId="4" fontId="128" fillId="0" borderId="0" xfId="0" applyNumberFormat="1" applyFont="1" applyAlignment="1">
      <alignment horizontal="right" vertical="center"/>
    </xf>
    <xf numFmtId="1" fontId="125" fillId="0" borderId="0" xfId="0" applyNumberFormat="1" applyFont="1" applyAlignment="1">
      <alignment horizontal="right" vertical="top"/>
    </xf>
    <xf numFmtId="0" fontId="125" fillId="0" borderId="0" xfId="0" applyFont="1"/>
    <xf numFmtId="49" fontId="122" fillId="0" borderId="0" xfId="0" applyNumberFormat="1" applyFont="1" applyBorder="1" applyAlignment="1">
      <alignment horizontal="left" vertical="center" wrapText="1"/>
    </xf>
    <xf numFmtId="0" fontId="40" fillId="0" borderId="34" xfId="0" applyFont="1" applyBorder="1" applyAlignment="1">
      <alignment horizontal="left" vertical="top" wrapText="1"/>
    </xf>
    <xf numFmtId="49" fontId="0" fillId="0" borderId="0" xfId="0" applyNumberFormat="1" applyFont="1" applyAlignment="1">
      <alignment horizontal="left" wrapText="1"/>
    </xf>
    <xf numFmtId="4" fontId="0" fillId="0" borderId="0" xfId="0" applyNumberFormat="1" applyFont="1" applyAlignment="1">
      <alignment horizontal="right" wrapText="1"/>
    </xf>
    <xf numFmtId="0" fontId="125" fillId="0" borderId="0" xfId="0" applyFont="1" applyAlignment="1">
      <alignment horizontal="left" vertical="top" wrapText="1"/>
    </xf>
    <xf numFmtId="0" fontId="0" fillId="0" borderId="0" xfId="0" applyNumberFormat="1" applyFont="1" applyBorder="1" applyAlignment="1">
      <alignment horizontal="left" vertical="top" wrapText="1"/>
    </xf>
    <xf numFmtId="1" fontId="122" fillId="0" borderId="0" xfId="0" applyNumberFormat="1" applyFont="1" applyAlignment="1">
      <alignment horizontal="right" vertical="top" wrapText="1"/>
    </xf>
    <xf numFmtId="0" fontId="129" fillId="0" borderId="34" xfId="0" applyNumberFormat="1" applyFont="1" applyBorder="1" applyAlignment="1">
      <alignment horizontal="left" vertical="top" wrapText="1"/>
    </xf>
    <xf numFmtId="4" fontId="0" fillId="0" borderId="0" xfId="0" applyNumberFormat="1" applyFont="1" applyAlignment="1">
      <alignment horizontal="right" vertical="center" wrapText="1"/>
    </xf>
    <xf numFmtId="0" fontId="0" fillId="0" borderId="0" xfId="0" applyAlignment="1">
      <alignment horizontal="left" vertical="top" wrapText="1"/>
    </xf>
    <xf numFmtId="4" fontId="0" fillId="0" borderId="0" xfId="0" applyNumberFormat="1" applyFont="1" applyAlignment="1">
      <alignment vertical="center"/>
    </xf>
    <xf numFmtId="0" fontId="131" fillId="0" borderId="0" xfId="0" applyFont="1" applyAlignment="1">
      <alignment horizontal="left" vertical="top" wrapText="1"/>
    </xf>
    <xf numFmtId="0" fontId="125" fillId="0" borderId="34" xfId="0" applyNumberFormat="1" applyFont="1" applyFill="1" applyBorder="1" applyAlignment="1" applyProtection="1">
      <alignment horizontal="justify" vertical="center" wrapText="1"/>
      <protection locked="0"/>
    </xf>
    <xf numFmtId="0" fontId="41" fillId="0" borderId="34" xfId="0" applyNumberFormat="1" applyFont="1" applyFill="1" applyBorder="1" applyAlignment="1" applyProtection="1">
      <alignment horizontal="justify" vertical="center" wrapText="1"/>
      <protection locked="0"/>
    </xf>
    <xf numFmtId="0" fontId="125" fillId="0" borderId="0" xfId="0" applyNumberFormat="1" applyFont="1" applyFill="1" applyBorder="1" applyAlignment="1" applyProtection="1">
      <alignment horizontal="justify" vertical="center" wrapText="1"/>
      <protection locked="0"/>
    </xf>
    <xf numFmtId="1" fontId="122" fillId="0" borderId="0" xfId="0" applyNumberFormat="1" applyFont="1" applyAlignment="1">
      <alignment horizontal="right" vertical="top"/>
    </xf>
    <xf numFmtId="0" fontId="134" fillId="0" borderId="0" xfId="182" applyFont="1" applyFill="1" applyBorder="1" applyAlignment="1">
      <alignment vertical="top" wrapText="1"/>
    </xf>
    <xf numFmtId="0" fontId="136" fillId="0" borderId="0" xfId="0" applyFont="1" applyBorder="1" applyAlignment="1">
      <alignment wrapText="1"/>
    </xf>
    <xf numFmtId="0" fontId="137" fillId="0" borderId="0" xfId="0" applyFont="1" applyBorder="1" applyAlignment="1">
      <alignment wrapText="1"/>
    </xf>
    <xf numFmtId="0" fontId="138" fillId="0" borderId="0" xfId="0" applyFont="1" applyBorder="1" applyAlignment="1"/>
    <xf numFmtId="4" fontId="122" fillId="0" borderId="0" xfId="0" applyNumberFormat="1" applyFont="1" applyAlignment="1">
      <alignment horizontal="right" vertical="center"/>
    </xf>
    <xf numFmtId="0" fontId="139" fillId="0" borderId="0" xfId="0" applyFont="1" applyBorder="1" applyAlignment="1"/>
    <xf numFmtId="0" fontId="137" fillId="0" borderId="0" xfId="0" applyFont="1" applyBorder="1" applyAlignment="1"/>
    <xf numFmtId="0" fontId="124" fillId="0" borderId="0" xfId="0" applyFont="1" applyAlignment="1">
      <alignment wrapText="1"/>
    </xf>
    <xf numFmtId="0" fontId="140" fillId="0" borderId="0" xfId="0" applyNumberFormat="1" applyFont="1" applyAlignment="1">
      <alignment horizontal="center" vertical="center"/>
    </xf>
    <xf numFmtId="4" fontId="140" fillId="0" borderId="0" xfId="0" applyNumberFormat="1" applyFont="1" applyAlignment="1">
      <alignment horizontal="center" vertical="center"/>
    </xf>
    <xf numFmtId="4" fontId="140" fillId="0" borderId="0" xfId="0" applyNumberFormat="1" applyFont="1" applyFill="1" applyBorder="1" applyAlignment="1">
      <alignment horizontal="center" vertical="center"/>
    </xf>
    <xf numFmtId="170" fontId="125" fillId="0" borderId="0" xfId="0" applyNumberFormat="1" applyFont="1"/>
    <xf numFmtId="170" fontId="0" fillId="0" borderId="0" xfId="0" applyNumberFormat="1"/>
    <xf numFmtId="170" fontId="0" fillId="0" borderId="0" xfId="0" applyNumberFormat="1" applyAlignment="1">
      <alignment horizontal="right"/>
    </xf>
    <xf numFmtId="1" fontId="0" fillId="0" borderId="19" xfId="0" applyNumberFormat="1" applyBorder="1" applyAlignment="1">
      <alignment horizontal="right" vertical="top"/>
    </xf>
    <xf numFmtId="49" fontId="0" fillId="0" borderId="19" xfId="0" applyNumberFormat="1" applyFont="1" applyBorder="1" applyAlignment="1">
      <alignment horizontal="left" vertical="center" wrapText="1"/>
    </xf>
    <xf numFmtId="49" fontId="122" fillId="0" borderId="19" xfId="0" applyNumberFormat="1" applyFont="1" applyBorder="1" applyAlignment="1">
      <alignment horizontal="left"/>
    </xf>
    <xf numFmtId="4" fontId="0" fillId="0" borderId="19" xfId="0" applyNumberFormat="1" applyFont="1" applyBorder="1" applyAlignment="1">
      <alignment horizontal="right" vertical="center"/>
    </xf>
    <xf numFmtId="0" fontId="0" fillId="0" borderId="19" xfId="0" applyBorder="1"/>
    <xf numFmtId="170" fontId="0" fillId="0" borderId="19" xfId="0" applyNumberFormat="1" applyBorder="1"/>
    <xf numFmtId="170" fontId="29" fillId="0" borderId="0" xfId="52" applyNumberFormat="1" applyFont="1" applyFill="1" applyAlignment="1">
      <alignment horizontal="right" wrapText="1"/>
    </xf>
    <xf numFmtId="170" fontId="28" fillId="0" borderId="19" xfId="53" applyNumberFormat="1" applyFont="1" applyFill="1" applyBorder="1" applyAlignment="1">
      <alignment horizontal="right" wrapText="1"/>
    </xf>
    <xf numFmtId="0" fontId="20" fillId="0" borderId="0" xfId="0" applyFont="1" applyFill="1" applyBorder="1" applyAlignment="1">
      <alignment horizontal="right" vertical="top"/>
    </xf>
    <xf numFmtId="0" fontId="20" fillId="0" borderId="0" xfId="0" applyFont="1" applyAlignment="1">
      <alignment horizontal="right" vertical="top"/>
    </xf>
    <xf numFmtId="4" fontId="20" fillId="0" borderId="14" xfId="43" applyNumberFormat="1" applyFont="1" applyFill="1" applyBorder="1" applyAlignment="1" applyProtection="1">
      <alignment horizontal="right"/>
    </xf>
    <xf numFmtId="4" fontId="18" fillId="0" borderId="0" xfId="0" applyNumberFormat="1" applyFont="1" applyBorder="1" applyAlignment="1">
      <alignment horizontal="center"/>
    </xf>
    <xf numFmtId="4" fontId="20" fillId="0" borderId="0" xfId="43" applyNumberFormat="1" applyFont="1" applyFill="1" applyBorder="1" applyAlignment="1" applyProtection="1">
      <alignment horizontal="right"/>
    </xf>
    <xf numFmtId="4" fontId="20" fillId="0" borderId="9" xfId="43" applyNumberFormat="1" applyFont="1" applyFill="1" applyBorder="1" applyAlignment="1" applyProtection="1">
      <alignment horizontal="right"/>
    </xf>
    <xf numFmtId="4" fontId="18" fillId="0" borderId="11" xfId="0" applyNumberFormat="1" applyFont="1" applyBorder="1" applyAlignment="1">
      <alignment horizontal="center"/>
    </xf>
    <xf numFmtId="4" fontId="20" fillId="0" borderId="11" xfId="43" applyNumberFormat="1" applyFont="1" applyFill="1" applyBorder="1" applyAlignment="1" applyProtection="1">
      <alignment horizontal="right"/>
    </xf>
    <xf numFmtId="0" fontId="39" fillId="0" borderId="0" xfId="0" applyFont="1" applyFill="1" applyBorder="1" applyAlignment="1">
      <alignment vertical="top" wrapText="1"/>
    </xf>
    <xf numFmtId="0" fontId="39" fillId="0" borderId="9" xfId="0" applyFont="1" applyFill="1" applyBorder="1" applyAlignment="1">
      <alignment horizontal="center"/>
    </xf>
    <xf numFmtId="4" fontId="39" fillId="0" borderId="9" xfId="43" applyNumberFormat="1" applyFont="1" applyFill="1" applyBorder="1" applyAlignment="1" applyProtection="1">
      <alignment horizontal="right"/>
    </xf>
    <xf numFmtId="4" fontId="39" fillId="0" borderId="0" xfId="0" applyNumberFormat="1" applyFont="1" applyFill="1" applyBorder="1" applyAlignment="1" applyProtection="1">
      <alignment horizontal="right"/>
      <protection locked="0"/>
    </xf>
    <xf numFmtId="0" fontId="39" fillId="0" borderId="0" xfId="0" applyFont="1" applyFill="1" applyAlignment="1">
      <alignment vertical="top" wrapText="1" readingOrder="1"/>
    </xf>
    <xf numFmtId="4" fontId="39" fillId="0" borderId="0" xfId="43" applyNumberFormat="1" applyFont="1" applyFill="1" applyBorder="1" applyAlignment="1" applyProtection="1">
      <alignment horizontal="right"/>
      <protection locked="0"/>
    </xf>
    <xf numFmtId="0" fontId="141" fillId="0" borderId="0" xfId="0" applyFont="1" applyFill="1" applyAlignment="1">
      <alignment vertical="top" wrapText="1" readingOrder="1"/>
    </xf>
    <xf numFmtId="0" fontId="18" fillId="0" borderId="0" xfId="0" applyNumberFormat="1" applyFont="1" applyFill="1" applyAlignment="1">
      <alignment vertical="top"/>
    </xf>
    <xf numFmtId="0" fontId="20" fillId="21" borderId="5" xfId="0" applyNumberFormat="1" applyFont="1" applyFill="1" applyBorder="1" applyAlignment="1">
      <alignment vertical="top"/>
    </xf>
    <xf numFmtId="0" fontId="18" fillId="0" borderId="0" xfId="0" applyNumberFormat="1" applyFont="1" applyFill="1" applyBorder="1" applyAlignment="1">
      <alignment vertical="top"/>
    </xf>
    <xf numFmtId="0" fontId="20" fillId="0" borderId="0" xfId="0" applyNumberFormat="1" applyFont="1" applyFill="1" applyBorder="1" applyAlignment="1">
      <alignment horizontal="right" vertical="top"/>
    </xf>
    <xf numFmtId="0" fontId="18" fillId="0" borderId="0" xfId="0" quotePrefix="1" applyNumberFormat="1" applyFont="1" applyFill="1" applyBorder="1" applyAlignment="1">
      <alignment horizontal="right" vertical="top"/>
    </xf>
    <xf numFmtId="0" fontId="39" fillId="0" borderId="0" xfId="0" applyNumberFormat="1" applyFont="1" applyFill="1" applyAlignment="1">
      <alignment vertical="top"/>
    </xf>
    <xf numFmtId="0" fontId="39" fillId="0" borderId="0" xfId="0" applyNumberFormat="1" applyFont="1" applyFill="1" applyBorder="1" applyAlignment="1">
      <alignment vertical="top"/>
    </xf>
    <xf numFmtId="0" fontId="39" fillId="0" borderId="0" xfId="0" quotePrefix="1" applyNumberFormat="1" applyFont="1" applyFill="1" applyAlignment="1">
      <alignment horizontal="right" vertical="top"/>
    </xf>
    <xf numFmtId="0" fontId="18" fillId="0" borderId="0" xfId="0" applyNumberFormat="1" applyFont="1" applyFill="1" applyBorder="1" applyAlignment="1">
      <alignment horizontal="right" vertical="top"/>
    </xf>
    <xf numFmtId="0" fontId="20" fillId="0" borderId="0" xfId="0" applyNumberFormat="1" applyFont="1" applyAlignment="1">
      <alignment horizontal="right" vertical="top"/>
    </xf>
    <xf numFmtId="0" fontId="18" fillId="0" borderId="0" xfId="0" quotePrefix="1" applyNumberFormat="1" applyFont="1" applyFill="1" applyBorder="1" applyAlignment="1">
      <alignment vertical="top"/>
    </xf>
    <xf numFmtId="4" fontId="39" fillId="0" borderId="0" xfId="0" applyNumberFormat="1" applyFont="1" applyFill="1" applyAlignment="1" applyProtection="1">
      <alignment horizontal="right"/>
      <protection locked="0"/>
    </xf>
    <xf numFmtId="0" fontId="39" fillId="0" borderId="14" xfId="0" applyFont="1" applyFill="1" applyBorder="1" applyAlignment="1">
      <alignment horizontal="center"/>
    </xf>
    <xf numFmtId="4" fontId="39" fillId="0" borderId="14" xfId="43" applyNumberFormat="1" applyFont="1" applyFill="1" applyBorder="1" applyAlignment="1" applyProtection="1">
      <alignment horizontal="right"/>
    </xf>
    <xf numFmtId="4" fontId="39" fillId="0" borderId="14" xfId="0" applyNumberFormat="1" applyFont="1" applyFill="1" applyBorder="1" applyAlignment="1" applyProtection="1">
      <alignment horizontal="right"/>
      <protection locked="0"/>
    </xf>
    <xf numFmtId="0" fontId="18" fillId="0" borderId="14" xfId="0" applyFont="1" applyBorder="1" applyAlignment="1">
      <alignment vertical="top" wrapText="1" readingOrder="1"/>
    </xf>
    <xf numFmtId="0" fontId="0" fillId="0" borderId="14" xfId="0" applyBorder="1"/>
    <xf numFmtId="0" fontId="20" fillId="0" borderId="0" xfId="0" applyFont="1" applyBorder="1" applyAlignment="1"/>
    <xf numFmtId="0" fontId="20" fillId="0" borderId="0" xfId="0" applyFont="1" applyAlignment="1">
      <alignment vertical="top" readingOrder="1"/>
    </xf>
    <xf numFmtId="49" fontId="45" fillId="0" borderId="0" xfId="0" applyNumberFormat="1" applyFont="1" applyFill="1" applyBorder="1" applyProtection="1"/>
    <xf numFmtId="170" fontId="37" fillId="0" borderId="0" xfId="0" applyNumberFormat="1" applyFont="1" applyFill="1" applyBorder="1" applyProtection="1"/>
    <xf numFmtId="0" fontId="29" fillId="0" borderId="0" xfId="54" applyFont="1" applyFill="1" applyAlignment="1">
      <alignment wrapText="1"/>
    </xf>
    <xf numFmtId="0" fontId="29" fillId="0" borderId="0" xfId="52" applyFont="1" applyFill="1" applyAlignment="1">
      <alignment horizontal="center" wrapText="1"/>
    </xf>
    <xf numFmtId="9" fontId="29" fillId="0" borderId="0" xfId="52" applyNumberFormat="1" applyFont="1" applyFill="1" applyAlignment="1">
      <alignment horizontal="center" wrapText="1"/>
    </xf>
    <xf numFmtId="0" fontId="20" fillId="0" borderId="0" xfId="0" applyFont="1" applyAlignment="1">
      <alignment horizontal="left" vertical="top"/>
    </xf>
    <xf numFmtId="0" fontId="142" fillId="0" borderId="0" xfId="0" applyFont="1" applyAlignment="1">
      <alignment vertical="center" wrapText="1"/>
    </xf>
    <xf numFmtId="0" fontId="142" fillId="0" borderId="0" xfId="0" applyFont="1" applyAlignment="1">
      <alignment vertical="center"/>
    </xf>
    <xf numFmtId="0" fontId="143" fillId="0" borderId="0" xfId="0" applyFont="1" applyAlignment="1">
      <alignment vertical="center"/>
    </xf>
    <xf numFmtId="0" fontId="144" fillId="0" borderId="0" xfId="0" applyFont="1" applyAlignment="1">
      <alignment vertical="center"/>
    </xf>
    <xf numFmtId="0" fontId="1" fillId="0" borderId="0" xfId="54" applyFont="1" applyFill="1" applyAlignment="1">
      <alignment wrapText="1"/>
    </xf>
    <xf numFmtId="9" fontId="1" fillId="0" borderId="0" xfId="52" applyNumberFormat="1" applyFont="1" applyFill="1" applyAlignment="1">
      <alignment horizontal="center" wrapText="1"/>
    </xf>
    <xf numFmtId="2" fontId="1" fillId="0" borderId="0" xfId="0" applyNumberFormat="1" applyFont="1"/>
    <xf numFmtId="4" fontId="1" fillId="0" borderId="0" xfId="54" applyNumberFormat="1" applyFont="1" applyFill="1" applyAlignment="1">
      <alignment horizontal="right" wrapText="1"/>
    </xf>
    <xf numFmtId="4" fontId="1" fillId="0" borderId="0" xfId="53" applyNumberFormat="1" applyFont="1" applyFill="1" applyAlignment="1">
      <alignment horizontal="right" wrapText="1"/>
    </xf>
    <xf numFmtId="0" fontId="1" fillId="0" borderId="0" xfId="52" applyFont="1" applyFill="1" applyAlignment="1">
      <alignment vertical="top" wrapText="1"/>
    </xf>
    <xf numFmtId="0" fontId="1" fillId="0" borderId="0" xfId="52" applyFont="1" applyFill="1" applyAlignment="1">
      <alignment horizontal="center" vertical="top" wrapText="1"/>
    </xf>
    <xf numFmtId="0" fontId="142" fillId="0" borderId="21" xfId="0" applyFont="1" applyBorder="1" applyAlignment="1">
      <alignment vertical="center"/>
    </xf>
    <xf numFmtId="0" fontId="143" fillId="0" borderId="22" xfId="0" applyFont="1" applyBorder="1" applyAlignment="1">
      <alignment vertical="center"/>
    </xf>
    <xf numFmtId="170" fontId="142" fillId="0" borderId="23" xfId="0" applyNumberFormat="1" applyFont="1" applyBorder="1" applyAlignment="1">
      <alignment vertical="center"/>
    </xf>
    <xf numFmtId="0" fontId="1" fillId="0" borderId="0" xfId="0" applyFont="1"/>
    <xf numFmtId="0" fontId="36" fillId="0" borderId="0" xfId="54" applyFont="1" applyFill="1" applyAlignment="1">
      <alignment vertical="top" wrapText="1"/>
    </xf>
    <xf numFmtId="0" fontId="36" fillId="0" borderId="0" xfId="54" applyFont="1" applyFill="1" applyAlignment="1">
      <alignment horizontal="center" vertical="top" wrapText="1"/>
    </xf>
    <xf numFmtId="0" fontId="36" fillId="0" borderId="0" xfId="53" applyFont="1" applyFill="1" applyAlignment="1">
      <alignment vertical="top" wrapText="1"/>
    </xf>
    <xf numFmtId="4" fontId="143" fillId="0" borderId="0" xfId="0" applyNumberFormat="1" applyFont="1" applyAlignment="1">
      <alignment vertical="center"/>
    </xf>
    <xf numFmtId="4" fontId="144" fillId="0" borderId="0" xfId="0" applyNumberFormat="1" applyFont="1" applyAlignment="1">
      <alignment vertical="center"/>
    </xf>
    <xf numFmtId="4" fontId="36" fillId="0" borderId="0" xfId="0" applyNumberFormat="1" applyFont="1" applyAlignment="1">
      <alignment vertical="center"/>
    </xf>
    <xf numFmtId="4" fontId="1" fillId="0" borderId="0" xfId="0" applyNumberFormat="1" applyFont="1"/>
    <xf numFmtId="4" fontId="19" fillId="0" borderId="0" xfId="0" applyNumberFormat="1" applyFont="1" applyFill="1" applyBorder="1" applyAlignment="1">
      <alignment wrapText="1"/>
    </xf>
    <xf numFmtId="4" fontId="29" fillId="0" borderId="0" xfId="53" applyNumberFormat="1" applyFont="1" applyFill="1" applyAlignment="1">
      <alignment horizontal="left" wrapText="1"/>
    </xf>
    <xf numFmtId="0" fontId="29" fillId="0" borderId="0" xfId="52" applyFont="1" applyFill="1" applyAlignment="1">
      <alignment wrapText="1"/>
    </xf>
    <xf numFmtId="170" fontId="29" fillId="0" borderId="0" xfId="53" applyNumberFormat="1" applyFont="1" applyFill="1" applyAlignment="1">
      <alignment horizontal="right" wrapText="1"/>
    </xf>
    <xf numFmtId="179" fontId="0" fillId="0" borderId="0" xfId="0" applyNumberFormat="1"/>
    <xf numFmtId="0" fontId="0" fillId="0" borderId="0" xfId="0" applyFont="1" applyAlignment="1">
      <alignment horizontal="right" vertical="top" wrapText="1"/>
    </xf>
    <xf numFmtId="0" fontId="18" fillId="0" borderId="35" xfId="0" applyFont="1" applyBorder="1" applyAlignment="1">
      <alignment vertical="top" wrapText="1" readingOrder="1"/>
    </xf>
    <xf numFmtId="0" fontId="36" fillId="0" borderId="0" xfId="0" applyFont="1" applyAlignment="1">
      <alignment wrapText="1"/>
    </xf>
    <xf numFmtId="0" fontId="0" fillId="0" borderId="0" xfId="0" applyAlignment="1">
      <alignment wrapText="1"/>
    </xf>
    <xf numFmtId="0" fontId="0" fillId="0" borderId="0" xfId="0" applyAlignment="1">
      <alignment vertical="justify" wrapText="1"/>
    </xf>
    <xf numFmtId="0" fontId="0" fillId="0" borderId="0" xfId="0" applyAlignment="1">
      <alignment horizontal="justify" wrapText="1"/>
    </xf>
    <xf numFmtId="0" fontId="0" fillId="0" borderId="0" xfId="0" applyAlignment="1">
      <alignment horizontal="left" wrapText="1"/>
    </xf>
    <xf numFmtId="0" fontId="0" fillId="0" borderId="0" xfId="0" applyFont="1" applyAlignment="1">
      <alignment wrapText="1"/>
    </xf>
    <xf numFmtId="0" fontId="93" fillId="0" borderId="0" xfId="0" applyFont="1" applyAlignment="1">
      <alignment horizontal="justify" vertical="center"/>
    </xf>
    <xf numFmtId="0" fontId="93" fillId="0" borderId="0" xfId="0" applyFont="1" applyAlignment="1">
      <alignment wrapText="1"/>
    </xf>
    <xf numFmtId="0" fontId="115" fillId="0" borderId="0" xfId="0" applyFont="1" applyAlignment="1">
      <alignment horizontal="justify" vertical="center"/>
    </xf>
    <xf numFmtId="0" fontId="93" fillId="0" borderId="0" xfId="0" applyFont="1" applyAlignment="1">
      <alignment vertical="center"/>
    </xf>
    <xf numFmtId="0" fontId="116" fillId="0" borderId="0" xfId="0" applyFont="1"/>
    <xf numFmtId="0" fontId="145" fillId="0" borderId="0" xfId="0" applyFont="1" applyAlignment="1">
      <alignment wrapText="1"/>
    </xf>
    <xf numFmtId="49" fontId="146" fillId="0" borderId="0" xfId="0" applyNumberFormat="1" applyFont="1" applyAlignment="1">
      <alignment vertical="top"/>
    </xf>
    <xf numFmtId="49" fontId="0" fillId="0" borderId="0" xfId="0" applyNumberFormat="1" applyAlignment="1">
      <alignment vertical="top"/>
    </xf>
    <xf numFmtId="49" fontId="36" fillId="0" borderId="0" xfId="0" applyNumberFormat="1" applyFont="1" applyAlignment="1">
      <alignment vertical="top"/>
    </xf>
    <xf numFmtId="49" fontId="0" fillId="0" borderId="0" xfId="0" applyNumberFormat="1" applyAlignment="1">
      <alignment vertical="justify"/>
    </xf>
    <xf numFmtId="49" fontId="0" fillId="0" borderId="0" xfId="0" applyNumberFormat="1" applyAlignment="1">
      <alignment horizontal="justify" vertical="top" wrapText="1"/>
    </xf>
    <xf numFmtId="49" fontId="0" fillId="0" borderId="0" xfId="0" applyNumberFormat="1" applyFont="1" applyAlignment="1">
      <alignment vertical="top"/>
    </xf>
    <xf numFmtId="0" fontId="145" fillId="0" borderId="0" xfId="0" applyFont="1" applyAlignment="1">
      <alignment horizontal="right" wrapText="1"/>
    </xf>
    <xf numFmtId="0" fontId="24" fillId="0" borderId="0" xfId="0" applyFont="1" applyAlignment="1">
      <alignment horizontal="right" wrapText="1"/>
    </xf>
    <xf numFmtId="0" fontId="36" fillId="0" borderId="0" xfId="0" applyFont="1" applyAlignment="1">
      <alignment horizontal="right" wrapText="1"/>
    </xf>
    <xf numFmtId="0" fontId="0" fillId="0" borderId="0" xfId="0" applyAlignment="1">
      <alignment horizontal="right"/>
    </xf>
    <xf numFmtId="4" fontId="24" fillId="0" borderId="0" xfId="0" applyNumberFormat="1" applyFont="1" applyAlignment="1" applyProtection="1">
      <alignment horizontal="right"/>
      <protection locked="0"/>
    </xf>
    <xf numFmtId="0" fontId="36" fillId="0" borderId="0" xfId="0" applyFont="1" applyAlignment="1">
      <alignment horizontal="right"/>
    </xf>
    <xf numFmtId="0" fontId="0" fillId="0" borderId="0" xfId="0" applyAlignment="1">
      <alignment horizontal="right" wrapText="1"/>
    </xf>
    <xf numFmtId="4" fontId="25" fillId="0" borderId="0" xfId="0" applyNumberFormat="1" applyFont="1" applyAlignment="1">
      <alignment horizontal="right"/>
    </xf>
    <xf numFmtId="164" fontId="24" fillId="0" borderId="0" xfId="0" applyNumberFormat="1" applyFont="1" applyAlignment="1">
      <alignment horizontal="right"/>
    </xf>
    <xf numFmtId="0" fontId="0" fillId="0" borderId="0" xfId="0" applyFont="1" applyAlignment="1">
      <alignment horizontal="right"/>
    </xf>
    <xf numFmtId="4" fontId="24" fillId="0" borderId="0" xfId="0" applyNumberFormat="1" applyFont="1" applyBorder="1" applyAlignment="1" applyProtection="1">
      <alignment horizontal="right"/>
      <protection locked="0"/>
    </xf>
    <xf numFmtId="49" fontId="0" fillId="0" borderId="19" xfId="0" applyNumberFormat="1" applyBorder="1" applyAlignment="1">
      <alignment vertical="top"/>
    </xf>
    <xf numFmtId="0" fontId="147" fillId="0" borderId="19" xfId="0" applyFont="1" applyBorder="1" applyAlignment="1">
      <alignment wrapText="1"/>
    </xf>
    <xf numFmtId="0" fontId="147" fillId="0" borderId="19" xfId="0" applyFont="1" applyBorder="1" applyAlignment="1">
      <alignment horizontal="right"/>
    </xf>
    <xf numFmtId="4" fontId="25" fillId="0" borderId="19" xfId="0" applyNumberFormat="1" applyFont="1" applyBorder="1" applyAlignment="1" applyProtection="1">
      <alignment horizontal="right"/>
      <protection locked="0"/>
    </xf>
    <xf numFmtId="4" fontId="24" fillId="0" borderId="0" xfId="0" applyNumberFormat="1" applyFont="1" applyBorder="1"/>
    <xf numFmtId="4" fontId="147" fillId="0" borderId="19" xfId="0" applyNumberFormat="1" applyFont="1" applyBorder="1" applyAlignment="1">
      <alignment horizontal="right"/>
    </xf>
    <xf numFmtId="49" fontId="147" fillId="0" borderId="19" xfId="0" applyNumberFormat="1" applyFont="1" applyBorder="1" applyAlignment="1">
      <alignment vertical="top"/>
    </xf>
    <xf numFmtId="170" fontId="85" fillId="0" borderId="0" xfId="0" applyNumberFormat="1" applyFont="1"/>
    <xf numFmtId="4" fontId="18" fillId="0" borderId="5" xfId="0" applyNumberFormat="1" applyFont="1" applyFill="1" applyBorder="1" applyAlignment="1">
      <alignment vertical="top" wrapText="1"/>
    </xf>
    <xf numFmtId="0" fontId="43" fillId="0" borderId="24" xfId="0" applyFont="1" applyBorder="1" applyAlignment="1" applyProtection="1">
      <alignment horizontal="center" vertical="top" wrapText="1"/>
      <protection locked="0"/>
    </xf>
    <xf numFmtId="0" fontId="0" fillId="0" borderId="24" xfId="0" applyBorder="1" applyAlignment="1"/>
    <xf numFmtId="0" fontId="43" fillId="0" borderId="19" xfId="0" applyFont="1" applyBorder="1" applyAlignment="1" applyProtection="1">
      <alignment horizontal="center" vertical="top" wrapText="1"/>
      <protection locked="0"/>
    </xf>
    <xf numFmtId="174" fontId="82" fillId="0" borderId="0" xfId="0" applyNumberFormat="1" applyFont="1" applyBorder="1" applyAlignment="1" applyProtection="1">
      <alignment vertical="top" wrapText="1"/>
    </xf>
    <xf numFmtId="2" fontId="82" fillId="0" borderId="0" xfId="0" applyNumberFormat="1" applyFont="1" applyBorder="1" applyAlignment="1" applyProtection="1">
      <alignment vertical="top" wrapText="1"/>
    </xf>
    <xf numFmtId="0" fontId="43" fillId="0" borderId="0" xfId="0" applyFont="1" applyAlignment="1" applyProtection="1">
      <alignment horizontal="center" vertical="top" wrapText="1"/>
      <protection locked="0"/>
    </xf>
    <xf numFmtId="0" fontId="36" fillId="0" borderId="0" xfId="54" applyFont="1" applyFill="1" applyBorder="1" applyAlignment="1" applyProtection="1">
      <alignment vertical="top" wrapText="1"/>
      <protection locked="0"/>
    </xf>
    <xf numFmtId="0" fontId="142" fillId="0" borderId="0" xfId="0" applyFont="1" applyAlignment="1">
      <alignment vertical="center"/>
    </xf>
    <xf numFmtId="0" fontId="143" fillId="0" borderId="0" xfId="0" applyFont="1" applyAlignment="1">
      <alignment vertical="center"/>
    </xf>
    <xf numFmtId="0" fontId="144" fillId="0" borderId="0" xfId="0" applyFont="1" applyAlignment="1">
      <alignment vertical="center"/>
    </xf>
    <xf numFmtId="0" fontId="28" fillId="0" borderId="0" xfId="54" applyFont="1" applyFill="1" applyBorder="1" applyAlignment="1" applyProtection="1">
      <alignment vertical="top" wrapText="1"/>
      <protection locked="0"/>
    </xf>
  </cellXfs>
  <cellStyles count="183">
    <cellStyle name="20 % – Poudarek1" xfId="5" builtinId="30" customBuiltin="1"/>
    <cellStyle name="20 % – Poudarek1 2" xfId="83" xr:uid="{00000000-0005-0000-0000-000000000000}"/>
    <cellStyle name="20 % – Poudarek2" xfId="8" builtinId="34" customBuiltin="1"/>
    <cellStyle name="20 % – Poudarek2 2" xfId="84" xr:uid="{00000000-0005-0000-0000-000001000000}"/>
    <cellStyle name="20 % – Poudarek3" xfId="11" builtinId="38" customBuiltin="1"/>
    <cellStyle name="20 % – Poudarek3 2" xfId="85" xr:uid="{00000000-0005-0000-0000-000002000000}"/>
    <cellStyle name="20 % – Poudarek4" xfId="14" builtinId="42" customBuiltin="1"/>
    <cellStyle name="20 % – Poudarek4 2" xfId="86" xr:uid="{00000000-0005-0000-0000-000003000000}"/>
    <cellStyle name="20 % – Poudarek5" xfId="17" builtinId="46" customBuiltin="1"/>
    <cellStyle name="20 % – Poudarek5 2" xfId="87" xr:uid="{00000000-0005-0000-0000-000004000000}"/>
    <cellStyle name="20 % – Poudarek6" xfId="20" builtinId="50" customBuiltin="1"/>
    <cellStyle name="20 % – Poudarek6 2" xfId="88" xr:uid="{00000000-0005-0000-0000-000005000000}"/>
    <cellStyle name="20% - Accent1" xfId="23" xr:uid="{00000000-0005-0000-0000-000006000000}"/>
    <cellStyle name="20% - Accent2" xfId="24" xr:uid="{00000000-0005-0000-0000-000007000000}"/>
    <cellStyle name="20% - Accent3" xfId="25" xr:uid="{00000000-0005-0000-0000-000008000000}"/>
    <cellStyle name="20% - Accent4" xfId="26" xr:uid="{00000000-0005-0000-0000-000009000000}"/>
    <cellStyle name="20% - Accent5" xfId="27" xr:uid="{00000000-0005-0000-0000-00000A000000}"/>
    <cellStyle name="20% - Accent6" xfId="28" xr:uid="{00000000-0005-0000-0000-00000B000000}"/>
    <cellStyle name="40 % – Poudarek1" xfId="6" builtinId="31" customBuiltin="1"/>
    <cellStyle name="40 % – Poudarek1 2" xfId="89" xr:uid="{00000000-0005-0000-0000-000006000000}"/>
    <cellStyle name="40 % – Poudarek2" xfId="9" builtinId="35" customBuiltin="1"/>
    <cellStyle name="40 % – Poudarek2 2" xfId="90" xr:uid="{00000000-0005-0000-0000-000007000000}"/>
    <cellStyle name="40 % – Poudarek3" xfId="12" builtinId="39" customBuiltin="1"/>
    <cellStyle name="40 % – Poudarek3 2" xfId="91" xr:uid="{00000000-0005-0000-0000-000008000000}"/>
    <cellStyle name="40 % – Poudarek4" xfId="15" builtinId="43" customBuiltin="1"/>
    <cellStyle name="40 % – Poudarek4 2" xfId="92" xr:uid="{00000000-0005-0000-0000-000009000000}"/>
    <cellStyle name="40 % – Poudarek5" xfId="18" builtinId="47" customBuiltin="1"/>
    <cellStyle name="40 % – Poudarek5 2" xfId="93" xr:uid="{00000000-0005-0000-0000-00000A000000}"/>
    <cellStyle name="40 % – Poudarek6" xfId="21" builtinId="51" customBuiltin="1"/>
    <cellStyle name="40 % – Poudarek6 2" xfId="94" xr:uid="{00000000-0005-0000-0000-00000B000000}"/>
    <cellStyle name="40% - Accent1" xfId="29" xr:uid="{00000000-0005-0000-0000-000012000000}"/>
    <cellStyle name="40% - Accent2" xfId="30" xr:uid="{00000000-0005-0000-0000-000013000000}"/>
    <cellStyle name="40% - Accent3" xfId="31" xr:uid="{00000000-0005-0000-0000-000014000000}"/>
    <cellStyle name="40% - Accent4" xfId="32" xr:uid="{00000000-0005-0000-0000-000015000000}"/>
    <cellStyle name="40% - Accent5" xfId="33" xr:uid="{00000000-0005-0000-0000-000016000000}"/>
    <cellStyle name="40% - Accent6" xfId="34" xr:uid="{00000000-0005-0000-0000-000017000000}"/>
    <cellStyle name="60 % – Poudarek1" xfId="7" builtinId="32" customBuiltin="1"/>
    <cellStyle name="60 % – Poudarek1 2" xfId="95" xr:uid="{00000000-0005-0000-0000-00000C000000}"/>
    <cellStyle name="60 % – Poudarek2" xfId="10" builtinId="36" customBuiltin="1"/>
    <cellStyle name="60 % – Poudarek2 2" xfId="96" xr:uid="{00000000-0005-0000-0000-00000D000000}"/>
    <cellStyle name="60 % – Poudarek3" xfId="13" builtinId="40" customBuiltin="1"/>
    <cellStyle name="60 % – Poudarek3 2" xfId="97" xr:uid="{00000000-0005-0000-0000-00000E000000}"/>
    <cellStyle name="60 % – Poudarek4" xfId="16" builtinId="44" customBuiltin="1"/>
    <cellStyle name="60 % – Poudarek4 2" xfId="98" xr:uid="{00000000-0005-0000-0000-00000F000000}"/>
    <cellStyle name="60 % – Poudarek5" xfId="19" builtinId="48" customBuiltin="1"/>
    <cellStyle name="60 % – Poudarek5 2" xfId="99" xr:uid="{00000000-0005-0000-0000-000010000000}"/>
    <cellStyle name="60 % – Poudarek6" xfId="22" builtinId="52" customBuiltin="1"/>
    <cellStyle name="60 % – Poudarek6 2" xfId="100" xr:uid="{00000000-0005-0000-0000-000011000000}"/>
    <cellStyle name="60% - Accent1" xfId="35" xr:uid="{00000000-0005-0000-0000-00001E000000}"/>
    <cellStyle name="60% - Accent2" xfId="36" xr:uid="{00000000-0005-0000-0000-00001F000000}"/>
    <cellStyle name="60% - Accent3" xfId="37" xr:uid="{00000000-0005-0000-0000-000020000000}"/>
    <cellStyle name="60% - Accent4" xfId="38" xr:uid="{00000000-0005-0000-0000-000021000000}"/>
    <cellStyle name="60% - Accent5" xfId="39" xr:uid="{00000000-0005-0000-0000-000022000000}"/>
    <cellStyle name="60% - Accent6" xfId="40" xr:uid="{00000000-0005-0000-0000-000023000000}"/>
    <cellStyle name="Dobro" xfId="2" builtinId="26" customBuiltin="1"/>
    <cellStyle name="Dobro 2" xfId="101" xr:uid="{00000000-0005-0000-0000-000012000000}"/>
    <cellStyle name="Euro" xfId="41" xr:uid="{00000000-0005-0000-0000-000025000000}"/>
    <cellStyle name="Euro 2" xfId="102" xr:uid="{00000000-0005-0000-0000-000013000000}"/>
    <cellStyle name="Euro 4" xfId="42" xr:uid="{00000000-0005-0000-0000-000026000000}"/>
    <cellStyle name="Excel_BuiltIn_Comma" xfId="43" xr:uid="{00000000-0005-0000-0000-000027000000}"/>
    <cellStyle name="Good" xfId="44" xr:uid="{00000000-0005-0000-0000-000028000000}"/>
    <cellStyle name="Heading" xfId="45" xr:uid="{00000000-0005-0000-0000-000029000000}"/>
    <cellStyle name="Heading1" xfId="46" xr:uid="{00000000-0005-0000-0000-00002A000000}"/>
    <cellStyle name="Izhod" xfId="3" builtinId="21" customBuiltin="1"/>
    <cellStyle name="Izhod 2" xfId="103" xr:uid="{00000000-0005-0000-0000-000014000000}"/>
    <cellStyle name="Naslov 1" xfId="1" builtinId="16" customBuiltin="1"/>
    <cellStyle name="Naslov 1 2" xfId="105" xr:uid="{00000000-0005-0000-0000-000015000000}"/>
    <cellStyle name="Naslov 2 2" xfId="106" xr:uid="{00000000-0005-0000-0000-000016000000}"/>
    <cellStyle name="Naslov 3 2" xfId="107" xr:uid="{00000000-0005-0000-0000-000017000000}"/>
    <cellStyle name="Naslov 4 2" xfId="108" xr:uid="{00000000-0005-0000-0000-000018000000}"/>
    <cellStyle name="Naslov 5" xfId="104" xr:uid="{00000000-0005-0000-0000-000019000000}"/>
    <cellStyle name="Navadno" xfId="0" builtinId="0" customBuiltin="1"/>
    <cellStyle name="Navadno 2" xfId="47" xr:uid="{00000000-0005-0000-0000-00002E000000}"/>
    <cellStyle name="Navadno 2 2" xfId="110" xr:uid="{00000000-0005-0000-0000-00001C000000}"/>
    <cellStyle name="Navadno 2 2 2" xfId="111" xr:uid="{00000000-0005-0000-0000-00001D000000}"/>
    <cellStyle name="Navadno 2 2 3" xfId="112" xr:uid="{00000000-0005-0000-0000-00001E000000}"/>
    <cellStyle name="Navadno 2 2 3 2" xfId="113" xr:uid="{00000000-0005-0000-0000-00001F000000}"/>
    <cellStyle name="Navadno 2 2 4" xfId="114" xr:uid="{00000000-0005-0000-0000-000020000000}"/>
    <cellStyle name="Navadno 2 2 4 2" xfId="115" xr:uid="{00000000-0005-0000-0000-000021000000}"/>
    <cellStyle name="Navadno 2 2 5" xfId="116" xr:uid="{00000000-0005-0000-0000-000022000000}"/>
    <cellStyle name="Navadno 2 3" xfId="75" xr:uid="{4F286DF9-2A28-4D94-B0EF-67E830EBED1A}"/>
    <cellStyle name="Navadno 2 3 2" xfId="117" xr:uid="{00000000-0005-0000-0000-000023000000}"/>
    <cellStyle name="Navadno 2 4" xfId="48" xr:uid="{00000000-0005-0000-0000-00002F000000}"/>
    <cellStyle name="Navadno 2 4 2" xfId="119" xr:uid="{00000000-0005-0000-0000-000025000000}"/>
    <cellStyle name="Navadno 2 4 3" xfId="118" xr:uid="{00000000-0005-0000-0000-000024000000}"/>
    <cellStyle name="Navadno 2 5" xfId="120" xr:uid="{00000000-0005-0000-0000-000026000000}"/>
    <cellStyle name="Navadno 2 5 2" xfId="121" xr:uid="{00000000-0005-0000-0000-000027000000}"/>
    <cellStyle name="Navadno 2 6" xfId="122" xr:uid="{00000000-0005-0000-0000-000028000000}"/>
    <cellStyle name="Navadno 2 7" xfId="109" xr:uid="{00000000-0005-0000-0000-000029000000}"/>
    <cellStyle name="Navadno 2 8" xfId="77" xr:uid="{00000000-0005-0000-0000-00001B000000}"/>
    <cellStyle name="Navadno 3" xfId="49" xr:uid="{00000000-0005-0000-0000-000030000000}"/>
    <cellStyle name="Navadno 3 2" xfId="124" xr:uid="{00000000-0005-0000-0000-00002B000000}"/>
    <cellStyle name="Navadno 3 2 2" xfId="125" xr:uid="{00000000-0005-0000-0000-00002C000000}"/>
    <cellStyle name="Navadno 3 2 2 2" xfId="126" xr:uid="{00000000-0005-0000-0000-00002D000000}"/>
    <cellStyle name="Navadno 3 2 2 2 2" xfId="127" xr:uid="{00000000-0005-0000-0000-00002E000000}"/>
    <cellStyle name="Navadno 3 2 2 3" xfId="128" xr:uid="{00000000-0005-0000-0000-00002F000000}"/>
    <cellStyle name="Navadno 3 2 2 3 2" xfId="129" xr:uid="{00000000-0005-0000-0000-000030000000}"/>
    <cellStyle name="Navadno 3 2 2 4" xfId="130" xr:uid="{00000000-0005-0000-0000-000031000000}"/>
    <cellStyle name="Navadno 3 2 3" xfId="131" xr:uid="{00000000-0005-0000-0000-000032000000}"/>
    <cellStyle name="Navadno 3 2 3 2" xfId="132" xr:uid="{00000000-0005-0000-0000-000033000000}"/>
    <cellStyle name="Navadno 3 2 4" xfId="133" xr:uid="{00000000-0005-0000-0000-000034000000}"/>
    <cellStyle name="Navadno 3 2 4 2" xfId="134" xr:uid="{00000000-0005-0000-0000-000035000000}"/>
    <cellStyle name="Navadno 3 2 5" xfId="135" xr:uid="{00000000-0005-0000-0000-000036000000}"/>
    <cellStyle name="Navadno 3 3" xfId="136" xr:uid="{00000000-0005-0000-0000-000037000000}"/>
    <cellStyle name="Navadno 3 3 2" xfId="137" xr:uid="{00000000-0005-0000-0000-000038000000}"/>
    <cellStyle name="Navadno 3 3 2 2" xfId="138" xr:uid="{00000000-0005-0000-0000-000039000000}"/>
    <cellStyle name="Navadno 3 3 3" xfId="139" xr:uid="{00000000-0005-0000-0000-00003A000000}"/>
    <cellStyle name="Navadno 3 3 3 2" xfId="140" xr:uid="{00000000-0005-0000-0000-00003B000000}"/>
    <cellStyle name="Navadno 3 3 4" xfId="141" xr:uid="{00000000-0005-0000-0000-00003C000000}"/>
    <cellStyle name="Navadno 3 4" xfId="142" xr:uid="{00000000-0005-0000-0000-00003D000000}"/>
    <cellStyle name="Navadno 3 4 2" xfId="143" xr:uid="{00000000-0005-0000-0000-00003E000000}"/>
    <cellStyle name="Navadno 3 5" xfId="144" xr:uid="{00000000-0005-0000-0000-00003F000000}"/>
    <cellStyle name="Navadno 3 5 2" xfId="145" xr:uid="{00000000-0005-0000-0000-000040000000}"/>
    <cellStyle name="Navadno 3 6" xfId="146" xr:uid="{00000000-0005-0000-0000-000041000000}"/>
    <cellStyle name="Navadno 3 7" xfId="123" xr:uid="{00000000-0005-0000-0000-000042000000}"/>
    <cellStyle name="Navadno 3 8" xfId="78" xr:uid="{00000000-0005-0000-0000-00002A000000}"/>
    <cellStyle name="Navadno 4" xfId="50" xr:uid="{00000000-0005-0000-0000-000031000000}"/>
    <cellStyle name="Navadno 4 2" xfId="148" xr:uid="{00000000-0005-0000-0000-000044000000}"/>
    <cellStyle name="Navadno 4 2 2" xfId="149" xr:uid="{00000000-0005-0000-0000-000045000000}"/>
    <cellStyle name="Navadno 4 2 3" xfId="150" xr:uid="{00000000-0005-0000-0000-000046000000}"/>
    <cellStyle name="Navadno 4 3" xfId="151" xr:uid="{00000000-0005-0000-0000-000047000000}"/>
    <cellStyle name="Navadno 4 4" xfId="152" xr:uid="{00000000-0005-0000-0000-000048000000}"/>
    <cellStyle name="Navadno 4 5" xfId="153" xr:uid="{00000000-0005-0000-0000-000049000000}"/>
    <cellStyle name="Navadno 4 6" xfId="147" xr:uid="{00000000-0005-0000-0000-000043000000}"/>
    <cellStyle name="Navadno 46" xfId="69" xr:uid="{00000000-0005-0000-0000-000032000000}"/>
    <cellStyle name="Navadno 5" xfId="154" xr:uid="{00000000-0005-0000-0000-00004A000000}"/>
    <cellStyle name="Navadno 6" xfId="155" xr:uid="{00000000-0005-0000-0000-00004B000000}"/>
    <cellStyle name="Navadno 7" xfId="180" xr:uid="{00000000-0005-0000-0000-00004C000000}"/>
    <cellStyle name="Navadno 8" xfId="82" xr:uid="{00000000-0005-0000-0000-00004D000000}"/>
    <cellStyle name="Navadno 9" xfId="76" xr:uid="{00000000-0005-0000-0000-00007C000000}"/>
    <cellStyle name="Navadno_Popis_LENA_LEVEC_PGD" xfId="51" xr:uid="{00000000-0005-0000-0000-000033000000}"/>
    <cellStyle name="Navadno_POPISSIBKI_V2" xfId="52" xr:uid="{00000000-0005-0000-0000-000034000000}"/>
    <cellStyle name="Navadno_PRAZ" xfId="73" xr:uid="{7394B35C-26BB-405E-BAA0-A8C264D3A54C}"/>
    <cellStyle name="Navadno_Prazen popis1" xfId="53" xr:uid="{00000000-0005-0000-0000-000035000000}"/>
    <cellStyle name="Navadno_TUS_Planet popis" xfId="54" xr:uid="{00000000-0005-0000-0000-000036000000}"/>
    <cellStyle name="Nevtralno 2" xfId="156" xr:uid="{00000000-0005-0000-0000-00004E000000}"/>
    <cellStyle name="Normal 2" xfId="55" xr:uid="{00000000-0005-0000-0000-000037000000}"/>
    <cellStyle name="Normal 2 2" xfId="179" xr:uid="{00000000-0005-0000-0000-00004F000000}"/>
    <cellStyle name="Normal 3" xfId="71" xr:uid="{73A850A2-A12F-4FF8-8140-C663A185DF6F}"/>
    <cellStyle name="Normal 6" xfId="182" xr:uid="{190586E3-60CC-4EA8-9B9F-42A4F6D131B6}"/>
    <cellStyle name="Normal_I-BREZOV" xfId="178" xr:uid="{00000000-0005-0000-0000-000050000000}"/>
    <cellStyle name="Normal_iskra sistemi.15" xfId="74" xr:uid="{B789BC41-52D8-41E2-8540-768D9B08A6C5}"/>
    <cellStyle name="Normal_List2_1" xfId="81" xr:uid="{00000000-0005-0000-0000-000051000000}"/>
    <cellStyle name="Normale_CCTV Price List Jan-Jun 2005" xfId="56" xr:uid="{00000000-0005-0000-0000-000038000000}"/>
    <cellStyle name="Odstotek 2" xfId="57" xr:uid="{00000000-0005-0000-0000-00003A000000}"/>
    <cellStyle name="Odstotek 2 2" xfId="58" xr:uid="{00000000-0005-0000-0000-00003B000000}"/>
    <cellStyle name="Odstotek 2 3" xfId="157" xr:uid="{00000000-0005-0000-0000-000052000000}"/>
    <cellStyle name="Opomba 2" xfId="158" xr:uid="{00000000-0005-0000-0000-000053000000}"/>
    <cellStyle name="Opozorilo" xfId="4" builtinId="11" customBuiltin="1"/>
    <cellStyle name="Opozorilo 2" xfId="159" xr:uid="{00000000-0005-0000-0000-000054000000}"/>
    <cellStyle name="Output" xfId="59" xr:uid="{00000000-0005-0000-0000-00003D000000}"/>
    <cellStyle name="Pojasnjevalno besedilo 2" xfId="160" xr:uid="{00000000-0005-0000-0000-000055000000}"/>
    <cellStyle name="Poudarek1 2" xfId="161" xr:uid="{00000000-0005-0000-0000-000056000000}"/>
    <cellStyle name="Poudarek2 2" xfId="162" xr:uid="{00000000-0005-0000-0000-000057000000}"/>
    <cellStyle name="Poudarek3 2" xfId="163" xr:uid="{00000000-0005-0000-0000-000058000000}"/>
    <cellStyle name="Poudarek4 2" xfId="164" xr:uid="{00000000-0005-0000-0000-000059000000}"/>
    <cellStyle name="Poudarek5 2" xfId="165" xr:uid="{00000000-0005-0000-0000-00005A000000}"/>
    <cellStyle name="Poudarek6 2" xfId="166" xr:uid="{00000000-0005-0000-0000-00005B000000}"/>
    <cellStyle name="Povezana celica 2" xfId="167" xr:uid="{00000000-0005-0000-0000-00005C000000}"/>
    <cellStyle name="Preveri celico 2" xfId="168" xr:uid="{00000000-0005-0000-0000-00005D000000}"/>
    <cellStyle name="Računanje 2" xfId="169" xr:uid="{00000000-0005-0000-0000-00005E000000}"/>
    <cellStyle name="Result" xfId="60" xr:uid="{00000000-0005-0000-0000-00003E000000}"/>
    <cellStyle name="Result2" xfId="61" xr:uid="{00000000-0005-0000-0000-00003F000000}"/>
    <cellStyle name="S20" xfId="72" xr:uid="{E71A1F83-1FEF-4620-B383-54B23D4526F2}"/>
    <cellStyle name="Slabo 2" xfId="170" xr:uid="{00000000-0005-0000-0000-00005F000000}"/>
    <cellStyle name="Slog 1" xfId="62" xr:uid="{00000000-0005-0000-0000-000040000000}"/>
    <cellStyle name="Slog 1 2" xfId="181" xr:uid="{00000000-0005-0000-0000-000060000000}"/>
    <cellStyle name="Slog JB 10" xfId="171" xr:uid="{00000000-0005-0000-0000-000061000000}"/>
    <cellStyle name="STOLPEC_E" xfId="63" xr:uid="{00000000-0005-0000-0000-000041000000}"/>
    <cellStyle name="Style 1" xfId="79" xr:uid="{00000000-0005-0000-0000-000062000000}"/>
    <cellStyle name="Title" xfId="64" xr:uid="{00000000-0005-0000-0000-000042000000}"/>
    <cellStyle name="Valuta 2" xfId="172" xr:uid="{00000000-0005-0000-0000-000063000000}"/>
    <cellStyle name="Valuta 2 2" xfId="173" xr:uid="{00000000-0005-0000-0000-000064000000}"/>
    <cellStyle name="Valuta 2 3" xfId="174" xr:uid="{00000000-0005-0000-0000-000065000000}"/>
    <cellStyle name="Valuta 3" xfId="175" xr:uid="{00000000-0005-0000-0000-000066000000}"/>
    <cellStyle name="Vejica" xfId="68" builtinId="3"/>
    <cellStyle name="Vejica [0]" xfId="70" builtinId="6"/>
    <cellStyle name="Vejica 2" xfId="65" xr:uid="{00000000-0005-0000-0000-000044000000}"/>
    <cellStyle name="Vejica 2 2" xfId="66" xr:uid="{00000000-0005-0000-0000-000045000000}"/>
    <cellStyle name="Vejica 2 3" xfId="80" xr:uid="{00000000-0005-0000-0000-000067000000}"/>
    <cellStyle name="Vnos 2" xfId="176" xr:uid="{00000000-0005-0000-0000-000068000000}"/>
    <cellStyle name="Vsota 2" xfId="177" xr:uid="{00000000-0005-0000-0000-000069000000}"/>
    <cellStyle name="Warning Text" xfId="67" xr:uid="{00000000-0005-0000-0000-000046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317500</xdr:colOff>
      <xdr:row>37</xdr:row>
      <xdr:rowOff>375920</xdr:rowOff>
    </xdr:from>
    <xdr:ext cx="213899" cy="272577"/>
    <xdr:sp macro="" textlink="">
      <xdr:nvSpPr>
        <xdr:cNvPr id="2" name="TextBox 1">
          <a:extLst>
            <a:ext uri="{FF2B5EF4-FFF2-40B4-BE49-F238E27FC236}">
              <a16:creationId xmlns:a16="http://schemas.microsoft.com/office/drawing/2014/main" id="{23AAFFD1-0A33-4B17-8437-461EBCFFA3E3}"/>
            </a:ext>
          </a:extLst>
        </xdr:cNvPr>
        <xdr:cNvSpPr txBox="1"/>
      </xdr:nvSpPr>
      <xdr:spPr>
        <a:xfrm>
          <a:off x="4020820" y="25422860"/>
          <a:ext cx="213899" cy="2725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1410E-8C87-41CA-A6F6-0D7EDE60D23E}">
  <dimension ref="A3:F98"/>
  <sheetViews>
    <sheetView topLeftCell="A37" workbookViewId="0">
      <selection activeCell="F85" sqref="F85"/>
    </sheetView>
  </sheetViews>
  <sheetFormatPr defaultRowHeight="13.8"/>
  <cols>
    <col min="2" max="2" width="10.8984375" customWidth="1"/>
    <col min="3" max="3" width="44" customWidth="1"/>
    <col min="4" max="4" width="10.296875" bestFit="1" customWidth="1"/>
    <col min="6" max="6" width="11.3984375" bestFit="1" customWidth="1"/>
  </cols>
  <sheetData>
    <row r="3" spans="1:5" ht="14.4">
      <c r="A3" s="524" t="s">
        <v>1036</v>
      </c>
    </row>
    <row r="5" spans="1:5" ht="58.2" customHeight="1">
      <c r="A5" s="525"/>
      <c r="B5" s="526" t="s">
        <v>605</v>
      </c>
      <c r="C5" s="755" t="s">
        <v>623</v>
      </c>
      <c r="D5" s="755"/>
      <c r="E5" s="527"/>
    </row>
    <row r="6" spans="1:5" ht="49.8" customHeight="1">
      <c r="A6" s="525"/>
      <c r="B6" s="528" t="s">
        <v>606</v>
      </c>
      <c r="C6" s="756" t="s">
        <v>624</v>
      </c>
      <c r="D6" s="756"/>
      <c r="E6" s="756"/>
    </row>
    <row r="7" spans="1:5" ht="14.4">
      <c r="A7" s="529"/>
      <c r="B7" s="530" t="s">
        <v>607</v>
      </c>
      <c r="C7" s="531" t="s">
        <v>625</v>
      </c>
      <c r="D7" s="532"/>
      <c r="E7" s="532"/>
    </row>
    <row r="8" spans="1:5" ht="14.4">
      <c r="A8" s="533"/>
      <c r="B8" s="534"/>
      <c r="C8" s="535"/>
      <c r="D8" s="535"/>
      <c r="E8" s="535"/>
    </row>
    <row r="9" spans="1:5" ht="18">
      <c r="A9" s="533"/>
      <c r="B9" s="536" t="s">
        <v>638</v>
      </c>
      <c r="C9" s="535"/>
      <c r="D9" s="535"/>
      <c r="E9" s="535"/>
    </row>
    <row r="10" spans="1:5" ht="18">
      <c r="A10" s="533"/>
      <c r="B10" s="536"/>
      <c r="C10" s="535"/>
      <c r="D10" s="535"/>
      <c r="E10" s="535"/>
    </row>
    <row r="11" spans="1:5" ht="14.4">
      <c r="A11" s="645" t="s">
        <v>923</v>
      </c>
      <c r="B11" s="677" t="s">
        <v>961</v>
      </c>
      <c r="C11" s="535"/>
      <c r="D11" s="535"/>
      <c r="E11" s="535"/>
    </row>
    <row r="12" spans="1:5" ht="15.6">
      <c r="A12" s="533" t="s">
        <v>608</v>
      </c>
      <c r="B12" s="537" t="s">
        <v>621</v>
      </c>
      <c r="C12" s="535"/>
      <c r="D12" s="538">
        <f>'rek. goi'!D30</f>
        <v>0</v>
      </c>
      <c r="E12" s="535"/>
    </row>
    <row r="13" spans="1:5" ht="14.4">
      <c r="A13" s="533"/>
      <c r="B13" s="542"/>
      <c r="C13" s="542"/>
      <c r="D13" s="543"/>
      <c r="E13" s="535"/>
    </row>
    <row r="14" spans="1:5" ht="15.6">
      <c r="A14" s="533" t="s">
        <v>630</v>
      </c>
      <c r="B14" s="537" t="s">
        <v>622</v>
      </c>
      <c r="C14" s="535"/>
      <c r="D14" s="538">
        <f>'rek.str.'!F20</f>
        <v>0</v>
      </c>
      <c r="E14" s="535"/>
    </row>
    <row r="15" spans="1:5" ht="14.4">
      <c r="A15" s="533"/>
      <c r="B15" s="545"/>
      <c r="C15" s="545"/>
      <c r="D15" s="750"/>
      <c r="E15" s="535"/>
    </row>
    <row r="16" spans="1:5" ht="15.6">
      <c r="A16" s="533" t="s">
        <v>610</v>
      </c>
      <c r="B16" s="537" t="s">
        <v>611</v>
      </c>
      <c r="C16" s="535"/>
      <c r="D16" s="538">
        <f>'rek.ei'!F19</f>
        <v>0</v>
      </c>
      <c r="E16" s="535"/>
    </row>
    <row r="17" spans="1:5" ht="14.4">
      <c r="A17" s="544"/>
      <c r="B17" s="567"/>
      <c r="C17" s="542"/>
      <c r="D17" s="543"/>
      <c r="E17" s="535"/>
    </row>
    <row r="18" spans="1:5" ht="15" thickBot="1">
      <c r="A18" s="544"/>
      <c r="B18" s="539" t="s">
        <v>631</v>
      </c>
      <c r="C18" s="540"/>
      <c r="D18" s="541">
        <f>SUM(D12:D17)</f>
        <v>0</v>
      </c>
      <c r="E18" s="535"/>
    </row>
    <row r="19" spans="1:5" ht="15" thickTop="1">
      <c r="A19" s="544"/>
      <c r="B19" s="567"/>
      <c r="C19" s="542"/>
      <c r="D19" s="543"/>
      <c r="E19" s="535"/>
    </row>
    <row r="20" spans="1:5" ht="15.6">
      <c r="A20" s="544" t="s">
        <v>612</v>
      </c>
      <c r="B20" s="537" t="s">
        <v>632</v>
      </c>
      <c r="C20" s="542"/>
      <c r="D20" s="543">
        <f>'rek.poh.'!F18</f>
        <v>0</v>
      </c>
      <c r="E20" s="535"/>
    </row>
    <row r="21" spans="1:5" ht="15" thickBot="1">
      <c r="A21" s="533"/>
      <c r="B21" s="539"/>
      <c r="C21" s="545"/>
      <c r="D21" s="545"/>
      <c r="E21" s="535"/>
    </row>
    <row r="22" spans="1:5" ht="15.6" thickTop="1" thickBot="1">
      <c r="A22" s="546"/>
      <c r="B22" s="547" t="s">
        <v>636</v>
      </c>
      <c r="C22" s="547"/>
      <c r="D22" s="541">
        <f>D18+D20</f>
        <v>0</v>
      </c>
      <c r="E22" s="535"/>
    </row>
    <row r="23" spans="1:5" ht="15" thickTop="1">
      <c r="A23" s="533"/>
      <c r="B23" s="542"/>
      <c r="C23" s="542"/>
      <c r="D23" s="543"/>
      <c r="E23" s="535"/>
    </row>
    <row r="24" spans="1:5" ht="14.4">
      <c r="A24" s="533"/>
      <c r="B24" s="548" t="s">
        <v>613</v>
      </c>
      <c r="C24" s="549"/>
      <c r="D24" s="550">
        <f>D22*0.22</f>
        <v>0</v>
      </c>
      <c r="E24" s="535"/>
    </row>
    <row r="25" spans="1:5" ht="15" thickBot="1">
      <c r="A25" s="533"/>
      <c r="B25" s="551"/>
      <c r="C25" s="549"/>
      <c r="D25" s="550"/>
      <c r="E25" s="535"/>
    </row>
    <row r="26" spans="1:5" ht="18.600000000000001" thickBot="1">
      <c r="A26" s="533"/>
      <c r="B26" s="552" t="s">
        <v>976</v>
      </c>
      <c r="C26" s="553"/>
      <c r="D26" s="554">
        <f>D24+D22</f>
        <v>0</v>
      </c>
      <c r="E26" s="535"/>
    </row>
    <row r="27" spans="1:5" ht="18">
      <c r="A27" s="533"/>
      <c r="B27" s="536"/>
      <c r="C27" s="535"/>
      <c r="D27" s="535"/>
      <c r="E27" s="535"/>
    </row>
    <row r="28" spans="1:5" ht="18">
      <c r="A28" s="533"/>
      <c r="B28" s="536"/>
      <c r="C28" s="535"/>
      <c r="D28" s="535"/>
      <c r="E28" s="535"/>
    </row>
    <row r="29" spans="1:5" ht="14.4">
      <c r="A29" s="646" t="s">
        <v>924</v>
      </c>
      <c r="B29" s="678" t="s">
        <v>968</v>
      </c>
      <c r="C29" s="535"/>
      <c r="D29" s="535"/>
      <c r="E29" s="535"/>
    </row>
    <row r="30" spans="1:5" ht="15.6">
      <c r="A30" s="533" t="s">
        <v>608</v>
      </c>
      <c r="B30" s="537" t="s">
        <v>621</v>
      </c>
      <c r="C30" s="535"/>
      <c r="D30" s="538">
        <f>'rek. goi'!D51</f>
        <v>0</v>
      </c>
      <c r="E30" s="535"/>
    </row>
    <row r="31" spans="1:5" ht="14.4">
      <c r="A31" s="533"/>
      <c r="B31" s="542"/>
      <c r="C31" s="542"/>
      <c r="D31" s="543"/>
      <c r="E31" s="535"/>
    </row>
    <row r="32" spans="1:5" ht="15.6">
      <c r="A32" s="533" t="s">
        <v>630</v>
      </c>
      <c r="B32" s="537" t="s">
        <v>622</v>
      </c>
      <c r="C32" s="535"/>
      <c r="D32" s="538">
        <f>'rek.str.'!F26</f>
        <v>0</v>
      </c>
      <c r="E32" s="535"/>
    </row>
    <row r="33" spans="1:5" ht="14.4">
      <c r="A33" s="533"/>
      <c r="B33" s="545"/>
      <c r="C33" s="545"/>
      <c r="D33" s="750"/>
      <c r="E33" s="535"/>
    </row>
    <row r="34" spans="1:5" ht="15.6">
      <c r="A34" s="533" t="s">
        <v>610</v>
      </c>
      <c r="B34" s="537" t="s">
        <v>611</v>
      </c>
      <c r="C34" s="535"/>
      <c r="D34" s="538">
        <f>'rek.ei'!F24</f>
        <v>0</v>
      </c>
      <c r="E34" s="535"/>
    </row>
    <row r="35" spans="1:5" ht="14.4">
      <c r="A35" s="544"/>
      <c r="B35" s="567"/>
      <c r="C35" s="542"/>
      <c r="D35" s="543"/>
      <c r="E35" s="535"/>
    </row>
    <row r="36" spans="1:5" ht="15" thickBot="1">
      <c r="A36" s="544"/>
      <c r="B36" s="539" t="s">
        <v>631</v>
      </c>
      <c r="C36" s="540"/>
      <c r="D36" s="541">
        <f>SUM(D30:D35)</f>
        <v>0</v>
      </c>
      <c r="E36" s="535"/>
    </row>
    <row r="37" spans="1:5" ht="15" thickTop="1">
      <c r="A37" s="544"/>
      <c r="B37" s="567"/>
      <c r="C37" s="542"/>
      <c r="D37" s="543"/>
      <c r="E37" s="535"/>
    </row>
    <row r="38" spans="1:5" ht="15.6">
      <c r="A38" s="544" t="s">
        <v>612</v>
      </c>
      <c r="B38" s="537" t="s">
        <v>632</v>
      </c>
      <c r="C38" s="542"/>
      <c r="D38" s="543">
        <v>0</v>
      </c>
      <c r="E38" s="535"/>
    </row>
    <row r="39" spans="1:5" ht="15" thickBot="1">
      <c r="A39" s="533"/>
      <c r="B39" s="539"/>
      <c r="C39" s="545"/>
      <c r="D39" s="545"/>
      <c r="E39" s="535"/>
    </row>
    <row r="40" spans="1:5" ht="15.6" thickTop="1" thickBot="1">
      <c r="A40" s="546"/>
      <c r="B40" s="547" t="s">
        <v>636</v>
      </c>
      <c r="C40" s="547"/>
      <c r="D40" s="541">
        <f>D36+D38</f>
        <v>0</v>
      </c>
      <c r="E40" s="535"/>
    </row>
    <row r="41" spans="1:5" ht="15" thickTop="1">
      <c r="A41" s="533"/>
      <c r="B41" s="542"/>
      <c r="C41" s="542"/>
      <c r="D41" s="543"/>
      <c r="E41" s="535"/>
    </row>
    <row r="42" spans="1:5" ht="14.4">
      <c r="A42" s="533"/>
      <c r="B42" s="548" t="s">
        <v>613</v>
      </c>
      <c r="C42" s="549"/>
      <c r="D42" s="550">
        <f>D40*0.22</f>
        <v>0</v>
      </c>
      <c r="E42" s="535"/>
    </row>
    <row r="43" spans="1:5" ht="15" thickBot="1">
      <c r="A43" s="533"/>
      <c r="B43" s="551"/>
      <c r="C43" s="549"/>
      <c r="D43" s="550"/>
      <c r="E43" s="535"/>
    </row>
    <row r="44" spans="1:5" ht="18.600000000000001" thickBot="1">
      <c r="A44" s="533"/>
      <c r="B44" s="552" t="s">
        <v>975</v>
      </c>
      <c r="C44" s="553"/>
      <c r="D44" s="554">
        <f>D42+D40</f>
        <v>0</v>
      </c>
      <c r="E44" s="535"/>
    </row>
    <row r="45" spans="1:5" ht="18">
      <c r="A45" s="533"/>
      <c r="B45" s="679"/>
      <c r="C45" s="679"/>
      <c r="D45" s="680"/>
      <c r="E45" s="535"/>
    </row>
    <row r="46" spans="1:5" ht="18">
      <c r="A46" s="533"/>
      <c r="B46" s="679"/>
      <c r="C46" s="679"/>
      <c r="D46" s="680"/>
      <c r="E46" s="535"/>
    </row>
    <row r="47" spans="1:5" ht="14.4">
      <c r="A47" s="646" t="s">
        <v>960</v>
      </c>
      <c r="B47" s="678" t="s">
        <v>930</v>
      </c>
      <c r="C47" s="535"/>
      <c r="D47" s="535"/>
      <c r="E47" s="535"/>
    </row>
    <row r="48" spans="1:5" ht="15.6">
      <c r="A48" s="533" t="s">
        <v>608</v>
      </c>
      <c r="B48" s="537" t="s">
        <v>621</v>
      </c>
      <c r="C48" s="535"/>
      <c r="D48" s="538">
        <f>'rek. goi'!D72</f>
        <v>0</v>
      </c>
      <c r="E48" s="535"/>
    </row>
    <row r="49" spans="1:5" ht="14.4">
      <c r="A49" s="533"/>
      <c r="B49" s="542"/>
      <c r="C49" s="542"/>
      <c r="D49" s="543"/>
      <c r="E49" s="535"/>
    </row>
    <row r="50" spans="1:5" ht="15.6">
      <c r="A50" s="533" t="s">
        <v>630</v>
      </c>
      <c r="B50" s="537" t="s">
        <v>622</v>
      </c>
      <c r="C50" s="535"/>
      <c r="D50" s="538">
        <f>'rek.str.'!F32</f>
        <v>0</v>
      </c>
      <c r="E50" s="535"/>
    </row>
    <row r="51" spans="1:5" ht="14.4">
      <c r="A51" s="533"/>
      <c r="B51" s="545"/>
      <c r="C51" s="545"/>
      <c r="D51" s="750"/>
      <c r="E51" s="535"/>
    </row>
    <row r="52" spans="1:5" ht="15.6">
      <c r="A52" s="533" t="s">
        <v>610</v>
      </c>
      <c r="B52" s="537" t="s">
        <v>611</v>
      </c>
      <c r="C52" s="535"/>
      <c r="D52" s="538">
        <f>'rek.ei'!F29</f>
        <v>0</v>
      </c>
      <c r="E52" s="535"/>
    </row>
    <row r="53" spans="1:5" ht="14.4">
      <c r="A53" s="544"/>
      <c r="B53" s="567"/>
      <c r="C53" s="542"/>
      <c r="D53" s="543"/>
      <c r="E53" s="535"/>
    </row>
    <row r="54" spans="1:5" ht="15" thickBot="1">
      <c r="A54" s="544"/>
      <c r="B54" s="539" t="s">
        <v>631</v>
      </c>
      <c r="C54" s="540"/>
      <c r="D54" s="541">
        <f>SUM(D48:D53)</f>
        <v>0</v>
      </c>
      <c r="E54" s="535"/>
    </row>
    <row r="55" spans="1:5" ht="15" thickTop="1">
      <c r="A55" s="544"/>
      <c r="B55" s="567"/>
      <c r="C55" s="542"/>
      <c r="D55" s="543"/>
      <c r="E55" s="535"/>
    </row>
    <row r="56" spans="1:5" ht="15.6">
      <c r="A56" s="544" t="s">
        <v>612</v>
      </c>
      <c r="B56" s="537" t="s">
        <v>632</v>
      </c>
      <c r="C56" s="542"/>
      <c r="D56" s="543">
        <v>0</v>
      </c>
      <c r="E56" s="535"/>
    </row>
    <row r="57" spans="1:5" ht="15" thickBot="1">
      <c r="A57" s="533"/>
      <c r="B57" s="539"/>
      <c r="C57" s="545"/>
      <c r="D57" s="545"/>
      <c r="E57" s="535"/>
    </row>
    <row r="58" spans="1:5" ht="15.6" thickTop="1" thickBot="1">
      <c r="A58" s="546"/>
      <c r="B58" s="547" t="s">
        <v>636</v>
      </c>
      <c r="C58" s="547"/>
      <c r="D58" s="541">
        <f>D54+D56</f>
        <v>0</v>
      </c>
      <c r="E58" s="535"/>
    </row>
    <row r="59" spans="1:5" ht="15" thickTop="1">
      <c r="A59" s="533"/>
      <c r="B59" s="542"/>
      <c r="C59" s="542"/>
      <c r="D59" s="543"/>
      <c r="E59" s="535"/>
    </row>
    <row r="60" spans="1:5" ht="14.4">
      <c r="A60" s="533"/>
      <c r="B60" s="548" t="s">
        <v>613</v>
      </c>
      <c r="C60" s="549"/>
      <c r="D60" s="550">
        <f>D58*0.22</f>
        <v>0</v>
      </c>
      <c r="E60" s="535"/>
    </row>
    <row r="61" spans="1:5" ht="15" thickBot="1">
      <c r="A61" s="533"/>
      <c r="B61" s="551"/>
      <c r="C61" s="549"/>
      <c r="D61" s="550"/>
      <c r="E61" s="535"/>
    </row>
    <row r="62" spans="1:5" ht="18.600000000000001" thickBot="1">
      <c r="A62" s="533"/>
      <c r="B62" s="552" t="s">
        <v>977</v>
      </c>
      <c r="C62" s="553"/>
      <c r="D62" s="554">
        <f>D60+D58</f>
        <v>0</v>
      </c>
      <c r="E62" s="535"/>
    </row>
    <row r="63" spans="1:5" ht="18">
      <c r="A63" s="533"/>
      <c r="B63" s="679"/>
      <c r="C63" s="679"/>
      <c r="D63" s="680"/>
      <c r="E63" s="535"/>
    </row>
    <row r="64" spans="1:5" ht="18">
      <c r="A64" s="533"/>
      <c r="B64" s="679"/>
      <c r="C64" s="679"/>
      <c r="D64" s="680"/>
      <c r="E64" s="535"/>
    </row>
    <row r="65" spans="1:6" ht="18">
      <c r="A65" s="533"/>
      <c r="B65" s="536" t="s">
        <v>973</v>
      </c>
      <c r="C65" s="679"/>
      <c r="D65" s="680"/>
      <c r="E65" s="535"/>
    </row>
    <row r="66" spans="1:6" ht="18">
      <c r="A66" s="533"/>
      <c r="B66" s="679"/>
      <c r="C66" s="679"/>
      <c r="D66" s="680"/>
      <c r="E66" s="535"/>
    </row>
    <row r="67" spans="1:6" ht="15.6">
      <c r="A67" s="533" t="s">
        <v>608</v>
      </c>
      <c r="B67" s="537" t="s">
        <v>621</v>
      </c>
      <c r="C67" s="535"/>
      <c r="D67" s="538"/>
      <c r="E67" s="535"/>
    </row>
    <row r="68" spans="1:6" ht="15" thickBot="1">
      <c r="A68" s="533"/>
      <c r="B68" s="539" t="s">
        <v>609</v>
      </c>
      <c r="C68" s="540"/>
      <c r="D68" s="541">
        <f>'rek. goi'!D93</f>
        <v>0</v>
      </c>
      <c r="E68" s="535"/>
      <c r="F68" s="635"/>
    </row>
    <row r="69" spans="1:6" ht="15" thickTop="1">
      <c r="A69" s="533"/>
      <c r="B69" s="542"/>
      <c r="C69" s="542"/>
      <c r="D69" s="543"/>
      <c r="E69" s="535"/>
    </row>
    <row r="70" spans="1:6" ht="15.6">
      <c r="A70" s="533" t="s">
        <v>630</v>
      </c>
      <c r="B70" s="537" t="s">
        <v>622</v>
      </c>
      <c r="C70" s="535"/>
      <c r="D70" s="535"/>
      <c r="E70" s="535"/>
    </row>
    <row r="71" spans="1:6" ht="15" thickBot="1">
      <c r="A71" s="544"/>
      <c r="B71" s="539" t="s">
        <v>633</v>
      </c>
      <c r="C71" s="540"/>
      <c r="D71" s="541">
        <f>'rek.str.'!F34</f>
        <v>0</v>
      </c>
      <c r="E71" s="535"/>
      <c r="F71" s="711"/>
    </row>
    <row r="72" spans="1:6" ht="15" thickTop="1">
      <c r="A72" s="533"/>
      <c r="B72" s="545"/>
      <c r="C72" s="545"/>
      <c r="D72" s="545"/>
      <c r="E72" s="535"/>
    </row>
    <row r="73" spans="1:6" ht="15.6">
      <c r="A73" s="533" t="s">
        <v>610</v>
      </c>
      <c r="B73" s="537" t="s">
        <v>611</v>
      </c>
      <c r="C73" s="535"/>
      <c r="D73" s="535"/>
      <c r="E73" s="535"/>
    </row>
    <row r="74" spans="1:6" ht="15" thickBot="1">
      <c r="A74" s="544"/>
      <c r="B74" s="539" t="s">
        <v>634</v>
      </c>
      <c r="C74" s="540"/>
      <c r="D74" s="541">
        <f>'rek.ei'!F31</f>
        <v>0</v>
      </c>
      <c r="E74" s="535"/>
      <c r="F74" s="711"/>
    </row>
    <row r="75" spans="1:6" ht="15" thickTop="1">
      <c r="A75" s="544"/>
      <c r="B75" s="567"/>
      <c r="C75" s="542"/>
      <c r="D75" s="543"/>
      <c r="E75" s="535"/>
    </row>
    <row r="76" spans="1:6" ht="15" thickBot="1">
      <c r="A76" s="544"/>
      <c r="B76" s="539" t="s">
        <v>631</v>
      </c>
      <c r="C76" s="540"/>
      <c r="D76" s="541">
        <f>D68+D71+D74</f>
        <v>0</v>
      </c>
      <c r="E76" s="535"/>
    </row>
    <row r="77" spans="1:6" ht="15" thickTop="1">
      <c r="A77" s="544"/>
      <c r="B77" s="567"/>
      <c r="C77" s="542"/>
      <c r="D77" s="543"/>
      <c r="E77" s="535"/>
    </row>
    <row r="78" spans="1:6" ht="15.6">
      <c r="A78" s="544" t="s">
        <v>612</v>
      </c>
      <c r="B78" s="537" t="s">
        <v>632</v>
      </c>
      <c r="C78" s="542"/>
      <c r="D78" s="543"/>
      <c r="E78" s="535"/>
    </row>
    <row r="79" spans="1:6" ht="15" thickBot="1">
      <c r="A79" s="533"/>
      <c r="B79" s="539" t="s">
        <v>635</v>
      </c>
      <c r="C79" s="540"/>
      <c r="D79" s="541">
        <f>'rek.poh.'!F18</f>
        <v>0</v>
      </c>
      <c r="E79" s="535"/>
      <c r="F79" s="635"/>
    </row>
    <row r="80" spans="1:6" ht="15.6" thickTop="1" thickBot="1">
      <c r="A80" s="533"/>
      <c r="B80" s="539"/>
      <c r="C80" s="545"/>
      <c r="D80" s="545"/>
      <c r="E80" s="535"/>
    </row>
    <row r="81" spans="1:6" ht="15.6" thickTop="1" thickBot="1">
      <c r="A81" s="546"/>
      <c r="B81" s="547" t="s">
        <v>636</v>
      </c>
      <c r="C81" s="547"/>
      <c r="D81" s="541">
        <f>D76+D79</f>
        <v>0</v>
      </c>
      <c r="E81" s="535"/>
      <c r="F81" s="635"/>
    </row>
    <row r="82" spans="1:6" ht="15" thickTop="1">
      <c r="A82" s="533"/>
      <c r="B82" s="542"/>
      <c r="C82" s="542"/>
      <c r="D82" s="543"/>
      <c r="E82" s="535"/>
    </row>
    <row r="83" spans="1:6" ht="14.4">
      <c r="A83" s="533"/>
      <c r="B83" s="548" t="s">
        <v>613</v>
      </c>
      <c r="C83" s="549"/>
      <c r="D83" s="550">
        <f>D81*0.22</f>
        <v>0</v>
      </c>
      <c r="E83" s="535"/>
    </row>
    <row r="84" spans="1:6" ht="15" thickBot="1">
      <c r="A84" s="533"/>
      <c r="B84" s="551"/>
      <c r="C84" s="549"/>
      <c r="D84" s="550"/>
      <c r="E84" s="535"/>
    </row>
    <row r="85" spans="1:6" ht="18.600000000000001" thickBot="1">
      <c r="A85" s="533"/>
      <c r="B85" s="552" t="s">
        <v>637</v>
      </c>
      <c r="C85" s="553"/>
      <c r="D85" s="554">
        <f>D83+D81</f>
        <v>0</v>
      </c>
      <c r="E85" s="535"/>
      <c r="F85" s="635"/>
    </row>
    <row r="86" spans="1:6" ht="14.4">
      <c r="A86" s="533"/>
      <c r="B86" s="555"/>
      <c r="C86" s="556"/>
      <c r="D86" s="557"/>
      <c r="E86" s="535"/>
    </row>
    <row r="87" spans="1:6" ht="14.4">
      <c r="A87" s="533"/>
      <c r="B87" s="551"/>
      <c r="C87" s="565"/>
      <c r="D87" s="566"/>
      <c r="E87" s="535"/>
    </row>
    <row r="88" spans="1:6" ht="14.4">
      <c r="A88" s="533"/>
      <c r="B88" s="551"/>
      <c r="C88" s="565"/>
      <c r="D88" s="566"/>
      <c r="E88" s="535"/>
    </row>
    <row r="89" spans="1:6" ht="14.4">
      <c r="A89" s="533"/>
      <c r="B89" s="551"/>
      <c r="C89" s="565"/>
      <c r="D89" s="566"/>
      <c r="E89" s="535"/>
    </row>
    <row r="90" spans="1:6">
      <c r="B90" s="558"/>
      <c r="C90" s="757" t="s">
        <v>614</v>
      </c>
      <c r="D90" s="757"/>
      <c r="E90" s="757"/>
    </row>
    <row r="91" spans="1:6" ht="14.4" thickBot="1">
      <c r="B91" s="558"/>
      <c r="C91" s="752"/>
      <c r="D91" s="752"/>
      <c r="E91" s="752"/>
    </row>
    <row r="92" spans="1:6">
      <c r="B92" s="558"/>
      <c r="C92" s="559"/>
      <c r="D92" s="559"/>
      <c r="E92" s="559"/>
    </row>
    <row r="93" spans="1:6" ht="14.4" thickBot="1">
      <c r="A93" t="s">
        <v>615</v>
      </c>
      <c r="B93" s="560" t="s">
        <v>616</v>
      </c>
      <c r="C93" s="752" t="s">
        <v>616</v>
      </c>
      <c r="D93" s="752"/>
      <c r="E93" s="752"/>
    </row>
    <row r="94" spans="1:6" ht="14.4" thickBot="1">
      <c r="A94" s="561"/>
      <c r="B94" s="562" t="s">
        <v>617</v>
      </c>
      <c r="C94" s="754" t="s">
        <v>618</v>
      </c>
      <c r="D94" s="754"/>
      <c r="E94" s="754"/>
    </row>
    <row r="95" spans="1:6" ht="14.4" thickTop="1">
      <c r="A95" s="563"/>
      <c r="B95" s="562"/>
      <c r="C95" s="564"/>
      <c r="D95" s="564"/>
      <c r="E95" s="564"/>
    </row>
    <row r="96" spans="1:6" ht="14.4" thickBot="1">
      <c r="A96" t="s">
        <v>619</v>
      </c>
      <c r="B96" s="558"/>
      <c r="C96" s="752" t="s">
        <v>616</v>
      </c>
      <c r="D96" s="753"/>
      <c r="E96" s="753"/>
    </row>
    <row r="97" spans="1:5" ht="14.4" thickBot="1">
      <c r="A97" s="561"/>
      <c r="C97" s="754" t="s">
        <v>620</v>
      </c>
      <c r="D97" s="754"/>
      <c r="E97" s="754"/>
    </row>
    <row r="98" spans="1:5" ht="14.4" thickTop="1"/>
  </sheetData>
  <protectedRanges>
    <protectedRange sqref="E83:E89 A82:E82 A83:A89 D67:D81 A23:D23 A24:A26 D12:D22 A41:D41 A42:A46 D30:D40 A59:D59 D48:D58 A60:A66" name="Obseg1"/>
  </protectedRanges>
  <mergeCells count="8">
    <mergeCell ref="C96:E96"/>
    <mergeCell ref="C97:E97"/>
    <mergeCell ref="C5:D5"/>
    <mergeCell ref="C6:E6"/>
    <mergeCell ref="C90:E90"/>
    <mergeCell ref="C91:E91"/>
    <mergeCell ref="C93:E93"/>
    <mergeCell ref="C94:E94"/>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HZ383"/>
  <sheetViews>
    <sheetView topLeftCell="A82" zoomScaleNormal="100" workbookViewId="0">
      <selection activeCell="E144" sqref="E144"/>
    </sheetView>
  </sheetViews>
  <sheetFormatPr defaultRowHeight="13.8"/>
  <cols>
    <col min="1" max="1" width="7.796875" style="662" customWidth="1"/>
    <col min="2" max="2" width="37.69921875" style="66" customWidth="1"/>
    <col min="3" max="3" width="4.09765625" style="107" customWidth="1"/>
    <col min="4" max="4" width="5.09765625" style="55" customWidth="1"/>
    <col min="5" max="5" width="8.5" style="55" customWidth="1"/>
    <col min="6" max="6" width="9.3984375" style="55" customWidth="1"/>
    <col min="7" max="8" width="8.5" style="83" customWidth="1"/>
    <col min="9" max="9" width="73.796875" style="83" customWidth="1"/>
    <col min="10" max="234" width="8.5" style="83" customWidth="1"/>
  </cols>
  <sheetData>
    <row r="2" spans="1:9">
      <c r="A2" s="660"/>
      <c r="B2" s="108"/>
      <c r="C2" s="109"/>
    </row>
    <row r="3" spans="1:9" ht="39.6">
      <c r="A3" s="661" t="s">
        <v>23</v>
      </c>
      <c r="B3" s="110" t="s">
        <v>267</v>
      </c>
      <c r="C3" s="111" t="s">
        <v>25</v>
      </c>
      <c r="D3" s="112" t="s">
        <v>26</v>
      </c>
      <c r="E3" s="113" t="s">
        <v>27</v>
      </c>
      <c r="F3" s="112" t="s">
        <v>28</v>
      </c>
      <c r="I3" s="233"/>
    </row>
    <row r="4" spans="1:9">
      <c r="B4" s="63"/>
      <c r="C4" s="81"/>
      <c r="D4" s="31"/>
      <c r="E4" s="114"/>
      <c r="F4" s="31"/>
    </row>
    <row r="5" spans="1:9">
      <c r="B5" s="63" t="s">
        <v>71</v>
      </c>
      <c r="C5" s="64"/>
      <c r="D5" s="35"/>
      <c r="F5" s="35"/>
    </row>
    <row r="6" spans="1:9" ht="26.4">
      <c r="B6" s="66" t="s">
        <v>110</v>
      </c>
      <c r="C6" s="64"/>
      <c r="D6" s="35"/>
      <c r="F6" s="35"/>
    </row>
    <row r="7" spans="1:9">
      <c r="B7" s="63" t="s">
        <v>650</v>
      </c>
      <c r="C7" s="64"/>
      <c r="D7" s="35"/>
      <c r="F7" s="35"/>
    </row>
    <row r="8" spans="1:9" ht="39.6">
      <c r="B8" s="63" t="s">
        <v>673</v>
      </c>
      <c r="C8" s="64"/>
      <c r="D8" s="35"/>
      <c r="F8" s="35"/>
    </row>
    <row r="9" spans="1:9">
      <c r="B9" s="63"/>
      <c r="C9" s="64"/>
      <c r="D9" s="35"/>
      <c r="F9" s="35"/>
    </row>
    <row r="10" spans="1:9">
      <c r="A10" s="663" t="s">
        <v>923</v>
      </c>
      <c r="B10" s="67" t="s">
        <v>180</v>
      </c>
      <c r="C10" s="64"/>
      <c r="D10" s="35"/>
      <c r="F10" s="35"/>
    </row>
    <row r="11" spans="1:9">
      <c r="B11" s="94" t="s">
        <v>111</v>
      </c>
      <c r="C11" s="64"/>
      <c r="D11" s="35"/>
      <c r="F11" s="35"/>
    </row>
    <row r="12" spans="1:9" ht="31.8" customHeight="1">
      <c r="A12" s="662">
        <v>1</v>
      </c>
      <c r="B12" s="218" t="s">
        <v>654</v>
      </c>
      <c r="C12" s="64"/>
      <c r="D12" s="35"/>
      <c r="F12" s="35"/>
    </row>
    <row r="13" spans="1:9" ht="26.4">
      <c r="B13" s="218" t="s">
        <v>112</v>
      </c>
      <c r="C13" s="64"/>
      <c r="D13" s="35"/>
      <c r="F13" s="35"/>
    </row>
    <row r="14" spans="1:9" ht="18" customHeight="1">
      <c r="B14" s="218" t="s">
        <v>113</v>
      </c>
      <c r="C14" s="64"/>
      <c r="D14" s="35"/>
      <c r="F14" s="35"/>
    </row>
    <row r="15" spans="1:9">
      <c r="B15" s="218" t="s">
        <v>656</v>
      </c>
      <c r="C15" s="64"/>
      <c r="D15" s="35"/>
      <c r="F15" s="35"/>
    </row>
    <row r="16" spans="1:9" ht="39.6">
      <c r="B16" s="218" t="s">
        <v>115</v>
      </c>
      <c r="C16" s="64"/>
      <c r="D16" s="35"/>
      <c r="F16" s="35"/>
    </row>
    <row r="17" spans="1:6" ht="39.75" customHeight="1">
      <c r="B17" s="218" t="s">
        <v>116</v>
      </c>
      <c r="C17" s="64"/>
      <c r="D17" s="35"/>
      <c r="F17" s="35"/>
    </row>
    <row r="18" spans="1:6" ht="15" customHeight="1">
      <c r="B18" s="218" t="s">
        <v>657</v>
      </c>
      <c r="C18" s="64"/>
      <c r="D18" s="35"/>
      <c r="F18" s="35"/>
    </row>
    <row r="19" spans="1:6" ht="26.4">
      <c r="B19" s="218" t="s">
        <v>117</v>
      </c>
      <c r="C19" s="64"/>
      <c r="D19" s="35"/>
      <c r="F19" s="35"/>
    </row>
    <row r="20" spans="1:6">
      <c r="B20" s="66" t="s">
        <v>663</v>
      </c>
      <c r="C20" s="64"/>
      <c r="D20" s="35"/>
      <c r="F20" s="35"/>
    </row>
    <row r="21" spans="1:6">
      <c r="B21" s="218" t="s">
        <v>655</v>
      </c>
      <c r="C21" s="64"/>
      <c r="D21" s="35"/>
      <c r="F21" s="35"/>
    </row>
    <row r="22" spans="1:6">
      <c r="B22" s="232" t="s">
        <v>668</v>
      </c>
      <c r="C22" s="64" t="s">
        <v>55</v>
      </c>
      <c r="D22" s="35">
        <v>4</v>
      </c>
      <c r="E22" s="72"/>
      <c r="F22" s="35">
        <f>D22*E22</f>
        <v>0</v>
      </c>
    </row>
    <row r="23" spans="1:6">
      <c r="B23" s="83"/>
      <c r="C23" s="64"/>
      <c r="D23" s="35"/>
      <c r="E23" s="72"/>
      <c r="F23" s="35"/>
    </row>
    <row r="24" spans="1:6" ht="26.4">
      <c r="A24" s="664">
        <v>2</v>
      </c>
      <c r="B24" s="218" t="s">
        <v>659</v>
      </c>
      <c r="C24" s="64"/>
      <c r="D24" s="35"/>
      <c r="F24" s="35"/>
    </row>
    <row r="25" spans="1:6" ht="26.4">
      <c r="B25" s="218" t="s">
        <v>112</v>
      </c>
      <c r="C25" s="64"/>
      <c r="D25" s="35"/>
      <c r="F25" s="35"/>
    </row>
    <row r="26" spans="1:6">
      <c r="B26" s="218" t="s">
        <v>113</v>
      </c>
      <c r="C26" s="64"/>
      <c r="D26" s="35"/>
      <c r="F26" s="35"/>
    </row>
    <row r="27" spans="1:6">
      <c r="B27" s="218" t="s">
        <v>656</v>
      </c>
      <c r="C27" s="64"/>
      <c r="D27" s="35"/>
      <c r="F27" s="35"/>
    </row>
    <row r="28" spans="1:6" ht="39.6">
      <c r="B28" s="218" t="s">
        <v>115</v>
      </c>
      <c r="C28" s="64"/>
      <c r="D28" s="35"/>
      <c r="F28" s="35"/>
    </row>
    <row r="29" spans="1:6" ht="39.6">
      <c r="B29" s="218" t="s">
        <v>116</v>
      </c>
      <c r="C29" s="64"/>
      <c r="D29" s="35"/>
      <c r="F29" s="35"/>
    </row>
    <row r="30" spans="1:6">
      <c r="B30" s="218" t="s">
        <v>657</v>
      </c>
      <c r="C30" s="64"/>
      <c r="D30" s="35"/>
      <c r="F30" s="35"/>
    </row>
    <row r="31" spans="1:6" ht="26.4">
      <c r="B31" s="218" t="s">
        <v>117</v>
      </c>
      <c r="C31" s="64"/>
      <c r="D31" s="35"/>
      <c r="F31" s="35"/>
    </row>
    <row r="32" spans="1:6">
      <c r="B32" s="66" t="s">
        <v>663</v>
      </c>
      <c r="C32" s="64"/>
      <c r="D32" s="35"/>
      <c r="F32" s="35"/>
    </row>
    <row r="33" spans="1:6">
      <c r="B33" s="218" t="s">
        <v>661</v>
      </c>
      <c r="C33" s="64"/>
      <c r="D33" s="35"/>
      <c r="F33" s="35"/>
    </row>
    <row r="34" spans="1:6">
      <c r="B34" s="232" t="s">
        <v>667</v>
      </c>
      <c r="C34" s="64" t="s">
        <v>55</v>
      </c>
      <c r="D34" s="35">
        <v>2</v>
      </c>
      <c r="E34" s="72"/>
      <c r="F34" s="35">
        <f>D34*E34</f>
        <v>0</v>
      </c>
    </row>
    <row r="35" spans="1:6">
      <c r="B35" s="83"/>
      <c r="C35" s="64"/>
      <c r="D35" s="35"/>
      <c r="E35" s="72"/>
      <c r="F35" s="35"/>
    </row>
    <row r="36" spans="1:6" ht="52.8">
      <c r="A36" s="665">
        <v>3</v>
      </c>
      <c r="B36" s="653" t="s">
        <v>648</v>
      </c>
      <c r="C36" s="654"/>
      <c r="D36" s="655"/>
      <c r="E36" s="656"/>
      <c r="F36" s="655"/>
    </row>
    <row r="37" spans="1:6" ht="26.4">
      <c r="A37" s="665"/>
      <c r="B37" s="653" t="s">
        <v>119</v>
      </c>
      <c r="C37" s="654"/>
      <c r="D37" s="655"/>
      <c r="E37" s="656"/>
      <c r="F37" s="655"/>
    </row>
    <row r="38" spans="1:6" ht="26.4">
      <c r="A38" s="665"/>
      <c r="B38" s="653" t="s">
        <v>120</v>
      </c>
      <c r="C38" s="654"/>
      <c r="D38" s="655"/>
      <c r="E38" s="656"/>
      <c r="F38" s="655"/>
    </row>
    <row r="39" spans="1:6" ht="20.399999999999999" customHeight="1">
      <c r="A39" s="665"/>
      <c r="B39" s="657" t="s">
        <v>242</v>
      </c>
      <c r="C39" s="654"/>
      <c r="D39" s="655"/>
      <c r="E39" s="656"/>
      <c r="F39" s="655"/>
    </row>
    <row r="40" spans="1:6" ht="30.6" customHeight="1">
      <c r="A40" s="665"/>
      <c r="B40" s="653" t="s">
        <v>641</v>
      </c>
      <c r="C40" s="654"/>
      <c r="D40" s="655"/>
      <c r="E40" s="656"/>
      <c r="F40" s="655"/>
    </row>
    <row r="41" spans="1:6">
      <c r="A41" s="665"/>
      <c r="B41" s="653" t="s">
        <v>121</v>
      </c>
      <c r="C41" s="654"/>
      <c r="D41" s="655"/>
      <c r="E41" s="658"/>
      <c r="F41" s="655"/>
    </row>
    <row r="42" spans="1:6" ht="26.4">
      <c r="A42" s="665"/>
      <c r="B42" s="653" t="s">
        <v>122</v>
      </c>
      <c r="C42" s="654"/>
      <c r="D42" s="655"/>
      <c r="E42" s="656"/>
      <c r="F42" s="655"/>
    </row>
    <row r="43" spans="1:6" ht="39.6">
      <c r="A43" s="665"/>
      <c r="B43" s="653" t="s">
        <v>243</v>
      </c>
      <c r="C43" s="654"/>
      <c r="D43" s="655"/>
      <c r="E43" s="656"/>
      <c r="F43" s="655"/>
    </row>
    <row r="44" spans="1:6" ht="27.6" customHeight="1">
      <c r="A44" s="665"/>
      <c r="B44" s="659" t="s">
        <v>649</v>
      </c>
      <c r="C44" s="654" t="s">
        <v>55</v>
      </c>
      <c r="D44" s="655">
        <v>2</v>
      </c>
      <c r="E44" s="656"/>
      <c r="F44" s="655">
        <f>D44*E44</f>
        <v>0</v>
      </c>
    </row>
    <row r="45" spans="1:6">
      <c r="A45" s="665"/>
      <c r="B45" s="657"/>
      <c r="C45" s="654"/>
      <c r="D45" s="655"/>
      <c r="E45" s="656"/>
      <c r="F45" s="655"/>
    </row>
    <row r="46" spans="1:6" ht="52.8">
      <c r="A46" s="665">
        <v>4</v>
      </c>
      <c r="B46" s="653" t="s">
        <v>652</v>
      </c>
      <c r="C46" s="654"/>
      <c r="D46" s="655"/>
      <c r="E46" s="656"/>
      <c r="F46" s="655"/>
    </row>
    <row r="47" spans="1:6">
      <c r="A47" s="665"/>
      <c r="B47" s="657" t="s">
        <v>245</v>
      </c>
      <c r="C47" s="654"/>
      <c r="D47" s="655"/>
      <c r="E47" s="656"/>
      <c r="F47" s="655"/>
    </row>
    <row r="48" spans="1:6">
      <c r="A48" s="665"/>
      <c r="B48" s="653" t="s">
        <v>121</v>
      </c>
      <c r="C48" s="654"/>
      <c r="D48" s="655"/>
      <c r="E48" s="658"/>
      <c r="F48" s="655"/>
    </row>
    <row r="49" spans="1:6" ht="39.6">
      <c r="A49" s="665"/>
      <c r="B49" s="653" t="s">
        <v>244</v>
      </c>
      <c r="C49" s="654"/>
      <c r="D49" s="655"/>
      <c r="E49" s="656"/>
      <c r="F49" s="655"/>
    </row>
    <row r="50" spans="1:6" ht="26.4">
      <c r="A50" s="665"/>
      <c r="B50" s="653" t="s">
        <v>641</v>
      </c>
      <c r="C50" s="654"/>
      <c r="D50" s="655"/>
      <c r="E50" s="656"/>
      <c r="F50" s="655"/>
    </row>
    <row r="51" spans="1:6" ht="26.4">
      <c r="A51" s="665"/>
      <c r="B51" s="653" t="s">
        <v>246</v>
      </c>
      <c r="C51" s="654"/>
      <c r="D51" s="655"/>
      <c r="E51" s="656"/>
      <c r="F51" s="655"/>
    </row>
    <row r="52" spans="1:6">
      <c r="A52" s="665"/>
      <c r="B52" s="659" t="s">
        <v>645</v>
      </c>
      <c r="C52" s="654" t="s">
        <v>55</v>
      </c>
      <c r="D52" s="655">
        <v>2</v>
      </c>
      <c r="E52" s="656"/>
      <c r="F52" s="655">
        <f>D52*E52</f>
        <v>0</v>
      </c>
    </row>
    <row r="53" spans="1:6">
      <c r="A53" s="665"/>
      <c r="B53" s="657"/>
      <c r="C53" s="654"/>
      <c r="D53" s="655"/>
      <c r="E53" s="656"/>
      <c r="F53" s="655"/>
    </row>
    <row r="54" spans="1:6" ht="39.6">
      <c r="A54" s="665">
        <v>5</v>
      </c>
      <c r="B54" s="653" t="s">
        <v>653</v>
      </c>
      <c r="C54" s="654"/>
      <c r="D54" s="655"/>
      <c r="E54" s="656"/>
      <c r="F54" s="655"/>
    </row>
    <row r="55" spans="1:6">
      <c r="A55" s="665"/>
      <c r="B55" s="657" t="s">
        <v>245</v>
      </c>
      <c r="C55" s="654"/>
      <c r="D55" s="655"/>
      <c r="E55" s="656"/>
      <c r="F55" s="655"/>
    </row>
    <row r="56" spans="1:6">
      <c r="A56" s="665"/>
      <c r="B56" s="653" t="s">
        <v>121</v>
      </c>
      <c r="C56" s="654"/>
      <c r="D56" s="655"/>
      <c r="E56" s="658"/>
      <c r="F56" s="655"/>
    </row>
    <row r="57" spans="1:6" ht="39.6">
      <c r="A57" s="665"/>
      <c r="B57" s="653" t="s">
        <v>244</v>
      </c>
      <c r="C57" s="654"/>
      <c r="D57" s="655"/>
      <c r="E57" s="656"/>
      <c r="F57" s="655"/>
    </row>
    <row r="58" spans="1:6" ht="26.4">
      <c r="A58" s="665"/>
      <c r="B58" s="653" t="s">
        <v>641</v>
      </c>
      <c r="C58" s="654"/>
      <c r="D58" s="655"/>
      <c r="E58" s="656"/>
      <c r="F58" s="655"/>
    </row>
    <row r="59" spans="1:6" ht="26.4">
      <c r="A59" s="665"/>
      <c r="B59" s="653" t="s">
        <v>246</v>
      </c>
      <c r="C59" s="654"/>
      <c r="D59" s="655"/>
      <c r="E59" s="656"/>
      <c r="F59" s="655"/>
    </row>
    <row r="60" spans="1:6">
      <c r="A60" s="665"/>
      <c r="B60" s="659" t="s">
        <v>645</v>
      </c>
      <c r="C60" s="654" t="s">
        <v>55</v>
      </c>
      <c r="D60" s="655">
        <v>1</v>
      </c>
      <c r="E60" s="656"/>
      <c r="F60" s="655">
        <f>D60*E60</f>
        <v>0</v>
      </c>
    </row>
    <row r="61" spans="1:6">
      <c r="B61" s="63"/>
      <c r="C61" s="64"/>
      <c r="D61" s="41"/>
      <c r="E61" s="116"/>
      <c r="F61" s="35"/>
    </row>
    <row r="62" spans="1:6">
      <c r="A62" s="660"/>
      <c r="B62" s="94" t="s">
        <v>118</v>
      </c>
      <c r="C62" s="64"/>
      <c r="D62" s="35"/>
      <c r="E62" s="117"/>
      <c r="F62" s="35"/>
    </row>
    <row r="63" spans="1:6">
      <c r="A63" s="660"/>
      <c r="B63" s="94"/>
      <c r="C63" s="64"/>
      <c r="D63" s="35"/>
      <c r="E63" s="117"/>
      <c r="F63" s="35"/>
    </row>
    <row r="64" spans="1:6" ht="43.8" customHeight="1">
      <c r="A64" s="660">
        <v>6</v>
      </c>
      <c r="B64" s="89" t="s">
        <v>959</v>
      </c>
      <c r="C64" s="64"/>
      <c r="D64" s="35"/>
      <c r="E64" s="117"/>
      <c r="F64" s="35"/>
    </row>
    <row r="65" spans="1:6">
      <c r="A65" s="660"/>
      <c r="B65" s="89" t="s">
        <v>1006</v>
      </c>
      <c r="C65" s="64" t="s">
        <v>55</v>
      </c>
      <c r="D65" s="35">
        <v>16</v>
      </c>
      <c r="E65" s="117"/>
      <c r="F65" s="35">
        <f t="shared" ref="F65:F72" si="0">D65*E65</f>
        <v>0</v>
      </c>
    </row>
    <row r="66" spans="1:6">
      <c r="A66" s="660"/>
      <c r="B66" s="89" t="s">
        <v>1009</v>
      </c>
      <c r="C66" s="64" t="s">
        <v>55</v>
      </c>
      <c r="D66" s="35">
        <v>4</v>
      </c>
      <c r="E66" s="117"/>
      <c r="F66" s="35">
        <f t="shared" si="0"/>
        <v>0</v>
      </c>
    </row>
    <row r="67" spans="1:6">
      <c r="A67" s="660"/>
      <c r="B67" s="89" t="s">
        <v>1007</v>
      </c>
      <c r="C67" s="64" t="s">
        <v>55</v>
      </c>
      <c r="D67" s="35">
        <v>2</v>
      </c>
      <c r="E67" s="117"/>
      <c r="F67" s="35">
        <f t="shared" si="0"/>
        <v>0</v>
      </c>
    </row>
    <row r="68" spans="1:6">
      <c r="A68" s="660"/>
      <c r="B68" s="89" t="s">
        <v>1008</v>
      </c>
      <c r="C68" s="64" t="s">
        <v>55</v>
      </c>
      <c r="D68" s="35">
        <v>2</v>
      </c>
      <c r="E68" s="117"/>
      <c r="F68" s="35">
        <f t="shared" si="0"/>
        <v>0</v>
      </c>
    </row>
    <row r="69" spans="1:6">
      <c r="A69" s="660"/>
      <c r="B69" s="89"/>
      <c r="C69" s="64"/>
      <c r="D69" s="35"/>
      <c r="E69" s="117"/>
      <c r="F69" s="35"/>
    </row>
    <row r="70" spans="1:6" ht="26.4">
      <c r="A70" s="660">
        <v>7</v>
      </c>
      <c r="B70" s="89" t="s">
        <v>646</v>
      </c>
      <c r="C70" s="64" t="s">
        <v>55</v>
      </c>
      <c r="D70" s="35">
        <f>SUM(D65:D68)</f>
        <v>24</v>
      </c>
      <c r="E70" s="117"/>
      <c r="F70" s="35">
        <f t="shared" si="0"/>
        <v>0</v>
      </c>
    </row>
    <row r="71" spans="1:6">
      <c r="A71" s="660"/>
      <c r="B71" s="89"/>
      <c r="C71" s="64"/>
      <c r="D71" s="35"/>
      <c r="E71" s="117"/>
      <c r="F71" s="35"/>
    </row>
    <row r="72" spans="1:6" ht="177" customHeight="1">
      <c r="A72" s="665">
        <v>8</v>
      </c>
      <c r="B72" s="657" t="s">
        <v>647</v>
      </c>
      <c r="C72" s="654" t="s">
        <v>55</v>
      </c>
      <c r="D72" s="655">
        <v>1</v>
      </c>
      <c r="E72" s="671"/>
      <c r="F72" s="655">
        <f t="shared" si="0"/>
        <v>0</v>
      </c>
    </row>
    <row r="73" spans="1:6">
      <c r="A73" s="660"/>
      <c r="B73" s="89"/>
      <c r="C73" s="64"/>
      <c r="D73" s="35"/>
      <c r="E73" s="117"/>
      <c r="F73" s="35"/>
    </row>
    <row r="74" spans="1:6">
      <c r="A74" s="660"/>
      <c r="B74" s="94" t="s">
        <v>247</v>
      </c>
      <c r="C74" s="64"/>
      <c r="D74" s="35"/>
      <c r="E74" s="117"/>
      <c r="F74" s="35"/>
    </row>
    <row r="75" spans="1:6">
      <c r="A75" s="660"/>
      <c r="B75" s="94"/>
      <c r="C75" s="64"/>
      <c r="D75" s="35"/>
      <c r="E75" s="117"/>
      <c r="F75" s="35"/>
    </row>
    <row r="76" spans="1:6" ht="52.8">
      <c r="A76" s="660"/>
      <c r="B76" s="63" t="s">
        <v>672</v>
      </c>
      <c r="C76" s="64"/>
      <c r="D76" s="35"/>
      <c r="E76" s="117"/>
      <c r="F76" s="35"/>
    </row>
    <row r="77" spans="1:6">
      <c r="A77" s="660"/>
      <c r="B77" s="94"/>
      <c r="C77" s="64"/>
      <c r="D77" s="35"/>
      <c r="E77" s="117"/>
      <c r="F77" s="35"/>
    </row>
    <row r="78" spans="1:6">
      <c r="A78" s="660"/>
      <c r="B78" s="89"/>
      <c r="C78" s="64"/>
      <c r="D78" s="35"/>
      <c r="E78" s="117"/>
      <c r="F78" s="35"/>
    </row>
    <row r="79" spans="1:6" ht="71.400000000000006" customHeight="1">
      <c r="A79" s="660">
        <v>7</v>
      </c>
      <c r="B79" s="89" t="s">
        <v>1011</v>
      </c>
      <c r="C79" s="64"/>
      <c r="D79" s="35"/>
      <c r="E79" s="117"/>
      <c r="F79" s="35"/>
    </row>
    <row r="80" spans="1:6">
      <c r="B80" s="89" t="s">
        <v>1010</v>
      </c>
      <c r="C80" s="64" t="s">
        <v>55</v>
      </c>
      <c r="D80" s="35">
        <v>8</v>
      </c>
      <c r="E80" s="72"/>
      <c r="F80" s="35">
        <f t="shared" ref="F80:F82" si="1">D80*E80</f>
        <v>0</v>
      </c>
    </row>
    <row r="81" spans="1:6">
      <c r="A81" s="660"/>
      <c r="B81" s="89" t="s">
        <v>1009</v>
      </c>
      <c r="C81" s="64" t="s">
        <v>55</v>
      </c>
      <c r="D81" s="35">
        <v>4</v>
      </c>
      <c r="E81" s="117"/>
      <c r="F81" s="35">
        <f t="shared" si="1"/>
        <v>0</v>
      </c>
    </row>
    <row r="82" spans="1:6">
      <c r="A82" s="660"/>
      <c r="B82" s="89" t="s">
        <v>1007</v>
      </c>
      <c r="C82" s="64" t="s">
        <v>55</v>
      </c>
      <c r="D82" s="35">
        <v>2</v>
      </c>
      <c r="E82" s="117"/>
      <c r="F82" s="35">
        <f t="shared" si="1"/>
        <v>0</v>
      </c>
    </row>
    <row r="83" spans="1:6">
      <c r="A83" s="660"/>
      <c r="B83" s="89" t="s">
        <v>1008</v>
      </c>
      <c r="C83" s="64" t="s">
        <v>55</v>
      </c>
      <c r="D83" s="35">
        <v>2</v>
      </c>
      <c r="E83" s="117"/>
      <c r="F83" s="35">
        <f>D83*E83</f>
        <v>0</v>
      </c>
    </row>
    <row r="84" spans="1:6">
      <c r="B84" s="63"/>
      <c r="C84" s="64"/>
      <c r="D84" s="35"/>
      <c r="E84" s="115"/>
      <c r="F84" s="35"/>
    </row>
    <row r="85" spans="1:6">
      <c r="B85" s="94" t="s">
        <v>248</v>
      </c>
      <c r="C85" s="64"/>
      <c r="D85" s="35"/>
      <c r="E85" s="115"/>
      <c r="F85" s="35"/>
    </row>
    <row r="86" spans="1:6">
      <c r="B86" s="63"/>
      <c r="C86" s="64"/>
      <c r="D86" s="35"/>
      <c r="E86" s="115"/>
      <c r="F86" s="35"/>
    </row>
    <row r="87" spans="1:6" ht="39.6">
      <c r="A87" s="662">
        <v>8</v>
      </c>
      <c r="B87" s="66" t="s">
        <v>249</v>
      </c>
      <c r="C87" s="64"/>
      <c r="D87" s="35"/>
      <c r="E87" s="115"/>
      <c r="F87" s="35"/>
    </row>
    <row r="88" spans="1:6">
      <c r="B88" s="89" t="s">
        <v>1006</v>
      </c>
      <c r="C88" s="64" t="s">
        <v>55</v>
      </c>
      <c r="D88" s="35">
        <v>16</v>
      </c>
      <c r="E88" s="72"/>
      <c r="F88" s="35">
        <f t="shared" ref="F88:F90" si="2">D88*E88</f>
        <v>0</v>
      </c>
    </row>
    <row r="89" spans="1:6">
      <c r="B89" s="89" t="s">
        <v>1009</v>
      </c>
      <c r="C89" s="64" t="s">
        <v>55</v>
      </c>
      <c r="D89" s="35">
        <v>4</v>
      </c>
      <c r="E89" s="117"/>
      <c r="F89" s="35">
        <f t="shared" si="2"/>
        <v>0</v>
      </c>
    </row>
    <row r="90" spans="1:6">
      <c r="B90" s="89" t="s">
        <v>1007</v>
      </c>
      <c r="C90" s="64" t="s">
        <v>55</v>
      </c>
      <c r="D90" s="35">
        <v>2</v>
      </c>
      <c r="E90" s="117"/>
      <c r="F90" s="35">
        <f t="shared" si="2"/>
        <v>0</v>
      </c>
    </row>
    <row r="91" spans="1:6">
      <c r="B91" s="89" t="s">
        <v>1008</v>
      </c>
      <c r="C91" s="64" t="s">
        <v>55</v>
      </c>
      <c r="D91" s="35">
        <v>2</v>
      </c>
      <c r="E91" s="117"/>
      <c r="F91" s="35">
        <f>D91*E91</f>
        <v>0</v>
      </c>
    </row>
    <row r="92" spans="1:6">
      <c r="B92" s="89"/>
      <c r="C92" s="64"/>
      <c r="D92" s="35"/>
      <c r="E92" s="117"/>
      <c r="F92" s="35"/>
    </row>
    <row r="93" spans="1:6">
      <c r="A93" s="668"/>
      <c r="B93" s="95" t="s">
        <v>941</v>
      </c>
      <c r="C93" s="225"/>
      <c r="D93" s="220"/>
      <c r="E93" s="647"/>
      <c r="F93" s="647">
        <f>SUM(F12:F92)</f>
        <v>0</v>
      </c>
    </row>
    <row r="94" spans="1:6">
      <c r="A94" s="668"/>
      <c r="B94" s="32"/>
      <c r="C94" s="65"/>
      <c r="D94" s="35"/>
      <c r="E94" s="35"/>
      <c r="F94" s="35"/>
    </row>
    <row r="95" spans="1:6" ht="39.6">
      <c r="A95" s="669" t="s">
        <v>924</v>
      </c>
      <c r="B95" s="95" t="s">
        <v>925</v>
      </c>
      <c r="C95" s="65"/>
      <c r="D95" s="35"/>
      <c r="E95" s="35"/>
      <c r="F95" s="35"/>
    </row>
    <row r="96" spans="1:6">
      <c r="B96" s="89"/>
      <c r="C96" s="64"/>
      <c r="D96" s="35"/>
      <c r="E96" s="117"/>
      <c r="F96" s="35"/>
    </row>
    <row r="97" spans="1:6" ht="26.4">
      <c r="A97" s="664">
        <v>1</v>
      </c>
      <c r="B97" s="218" t="s">
        <v>658</v>
      </c>
      <c r="C97" s="64"/>
      <c r="D97" s="35"/>
      <c r="F97" s="35"/>
    </row>
    <row r="98" spans="1:6" ht="26.4">
      <c r="B98" s="218" t="s">
        <v>112</v>
      </c>
      <c r="C98" s="64"/>
      <c r="D98" s="35"/>
      <c r="F98" s="35"/>
    </row>
    <row r="99" spans="1:6">
      <c r="B99" s="218" t="s">
        <v>113</v>
      </c>
      <c r="C99" s="64"/>
      <c r="D99" s="35"/>
      <c r="F99" s="35"/>
    </row>
    <row r="100" spans="1:6">
      <c r="B100" s="218" t="s">
        <v>656</v>
      </c>
      <c r="C100" s="64"/>
      <c r="D100" s="35"/>
      <c r="F100" s="35"/>
    </row>
    <row r="101" spans="1:6" ht="39.6">
      <c r="B101" s="218" t="s">
        <v>115</v>
      </c>
      <c r="C101" s="64"/>
      <c r="D101" s="35"/>
      <c r="F101" s="35"/>
    </row>
    <row r="102" spans="1:6" ht="39.6">
      <c r="B102" s="218" t="s">
        <v>116</v>
      </c>
      <c r="C102" s="64"/>
      <c r="D102" s="35"/>
      <c r="F102" s="35"/>
    </row>
    <row r="103" spans="1:6">
      <c r="B103" s="218" t="s">
        <v>657</v>
      </c>
      <c r="C103" s="64"/>
      <c r="D103" s="35"/>
      <c r="F103" s="35"/>
    </row>
    <row r="104" spans="1:6" ht="26.4">
      <c r="B104" s="218" t="s">
        <v>117</v>
      </c>
      <c r="C104" s="64"/>
      <c r="D104" s="35"/>
      <c r="F104" s="35"/>
    </row>
    <row r="105" spans="1:6">
      <c r="B105" s="66" t="s">
        <v>663</v>
      </c>
      <c r="C105" s="64"/>
      <c r="D105" s="35"/>
      <c r="F105" s="35"/>
    </row>
    <row r="106" spans="1:6">
      <c r="B106" s="218" t="s">
        <v>660</v>
      </c>
      <c r="C106" s="64"/>
      <c r="D106" s="35"/>
      <c r="F106" s="35"/>
    </row>
    <row r="107" spans="1:6">
      <c r="B107" s="232" t="s">
        <v>666</v>
      </c>
      <c r="C107" s="64" t="s">
        <v>55</v>
      </c>
      <c r="D107" s="35">
        <v>1</v>
      </c>
      <c r="E107" s="72"/>
      <c r="F107" s="35">
        <f>D107*E107</f>
        <v>0</v>
      </c>
    </row>
    <row r="108" spans="1:6">
      <c r="B108" s="83"/>
      <c r="C108" s="64"/>
      <c r="D108" s="35"/>
      <c r="E108" s="72"/>
      <c r="F108" s="35"/>
    </row>
    <row r="109" spans="1:6" ht="26.4">
      <c r="A109" s="664">
        <v>2</v>
      </c>
      <c r="B109" s="66" t="s">
        <v>664</v>
      </c>
      <c r="C109" s="64"/>
      <c r="D109" s="35"/>
      <c r="E109" s="72"/>
      <c r="F109" s="35"/>
    </row>
    <row r="110" spans="1:6" ht="26.4">
      <c r="A110" s="670"/>
      <c r="B110" s="66" t="s">
        <v>662</v>
      </c>
      <c r="C110" s="64"/>
      <c r="D110" s="35"/>
      <c r="E110" s="72"/>
      <c r="F110" s="35"/>
    </row>
    <row r="111" spans="1:6">
      <c r="A111" s="670"/>
      <c r="B111" s="66" t="s">
        <v>114</v>
      </c>
      <c r="C111" s="64"/>
      <c r="D111" s="35"/>
      <c r="E111" s="72"/>
      <c r="F111" s="35"/>
    </row>
    <row r="112" spans="1:6">
      <c r="A112" s="670"/>
      <c r="B112" s="66" t="s">
        <v>665</v>
      </c>
      <c r="C112" s="64"/>
      <c r="D112" s="35"/>
      <c r="E112" s="72"/>
      <c r="F112" s="35"/>
    </row>
    <row r="113" spans="1:6" ht="26.4">
      <c r="A113" s="670"/>
      <c r="B113" s="66" t="s">
        <v>670</v>
      </c>
      <c r="C113" s="568"/>
      <c r="D113" s="220"/>
      <c r="E113" s="220"/>
      <c r="F113" s="220"/>
    </row>
    <row r="114" spans="1:6">
      <c r="A114" s="670"/>
      <c r="B114" s="66" t="s">
        <v>663</v>
      </c>
      <c r="C114" s="64"/>
      <c r="D114" s="35"/>
      <c r="E114" s="72"/>
      <c r="F114" s="35"/>
    </row>
    <row r="115" spans="1:6">
      <c r="A115" s="670"/>
      <c r="B115" s="66" t="s">
        <v>671</v>
      </c>
      <c r="C115" s="64"/>
      <c r="D115" s="35"/>
      <c r="E115" s="72"/>
      <c r="F115" s="35"/>
    </row>
    <row r="116" spans="1:6">
      <c r="A116" s="670"/>
      <c r="B116" s="63" t="s">
        <v>669</v>
      </c>
      <c r="C116" s="64" t="s">
        <v>55</v>
      </c>
      <c r="D116" s="35">
        <v>1</v>
      </c>
      <c r="E116" s="72"/>
      <c r="F116" s="35">
        <f>D116*E116</f>
        <v>0</v>
      </c>
    </row>
    <row r="117" spans="1:6">
      <c r="B117" s="89"/>
      <c r="C117" s="64"/>
      <c r="D117" s="35"/>
      <c r="E117" s="117"/>
      <c r="F117" s="35"/>
    </row>
    <row r="118" spans="1:6" ht="39.6">
      <c r="A118" s="665">
        <v>3</v>
      </c>
      <c r="B118" s="653" t="s">
        <v>643</v>
      </c>
      <c r="C118" s="654"/>
      <c r="D118" s="655"/>
      <c r="E118" s="656"/>
      <c r="F118" s="655"/>
    </row>
    <row r="119" spans="1:6" ht="39.6">
      <c r="A119" s="665"/>
      <c r="B119" s="653" t="s">
        <v>639</v>
      </c>
      <c r="C119" s="654"/>
      <c r="D119" s="655"/>
      <c r="E119" s="656"/>
      <c r="F119" s="655"/>
    </row>
    <row r="120" spans="1:6" ht="26.4">
      <c r="A120" s="665"/>
      <c r="B120" s="653" t="s">
        <v>150</v>
      </c>
      <c r="C120" s="654"/>
      <c r="D120" s="655"/>
      <c r="E120" s="656"/>
      <c r="F120" s="655"/>
    </row>
    <row r="121" spans="1:6" ht="26.4">
      <c r="A121" s="665"/>
      <c r="B121" s="657" t="s">
        <v>642</v>
      </c>
      <c r="C121" s="654"/>
      <c r="D121" s="655"/>
      <c r="E121" s="656"/>
      <c r="F121" s="655"/>
    </row>
    <row r="122" spans="1:6">
      <c r="A122" s="666"/>
      <c r="B122" s="653" t="s">
        <v>121</v>
      </c>
      <c r="C122" s="654"/>
      <c r="D122" s="655"/>
      <c r="E122" s="658"/>
      <c r="F122" s="655"/>
    </row>
    <row r="123" spans="1:6" ht="39.6">
      <c r="A123" s="665"/>
      <c r="B123" s="653" t="s">
        <v>640</v>
      </c>
      <c r="C123" s="654"/>
      <c r="D123" s="655"/>
      <c r="E123" s="656"/>
      <c r="F123" s="655"/>
    </row>
    <row r="124" spans="1:6" ht="26.4">
      <c r="A124" s="665"/>
      <c r="B124" s="653" t="s">
        <v>641</v>
      </c>
      <c r="C124" s="654"/>
      <c r="D124" s="655"/>
      <c r="E124" s="656"/>
      <c r="F124" s="655"/>
    </row>
    <row r="125" spans="1:6" ht="39.6">
      <c r="A125" s="665"/>
      <c r="B125" s="653" t="s">
        <v>243</v>
      </c>
      <c r="C125" s="654"/>
      <c r="D125" s="655"/>
      <c r="E125" s="656"/>
      <c r="F125" s="655"/>
    </row>
    <row r="126" spans="1:6" ht="26.4">
      <c r="A126" s="665"/>
      <c r="B126" s="659" t="s">
        <v>651</v>
      </c>
      <c r="C126" s="654" t="s">
        <v>55</v>
      </c>
      <c r="D126" s="655">
        <v>2</v>
      </c>
      <c r="E126" s="656"/>
      <c r="F126" s="655">
        <f>D126*E126</f>
        <v>0</v>
      </c>
    </row>
    <row r="127" spans="1:6">
      <c r="A127" s="665"/>
      <c r="B127" s="659"/>
      <c r="C127" s="672"/>
      <c r="D127" s="673"/>
      <c r="E127" s="674"/>
      <c r="F127" s="673"/>
    </row>
    <row r="128" spans="1:6">
      <c r="B128" s="95" t="s">
        <v>942</v>
      </c>
      <c r="C128" s="225"/>
      <c r="D128" s="220"/>
      <c r="E128" s="647"/>
      <c r="F128" s="647">
        <f>SUM(F97:F126)</f>
        <v>0</v>
      </c>
    </row>
    <row r="129" spans="1:6">
      <c r="B129" s="89"/>
      <c r="C129" s="64"/>
      <c r="D129" s="35"/>
      <c r="E129" s="117"/>
      <c r="F129" s="35"/>
    </row>
    <row r="130" spans="1:6">
      <c r="A130" s="646" t="s">
        <v>929</v>
      </c>
      <c r="B130" s="95" t="s">
        <v>930</v>
      </c>
      <c r="C130" s="68"/>
      <c r="D130" s="78"/>
      <c r="E130" s="35"/>
      <c r="F130" s="650"/>
    </row>
    <row r="131" spans="1:6">
      <c r="A131" s="646"/>
      <c r="B131" s="95"/>
      <c r="C131" s="219"/>
      <c r="D131" s="225"/>
      <c r="E131" s="220"/>
      <c r="F131" s="647"/>
    </row>
    <row r="132" spans="1:6" ht="45" customHeight="1">
      <c r="A132" s="667">
        <v>1</v>
      </c>
      <c r="B132" s="653" t="s">
        <v>958</v>
      </c>
      <c r="C132" s="654"/>
      <c r="D132" s="655"/>
      <c r="E132" s="656"/>
      <c r="F132" s="655"/>
    </row>
    <row r="133" spans="1:6">
      <c r="A133" s="665"/>
      <c r="B133" s="657" t="s">
        <v>280</v>
      </c>
      <c r="C133" s="654"/>
      <c r="D133" s="655"/>
      <c r="E133" s="656"/>
      <c r="F133" s="655"/>
    </row>
    <row r="134" spans="1:6">
      <c r="A134" s="665"/>
      <c r="B134" s="653" t="s">
        <v>121</v>
      </c>
      <c r="C134" s="654"/>
      <c r="D134" s="655"/>
      <c r="E134" s="656"/>
      <c r="F134" s="655"/>
    </row>
    <row r="135" spans="1:6" ht="39.6">
      <c r="A135" s="665"/>
      <c r="B135" s="653" t="s">
        <v>244</v>
      </c>
      <c r="C135" s="654"/>
      <c r="D135" s="655"/>
      <c r="E135" s="656"/>
      <c r="F135" s="655"/>
    </row>
    <row r="136" spans="1:6" ht="26.4">
      <c r="A136" s="666"/>
      <c r="B136" s="653" t="s">
        <v>641</v>
      </c>
      <c r="C136" s="654"/>
      <c r="D136" s="655"/>
      <c r="E136" s="658"/>
      <c r="F136" s="655"/>
    </row>
    <row r="137" spans="1:6" ht="39.6">
      <c r="A137" s="665"/>
      <c r="B137" s="653" t="s">
        <v>243</v>
      </c>
      <c r="C137" s="654"/>
      <c r="D137" s="655"/>
      <c r="E137" s="656"/>
      <c r="F137" s="655"/>
    </row>
    <row r="138" spans="1:6">
      <c r="A138" s="665"/>
      <c r="B138" s="659" t="s">
        <v>644</v>
      </c>
      <c r="C138" s="654" t="s">
        <v>55</v>
      </c>
      <c r="D138" s="655">
        <v>2</v>
      </c>
      <c r="E138" s="656"/>
      <c r="F138" s="655">
        <f>D138*E138</f>
        <v>0</v>
      </c>
    </row>
    <row r="139" spans="1:6">
      <c r="A139" s="665"/>
      <c r="B139" s="659"/>
      <c r="C139" s="672"/>
      <c r="D139" s="673"/>
      <c r="E139" s="674"/>
      <c r="F139" s="673"/>
    </row>
    <row r="140" spans="1:6" ht="52.8">
      <c r="A140" s="665">
        <v>2</v>
      </c>
      <c r="B140" s="653" t="s">
        <v>652</v>
      </c>
      <c r="C140" s="654"/>
      <c r="D140" s="655"/>
      <c r="E140" s="656"/>
      <c r="F140" s="655"/>
    </row>
    <row r="141" spans="1:6">
      <c r="A141" s="665"/>
      <c r="B141" s="657" t="s">
        <v>245</v>
      </c>
      <c r="C141" s="654"/>
      <c r="D141" s="655"/>
      <c r="E141" s="656"/>
      <c r="F141" s="655"/>
    </row>
    <row r="142" spans="1:6" ht="39.6">
      <c r="A142" s="665"/>
      <c r="B142" s="653" t="s">
        <v>244</v>
      </c>
      <c r="C142" s="654"/>
      <c r="D142" s="655"/>
      <c r="E142" s="656"/>
      <c r="F142" s="655"/>
    </row>
    <row r="143" spans="1:6">
      <c r="A143" s="665"/>
      <c r="B143" s="653" t="s">
        <v>1012</v>
      </c>
      <c r="C143" s="654"/>
      <c r="D143" s="655"/>
      <c r="E143" s="656"/>
      <c r="F143" s="655"/>
    </row>
    <row r="144" spans="1:6">
      <c r="A144" s="665"/>
      <c r="B144" s="659" t="s">
        <v>645</v>
      </c>
      <c r="C144" s="654" t="s">
        <v>55</v>
      </c>
      <c r="D144" s="655">
        <v>1</v>
      </c>
      <c r="E144" s="656"/>
      <c r="F144" s="655">
        <f>D144*E144</f>
        <v>0</v>
      </c>
    </row>
    <row r="145" spans="1:6">
      <c r="A145" s="646"/>
      <c r="B145" s="95"/>
      <c r="C145" s="219"/>
      <c r="D145" s="225"/>
      <c r="E145" s="220"/>
      <c r="F145" s="647"/>
    </row>
    <row r="146" spans="1:6">
      <c r="A146" s="103"/>
      <c r="B146" s="95" t="s">
        <v>943</v>
      </c>
      <c r="C146" s="713"/>
      <c r="D146" s="219"/>
      <c r="E146" s="225"/>
      <c r="F146" s="647">
        <f>SUM(F138:F145)</f>
        <v>0</v>
      </c>
    </row>
    <row r="147" spans="1:6">
      <c r="A147" s="661" t="s">
        <v>23</v>
      </c>
      <c r="B147" s="110" t="s">
        <v>123</v>
      </c>
      <c r="C147" s="111"/>
      <c r="D147" s="112"/>
      <c r="E147" s="113"/>
      <c r="F147" s="119">
        <f>F93+F128+F146</f>
        <v>0</v>
      </c>
    </row>
    <row r="148" spans="1:6">
      <c r="A148" s="660"/>
      <c r="B148" s="89"/>
      <c r="E148" s="120"/>
    </row>
    <row r="149" spans="1:6">
      <c r="A149" s="660"/>
      <c r="B149" s="89"/>
      <c r="E149" s="120"/>
    </row>
    <row r="150" spans="1:6">
      <c r="A150" s="660"/>
      <c r="B150" s="89"/>
      <c r="E150" s="120"/>
    </row>
    <row r="151" spans="1:6">
      <c r="A151" s="660"/>
      <c r="B151" s="89"/>
      <c r="E151" s="120"/>
    </row>
    <row r="152" spans="1:6" ht="19.8" customHeight="1">
      <c r="A152" s="660"/>
      <c r="B152" s="89"/>
      <c r="E152" s="120"/>
    </row>
    <row r="153" spans="1:6" ht="19.2" customHeight="1">
      <c r="A153" s="660"/>
      <c r="B153" s="89"/>
      <c r="E153" s="120"/>
    </row>
    <row r="154" spans="1:6" ht="23.4" customHeight="1">
      <c r="A154" s="660"/>
      <c r="B154" s="89"/>
      <c r="E154" s="120"/>
    </row>
    <row r="155" spans="1:6" ht="21.6" customHeight="1">
      <c r="A155" s="660"/>
      <c r="B155" s="89"/>
      <c r="E155" s="120"/>
    </row>
    <row r="156" spans="1:6" ht="18.600000000000001" customHeight="1">
      <c r="A156" s="660"/>
      <c r="B156" s="89"/>
      <c r="E156" s="120"/>
    </row>
    <row r="157" spans="1:6" ht="111.6" customHeight="1">
      <c r="A157" s="660"/>
      <c r="B157" s="89"/>
      <c r="E157" s="120"/>
    </row>
    <row r="158" spans="1:6">
      <c r="A158" s="660"/>
      <c r="B158" s="89"/>
      <c r="E158" s="120"/>
    </row>
    <row r="159" spans="1:6">
      <c r="A159" s="660"/>
      <c r="B159" s="89"/>
      <c r="E159" s="120"/>
    </row>
    <row r="160" spans="1:6">
      <c r="A160" s="660"/>
      <c r="B160" s="89"/>
      <c r="E160" s="120"/>
    </row>
    <row r="161" spans="1:5">
      <c r="A161" s="660"/>
      <c r="B161" s="89"/>
      <c r="E161" s="120"/>
    </row>
    <row r="162" spans="1:5">
      <c r="A162" s="660"/>
      <c r="B162" s="89"/>
      <c r="E162" s="120"/>
    </row>
    <row r="163" spans="1:5">
      <c r="A163" s="660"/>
      <c r="B163" s="89"/>
      <c r="E163" s="120"/>
    </row>
    <row r="164" spans="1:5">
      <c r="A164" s="660"/>
      <c r="B164" s="89"/>
      <c r="E164" s="120"/>
    </row>
    <row r="165" spans="1:5">
      <c r="A165" s="660"/>
      <c r="B165" s="89"/>
      <c r="E165" s="120"/>
    </row>
    <row r="166" spans="1:5">
      <c r="A166" s="660"/>
      <c r="B166" s="89"/>
      <c r="E166" s="120"/>
    </row>
    <row r="167" spans="1:5">
      <c r="A167" s="660"/>
      <c r="B167" s="89"/>
      <c r="E167" s="120"/>
    </row>
    <row r="168" spans="1:5">
      <c r="A168" s="660"/>
      <c r="B168" s="89"/>
      <c r="E168" s="120"/>
    </row>
    <row r="169" spans="1:5">
      <c r="A169" s="660"/>
      <c r="B169" s="89"/>
      <c r="E169" s="120"/>
    </row>
    <row r="170" spans="1:5">
      <c r="A170" s="660"/>
      <c r="B170" s="89"/>
      <c r="E170" s="120"/>
    </row>
    <row r="171" spans="1:5">
      <c r="A171" s="660"/>
      <c r="B171" s="89"/>
      <c r="E171" s="120"/>
    </row>
    <row r="172" spans="1:5">
      <c r="A172" s="660"/>
      <c r="B172" s="89"/>
      <c r="E172" s="120"/>
    </row>
    <row r="173" spans="1:5">
      <c r="A173" s="660"/>
      <c r="B173" s="89"/>
      <c r="E173" s="120"/>
    </row>
    <row r="174" spans="1:5">
      <c r="A174" s="660"/>
      <c r="B174" s="89"/>
      <c r="E174" s="120"/>
    </row>
    <row r="175" spans="1:5">
      <c r="A175" s="660"/>
      <c r="B175" s="89"/>
      <c r="E175" s="120"/>
    </row>
    <row r="176" spans="1:5">
      <c r="A176" s="660"/>
      <c r="B176" s="89"/>
      <c r="E176" s="120"/>
    </row>
    <row r="177" spans="1:5">
      <c r="A177" s="660"/>
      <c r="B177" s="89"/>
      <c r="E177" s="120"/>
    </row>
    <row r="178" spans="1:5">
      <c r="A178" s="660"/>
      <c r="B178" s="89"/>
      <c r="E178" s="120"/>
    </row>
    <row r="179" spans="1:5">
      <c r="A179" s="660"/>
      <c r="B179" s="89"/>
      <c r="E179" s="120"/>
    </row>
    <row r="180" spans="1:5">
      <c r="A180" s="660"/>
      <c r="B180" s="89"/>
      <c r="E180" s="120"/>
    </row>
    <row r="181" spans="1:5">
      <c r="A181" s="660"/>
      <c r="B181" s="89"/>
      <c r="E181" s="120"/>
    </row>
    <row r="182" spans="1:5">
      <c r="A182" s="660"/>
      <c r="B182" s="89"/>
      <c r="E182" s="120"/>
    </row>
    <row r="183" spans="1:5">
      <c r="A183" s="660"/>
      <c r="B183" s="89"/>
      <c r="E183" s="120"/>
    </row>
    <row r="184" spans="1:5">
      <c r="A184" s="660"/>
      <c r="B184" s="89"/>
      <c r="E184" s="120"/>
    </row>
    <row r="185" spans="1:5">
      <c r="A185" s="660"/>
      <c r="B185" s="89"/>
      <c r="E185" s="120"/>
    </row>
    <row r="186" spans="1:5">
      <c r="A186" s="660"/>
      <c r="B186" s="89"/>
      <c r="E186" s="120"/>
    </row>
    <row r="187" spans="1:5">
      <c r="A187" s="660"/>
      <c r="B187" s="89"/>
      <c r="E187" s="120"/>
    </row>
    <row r="188" spans="1:5">
      <c r="A188" s="660"/>
      <c r="B188" s="89"/>
      <c r="E188" s="120"/>
    </row>
    <row r="189" spans="1:5">
      <c r="A189" s="660"/>
      <c r="B189" s="89"/>
      <c r="E189" s="120"/>
    </row>
    <row r="190" spans="1:5">
      <c r="A190" s="660"/>
      <c r="B190" s="89"/>
      <c r="E190" s="120"/>
    </row>
    <row r="191" spans="1:5">
      <c r="A191" s="660"/>
      <c r="B191" s="89"/>
      <c r="E191" s="120"/>
    </row>
    <row r="192" spans="1:5">
      <c r="A192" s="660"/>
      <c r="B192" s="89"/>
      <c r="E192" s="120"/>
    </row>
    <row r="193" spans="1:5">
      <c r="A193" s="660"/>
      <c r="B193" s="89"/>
      <c r="E193" s="120"/>
    </row>
    <row r="194" spans="1:5">
      <c r="A194" s="660"/>
      <c r="B194" s="89"/>
      <c r="E194" s="120"/>
    </row>
    <row r="195" spans="1:5">
      <c r="A195" s="660"/>
      <c r="B195" s="89"/>
      <c r="E195" s="120"/>
    </row>
    <row r="196" spans="1:5">
      <c r="A196" s="660"/>
      <c r="B196" s="89"/>
      <c r="E196" s="120"/>
    </row>
    <row r="197" spans="1:5">
      <c r="A197" s="660"/>
      <c r="B197" s="89"/>
      <c r="E197" s="120"/>
    </row>
    <row r="198" spans="1:5">
      <c r="A198" s="660"/>
      <c r="B198" s="89"/>
      <c r="E198" s="120"/>
    </row>
    <row r="199" spans="1:5">
      <c r="A199" s="660"/>
      <c r="B199" s="89"/>
      <c r="E199" s="120"/>
    </row>
    <row r="200" spans="1:5">
      <c r="A200" s="660"/>
      <c r="B200" s="89"/>
      <c r="E200" s="120"/>
    </row>
    <row r="201" spans="1:5">
      <c r="A201" s="660"/>
      <c r="B201" s="89"/>
      <c r="E201" s="120"/>
    </row>
    <row r="202" spans="1:5">
      <c r="A202" s="660"/>
      <c r="B202" s="89"/>
      <c r="E202" s="120"/>
    </row>
    <row r="203" spans="1:5">
      <c r="A203" s="660"/>
      <c r="B203" s="89"/>
      <c r="E203" s="120"/>
    </row>
    <row r="204" spans="1:5">
      <c r="A204" s="660"/>
      <c r="B204" s="89"/>
      <c r="E204" s="120"/>
    </row>
    <row r="205" spans="1:5">
      <c r="A205" s="660"/>
      <c r="B205" s="89"/>
      <c r="E205" s="120"/>
    </row>
    <row r="206" spans="1:5">
      <c r="A206" s="660"/>
      <c r="B206" s="89"/>
      <c r="E206" s="120"/>
    </row>
    <row r="207" spans="1:5">
      <c r="A207" s="660"/>
      <c r="B207" s="89"/>
      <c r="E207" s="120"/>
    </row>
    <row r="208" spans="1:5">
      <c r="A208" s="660"/>
      <c r="B208" s="89"/>
      <c r="E208" s="120"/>
    </row>
    <row r="209" spans="1:5">
      <c r="A209" s="660"/>
      <c r="B209" s="89"/>
      <c r="E209" s="120"/>
    </row>
    <row r="210" spans="1:5">
      <c r="A210" s="660"/>
      <c r="B210" s="89"/>
      <c r="E210" s="120"/>
    </row>
    <row r="211" spans="1:5">
      <c r="A211" s="660"/>
      <c r="B211" s="89"/>
      <c r="E211" s="120"/>
    </row>
    <row r="212" spans="1:5">
      <c r="A212" s="660"/>
      <c r="B212" s="89"/>
      <c r="E212" s="120"/>
    </row>
    <row r="213" spans="1:5">
      <c r="A213" s="660"/>
      <c r="B213" s="89"/>
      <c r="E213" s="120"/>
    </row>
    <row r="214" spans="1:5">
      <c r="A214" s="660"/>
      <c r="B214" s="89"/>
      <c r="E214" s="120"/>
    </row>
    <row r="215" spans="1:5">
      <c r="A215" s="660"/>
      <c r="B215" s="89"/>
      <c r="E215" s="120"/>
    </row>
    <row r="216" spans="1:5">
      <c r="A216" s="660"/>
      <c r="B216" s="89"/>
      <c r="E216" s="120"/>
    </row>
    <row r="217" spans="1:5">
      <c r="A217" s="660"/>
      <c r="B217" s="89"/>
      <c r="E217" s="120"/>
    </row>
    <row r="218" spans="1:5">
      <c r="A218" s="660"/>
      <c r="B218" s="89"/>
      <c r="E218" s="120"/>
    </row>
    <row r="219" spans="1:5">
      <c r="A219" s="660"/>
      <c r="B219" s="89"/>
      <c r="E219" s="120"/>
    </row>
    <row r="220" spans="1:5">
      <c r="A220" s="660"/>
      <c r="B220" s="89"/>
      <c r="E220" s="120"/>
    </row>
    <row r="221" spans="1:5">
      <c r="A221" s="660"/>
      <c r="B221" s="89"/>
      <c r="E221" s="120"/>
    </row>
    <row r="222" spans="1:5">
      <c r="A222" s="660"/>
      <c r="B222" s="89"/>
      <c r="E222" s="120"/>
    </row>
    <row r="223" spans="1:5">
      <c r="A223" s="660"/>
      <c r="B223" s="89"/>
      <c r="E223" s="120"/>
    </row>
    <row r="224" spans="1:5">
      <c r="A224" s="660"/>
      <c r="B224" s="89"/>
      <c r="E224" s="120"/>
    </row>
    <row r="225" spans="1:5">
      <c r="A225" s="660"/>
      <c r="B225" s="89"/>
      <c r="E225" s="120"/>
    </row>
    <row r="226" spans="1:5">
      <c r="A226" s="660"/>
      <c r="B226" s="89"/>
      <c r="E226" s="120"/>
    </row>
    <row r="227" spans="1:5">
      <c r="A227" s="660"/>
      <c r="B227" s="89"/>
      <c r="E227" s="120"/>
    </row>
    <row r="228" spans="1:5">
      <c r="A228" s="660"/>
      <c r="B228" s="89"/>
      <c r="E228" s="120"/>
    </row>
    <row r="229" spans="1:5">
      <c r="A229" s="660"/>
      <c r="B229" s="89"/>
      <c r="E229" s="120"/>
    </row>
    <row r="230" spans="1:5">
      <c r="A230" s="660"/>
      <c r="B230" s="89"/>
      <c r="E230" s="120"/>
    </row>
    <row r="231" spans="1:5">
      <c r="A231" s="660"/>
      <c r="B231" s="89"/>
      <c r="E231" s="120"/>
    </row>
    <row r="232" spans="1:5">
      <c r="A232" s="660"/>
      <c r="B232" s="89"/>
      <c r="E232" s="120"/>
    </row>
    <row r="233" spans="1:5">
      <c r="A233" s="660"/>
      <c r="B233" s="89"/>
      <c r="E233" s="120"/>
    </row>
    <row r="234" spans="1:5">
      <c r="A234" s="660"/>
      <c r="B234" s="89"/>
      <c r="E234" s="120"/>
    </row>
    <row r="235" spans="1:5">
      <c r="A235" s="660"/>
      <c r="B235" s="89"/>
      <c r="E235" s="120"/>
    </row>
    <row r="236" spans="1:5">
      <c r="A236" s="660"/>
      <c r="B236" s="89"/>
      <c r="E236" s="120"/>
    </row>
    <row r="237" spans="1:5">
      <c r="A237" s="660"/>
      <c r="B237" s="89"/>
      <c r="E237" s="120"/>
    </row>
    <row r="238" spans="1:5">
      <c r="A238" s="660"/>
      <c r="B238" s="89"/>
      <c r="E238" s="120"/>
    </row>
    <row r="239" spans="1:5">
      <c r="A239" s="660"/>
      <c r="B239" s="89"/>
      <c r="E239" s="120"/>
    </row>
    <row r="240" spans="1:5">
      <c r="A240" s="660"/>
      <c r="B240" s="89"/>
      <c r="E240" s="120"/>
    </row>
    <row r="241" spans="1:5">
      <c r="A241" s="660"/>
      <c r="B241" s="89"/>
      <c r="E241" s="120"/>
    </row>
    <row r="242" spans="1:5">
      <c r="A242" s="660"/>
      <c r="B242" s="89"/>
      <c r="E242" s="120"/>
    </row>
    <row r="243" spans="1:5">
      <c r="A243" s="660"/>
      <c r="B243" s="89"/>
      <c r="E243" s="120"/>
    </row>
    <row r="244" spans="1:5">
      <c r="A244" s="660"/>
      <c r="B244" s="89"/>
      <c r="E244" s="120"/>
    </row>
    <row r="245" spans="1:5">
      <c r="A245" s="660"/>
      <c r="B245" s="89"/>
      <c r="E245" s="120"/>
    </row>
    <row r="246" spans="1:5">
      <c r="A246" s="660"/>
      <c r="B246" s="89"/>
      <c r="E246" s="120"/>
    </row>
    <row r="247" spans="1:5">
      <c r="A247" s="660"/>
      <c r="B247" s="89"/>
      <c r="E247" s="120"/>
    </row>
    <row r="248" spans="1:5">
      <c r="A248" s="660"/>
      <c r="B248" s="89"/>
      <c r="E248" s="120"/>
    </row>
    <row r="249" spans="1:5">
      <c r="A249" s="660"/>
      <c r="B249" s="89"/>
      <c r="E249" s="120"/>
    </row>
    <row r="250" spans="1:5">
      <c r="A250" s="660"/>
      <c r="B250" s="89"/>
      <c r="E250" s="120"/>
    </row>
    <row r="251" spans="1:5">
      <c r="A251" s="660"/>
      <c r="B251" s="89"/>
      <c r="E251" s="120"/>
    </row>
    <row r="252" spans="1:5">
      <c r="A252" s="660"/>
      <c r="B252" s="89"/>
      <c r="E252" s="120"/>
    </row>
    <row r="253" spans="1:5">
      <c r="A253" s="660"/>
      <c r="B253" s="89"/>
      <c r="E253" s="120"/>
    </row>
    <row r="254" spans="1:5">
      <c r="A254" s="660"/>
      <c r="B254" s="89"/>
      <c r="E254" s="120"/>
    </row>
    <row r="255" spans="1:5">
      <c r="A255" s="660"/>
      <c r="B255" s="89"/>
      <c r="E255" s="120"/>
    </row>
    <row r="256" spans="1:5">
      <c r="A256" s="660"/>
      <c r="B256" s="89"/>
      <c r="E256" s="120"/>
    </row>
    <row r="257" spans="1:5">
      <c r="A257" s="660"/>
      <c r="B257" s="89"/>
      <c r="E257" s="120"/>
    </row>
    <row r="258" spans="1:5">
      <c r="A258" s="660"/>
      <c r="B258" s="89"/>
      <c r="E258" s="120"/>
    </row>
    <row r="259" spans="1:5">
      <c r="A259" s="660"/>
      <c r="B259" s="89"/>
      <c r="E259" s="120"/>
    </row>
    <row r="260" spans="1:5">
      <c r="A260" s="660"/>
      <c r="B260" s="89"/>
      <c r="E260" s="120"/>
    </row>
    <row r="261" spans="1:5">
      <c r="A261" s="660"/>
      <c r="B261" s="89"/>
      <c r="E261" s="120"/>
    </row>
    <row r="262" spans="1:5">
      <c r="A262" s="660"/>
      <c r="B262" s="89"/>
      <c r="E262" s="120"/>
    </row>
    <row r="263" spans="1:5">
      <c r="A263" s="660"/>
      <c r="B263" s="89"/>
      <c r="E263" s="120"/>
    </row>
    <row r="264" spans="1:5">
      <c r="A264" s="660"/>
      <c r="B264" s="89"/>
      <c r="E264" s="120"/>
    </row>
    <row r="265" spans="1:5">
      <c r="A265" s="660"/>
      <c r="B265" s="89"/>
      <c r="E265" s="120"/>
    </row>
    <row r="266" spans="1:5">
      <c r="A266" s="660"/>
      <c r="B266" s="89"/>
      <c r="E266" s="120"/>
    </row>
    <row r="267" spans="1:5">
      <c r="A267" s="660"/>
      <c r="B267" s="89"/>
      <c r="E267" s="120"/>
    </row>
    <row r="268" spans="1:5">
      <c r="A268" s="660"/>
      <c r="B268" s="89"/>
      <c r="E268" s="120"/>
    </row>
    <row r="269" spans="1:5">
      <c r="A269" s="660"/>
      <c r="B269" s="89"/>
      <c r="E269" s="120"/>
    </row>
    <row r="270" spans="1:5">
      <c r="A270" s="660"/>
      <c r="B270" s="89"/>
      <c r="E270" s="120"/>
    </row>
    <row r="271" spans="1:5">
      <c r="A271" s="660"/>
      <c r="B271" s="89"/>
      <c r="E271" s="120"/>
    </row>
    <row r="272" spans="1:5">
      <c r="A272" s="660"/>
      <c r="B272" s="89"/>
      <c r="E272" s="120"/>
    </row>
    <row r="273" spans="1:5">
      <c r="A273" s="660"/>
      <c r="B273" s="89"/>
      <c r="E273" s="120"/>
    </row>
    <row r="274" spans="1:5">
      <c r="A274" s="660"/>
      <c r="B274" s="89"/>
      <c r="E274" s="120"/>
    </row>
    <row r="275" spans="1:5">
      <c r="A275" s="660"/>
      <c r="B275" s="89"/>
      <c r="E275" s="120"/>
    </row>
    <row r="276" spans="1:5">
      <c r="A276" s="660"/>
      <c r="B276" s="89"/>
      <c r="E276" s="120"/>
    </row>
    <row r="277" spans="1:5">
      <c r="A277" s="660"/>
      <c r="B277" s="89"/>
      <c r="E277" s="120"/>
    </row>
    <row r="278" spans="1:5">
      <c r="A278" s="660"/>
      <c r="B278" s="89"/>
      <c r="E278" s="120"/>
    </row>
    <row r="279" spans="1:5">
      <c r="A279" s="660"/>
      <c r="B279" s="89"/>
      <c r="E279" s="120"/>
    </row>
    <row r="280" spans="1:5">
      <c r="A280" s="660"/>
      <c r="B280" s="89"/>
      <c r="E280" s="120"/>
    </row>
    <row r="281" spans="1:5">
      <c r="A281" s="660"/>
      <c r="B281" s="89"/>
      <c r="E281" s="120"/>
    </row>
    <row r="282" spans="1:5">
      <c r="A282" s="660"/>
      <c r="B282" s="89"/>
      <c r="E282" s="120"/>
    </row>
    <row r="283" spans="1:5">
      <c r="A283" s="660"/>
      <c r="B283" s="89"/>
      <c r="E283" s="120"/>
    </row>
    <row r="284" spans="1:5">
      <c r="A284" s="660"/>
      <c r="B284" s="89"/>
      <c r="E284" s="120"/>
    </row>
    <row r="285" spans="1:5">
      <c r="A285" s="660"/>
      <c r="B285" s="89"/>
      <c r="E285" s="120"/>
    </row>
    <row r="286" spans="1:5">
      <c r="A286" s="660"/>
      <c r="B286" s="89"/>
      <c r="E286" s="120"/>
    </row>
    <row r="287" spans="1:5">
      <c r="A287" s="660"/>
      <c r="B287" s="89"/>
      <c r="E287" s="120"/>
    </row>
    <row r="288" spans="1:5">
      <c r="A288" s="660"/>
      <c r="B288" s="89"/>
      <c r="E288" s="120"/>
    </row>
    <row r="289" spans="1:5">
      <c r="A289" s="660"/>
      <c r="B289" s="89"/>
      <c r="E289" s="120"/>
    </row>
    <row r="290" spans="1:5">
      <c r="A290" s="660"/>
      <c r="B290" s="89"/>
      <c r="E290" s="120"/>
    </row>
    <row r="291" spans="1:5">
      <c r="A291" s="660"/>
      <c r="B291" s="89"/>
      <c r="E291" s="120"/>
    </row>
    <row r="292" spans="1:5">
      <c r="A292" s="660"/>
      <c r="B292" s="89"/>
      <c r="E292" s="120"/>
    </row>
    <row r="293" spans="1:5">
      <c r="A293" s="660"/>
      <c r="B293" s="89"/>
      <c r="E293" s="120"/>
    </row>
    <row r="294" spans="1:5">
      <c r="A294" s="660"/>
      <c r="B294" s="89"/>
      <c r="E294" s="120"/>
    </row>
    <row r="295" spans="1:5">
      <c r="A295" s="660"/>
      <c r="B295" s="89"/>
      <c r="E295" s="120"/>
    </row>
    <row r="296" spans="1:5">
      <c r="A296" s="660"/>
      <c r="B296" s="89"/>
      <c r="E296" s="120"/>
    </row>
    <row r="297" spans="1:5">
      <c r="A297" s="660"/>
      <c r="B297" s="89"/>
      <c r="E297" s="120"/>
    </row>
    <row r="298" spans="1:5">
      <c r="A298" s="660"/>
      <c r="B298" s="89"/>
      <c r="E298" s="120"/>
    </row>
    <row r="299" spans="1:5">
      <c r="A299" s="660"/>
      <c r="B299" s="89"/>
      <c r="E299" s="120"/>
    </row>
    <row r="300" spans="1:5">
      <c r="A300" s="660"/>
      <c r="B300" s="89"/>
      <c r="E300" s="120"/>
    </row>
    <row r="301" spans="1:5">
      <c r="A301" s="660"/>
      <c r="B301" s="89"/>
      <c r="E301" s="120"/>
    </row>
    <row r="302" spans="1:5">
      <c r="A302" s="660"/>
      <c r="B302" s="89"/>
      <c r="E302" s="120"/>
    </row>
    <row r="303" spans="1:5">
      <c r="A303" s="660"/>
      <c r="B303" s="89"/>
      <c r="E303" s="120"/>
    </row>
    <row r="304" spans="1:5">
      <c r="A304" s="660"/>
      <c r="B304" s="89"/>
      <c r="E304" s="120"/>
    </row>
    <row r="305" spans="1:5">
      <c r="A305" s="660"/>
      <c r="B305" s="89"/>
      <c r="E305" s="120"/>
    </row>
    <row r="306" spans="1:5">
      <c r="A306" s="660"/>
      <c r="B306" s="89"/>
      <c r="E306" s="120"/>
    </row>
    <row r="307" spans="1:5">
      <c r="A307" s="660"/>
      <c r="B307" s="89"/>
      <c r="E307" s="120"/>
    </row>
    <row r="308" spans="1:5">
      <c r="A308" s="660"/>
      <c r="B308" s="89"/>
      <c r="E308" s="120"/>
    </row>
    <row r="309" spans="1:5">
      <c r="A309" s="660"/>
      <c r="B309" s="89"/>
      <c r="E309" s="120"/>
    </row>
    <row r="310" spans="1:5">
      <c r="A310" s="660"/>
      <c r="B310" s="89"/>
      <c r="E310" s="120"/>
    </row>
    <row r="311" spans="1:5">
      <c r="A311" s="660"/>
      <c r="B311" s="89"/>
      <c r="E311" s="120"/>
    </row>
    <row r="312" spans="1:5">
      <c r="A312" s="660"/>
      <c r="B312" s="89"/>
      <c r="E312" s="120"/>
    </row>
    <row r="313" spans="1:5">
      <c r="A313" s="660"/>
      <c r="B313" s="89"/>
      <c r="E313" s="120"/>
    </row>
    <row r="314" spans="1:5">
      <c r="A314" s="660"/>
      <c r="B314" s="89"/>
      <c r="E314" s="120"/>
    </row>
    <row r="315" spans="1:5">
      <c r="A315" s="660"/>
      <c r="B315" s="89"/>
      <c r="E315" s="120"/>
    </row>
    <row r="316" spans="1:5">
      <c r="A316" s="660"/>
      <c r="B316" s="89"/>
      <c r="E316" s="120"/>
    </row>
    <row r="317" spans="1:5">
      <c r="A317" s="660"/>
      <c r="B317" s="89"/>
      <c r="E317" s="120"/>
    </row>
    <row r="318" spans="1:5">
      <c r="A318" s="660"/>
      <c r="B318" s="89"/>
      <c r="E318" s="120"/>
    </row>
    <row r="319" spans="1:5">
      <c r="A319" s="660"/>
      <c r="B319" s="89"/>
      <c r="E319" s="120"/>
    </row>
    <row r="320" spans="1:5">
      <c r="A320" s="660"/>
      <c r="B320" s="89"/>
      <c r="E320" s="120"/>
    </row>
    <row r="321" spans="1:5">
      <c r="A321" s="660"/>
      <c r="B321" s="89"/>
      <c r="E321" s="120"/>
    </row>
    <row r="322" spans="1:5">
      <c r="A322" s="660"/>
      <c r="B322" s="89"/>
      <c r="E322" s="120"/>
    </row>
    <row r="323" spans="1:5">
      <c r="A323" s="660"/>
      <c r="B323" s="89"/>
      <c r="E323" s="120"/>
    </row>
    <row r="324" spans="1:5">
      <c r="A324" s="660"/>
      <c r="B324" s="89"/>
      <c r="E324" s="120"/>
    </row>
    <row r="325" spans="1:5">
      <c r="A325" s="660"/>
      <c r="B325" s="89"/>
      <c r="E325" s="120"/>
    </row>
    <row r="326" spans="1:5">
      <c r="A326" s="660"/>
      <c r="B326" s="89"/>
      <c r="E326" s="120"/>
    </row>
    <row r="327" spans="1:5">
      <c r="A327" s="660"/>
      <c r="B327" s="89"/>
      <c r="E327" s="120"/>
    </row>
    <row r="328" spans="1:5">
      <c r="A328" s="660"/>
      <c r="B328" s="89"/>
      <c r="E328" s="120"/>
    </row>
    <row r="329" spans="1:5">
      <c r="A329" s="660"/>
      <c r="B329" s="89"/>
      <c r="E329" s="120"/>
    </row>
    <row r="330" spans="1:5">
      <c r="A330" s="660"/>
      <c r="B330" s="89"/>
      <c r="E330" s="120"/>
    </row>
    <row r="331" spans="1:5">
      <c r="A331" s="660"/>
      <c r="B331" s="89"/>
      <c r="E331" s="120"/>
    </row>
    <row r="332" spans="1:5">
      <c r="A332" s="660"/>
      <c r="B332" s="89"/>
      <c r="E332" s="120"/>
    </row>
    <row r="333" spans="1:5">
      <c r="A333" s="660"/>
      <c r="B333" s="89"/>
      <c r="E333" s="120"/>
    </row>
    <row r="334" spans="1:5">
      <c r="A334" s="660"/>
      <c r="B334" s="89"/>
      <c r="E334" s="120"/>
    </row>
    <row r="335" spans="1:5">
      <c r="A335" s="660"/>
      <c r="B335" s="89"/>
      <c r="E335" s="120"/>
    </row>
    <row r="336" spans="1:5">
      <c r="A336" s="660"/>
      <c r="B336" s="89"/>
      <c r="E336" s="120"/>
    </row>
    <row r="337" spans="1:5">
      <c r="A337" s="660"/>
      <c r="B337" s="89"/>
      <c r="E337" s="120"/>
    </row>
    <row r="338" spans="1:5">
      <c r="A338" s="660"/>
      <c r="B338" s="89"/>
      <c r="E338" s="120"/>
    </row>
    <row r="339" spans="1:5">
      <c r="A339" s="660"/>
      <c r="B339" s="89"/>
      <c r="E339" s="120"/>
    </row>
    <row r="340" spans="1:5">
      <c r="A340" s="660"/>
      <c r="B340" s="89"/>
      <c r="E340" s="120"/>
    </row>
    <row r="341" spans="1:5">
      <c r="A341" s="660"/>
      <c r="B341" s="89"/>
      <c r="E341" s="120"/>
    </row>
    <row r="342" spans="1:5">
      <c r="A342" s="660"/>
      <c r="B342" s="89"/>
      <c r="E342" s="120"/>
    </row>
    <row r="343" spans="1:5">
      <c r="A343" s="660"/>
      <c r="B343" s="89"/>
      <c r="E343" s="120"/>
    </row>
    <row r="344" spans="1:5">
      <c r="A344" s="660"/>
      <c r="B344" s="89"/>
      <c r="E344" s="120"/>
    </row>
    <row r="345" spans="1:5">
      <c r="A345" s="660"/>
      <c r="B345" s="89"/>
      <c r="E345" s="120"/>
    </row>
    <row r="346" spans="1:5">
      <c r="A346" s="660"/>
      <c r="B346" s="89"/>
      <c r="E346" s="120"/>
    </row>
    <row r="347" spans="1:5">
      <c r="A347" s="660"/>
      <c r="B347" s="89"/>
      <c r="E347" s="120"/>
    </row>
    <row r="348" spans="1:5">
      <c r="A348" s="660"/>
      <c r="B348" s="89"/>
      <c r="E348" s="120"/>
    </row>
    <row r="349" spans="1:5">
      <c r="A349" s="660"/>
      <c r="B349" s="89"/>
      <c r="E349" s="120"/>
    </row>
    <row r="350" spans="1:5">
      <c r="A350" s="660"/>
      <c r="B350" s="89"/>
      <c r="E350" s="120"/>
    </row>
    <row r="351" spans="1:5">
      <c r="A351" s="660"/>
      <c r="B351" s="89"/>
      <c r="E351" s="120"/>
    </row>
    <row r="352" spans="1:5">
      <c r="A352" s="660"/>
      <c r="B352" s="89"/>
      <c r="E352" s="120"/>
    </row>
    <row r="353" spans="1:5">
      <c r="A353" s="660"/>
      <c r="B353" s="89"/>
      <c r="E353" s="120"/>
    </row>
    <row r="354" spans="1:5">
      <c r="A354" s="660"/>
      <c r="B354" s="89"/>
      <c r="E354" s="120"/>
    </row>
    <row r="355" spans="1:5">
      <c r="A355" s="660"/>
      <c r="B355" s="89"/>
      <c r="E355" s="120"/>
    </row>
    <row r="356" spans="1:5">
      <c r="A356" s="660"/>
      <c r="B356" s="89"/>
      <c r="E356" s="120"/>
    </row>
    <row r="357" spans="1:5">
      <c r="A357" s="660"/>
      <c r="B357" s="89"/>
      <c r="E357" s="120"/>
    </row>
    <row r="358" spans="1:5">
      <c r="A358" s="660"/>
      <c r="B358" s="89"/>
      <c r="E358" s="120"/>
    </row>
    <row r="359" spans="1:5">
      <c r="A359" s="660"/>
      <c r="B359" s="89"/>
      <c r="E359" s="120"/>
    </row>
    <row r="360" spans="1:5">
      <c r="A360" s="660"/>
      <c r="B360" s="89"/>
      <c r="E360" s="120"/>
    </row>
    <row r="361" spans="1:5">
      <c r="A361" s="660"/>
      <c r="B361" s="89"/>
      <c r="E361" s="120"/>
    </row>
    <row r="362" spans="1:5">
      <c r="A362" s="660"/>
      <c r="B362" s="89"/>
      <c r="E362" s="120"/>
    </row>
    <row r="363" spans="1:5">
      <c r="A363" s="660"/>
      <c r="B363" s="89"/>
      <c r="E363" s="120"/>
    </row>
    <row r="364" spans="1:5">
      <c r="A364" s="660"/>
      <c r="B364" s="89"/>
      <c r="E364" s="120"/>
    </row>
    <row r="365" spans="1:5">
      <c r="A365" s="660"/>
      <c r="B365" s="89"/>
      <c r="E365" s="120"/>
    </row>
    <row r="366" spans="1:5">
      <c r="A366" s="660"/>
      <c r="B366" s="89"/>
      <c r="E366" s="120"/>
    </row>
    <row r="367" spans="1:5">
      <c r="A367" s="660"/>
      <c r="B367" s="89"/>
      <c r="E367" s="120"/>
    </row>
    <row r="368" spans="1:5">
      <c r="A368" s="660"/>
      <c r="B368" s="89"/>
      <c r="E368" s="120"/>
    </row>
    <row r="369" spans="1:5">
      <c r="A369" s="660"/>
      <c r="B369" s="89"/>
      <c r="E369" s="120"/>
    </row>
    <row r="370" spans="1:5">
      <c r="A370" s="660"/>
      <c r="B370" s="89"/>
      <c r="E370" s="120"/>
    </row>
    <row r="371" spans="1:5">
      <c r="A371" s="660"/>
      <c r="B371" s="89"/>
      <c r="E371" s="120"/>
    </row>
    <row r="372" spans="1:5">
      <c r="A372" s="660"/>
      <c r="B372" s="89"/>
      <c r="E372" s="120"/>
    </row>
    <row r="373" spans="1:5">
      <c r="A373" s="660"/>
      <c r="B373" s="89"/>
      <c r="E373" s="120"/>
    </row>
    <row r="374" spans="1:5">
      <c r="A374" s="660"/>
      <c r="B374" s="89"/>
      <c r="E374" s="120"/>
    </row>
    <row r="375" spans="1:5">
      <c r="A375" s="660"/>
      <c r="B375" s="89"/>
      <c r="E375" s="120"/>
    </row>
    <row r="376" spans="1:5">
      <c r="A376" s="660"/>
      <c r="B376" s="89"/>
      <c r="E376" s="120"/>
    </row>
    <row r="377" spans="1:5">
      <c r="A377" s="660"/>
      <c r="B377" s="89"/>
      <c r="E377" s="120"/>
    </row>
    <row r="378" spans="1:5">
      <c r="A378" s="660"/>
      <c r="B378" s="89"/>
      <c r="E378" s="120"/>
    </row>
    <row r="379" spans="1:5">
      <c r="A379" s="660"/>
      <c r="B379" s="89"/>
      <c r="E379" s="120"/>
    </row>
    <row r="380" spans="1:5">
      <c r="A380" s="660"/>
      <c r="B380" s="89"/>
      <c r="E380" s="120"/>
    </row>
    <row r="381" spans="1:5">
      <c r="A381" s="660"/>
      <c r="B381" s="89"/>
      <c r="E381" s="120"/>
    </row>
    <row r="382" spans="1:5">
      <c r="A382" s="660"/>
      <c r="B382" s="89"/>
      <c r="E382" s="120"/>
    </row>
    <row r="383" spans="1:5">
      <c r="A383" s="660"/>
      <c r="B383" s="89"/>
      <c r="E383" s="120"/>
    </row>
  </sheetData>
  <pageMargins left="1.069291338582677" right="0.23976377952755909" top="0.99488188976377967" bottom="1.1566929133858268" header="0.6992125984251969" footer="0"/>
  <pageSetup paperSize="9" fitToWidth="0" fitToHeight="0" pageOrder="overThenDown" orientation="portrait" verticalDpi="0" r:id="rId1"/>
  <headerFooter alignWithMargins="0">
    <oddFooter>&amp;C&amp;10&amp;P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F20"/>
  <sheetViews>
    <sheetView workbookViewId="0">
      <selection activeCell="E9" sqref="E9"/>
    </sheetView>
  </sheetViews>
  <sheetFormatPr defaultRowHeight="13.8"/>
  <cols>
    <col min="1" max="1" width="8.3984375" customWidth="1"/>
    <col min="2" max="2" width="35.796875" customWidth="1"/>
    <col min="3" max="3" width="10.69921875" customWidth="1"/>
    <col min="4" max="4" width="7.5" customWidth="1"/>
    <col min="5" max="5" width="9" customWidth="1"/>
    <col min="6" max="6" width="9.796875" customWidth="1"/>
    <col min="7" max="236" width="8.3984375" customWidth="1"/>
  </cols>
  <sheetData>
    <row r="2" spans="1:6" ht="14.25" customHeight="1">
      <c r="A2" s="234" t="s">
        <v>24</v>
      </c>
      <c r="B2" s="110" t="s">
        <v>250</v>
      </c>
      <c r="C2" s="111" t="s">
        <v>25</v>
      </c>
      <c r="D2" s="112" t="s">
        <v>26</v>
      </c>
      <c r="E2" s="113" t="s">
        <v>27</v>
      </c>
      <c r="F2" s="112" t="s">
        <v>28</v>
      </c>
    </row>
    <row r="3" spans="1:6">
      <c r="A3" s="62"/>
      <c r="B3" s="63"/>
      <c r="C3" s="121"/>
      <c r="D3" s="31"/>
      <c r="E3" s="114"/>
      <c r="F3" s="31"/>
    </row>
    <row r="4" spans="1:6">
      <c r="A4" s="62"/>
      <c r="B4" s="232" t="s">
        <v>71</v>
      </c>
      <c r="C4" s="105"/>
      <c r="D4" s="35"/>
      <c r="E4" s="55"/>
      <c r="F4" s="35"/>
    </row>
    <row r="5" spans="1:6" ht="37.5" customHeight="1">
      <c r="A5" s="62"/>
      <c r="B5" s="218" t="s">
        <v>251</v>
      </c>
      <c r="C5" s="105"/>
      <c r="D5" s="35"/>
      <c r="E5" s="55"/>
      <c r="F5" s="35"/>
    </row>
    <row r="6" spans="1:6">
      <c r="A6" s="663" t="s">
        <v>923</v>
      </c>
      <c r="B6" s="67" t="s">
        <v>180</v>
      </c>
      <c r="C6" s="105"/>
      <c r="D6" s="35"/>
      <c r="E6" s="55"/>
      <c r="F6" s="35"/>
    </row>
    <row r="7" spans="1:6">
      <c r="A7" s="62"/>
      <c r="B7" s="218"/>
      <c r="C7" s="105"/>
      <c r="D7" s="35"/>
      <c r="E7" s="55"/>
      <c r="F7" s="35"/>
    </row>
    <row r="8" spans="1:6" ht="25.2" customHeight="1">
      <c r="A8" s="62"/>
      <c r="B8" s="235" t="s">
        <v>252</v>
      </c>
      <c r="C8" s="105"/>
      <c r="D8" s="35"/>
      <c r="E8" s="55"/>
      <c r="F8" s="35"/>
    </row>
    <row r="9" spans="1:6" ht="106.2" customHeight="1">
      <c r="A9" s="103">
        <v>1</v>
      </c>
      <c r="B9" s="218" t="s">
        <v>253</v>
      </c>
      <c r="C9" s="105" t="s">
        <v>55</v>
      </c>
      <c r="D9" s="35">
        <v>2</v>
      </c>
      <c r="E9" s="55"/>
      <c r="F9" s="35">
        <f>D9*E9</f>
        <v>0</v>
      </c>
    </row>
    <row r="10" spans="1:6" ht="19.2" customHeight="1">
      <c r="A10" s="103"/>
      <c r="B10" s="95" t="s">
        <v>941</v>
      </c>
      <c r="C10" s="219"/>
      <c r="D10" s="225"/>
      <c r="E10" s="220"/>
      <c r="F10" s="647">
        <f>SUM(F9)</f>
        <v>0</v>
      </c>
    </row>
    <row r="11" spans="1:6" ht="19.2" customHeight="1">
      <c r="A11" s="103"/>
      <c r="B11" s="32"/>
      <c r="C11" s="64"/>
      <c r="D11" s="65"/>
      <c r="E11" s="35"/>
      <c r="F11" s="35"/>
    </row>
    <row r="12" spans="1:6" ht="43.8" customHeight="1">
      <c r="A12" s="646" t="s">
        <v>924</v>
      </c>
      <c r="B12" s="95" t="s">
        <v>925</v>
      </c>
      <c r="C12" s="64"/>
      <c r="D12" s="65"/>
      <c r="E12" s="35"/>
      <c r="F12" s="35"/>
    </row>
    <row r="13" spans="1:6" ht="19.2" customHeight="1">
      <c r="A13" s="103"/>
      <c r="B13" s="95" t="s">
        <v>942</v>
      </c>
      <c r="C13" s="225"/>
      <c r="D13" s="220"/>
      <c r="E13" s="647"/>
      <c r="F13" s="647">
        <f>SUM(F12)</f>
        <v>0</v>
      </c>
    </row>
    <row r="14" spans="1:6" ht="19.2" customHeight="1">
      <c r="A14" s="103"/>
      <c r="B14" s="95"/>
      <c r="C14" s="225"/>
      <c r="D14" s="220"/>
      <c r="E14" s="647"/>
      <c r="F14" s="647"/>
    </row>
    <row r="15" spans="1:6" ht="19.2" customHeight="1">
      <c r="A15" s="646" t="s">
        <v>929</v>
      </c>
      <c r="B15" s="95" t="s">
        <v>930</v>
      </c>
      <c r="C15" s="219"/>
      <c r="D15" s="225"/>
      <c r="E15" s="220"/>
      <c r="F15" s="647"/>
    </row>
    <row r="16" spans="1:6" ht="19.2" customHeight="1">
      <c r="A16" s="103"/>
      <c r="B16" s="95" t="s">
        <v>943</v>
      </c>
      <c r="C16" s="675"/>
      <c r="D16" s="219"/>
      <c r="E16" s="225"/>
      <c r="F16" s="647">
        <v>0</v>
      </c>
    </row>
    <row r="17" spans="1:6" ht="15.6" customHeight="1">
      <c r="A17" s="62"/>
      <c r="B17" s="218"/>
      <c r="C17" s="118"/>
      <c r="D17" s="47"/>
      <c r="E17" s="72"/>
      <c r="F17" s="47"/>
    </row>
    <row r="18" spans="1:6" ht="15.75" customHeight="1">
      <c r="A18" s="122"/>
      <c r="B18" s="110" t="s">
        <v>283</v>
      </c>
      <c r="C18" s="111"/>
      <c r="D18" s="112"/>
      <c r="E18" s="113"/>
      <c r="F18" s="119">
        <f>F10+F13+F16</f>
        <v>0</v>
      </c>
    </row>
    <row r="20" spans="1:6">
      <c r="F20" s="1"/>
    </row>
  </sheetData>
  <pageMargins left="0.70000000000000007" right="0.70000000000000007" top="1.0456692913385826" bottom="1.0456692913385826" header="0.74999999999999989" footer="0.74999999999999989"/>
  <pageSetup paperSize="9" fitToWidth="0" fitToHeight="0" pageOrder="overThenDown" orientation="portrait"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87AD1-E283-4C69-AD80-6AFAE4FD8741}">
  <dimension ref="A3:F37"/>
  <sheetViews>
    <sheetView topLeftCell="A20" zoomScale="86" zoomScaleNormal="86" workbookViewId="0">
      <selection activeCell="E32" sqref="E32"/>
    </sheetView>
  </sheetViews>
  <sheetFormatPr defaultRowHeight="13.8"/>
  <cols>
    <col min="2" max="2" width="51.796875" customWidth="1"/>
    <col min="6" max="6" width="10.8984375" customWidth="1"/>
  </cols>
  <sheetData>
    <row r="3" spans="1:6">
      <c r="A3" s="234" t="s">
        <v>268</v>
      </c>
      <c r="B3" s="110" t="s">
        <v>254</v>
      </c>
      <c r="C3" s="111" t="s">
        <v>25</v>
      </c>
      <c r="D3" s="112" t="s">
        <v>26</v>
      </c>
      <c r="E3" s="113" t="s">
        <v>27</v>
      </c>
      <c r="F3" s="112" t="s">
        <v>28</v>
      </c>
    </row>
    <row r="4" spans="1:6">
      <c r="A4" s="62"/>
      <c r="B4" s="63"/>
      <c r="C4" s="121"/>
      <c r="D4" s="31"/>
      <c r="E4" s="114"/>
      <c r="F4" s="31"/>
    </row>
    <row r="5" spans="1:6">
      <c r="A5" s="62"/>
      <c r="B5" s="232" t="s">
        <v>71</v>
      </c>
      <c r="C5" s="105"/>
      <c r="D5" s="35"/>
      <c r="E5" s="55"/>
      <c r="F5" s="35"/>
    </row>
    <row r="6" spans="1:6">
      <c r="A6" s="62"/>
      <c r="B6" s="218" t="s">
        <v>255</v>
      </c>
      <c r="C6" s="105"/>
      <c r="D6" s="35"/>
      <c r="E6" s="55"/>
      <c r="F6" s="35"/>
    </row>
    <row r="7" spans="1:6">
      <c r="A7" s="62"/>
      <c r="B7" s="218"/>
      <c r="C7" s="105"/>
      <c r="D7" s="35"/>
      <c r="E7" s="55"/>
      <c r="F7" s="35"/>
    </row>
    <row r="8" spans="1:6">
      <c r="A8" s="663" t="s">
        <v>923</v>
      </c>
      <c r="B8" s="67" t="s">
        <v>180</v>
      </c>
      <c r="C8" s="105"/>
      <c r="D8" s="35"/>
      <c r="E8" s="55"/>
      <c r="F8" s="35"/>
    </row>
    <row r="9" spans="1:6" ht="26.4">
      <c r="A9" s="103">
        <v>1</v>
      </c>
      <c r="B9" s="218" t="s">
        <v>256</v>
      </c>
      <c r="C9" s="105" t="s">
        <v>55</v>
      </c>
      <c r="D9" s="35">
        <v>32</v>
      </c>
      <c r="E9" s="55"/>
      <c r="F9" s="35">
        <f>D9*E9</f>
        <v>0</v>
      </c>
    </row>
    <row r="10" spans="1:6">
      <c r="A10" s="103"/>
      <c r="B10" s="107"/>
      <c r="C10" s="220"/>
      <c r="D10" s="220"/>
      <c r="E10" s="220"/>
      <c r="F10" s="676"/>
    </row>
    <row r="11" spans="1:6" ht="39.6">
      <c r="A11" s="103">
        <v>6</v>
      </c>
      <c r="B11" s="218" t="s">
        <v>284</v>
      </c>
      <c r="C11" s="105" t="s">
        <v>58</v>
      </c>
      <c r="D11" s="35">
        <v>8</v>
      </c>
      <c r="E11" s="55"/>
      <c r="F11" s="35">
        <f>D11*E11</f>
        <v>0</v>
      </c>
    </row>
    <row r="12" spans="1:6">
      <c r="A12" s="103"/>
      <c r="B12" s="95" t="s">
        <v>941</v>
      </c>
      <c r="C12" s="219"/>
      <c r="D12" s="225"/>
      <c r="E12" s="220"/>
      <c r="F12" s="647">
        <f>SUM(F9:F11)</f>
        <v>0</v>
      </c>
    </row>
    <row r="13" spans="1:6">
      <c r="A13" s="103"/>
      <c r="B13" s="218"/>
      <c r="C13" s="105"/>
      <c r="D13" s="35"/>
      <c r="E13" s="55"/>
      <c r="F13" s="35"/>
    </row>
    <row r="14" spans="1:6" ht="26.4">
      <c r="A14" s="646" t="s">
        <v>924</v>
      </c>
      <c r="B14" s="95" t="s">
        <v>925</v>
      </c>
      <c r="C14" s="64"/>
      <c r="D14" s="65"/>
      <c r="E14" s="55"/>
      <c r="F14" s="35"/>
    </row>
    <row r="15" spans="1:6" ht="26.4">
      <c r="A15" s="103">
        <v>2</v>
      </c>
      <c r="B15" s="218" t="s">
        <v>274</v>
      </c>
      <c r="C15" s="105"/>
      <c r="D15" s="35"/>
      <c r="E15" s="55"/>
      <c r="F15" s="35"/>
    </row>
    <row r="16" spans="1:6" ht="26.4">
      <c r="A16" s="103"/>
      <c r="B16" s="240" t="s">
        <v>628</v>
      </c>
      <c r="C16" s="238"/>
      <c r="D16" s="35"/>
      <c r="E16" s="55"/>
      <c r="F16" s="35"/>
    </row>
    <row r="17" spans="1:6">
      <c r="A17" s="103"/>
      <c r="B17" s="240" t="s">
        <v>269</v>
      </c>
      <c r="C17" s="238"/>
      <c r="D17" s="35"/>
      <c r="E17" s="55"/>
      <c r="F17" s="35"/>
    </row>
    <row r="18" spans="1:6">
      <c r="A18" s="103"/>
      <c r="B18" s="240" t="s">
        <v>270</v>
      </c>
      <c r="C18" s="238"/>
      <c r="D18" s="35"/>
      <c r="E18" s="55"/>
      <c r="F18" s="35"/>
    </row>
    <row r="19" spans="1:6" ht="26.4">
      <c r="A19" s="103"/>
      <c r="B19" s="241" t="s">
        <v>275</v>
      </c>
      <c r="C19" s="239"/>
      <c r="D19" s="35"/>
      <c r="E19" s="55"/>
      <c r="F19" s="35"/>
    </row>
    <row r="20" spans="1:6" ht="26.4">
      <c r="A20" s="103"/>
      <c r="B20" s="240" t="s">
        <v>271</v>
      </c>
      <c r="C20" s="238"/>
      <c r="D20" s="35"/>
      <c r="E20" s="55"/>
      <c r="F20" s="35"/>
    </row>
    <row r="21" spans="1:6" ht="26.4">
      <c r="A21" s="103"/>
      <c r="B21" s="240" t="s">
        <v>272</v>
      </c>
      <c r="C21" s="238"/>
      <c r="D21" s="35"/>
      <c r="E21" s="55"/>
      <c r="F21" s="35"/>
    </row>
    <row r="22" spans="1:6">
      <c r="A22" s="103"/>
      <c r="B22" s="242" t="s">
        <v>276</v>
      </c>
      <c r="C22" s="238"/>
      <c r="D22" s="35"/>
      <c r="E22" s="55"/>
      <c r="F22" s="35"/>
    </row>
    <row r="23" spans="1:6" ht="26.4">
      <c r="A23" s="103"/>
      <c r="B23" s="240" t="s">
        <v>273</v>
      </c>
      <c r="C23" s="243" t="s">
        <v>55</v>
      </c>
      <c r="D23" s="35">
        <v>1</v>
      </c>
      <c r="E23" s="55"/>
      <c r="F23" s="35">
        <f>D23*E23</f>
        <v>0</v>
      </c>
    </row>
    <row r="24" spans="1:6">
      <c r="A24" s="103"/>
      <c r="B24" s="218"/>
      <c r="C24" s="105"/>
      <c r="D24" s="35"/>
      <c r="E24" s="55"/>
      <c r="F24" s="35"/>
    </row>
    <row r="25" spans="1:6" ht="26.4">
      <c r="A25" s="103">
        <v>3</v>
      </c>
      <c r="B25" s="218" t="s">
        <v>277</v>
      </c>
      <c r="C25" s="105" t="s">
        <v>278</v>
      </c>
      <c r="D25" s="35">
        <v>5</v>
      </c>
      <c r="E25" s="55"/>
      <c r="F25" s="35">
        <f>D25*E25</f>
        <v>0</v>
      </c>
    </row>
    <row r="26" spans="1:6">
      <c r="A26" s="103"/>
      <c r="B26" s="218"/>
      <c r="C26" s="105"/>
      <c r="D26" s="35"/>
      <c r="E26" s="55"/>
      <c r="F26" s="35"/>
    </row>
    <row r="27" spans="1:6" ht="26.4">
      <c r="A27" s="103">
        <v>5</v>
      </c>
      <c r="B27" s="218" t="s">
        <v>279</v>
      </c>
      <c r="C27" s="105" t="s">
        <v>31</v>
      </c>
      <c r="D27" s="35">
        <v>1</v>
      </c>
      <c r="E27" s="55"/>
      <c r="F27" s="35">
        <f>D27*E27</f>
        <v>0</v>
      </c>
    </row>
    <row r="28" spans="1:6">
      <c r="A28" s="103"/>
      <c r="B28" s="95" t="s">
        <v>942</v>
      </c>
      <c r="C28" s="225"/>
      <c r="D28" s="220"/>
      <c r="E28" s="647"/>
      <c r="F28" s="647">
        <f>SUM(F16:F27)</f>
        <v>0</v>
      </c>
    </row>
    <row r="29" spans="1:6">
      <c r="A29" s="103"/>
      <c r="B29" s="218"/>
      <c r="C29" s="105"/>
      <c r="D29" s="35"/>
      <c r="E29" s="55"/>
      <c r="F29" s="35"/>
    </row>
    <row r="30" spans="1:6">
      <c r="A30" s="103"/>
      <c r="B30" s="218"/>
      <c r="C30" s="105"/>
      <c r="D30" s="35"/>
      <c r="E30" s="55"/>
      <c r="F30" s="35"/>
    </row>
    <row r="31" spans="1:6">
      <c r="A31" s="646" t="s">
        <v>929</v>
      </c>
      <c r="B31" s="95" t="s">
        <v>930</v>
      </c>
      <c r="C31" s="105"/>
      <c r="D31" s="35"/>
      <c r="E31" s="55"/>
      <c r="F31" s="35"/>
    </row>
    <row r="32" spans="1:6" ht="180" customHeight="1">
      <c r="A32" s="103">
        <v>4</v>
      </c>
      <c r="B32" s="218" t="s">
        <v>629</v>
      </c>
      <c r="C32" s="105" t="s">
        <v>31</v>
      </c>
      <c r="D32" s="35">
        <v>1</v>
      </c>
      <c r="E32" s="55"/>
      <c r="F32" s="35">
        <f>D32*E32</f>
        <v>0</v>
      </c>
    </row>
    <row r="33" spans="1:6" ht="16.8" customHeight="1">
      <c r="A33" s="103"/>
      <c r="B33" s="95" t="s">
        <v>943</v>
      </c>
      <c r="C33" s="675"/>
      <c r="D33" s="219"/>
      <c r="E33" s="225"/>
      <c r="F33" s="647">
        <f>SUM(F32)</f>
        <v>0</v>
      </c>
    </row>
    <row r="34" spans="1:6">
      <c r="A34" s="103"/>
      <c r="B34" s="218"/>
      <c r="C34" s="105"/>
      <c r="D34" s="35"/>
      <c r="E34" s="55"/>
      <c r="F34" s="35"/>
    </row>
    <row r="35" spans="1:6">
      <c r="A35" s="103"/>
      <c r="B35" s="218"/>
      <c r="C35" s="105"/>
      <c r="D35" s="35"/>
      <c r="E35" s="55"/>
      <c r="F35" s="35"/>
    </row>
    <row r="36" spans="1:6">
      <c r="A36" s="62"/>
      <c r="B36" s="218"/>
      <c r="C36" s="118"/>
      <c r="D36" s="47"/>
      <c r="E36" s="72"/>
      <c r="F36" s="47"/>
    </row>
    <row r="37" spans="1:6">
      <c r="A37" s="122"/>
      <c r="B37" s="110" t="s">
        <v>257</v>
      </c>
      <c r="C37" s="111"/>
      <c r="D37" s="112"/>
      <c r="E37" s="113"/>
      <c r="F37" s="119">
        <f>F12+F28+F33</f>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41"/>
  <sheetViews>
    <sheetView topLeftCell="A13" workbookViewId="0">
      <selection activeCell="F34" sqref="F34"/>
    </sheetView>
  </sheetViews>
  <sheetFormatPr defaultRowHeight="13.8"/>
  <cols>
    <col min="1" max="1" width="7.796875" customWidth="1"/>
    <col min="2" max="2" width="56.69921875" customWidth="1"/>
    <col min="3" max="3" width="6.8984375" customWidth="1"/>
    <col min="4" max="4" width="10.19921875" style="131" customWidth="1"/>
    <col min="5" max="5" width="8.3984375" hidden="1" customWidth="1"/>
    <col min="6" max="6" width="10.5" customWidth="1"/>
    <col min="7" max="248" width="8.3984375" customWidth="1"/>
  </cols>
  <sheetData>
    <row r="1" spans="1:15" ht="15.6">
      <c r="A1" s="123"/>
      <c r="B1" s="123"/>
      <c r="C1" s="123"/>
      <c r="D1" s="125"/>
      <c r="E1" s="123"/>
    </row>
    <row r="2" spans="1:15" ht="46.8">
      <c r="A2" s="126"/>
      <c r="B2" s="127" t="s">
        <v>624</v>
      </c>
      <c r="C2" s="126"/>
      <c r="D2" s="128"/>
      <c r="E2" s="123"/>
    </row>
    <row r="3" spans="1:15" ht="15.6">
      <c r="A3" s="123"/>
      <c r="B3" s="123"/>
      <c r="C3" s="123"/>
      <c r="D3" s="125"/>
      <c r="E3" s="123"/>
    </row>
    <row r="4" spans="1:15" ht="15.6">
      <c r="A4" s="123"/>
      <c r="B4" s="124" t="s">
        <v>674</v>
      </c>
      <c r="C4" s="123"/>
      <c r="D4" s="125"/>
      <c r="E4" s="123"/>
    </row>
    <row r="5" spans="1:15" ht="15.6">
      <c r="A5" s="123"/>
      <c r="B5" s="123"/>
      <c r="C5" s="123"/>
      <c r="D5" s="125"/>
      <c r="E5" s="123"/>
    </row>
    <row r="6" spans="1:15" ht="15.6">
      <c r="A6" s="126"/>
      <c r="B6" s="129" t="s">
        <v>0</v>
      </c>
      <c r="C6" s="126"/>
      <c r="D6" s="128"/>
      <c r="E6" s="123"/>
    </row>
    <row r="7" spans="1:15" ht="15.6">
      <c r="A7" s="123"/>
      <c r="B7" s="123"/>
      <c r="C7" s="123"/>
      <c r="D7" s="125"/>
      <c r="E7" s="123"/>
    </row>
    <row r="8" spans="1:15" ht="15.6">
      <c r="A8" s="126"/>
      <c r="B8" s="129" t="s">
        <v>1</v>
      </c>
      <c r="C8" s="126"/>
      <c r="D8" s="128"/>
      <c r="E8" s="123"/>
    </row>
    <row r="9" spans="1:15" ht="15.6">
      <c r="A9" s="123"/>
      <c r="B9" s="123"/>
      <c r="C9" s="123"/>
      <c r="D9" s="125"/>
      <c r="E9" s="123"/>
    </row>
    <row r="10" spans="1:15" ht="46.8">
      <c r="A10" s="126"/>
      <c r="B10" s="130" t="s">
        <v>124</v>
      </c>
      <c r="C10" s="126"/>
      <c r="D10" s="128"/>
      <c r="E10" s="123"/>
    </row>
    <row r="11" spans="1:15" ht="15.6">
      <c r="A11" s="123"/>
      <c r="B11" s="123"/>
      <c r="C11" s="123"/>
      <c r="D11" s="125"/>
      <c r="E11" s="123"/>
    </row>
    <row r="12" spans="1:15" ht="15.6">
      <c r="A12" s="123"/>
      <c r="B12" s="123"/>
      <c r="C12" s="123"/>
      <c r="D12" s="125"/>
      <c r="E12" s="123"/>
    </row>
    <row r="13" spans="1:15" ht="14.4">
      <c r="A13" s="685" t="s">
        <v>962</v>
      </c>
      <c r="B13" s="759" t="s">
        <v>574</v>
      </c>
      <c r="C13" s="759"/>
      <c r="D13" s="759"/>
      <c r="E13" s="699"/>
      <c r="F13" s="686" t="s">
        <v>870</v>
      </c>
      <c r="I13" s="569"/>
      <c r="J13" s="569"/>
      <c r="K13" s="570"/>
      <c r="L13" s="570"/>
      <c r="M13" s="570"/>
      <c r="N13" s="570"/>
      <c r="O13" s="563"/>
    </row>
    <row r="14" spans="1:15" ht="14.4">
      <c r="A14" s="687" t="s">
        <v>675</v>
      </c>
      <c r="B14" s="760" t="s">
        <v>676</v>
      </c>
      <c r="C14" s="760"/>
      <c r="D14" s="760"/>
      <c r="E14" s="699"/>
      <c r="F14" s="703">
        <f>str.inst.!F29</f>
        <v>0</v>
      </c>
      <c r="I14" s="569"/>
      <c r="J14" s="571"/>
      <c r="K14" s="570"/>
      <c r="L14" s="570"/>
      <c r="M14" s="570"/>
      <c r="N14" s="571"/>
      <c r="O14" s="563"/>
    </row>
    <row r="15" spans="1:15" ht="14.4">
      <c r="A15" s="687" t="s">
        <v>677</v>
      </c>
      <c r="B15" s="760" t="s">
        <v>678</v>
      </c>
      <c r="C15" s="760"/>
      <c r="D15" s="760"/>
      <c r="E15" s="760"/>
      <c r="F15" s="703">
        <f>str.inst.!F121</f>
        <v>0</v>
      </c>
      <c r="I15" s="570"/>
      <c r="J15" s="570"/>
      <c r="K15" s="570"/>
      <c r="L15" s="570"/>
      <c r="M15" s="570"/>
      <c r="N15" s="570"/>
      <c r="O15" s="563"/>
    </row>
    <row r="16" spans="1:15" ht="14.4">
      <c r="A16" s="687" t="s">
        <v>679</v>
      </c>
      <c r="B16" s="760" t="s">
        <v>128</v>
      </c>
      <c r="C16" s="760"/>
      <c r="D16" s="699"/>
      <c r="E16" s="699"/>
      <c r="F16" s="703">
        <f>str.inst.!F196</f>
        <v>0</v>
      </c>
      <c r="I16" s="570"/>
      <c r="J16" s="570"/>
      <c r="K16" s="570"/>
      <c r="L16" s="570"/>
      <c r="M16" s="570"/>
      <c r="N16" s="570"/>
      <c r="O16" s="563"/>
    </row>
    <row r="17" spans="1:15" ht="14.4">
      <c r="A17" s="688" t="s">
        <v>680</v>
      </c>
      <c r="B17" s="761" t="s">
        <v>681</v>
      </c>
      <c r="C17" s="761"/>
      <c r="D17" s="761"/>
      <c r="E17" s="699"/>
      <c r="F17" s="704">
        <f>str.inst.!F240</f>
        <v>0</v>
      </c>
      <c r="I17" s="570"/>
      <c r="J17" s="570"/>
      <c r="K17" s="570"/>
      <c r="L17" s="570"/>
      <c r="M17" s="570"/>
      <c r="N17" s="570"/>
      <c r="O17" s="563"/>
    </row>
    <row r="18" spans="1:15" ht="14.4">
      <c r="A18" s="688"/>
      <c r="B18" s="689" t="s">
        <v>135</v>
      </c>
      <c r="C18" s="690">
        <v>0.1</v>
      </c>
      <c r="D18" s="691">
        <f>SUM(F14:F17)</f>
        <v>0</v>
      </c>
      <c r="E18" s="692">
        <f>SUM(F13:F17)</f>
        <v>0</v>
      </c>
      <c r="F18" s="693">
        <f>(F5+F11+F17)*0.05</f>
        <v>0</v>
      </c>
      <c r="I18" s="570"/>
      <c r="J18" s="570"/>
      <c r="K18" s="570"/>
      <c r="L18" s="570"/>
      <c r="M18" s="570"/>
      <c r="N18" s="570"/>
      <c r="O18" s="563"/>
    </row>
    <row r="19" spans="1:15" ht="14.4">
      <c r="A19" s="688"/>
      <c r="B19" s="694" t="s">
        <v>136</v>
      </c>
      <c r="C19" s="695" t="s">
        <v>31</v>
      </c>
      <c r="D19" s="695">
        <v>1</v>
      </c>
      <c r="E19" s="693">
        <v>337.5</v>
      </c>
      <c r="F19" s="693">
        <v>0</v>
      </c>
      <c r="I19" s="570"/>
      <c r="J19" s="570"/>
      <c r="K19" s="570"/>
      <c r="L19" s="570"/>
      <c r="M19" s="570"/>
      <c r="N19" s="570"/>
      <c r="O19" s="563"/>
    </row>
    <row r="20" spans="1:15" ht="14.4">
      <c r="A20" s="686" t="s">
        <v>965</v>
      </c>
      <c r="B20" s="699"/>
      <c r="C20" s="699"/>
      <c r="D20" s="699"/>
      <c r="E20" s="699"/>
      <c r="F20" s="705">
        <f>SUM(F14:F19)</f>
        <v>0</v>
      </c>
      <c r="I20" s="572"/>
      <c r="J20" s="572"/>
      <c r="K20" s="572"/>
      <c r="L20" s="572"/>
      <c r="M20" s="572"/>
      <c r="N20" s="572"/>
      <c r="O20" s="563"/>
    </row>
    <row r="21" spans="1:15" ht="14.4">
      <c r="A21" s="699"/>
      <c r="B21" s="699"/>
      <c r="C21" s="699"/>
      <c r="D21" s="699"/>
      <c r="E21" s="699"/>
      <c r="F21" s="706"/>
      <c r="I21" s="573"/>
      <c r="J21" s="570"/>
      <c r="K21" s="570"/>
      <c r="L21" s="570"/>
      <c r="M21" s="570"/>
      <c r="N21" s="570"/>
      <c r="O21" s="563"/>
    </row>
    <row r="22" spans="1:15" ht="14.4">
      <c r="A22" s="686" t="s">
        <v>963</v>
      </c>
      <c r="B22" s="686" t="s">
        <v>575</v>
      </c>
      <c r="C22" s="699"/>
      <c r="D22" s="699"/>
      <c r="E22" s="699"/>
      <c r="F22" s="703" t="s">
        <v>871</v>
      </c>
      <c r="I22" s="563"/>
      <c r="J22" s="563"/>
      <c r="K22" s="563"/>
      <c r="L22" s="563"/>
      <c r="M22" s="563"/>
      <c r="N22" s="563"/>
      <c r="O22" s="563"/>
    </row>
    <row r="23" spans="1:15" ht="14.4">
      <c r="A23" s="688" t="s">
        <v>682</v>
      </c>
      <c r="B23" s="761" t="s">
        <v>681</v>
      </c>
      <c r="C23" s="761"/>
      <c r="D23" s="761"/>
      <c r="E23" s="699"/>
      <c r="F23" s="704">
        <f>str.inst.!F282</f>
        <v>0</v>
      </c>
      <c r="I23" s="571"/>
      <c r="J23" s="571"/>
      <c r="K23" s="571"/>
      <c r="L23" s="570"/>
      <c r="M23" s="570"/>
      <c r="N23" s="571"/>
      <c r="O23" s="563"/>
    </row>
    <row r="24" spans="1:15" ht="14.4">
      <c r="A24" s="688"/>
      <c r="B24" s="689" t="s">
        <v>135</v>
      </c>
      <c r="C24" s="690">
        <v>0.1</v>
      </c>
      <c r="D24" s="691">
        <f>SUM(F23)</f>
        <v>0</v>
      </c>
      <c r="E24" s="692">
        <f>SUM(F19:F23)</f>
        <v>0</v>
      </c>
      <c r="F24" s="693">
        <f>(F11+F17+F23)*0.05</f>
        <v>0</v>
      </c>
      <c r="I24" s="571"/>
      <c r="J24" s="571"/>
      <c r="K24" s="571"/>
      <c r="L24" s="570"/>
      <c r="M24" s="570"/>
      <c r="N24" s="571"/>
      <c r="O24" s="563"/>
    </row>
    <row r="25" spans="1:15" ht="14.4">
      <c r="A25" s="688"/>
      <c r="B25" s="694" t="s">
        <v>136</v>
      </c>
      <c r="C25" s="695" t="s">
        <v>31</v>
      </c>
      <c r="D25" s="695">
        <v>1</v>
      </c>
      <c r="E25" s="693">
        <v>337.5</v>
      </c>
      <c r="F25" s="693">
        <v>0</v>
      </c>
      <c r="I25" s="571"/>
      <c r="J25" s="571"/>
      <c r="K25" s="571"/>
      <c r="L25" s="570"/>
      <c r="M25" s="570"/>
      <c r="N25" s="571"/>
      <c r="O25" s="563"/>
    </row>
    <row r="26" spans="1:15" ht="14.4">
      <c r="A26" s="686" t="s">
        <v>966</v>
      </c>
      <c r="B26" s="699"/>
      <c r="C26" s="699"/>
      <c r="D26" s="699"/>
      <c r="E26" s="699"/>
      <c r="F26" s="705">
        <f>SUM(F23:F25)</f>
        <v>0</v>
      </c>
      <c r="I26" s="572"/>
      <c r="J26" s="572"/>
      <c r="K26" s="572"/>
      <c r="L26" s="572"/>
      <c r="M26" s="572"/>
      <c r="N26" s="572"/>
      <c r="O26" s="563"/>
    </row>
    <row r="27" spans="1:15" ht="14.4">
      <c r="A27" s="699"/>
      <c r="B27" s="699"/>
      <c r="C27" s="699"/>
      <c r="D27" s="699"/>
      <c r="E27" s="699"/>
      <c r="F27" s="706"/>
      <c r="I27" s="573"/>
      <c r="J27" s="570"/>
      <c r="K27" s="570"/>
      <c r="L27" s="570"/>
      <c r="M27" s="570"/>
      <c r="N27" s="570"/>
      <c r="O27" s="563"/>
    </row>
    <row r="28" spans="1:15" ht="14.4">
      <c r="A28" s="686" t="s">
        <v>929</v>
      </c>
      <c r="B28" s="759" t="s">
        <v>683</v>
      </c>
      <c r="C28" s="759"/>
      <c r="D28" s="699"/>
      <c r="E28" s="699"/>
      <c r="F28" s="703" t="s">
        <v>871</v>
      </c>
      <c r="I28" s="563"/>
      <c r="J28" s="563"/>
      <c r="K28" s="563"/>
      <c r="L28" s="563"/>
      <c r="M28" s="563"/>
      <c r="N28" s="563"/>
      <c r="O28" s="563"/>
    </row>
    <row r="29" spans="1:15" ht="14.4">
      <c r="A29" s="688" t="s">
        <v>684</v>
      </c>
      <c r="B29" s="761" t="s">
        <v>128</v>
      </c>
      <c r="C29" s="761"/>
      <c r="D29" s="699"/>
      <c r="E29" s="699"/>
      <c r="F29" s="704">
        <f>str.inst.!F323</f>
        <v>0</v>
      </c>
      <c r="I29" s="571"/>
      <c r="J29" s="571"/>
      <c r="K29" s="571"/>
      <c r="L29" s="571"/>
      <c r="M29" s="570"/>
      <c r="N29" s="571"/>
      <c r="O29" s="563"/>
    </row>
    <row r="30" spans="1:15" ht="14.4">
      <c r="A30" s="688"/>
      <c r="B30" s="689" t="s">
        <v>135</v>
      </c>
      <c r="C30" s="690">
        <v>0.1</v>
      </c>
      <c r="D30" s="691">
        <f>SUM(F29)</f>
        <v>0</v>
      </c>
      <c r="E30" s="692">
        <f>SUM(F25:F29)</f>
        <v>0</v>
      </c>
      <c r="F30" s="693">
        <f>(F17+F23+F29)*0.05</f>
        <v>0</v>
      </c>
      <c r="I30" s="571"/>
      <c r="J30" s="571"/>
      <c r="K30" s="571"/>
      <c r="L30" s="571"/>
      <c r="M30" s="570"/>
      <c r="N30" s="571"/>
      <c r="O30" s="563"/>
    </row>
    <row r="31" spans="1:15" ht="14.4">
      <c r="A31" s="688"/>
      <c r="B31" s="694" t="s">
        <v>136</v>
      </c>
      <c r="C31" s="695" t="s">
        <v>31</v>
      </c>
      <c r="D31" s="695">
        <v>1</v>
      </c>
      <c r="E31" s="693">
        <v>337.5</v>
      </c>
      <c r="F31" s="693">
        <v>0</v>
      </c>
      <c r="I31" s="571"/>
      <c r="J31" s="571"/>
      <c r="K31" s="571"/>
      <c r="L31" s="571"/>
      <c r="M31" s="570"/>
      <c r="N31" s="571"/>
      <c r="O31" s="563"/>
    </row>
    <row r="32" spans="1:15" ht="14.4">
      <c r="A32" s="686" t="s">
        <v>967</v>
      </c>
      <c r="B32" s="699"/>
      <c r="C32" s="699"/>
      <c r="D32" s="699"/>
      <c r="E32" s="699"/>
      <c r="F32" s="705">
        <f>SUM(F29:F31)</f>
        <v>0</v>
      </c>
      <c r="I32" s="572"/>
      <c r="J32" s="572"/>
      <c r="K32" s="572"/>
      <c r="L32" s="572"/>
      <c r="M32" s="572"/>
      <c r="N32" s="572"/>
      <c r="O32" s="563"/>
    </row>
    <row r="33" spans="1:15" ht="15" thickBot="1">
      <c r="A33" s="699"/>
      <c r="B33" s="699"/>
      <c r="C33" s="699"/>
      <c r="D33" s="699"/>
      <c r="E33" s="699"/>
      <c r="F33" s="699"/>
      <c r="I33" s="573"/>
      <c r="J33" s="570"/>
      <c r="K33" s="570"/>
      <c r="L33" s="570"/>
      <c r="M33" s="570"/>
      <c r="N33" s="570"/>
      <c r="O33" s="563"/>
    </row>
    <row r="34" spans="1:15" ht="15" thickBot="1">
      <c r="A34" s="696" t="s">
        <v>964</v>
      </c>
      <c r="B34" s="697"/>
      <c r="C34" s="697"/>
      <c r="D34" s="697"/>
      <c r="E34" s="697"/>
      <c r="F34" s="698">
        <f>F20+F26+F32</f>
        <v>0</v>
      </c>
      <c r="I34" s="563"/>
      <c r="J34" s="563"/>
      <c r="K34" s="563"/>
      <c r="L34" s="563"/>
      <c r="M34" s="563"/>
      <c r="N34" s="563"/>
      <c r="O34" s="563"/>
    </row>
    <row r="35" spans="1:15" ht="14.4">
      <c r="A35" s="699"/>
      <c r="B35" s="699"/>
      <c r="C35" s="699"/>
      <c r="D35" s="691"/>
      <c r="E35" s="699"/>
      <c r="F35" s="699"/>
      <c r="I35" s="573"/>
      <c r="J35" s="570"/>
      <c r="K35" s="570"/>
      <c r="L35" s="570"/>
      <c r="M35" s="570"/>
      <c r="N35" s="570"/>
      <c r="O35" s="563"/>
    </row>
    <row r="36" spans="1:15" ht="14.4">
      <c r="A36" s="699"/>
      <c r="B36" s="699"/>
      <c r="C36" s="699"/>
      <c r="D36" s="691"/>
      <c r="E36" s="699"/>
      <c r="F36" s="699"/>
      <c r="I36" s="563"/>
      <c r="J36" s="563"/>
      <c r="K36" s="563"/>
      <c r="L36" s="563"/>
      <c r="M36" s="563"/>
      <c r="N36" s="563"/>
      <c r="O36" s="563"/>
    </row>
    <row r="37" spans="1:15" ht="14.4">
      <c r="A37" s="699"/>
      <c r="B37" s="699"/>
      <c r="C37" s="699"/>
      <c r="D37" s="691"/>
      <c r="E37" s="699"/>
      <c r="F37" s="699"/>
    </row>
    <row r="38" spans="1:15" ht="14.4">
      <c r="A38" s="699"/>
      <c r="B38" s="758" t="s">
        <v>922</v>
      </c>
      <c r="C38" s="758"/>
      <c r="D38" s="758"/>
      <c r="E38" s="758"/>
      <c r="F38" s="699"/>
    </row>
    <row r="39" spans="1:15" ht="14.4">
      <c r="A39" s="699"/>
      <c r="B39" s="700"/>
      <c r="C39" s="701"/>
      <c r="D39" s="701"/>
      <c r="E39" s="702"/>
      <c r="F39" s="699"/>
    </row>
    <row r="40" spans="1:15" ht="14.4">
      <c r="A40" s="699"/>
      <c r="B40" s="758" t="s">
        <v>921</v>
      </c>
      <c r="C40" s="758"/>
      <c r="D40" s="758"/>
      <c r="E40" s="758"/>
      <c r="F40" s="699"/>
    </row>
    <row r="41" spans="1:15">
      <c r="B41" s="177"/>
      <c r="C41" s="177"/>
      <c r="D41" s="177"/>
      <c r="E41" s="157"/>
    </row>
  </sheetData>
  <mergeCells count="10">
    <mergeCell ref="B38:E38"/>
    <mergeCell ref="B40:E40"/>
    <mergeCell ref="B13:D13"/>
    <mergeCell ref="B14:D14"/>
    <mergeCell ref="B15:E15"/>
    <mergeCell ref="B16:C16"/>
    <mergeCell ref="B17:D17"/>
    <mergeCell ref="B23:D23"/>
    <mergeCell ref="B28:C28"/>
    <mergeCell ref="B29:C29"/>
  </mergeCells>
  <pageMargins left="0.70000000000000007" right="0.70000000000000007" top="1.0456692913385826" bottom="1.0456692913385826" header="0.74999999999999989" footer="0.74999999999999989"/>
  <pageSetup paperSize="9" scale="99" fitToWidth="0" fitToHeight="0" pageOrder="overThenDown"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23"/>
  <sheetViews>
    <sheetView topLeftCell="A312" zoomScale="91" zoomScaleNormal="91" workbookViewId="0">
      <selection activeCell="E321" sqref="E321"/>
    </sheetView>
  </sheetViews>
  <sheetFormatPr defaultRowHeight="13.8"/>
  <cols>
    <col min="1" max="1" width="6.19921875" customWidth="1"/>
    <col min="2" max="2" width="48.3984375" customWidth="1"/>
    <col min="3" max="3" width="11.09765625" style="735" customWidth="1"/>
    <col min="4" max="4" width="4.09765625" style="735" customWidth="1"/>
    <col min="5" max="5" width="10.69921875" style="735" customWidth="1"/>
    <col min="6" max="6" width="11.09765625" style="735" customWidth="1"/>
    <col min="7" max="7" width="8.8984375" customWidth="1"/>
    <col min="8" max="244" width="8.3984375" customWidth="1"/>
  </cols>
  <sheetData>
    <row r="1" spans="1:8" ht="18" customHeight="1">
      <c r="A1" s="726"/>
      <c r="B1" s="725" t="s">
        <v>1013</v>
      </c>
      <c r="C1" s="732"/>
      <c r="D1" s="732"/>
      <c r="E1" s="732"/>
      <c r="F1" s="733"/>
      <c r="G1" s="132"/>
    </row>
    <row r="2" spans="1:8" ht="14.4">
      <c r="A2" s="727"/>
      <c r="B2" s="714"/>
      <c r="C2" s="28" t="s">
        <v>25</v>
      </c>
      <c r="D2" s="12" t="s">
        <v>26</v>
      </c>
      <c r="E2" s="102" t="s">
        <v>27</v>
      </c>
      <c r="F2" s="12" t="s">
        <v>28</v>
      </c>
      <c r="G2" s="133"/>
    </row>
    <row r="3" spans="1:8" ht="14.4">
      <c r="A3" s="728" t="s">
        <v>125</v>
      </c>
      <c r="B3" s="714" t="s">
        <v>574</v>
      </c>
      <c r="C3" s="734"/>
      <c r="F3" s="736"/>
      <c r="G3" s="134"/>
      <c r="H3" s="1"/>
    </row>
    <row r="4" spans="1:8">
      <c r="A4" s="727"/>
      <c r="B4" s="715"/>
      <c r="F4" s="736"/>
      <c r="G4" s="134"/>
    </row>
    <row r="5" spans="1:8" ht="14.4">
      <c r="A5" s="728" t="s">
        <v>675</v>
      </c>
      <c r="B5" s="714" t="s">
        <v>685</v>
      </c>
      <c r="C5" s="737"/>
      <c r="D5" s="737"/>
      <c r="E5" s="737"/>
      <c r="F5" s="736"/>
      <c r="G5" s="134"/>
    </row>
    <row r="6" spans="1:8">
      <c r="A6" s="727"/>
      <c r="B6" s="715"/>
      <c r="F6" s="736"/>
      <c r="G6" s="134"/>
    </row>
    <row r="7" spans="1:8" ht="27.6">
      <c r="A7" s="727" t="s">
        <v>686</v>
      </c>
      <c r="B7" s="715" t="s">
        <v>687</v>
      </c>
      <c r="C7" s="735" t="s">
        <v>31</v>
      </c>
      <c r="D7" s="735">
        <v>1</v>
      </c>
      <c r="F7" s="55">
        <f>D7*E7</f>
        <v>0</v>
      </c>
      <c r="G7" s="134"/>
    </row>
    <row r="8" spans="1:8">
      <c r="A8" s="727"/>
      <c r="B8" s="715"/>
      <c r="F8" s="742"/>
      <c r="G8" s="134"/>
    </row>
    <row r="9" spans="1:8" ht="41.4">
      <c r="A9" s="729" t="s">
        <v>689</v>
      </c>
      <c r="B9" s="716" t="s">
        <v>690</v>
      </c>
      <c r="C9" s="735" t="s">
        <v>31</v>
      </c>
      <c r="D9" s="735">
        <v>36</v>
      </c>
      <c r="F9" s="55">
        <f>D9*E9</f>
        <v>0</v>
      </c>
      <c r="G9" s="134"/>
    </row>
    <row r="10" spans="1:8">
      <c r="A10" s="727"/>
      <c r="B10" s="715"/>
      <c r="F10" s="736"/>
      <c r="G10" s="134"/>
    </row>
    <row r="11" spans="1:8" ht="82.8">
      <c r="A11" s="727" t="s">
        <v>691</v>
      </c>
      <c r="B11" s="715" t="s">
        <v>692</v>
      </c>
      <c r="C11" s="735" t="s">
        <v>31</v>
      </c>
      <c r="D11" s="735">
        <v>36</v>
      </c>
      <c r="F11" s="55">
        <f>D11*E11</f>
        <v>0</v>
      </c>
      <c r="G11" s="134"/>
    </row>
    <row r="12" spans="1:8">
      <c r="A12" s="727"/>
      <c r="B12" s="715"/>
      <c r="F12" s="736"/>
      <c r="G12" s="134"/>
    </row>
    <row r="13" spans="1:8" ht="138">
      <c r="A13" s="730" t="s">
        <v>693</v>
      </c>
      <c r="B13" s="717" t="s">
        <v>694</v>
      </c>
      <c r="C13" s="738"/>
      <c r="D13" s="738"/>
      <c r="E13" s="738"/>
      <c r="F13" s="736"/>
      <c r="G13" s="134"/>
    </row>
    <row r="14" spans="1:8">
      <c r="A14" s="727"/>
      <c r="B14" s="715" t="s">
        <v>695</v>
      </c>
      <c r="C14" s="735" t="s">
        <v>31</v>
      </c>
      <c r="D14" s="735">
        <v>4</v>
      </c>
      <c r="F14" s="55">
        <f t="shared" ref="F14:F17" si="0">D14*E14</f>
        <v>0</v>
      </c>
      <c r="G14" s="134"/>
    </row>
    <row r="15" spans="1:8">
      <c r="A15" s="727"/>
      <c r="B15" s="715" t="s">
        <v>696</v>
      </c>
      <c r="C15" s="735" t="s">
        <v>31</v>
      </c>
      <c r="D15" s="735">
        <v>16</v>
      </c>
      <c r="F15" s="55">
        <f t="shared" si="0"/>
        <v>0</v>
      </c>
      <c r="G15" s="134"/>
    </row>
    <row r="16" spans="1:8">
      <c r="A16" s="727"/>
      <c r="B16" s="715" t="s">
        <v>697</v>
      </c>
      <c r="C16" s="735" t="s">
        <v>31</v>
      </c>
      <c r="D16" s="735">
        <v>4</v>
      </c>
      <c r="F16" s="55">
        <f t="shared" si="0"/>
        <v>0</v>
      </c>
      <c r="G16" s="134"/>
    </row>
    <row r="17" spans="1:7">
      <c r="A17" s="727"/>
      <c r="B17" s="715" t="s">
        <v>698</v>
      </c>
      <c r="C17" s="735" t="s">
        <v>31</v>
      </c>
      <c r="D17" s="735">
        <v>2</v>
      </c>
      <c r="F17" s="55">
        <f t="shared" si="0"/>
        <v>0</v>
      </c>
      <c r="G17" s="134"/>
    </row>
    <row r="18" spans="1:7">
      <c r="A18" s="727"/>
      <c r="B18" s="715"/>
      <c r="F18" s="736"/>
      <c r="G18" s="134"/>
    </row>
    <row r="19" spans="1:7" ht="87">
      <c r="A19" s="727" t="s">
        <v>699</v>
      </c>
      <c r="B19" s="715" t="s">
        <v>1014</v>
      </c>
      <c r="C19" s="735" t="s">
        <v>31</v>
      </c>
      <c r="D19" s="735">
        <v>26</v>
      </c>
      <c r="F19" s="55">
        <f>D19*E19</f>
        <v>0</v>
      </c>
      <c r="G19" s="134"/>
    </row>
    <row r="20" spans="1:7">
      <c r="A20" s="727"/>
      <c r="B20" s="715"/>
      <c r="F20" s="736"/>
      <c r="G20" s="134"/>
    </row>
    <row r="21" spans="1:7" ht="27.6">
      <c r="A21" s="727" t="s">
        <v>700</v>
      </c>
      <c r="B21" s="715" t="s">
        <v>701</v>
      </c>
      <c r="C21" s="735" t="s">
        <v>31</v>
      </c>
      <c r="D21" s="735">
        <v>26</v>
      </c>
      <c r="F21" s="55">
        <f>D21*E21</f>
        <v>0</v>
      </c>
      <c r="G21" s="134"/>
    </row>
    <row r="22" spans="1:7">
      <c r="A22" s="727"/>
      <c r="B22" s="715"/>
      <c r="F22" s="736"/>
      <c r="G22" s="134"/>
    </row>
    <row r="23" spans="1:7" ht="69">
      <c r="A23" s="727" t="s">
        <v>702</v>
      </c>
      <c r="B23" s="715" t="s">
        <v>703</v>
      </c>
      <c r="C23" s="735" t="s">
        <v>31</v>
      </c>
      <c r="D23" s="735">
        <v>26</v>
      </c>
      <c r="F23" s="55">
        <f>D23*E23</f>
        <v>0</v>
      </c>
      <c r="G23" s="134"/>
    </row>
    <row r="24" spans="1:7">
      <c r="A24" s="727"/>
      <c r="B24" s="715"/>
      <c r="F24" s="736"/>
      <c r="G24" s="134"/>
    </row>
    <row r="25" spans="1:7" ht="124.2">
      <c r="A25" s="727" t="s">
        <v>704</v>
      </c>
      <c r="B25" s="715" t="s">
        <v>705</v>
      </c>
      <c r="C25" s="735" t="s">
        <v>31</v>
      </c>
      <c r="D25" s="735">
        <v>1</v>
      </c>
      <c r="F25" s="55">
        <f>D25*E25</f>
        <v>0</v>
      </c>
      <c r="G25" s="134"/>
    </row>
    <row r="26" spans="1:7">
      <c r="A26" s="727"/>
      <c r="B26" s="715"/>
      <c r="F26" s="736"/>
      <c r="G26" s="134"/>
    </row>
    <row r="27" spans="1:7" ht="27.6">
      <c r="A27" s="727" t="s">
        <v>706</v>
      </c>
      <c r="B27" s="715" t="s">
        <v>707</v>
      </c>
      <c r="C27" s="735" t="s">
        <v>708</v>
      </c>
      <c r="D27" s="735">
        <v>1</v>
      </c>
      <c r="F27" s="55">
        <f>D27*E27</f>
        <v>0</v>
      </c>
      <c r="G27" s="134"/>
    </row>
    <row r="28" spans="1:7" ht="14.4" thickBot="1">
      <c r="A28" s="727"/>
      <c r="B28" s="715"/>
      <c r="F28" s="736"/>
      <c r="G28" s="134"/>
    </row>
    <row r="29" spans="1:7">
      <c r="A29" s="743"/>
      <c r="B29" s="744" t="s">
        <v>709</v>
      </c>
      <c r="C29" s="745"/>
      <c r="D29" s="745"/>
      <c r="E29" s="745"/>
      <c r="F29" s="746">
        <f>SUM(F7:F27)</f>
        <v>0</v>
      </c>
      <c r="G29" s="134"/>
    </row>
    <row r="30" spans="1:7">
      <c r="A30" s="727"/>
      <c r="B30" s="715"/>
      <c r="F30" s="736"/>
      <c r="G30" s="134"/>
    </row>
    <row r="31" spans="1:7" ht="14.4">
      <c r="A31" s="728" t="s">
        <v>677</v>
      </c>
      <c r="B31" s="714" t="s">
        <v>710</v>
      </c>
      <c r="C31" s="737"/>
      <c r="D31" s="737"/>
      <c r="E31" s="737"/>
      <c r="F31" s="736"/>
      <c r="G31" s="134"/>
    </row>
    <row r="32" spans="1:7">
      <c r="A32" s="727"/>
      <c r="B32" s="715"/>
      <c r="F32" s="736"/>
      <c r="G32" s="134"/>
    </row>
    <row r="33" spans="1:7" ht="55.2">
      <c r="A33" s="727" t="s">
        <v>686</v>
      </c>
      <c r="B33" s="715" t="s">
        <v>711</v>
      </c>
      <c r="F33" s="736"/>
      <c r="G33" s="134"/>
    </row>
    <row r="34" spans="1:7" ht="41.4">
      <c r="A34" s="727"/>
      <c r="B34" s="715" t="s">
        <v>712</v>
      </c>
      <c r="F34" s="736"/>
      <c r="G34" s="134"/>
    </row>
    <row r="35" spans="1:7" ht="55.2">
      <c r="A35" s="727"/>
      <c r="B35" s="718" t="s">
        <v>713</v>
      </c>
      <c r="F35" s="736"/>
      <c r="G35" s="134"/>
    </row>
    <row r="36" spans="1:7" ht="27.6">
      <c r="A36" s="727"/>
      <c r="B36" s="718" t="s">
        <v>714</v>
      </c>
      <c r="F36" s="736"/>
      <c r="G36" s="134"/>
    </row>
    <row r="37" spans="1:7">
      <c r="A37" s="727"/>
      <c r="B37" s="715" t="s">
        <v>715</v>
      </c>
      <c r="F37" s="736"/>
      <c r="G37" s="134"/>
    </row>
    <row r="38" spans="1:7">
      <c r="A38" s="727"/>
      <c r="B38" s="715" t="s">
        <v>716</v>
      </c>
      <c r="F38" s="736"/>
      <c r="G38" s="134"/>
    </row>
    <row r="39" spans="1:7">
      <c r="A39" s="727"/>
      <c r="B39" s="715" t="s">
        <v>717</v>
      </c>
      <c r="F39" s="736"/>
      <c r="G39" s="134"/>
    </row>
    <row r="40" spans="1:7" ht="27.6">
      <c r="A40" s="727"/>
      <c r="B40" s="715" t="s">
        <v>718</v>
      </c>
      <c r="F40" s="736"/>
      <c r="G40" s="134"/>
    </row>
    <row r="41" spans="1:7">
      <c r="A41" s="727"/>
      <c r="B41" s="715" t="s">
        <v>719</v>
      </c>
      <c r="F41" s="736"/>
      <c r="G41" s="134"/>
    </row>
    <row r="42" spans="1:7">
      <c r="A42" s="727"/>
      <c r="B42" s="715" t="s">
        <v>720</v>
      </c>
      <c r="F42" s="736"/>
      <c r="G42" s="134"/>
    </row>
    <row r="43" spans="1:7">
      <c r="A43" s="727"/>
      <c r="B43" s="715" t="s">
        <v>721</v>
      </c>
      <c r="F43" s="736"/>
      <c r="G43" s="134"/>
    </row>
    <row r="44" spans="1:7">
      <c r="A44" s="727"/>
      <c r="B44" s="715" t="s">
        <v>722</v>
      </c>
      <c r="F44" s="736"/>
      <c r="G44" s="134"/>
    </row>
    <row r="45" spans="1:7">
      <c r="A45" s="727"/>
      <c r="B45" s="715" t="s">
        <v>723</v>
      </c>
      <c r="F45" s="736"/>
      <c r="G45" s="134"/>
    </row>
    <row r="46" spans="1:7">
      <c r="A46" s="727"/>
      <c r="B46" s="715" t="s">
        <v>724</v>
      </c>
      <c r="F46" s="736"/>
      <c r="G46" s="134"/>
    </row>
    <row r="47" spans="1:7">
      <c r="A47" s="727"/>
      <c r="B47" s="715" t="s">
        <v>725</v>
      </c>
      <c r="F47" s="736"/>
      <c r="G47" s="134"/>
    </row>
    <row r="48" spans="1:7">
      <c r="A48" s="727"/>
      <c r="B48" s="715" t="s">
        <v>726</v>
      </c>
      <c r="F48" s="736"/>
      <c r="G48" s="134"/>
    </row>
    <row r="49" spans="1:7">
      <c r="A49" s="727"/>
      <c r="B49" s="715" t="s">
        <v>727</v>
      </c>
      <c r="F49" s="742"/>
      <c r="G49" s="747"/>
    </row>
    <row r="50" spans="1:7" ht="27.6">
      <c r="A50" s="727"/>
      <c r="B50" s="715" t="s">
        <v>728</v>
      </c>
      <c r="C50" s="735" t="s">
        <v>31</v>
      </c>
      <c r="D50" s="735">
        <v>2</v>
      </c>
      <c r="F50" s="55">
        <f>D50*E50</f>
        <v>0</v>
      </c>
      <c r="G50" s="747"/>
    </row>
    <row r="51" spans="1:7">
      <c r="A51" s="727"/>
      <c r="B51" s="715"/>
      <c r="F51" s="739"/>
      <c r="G51" s="135"/>
    </row>
    <row r="52" spans="1:7" ht="55.2">
      <c r="A52" s="727" t="s">
        <v>689</v>
      </c>
      <c r="B52" s="715" t="s">
        <v>729</v>
      </c>
      <c r="F52" s="740"/>
      <c r="G52" s="133"/>
    </row>
    <row r="53" spans="1:7" ht="41.4">
      <c r="A53" s="727"/>
      <c r="B53" s="715" t="s">
        <v>730</v>
      </c>
      <c r="F53" s="740"/>
      <c r="G53" s="133"/>
    </row>
    <row r="54" spans="1:7">
      <c r="A54" s="727"/>
      <c r="B54" s="715" t="s">
        <v>731</v>
      </c>
      <c r="F54" s="740"/>
      <c r="G54" s="136"/>
    </row>
    <row r="55" spans="1:7">
      <c r="A55" s="727"/>
      <c r="B55" s="715" t="s">
        <v>732</v>
      </c>
      <c r="F55" s="740"/>
      <c r="G55" s="136"/>
    </row>
    <row r="56" spans="1:7" ht="27.6">
      <c r="A56" s="727"/>
      <c r="B56" s="715" t="s">
        <v>733</v>
      </c>
    </row>
    <row r="57" spans="1:7" ht="27.6">
      <c r="A57" s="727"/>
      <c r="B57" s="718" t="s">
        <v>734</v>
      </c>
    </row>
    <row r="58" spans="1:7">
      <c r="A58" s="727"/>
      <c r="B58" s="715" t="s">
        <v>715</v>
      </c>
    </row>
    <row r="59" spans="1:7" ht="69">
      <c r="A59" s="727"/>
      <c r="B59" s="718" t="s">
        <v>735</v>
      </c>
    </row>
    <row r="60" spans="1:7">
      <c r="A60" s="727"/>
      <c r="B60" s="715" t="s">
        <v>717</v>
      </c>
    </row>
    <row r="61" spans="1:7">
      <c r="A61" s="727"/>
      <c r="B61" s="715" t="s">
        <v>736</v>
      </c>
    </row>
    <row r="62" spans="1:7">
      <c r="A62" s="727"/>
      <c r="B62" s="715" t="s">
        <v>737</v>
      </c>
    </row>
    <row r="63" spans="1:7" ht="16.2">
      <c r="A63" s="727"/>
      <c r="B63" s="715" t="s">
        <v>1015</v>
      </c>
    </row>
    <row r="64" spans="1:7">
      <c r="A64" s="727"/>
      <c r="B64" s="715" t="s">
        <v>738</v>
      </c>
    </row>
    <row r="65" spans="1:6">
      <c r="A65" s="727"/>
      <c r="B65" s="715" t="s">
        <v>739</v>
      </c>
    </row>
    <row r="66" spans="1:6">
      <c r="A66" s="727"/>
      <c r="B66" s="715" t="s">
        <v>740</v>
      </c>
    </row>
    <row r="67" spans="1:6">
      <c r="A67" s="727"/>
      <c r="B67" s="715" t="s">
        <v>741</v>
      </c>
    </row>
    <row r="68" spans="1:6" ht="27.6">
      <c r="A68" s="727"/>
      <c r="B68" s="715" t="s">
        <v>742</v>
      </c>
      <c r="C68" s="735" t="s">
        <v>31</v>
      </c>
      <c r="D68" s="735">
        <v>14</v>
      </c>
      <c r="F68" s="55">
        <f>D68*E68</f>
        <v>0</v>
      </c>
    </row>
    <row r="69" spans="1:6">
      <c r="A69" s="727"/>
      <c r="B69" s="715"/>
    </row>
    <row r="70" spans="1:6" ht="55.2">
      <c r="A70" s="727" t="s">
        <v>743</v>
      </c>
      <c r="B70" s="715" t="s">
        <v>729</v>
      </c>
    </row>
    <row r="71" spans="1:6" ht="41.4">
      <c r="A71" s="727"/>
      <c r="B71" s="715" t="s">
        <v>730</v>
      </c>
    </row>
    <row r="72" spans="1:6">
      <c r="A72" s="727"/>
      <c r="B72" s="715" t="s">
        <v>731</v>
      </c>
    </row>
    <row r="73" spans="1:6">
      <c r="A73" s="727"/>
      <c r="B73" s="715" t="s">
        <v>732</v>
      </c>
    </row>
    <row r="74" spans="1:6" ht="27.6">
      <c r="A74" s="727"/>
      <c r="B74" s="715" t="s">
        <v>744</v>
      </c>
    </row>
    <row r="75" spans="1:6" ht="27.6">
      <c r="A75" s="727"/>
      <c r="B75" s="718" t="s">
        <v>734</v>
      </c>
    </row>
    <row r="76" spans="1:6" ht="69">
      <c r="A76" s="727"/>
      <c r="B76" s="718" t="s">
        <v>735</v>
      </c>
    </row>
    <row r="77" spans="1:6">
      <c r="A77" s="727"/>
      <c r="B77" s="715" t="s">
        <v>717</v>
      </c>
    </row>
    <row r="78" spans="1:6">
      <c r="A78" s="727"/>
      <c r="B78" s="715" t="s">
        <v>745</v>
      </c>
    </row>
    <row r="79" spans="1:6">
      <c r="A79" s="727"/>
      <c r="B79" s="715" t="s">
        <v>746</v>
      </c>
    </row>
    <row r="80" spans="1:6" ht="16.2">
      <c r="A80" s="727"/>
      <c r="B80" s="715" t="s">
        <v>1016</v>
      </c>
    </row>
    <row r="81" spans="1:6">
      <c r="A81" s="727"/>
      <c r="B81" s="715" t="s">
        <v>738</v>
      </c>
    </row>
    <row r="82" spans="1:6">
      <c r="A82" s="727"/>
      <c r="B82" s="715" t="s">
        <v>747</v>
      </c>
    </row>
    <row r="83" spans="1:6">
      <c r="A83" s="727"/>
      <c r="B83" s="715" t="s">
        <v>748</v>
      </c>
    </row>
    <row r="84" spans="1:6">
      <c r="A84" s="727"/>
      <c r="B84" s="715" t="s">
        <v>741</v>
      </c>
    </row>
    <row r="85" spans="1:6" ht="27.6">
      <c r="A85" s="727"/>
      <c r="B85" s="715" t="s">
        <v>749</v>
      </c>
      <c r="C85" s="735" t="s">
        <v>31</v>
      </c>
      <c r="D85" s="735">
        <v>8</v>
      </c>
      <c r="F85" s="55">
        <f>D85*E85</f>
        <v>0</v>
      </c>
    </row>
    <row r="86" spans="1:6">
      <c r="A86" s="727"/>
      <c r="B86" s="715"/>
    </row>
    <row r="87" spans="1:6" ht="69">
      <c r="A87" s="727" t="s">
        <v>750</v>
      </c>
      <c r="B87" s="715" t="s">
        <v>751</v>
      </c>
    </row>
    <row r="88" spans="1:6" ht="27.6">
      <c r="A88" s="727"/>
      <c r="B88" s="715" t="s">
        <v>752</v>
      </c>
      <c r="C88" s="735" t="s">
        <v>31</v>
      </c>
      <c r="D88" s="735">
        <v>1</v>
      </c>
      <c r="F88" s="55">
        <f>D88*E88</f>
        <v>0</v>
      </c>
    </row>
    <row r="89" spans="1:6">
      <c r="A89" s="727"/>
      <c r="B89" s="715"/>
    </row>
    <row r="90" spans="1:6" ht="55.2">
      <c r="A90" s="727" t="s">
        <v>699</v>
      </c>
      <c r="B90" s="715" t="s">
        <v>753</v>
      </c>
    </row>
    <row r="91" spans="1:6">
      <c r="A91" s="727"/>
      <c r="B91" s="715" t="s">
        <v>754</v>
      </c>
      <c r="C91" s="735" t="s">
        <v>31</v>
      </c>
      <c r="D91" s="735">
        <v>2</v>
      </c>
      <c r="F91" s="55">
        <f t="shared" ref="F91:F92" si="1">D91*E91</f>
        <v>0</v>
      </c>
    </row>
    <row r="92" spans="1:6">
      <c r="A92" s="727"/>
      <c r="B92" s="715" t="s">
        <v>755</v>
      </c>
      <c r="C92" s="735" t="s">
        <v>31</v>
      </c>
      <c r="D92" s="735">
        <v>18</v>
      </c>
      <c r="F92" s="55">
        <f t="shared" si="1"/>
        <v>0</v>
      </c>
    </row>
    <row r="93" spans="1:6">
      <c r="A93" s="727"/>
      <c r="B93" s="715"/>
    </row>
    <row r="94" spans="1:6" ht="82.8">
      <c r="A94" s="727" t="s">
        <v>700</v>
      </c>
      <c r="B94" s="715" t="s">
        <v>756</v>
      </c>
    </row>
    <row r="95" spans="1:6">
      <c r="A95" s="727"/>
      <c r="B95" s="715" t="s">
        <v>757</v>
      </c>
      <c r="C95" s="735" t="s">
        <v>130</v>
      </c>
      <c r="D95" s="735">
        <v>110</v>
      </c>
      <c r="F95" s="55">
        <f t="shared" ref="F95:F99" si="2">D95*E95</f>
        <v>0</v>
      </c>
    </row>
    <row r="96" spans="1:6">
      <c r="A96" s="727"/>
      <c r="B96" s="715" t="s">
        <v>758</v>
      </c>
      <c r="C96" s="735" t="s">
        <v>130</v>
      </c>
      <c r="D96" s="735">
        <v>110</v>
      </c>
      <c r="F96" s="55">
        <f t="shared" si="2"/>
        <v>0</v>
      </c>
    </row>
    <row r="97" spans="1:6">
      <c r="A97" s="727"/>
      <c r="B97" s="715" t="s">
        <v>759</v>
      </c>
      <c r="C97" s="735" t="s">
        <v>130</v>
      </c>
      <c r="D97" s="735">
        <v>110</v>
      </c>
      <c r="F97" s="55">
        <f t="shared" si="2"/>
        <v>0</v>
      </c>
    </row>
    <row r="98" spans="1:6">
      <c r="A98" s="727"/>
      <c r="B98" s="715" t="s">
        <v>760</v>
      </c>
      <c r="C98" s="735" t="s">
        <v>130</v>
      </c>
      <c r="D98" s="735">
        <v>70</v>
      </c>
      <c r="F98" s="55">
        <f t="shared" si="2"/>
        <v>0</v>
      </c>
    </row>
    <row r="99" spans="1:6">
      <c r="A99" s="727"/>
      <c r="B99" s="715" t="s">
        <v>761</v>
      </c>
      <c r="C99" s="735" t="s">
        <v>130</v>
      </c>
      <c r="D99" s="735">
        <v>30</v>
      </c>
      <c r="F99" s="55">
        <f t="shared" si="2"/>
        <v>0</v>
      </c>
    </row>
    <row r="100" spans="1:6">
      <c r="A100" s="727"/>
      <c r="B100" s="715"/>
    </row>
    <row r="101" spans="1:6" ht="27.6">
      <c r="A101" s="727" t="s">
        <v>702</v>
      </c>
      <c r="B101" s="715" t="s">
        <v>762</v>
      </c>
    </row>
    <row r="102" spans="1:6" ht="16.2">
      <c r="A102" s="727"/>
      <c r="B102" s="715" t="s">
        <v>1017</v>
      </c>
      <c r="C102" s="735" t="s">
        <v>130</v>
      </c>
      <c r="D102" s="735">
        <v>350</v>
      </c>
      <c r="F102" s="55">
        <f t="shared" ref="F102:F103" si="3">D102*E102</f>
        <v>0</v>
      </c>
    </row>
    <row r="103" spans="1:6" ht="16.2">
      <c r="A103" s="727"/>
      <c r="B103" s="715" t="s">
        <v>1018</v>
      </c>
      <c r="C103" s="735" t="s">
        <v>130</v>
      </c>
      <c r="D103" s="735">
        <v>350</v>
      </c>
      <c r="F103" s="55">
        <f t="shared" si="3"/>
        <v>0</v>
      </c>
    </row>
    <row r="104" spans="1:6">
      <c r="A104" s="727"/>
      <c r="B104" s="715"/>
    </row>
    <row r="105" spans="1:6" ht="41.4">
      <c r="A105" s="727" t="s">
        <v>704</v>
      </c>
      <c r="B105" s="715" t="s">
        <v>763</v>
      </c>
      <c r="C105" s="735" t="s">
        <v>130</v>
      </c>
      <c r="D105" s="735">
        <v>60</v>
      </c>
      <c r="F105" s="55">
        <f>D105*E105</f>
        <v>0</v>
      </c>
    </row>
    <row r="106" spans="1:6">
      <c r="A106" s="727"/>
      <c r="B106" s="574"/>
    </row>
    <row r="107" spans="1:6" ht="55.2">
      <c r="A107" s="727" t="s">
        <v>706</v>
      </c>
      <c r="B107" s="715" t="s">
        <v>764</v>
      </c>
    </row>
    <row r="108" spans="1:6">
      <c r="A108" s="715"/>
      <c r="B108" s="715" t="s">
        <v>765</v>
      </c>
      <c r="C108" s="735" t="s">
        <v>130</v>
      </c>
      <c r="D108" s="735">
        <v>90</v>
      </c>
      <c r="F108" s="55">
        <f>D108*E108</f>
        <v>0</v>
      </c>
    </row>
    <row r="109" spans="1:6">
      <c r="A109" s="715"/>
      <c r="B109" s="715"/>
    </row>
    <row r="110" spans="1:6" ht="69.599999999999994">
      <c r="A110" s="727" t="s">
        <v>766</v>
      </c>
      <c r="B110" s="715" t="s">
        <v>1019</v>
      </c>
    </row>
    <row r="111" spans="1:6" ht="27.6">
      <c r="A111" s="727"/>
      <c r="B111" s="715" t="s">
        <v>767</v>
      </c>
      <c r="C111" s="735" t="s">
        <v>55</v>
      </c>
      <c r="D111" s="735">
        <v>22</v>
      </c>
      <c r="F111" s="55">
        <f>D111*E111</f>
        <v>0</v>
      </c>
    </row>
    <row r="112" spans="1:6">
      <c r="A112" s="727"/>
      <c r="B112" s="715"/>
    </row>
    <row r="113" spans="1:6" ht="55.2">
      <c r="A113" s="727" t="s">
        <v>768</v>
      </c>
      <c r="B113" s="715" t="s">
        <v>1020</v>
      </c>
      <c r="C113" s="735" t="s">
        <v>55</v>
      </c>
      <c r="D113" s="735">
        <v>2</v>
      </c>
      <c r="F113" s="55">
        <f>D113*E113</f>
        <v>0</v>
      </c>
    </row>
    <row r="114" spans="1:6">
      <c r="A114" s="727"/>
      <c r="B114" s="715"/>
    </row>
    <row r="115" spans="1:6" ht="55.2">
      <c r="A115" s="727" t="s">
        <v>769</v>
      </c>
      <c r="B115" s="715" t="s">
        <v>770</v>
      </c>
      <c r="C115" s="735" t="s">
        <v>31</v>
      </c>
      <c r="D115" s="735">
        <v>1</v>
      </c>
      <c r="F115" s="55">
        <f>D115*E115</f>
        <v>0</v>
      </c>
    </row>
    <row r="116" spans="1:6">
      <c r="A116" s="727"/>
      <c r="B116" s="715"/>
    </row>
    <row r="117" spans="1:6" ht="55.2">
      <c r="A117" s="727" t="s">
        <v>771</v>
      </c>
      <c r="B117" s="715" t="s">
        <v>772</v>
      </c>
      <c r="C117" s="735" t="s">
        <v>31</v>
      </c>
      <c r="D117" s="735">
        <v>1</v>
      </c>
      <c r="F117" s="55">
        <f>D117*E117</f>
        <v>0</v>
      </c>
    </row>
    <row r="118" spans="1:6">
      <c r="A118" s="727"/>
      <c r="B118" s="715"/>
    </row>
    <row r="119" spans="1:6" ht="27.6">
      <c r="A119" s="727" t="s">
        <v>773</v>
      </c>
      <c r="B119" s="715" t="s">
        <v>707</v>
      </c>
      <c r="C119" s="735" t="s">
        <v>708</v>
      </c>
      <c r="D119" s="735">
        <v>1</v>
      </c>
      <c r="F119" s="55">
        <f>D119*E119</f>
        <v>0</v>
      </c>
    </row>
    <row r="120" spans="1:6" ht="14.4" thickBot="1">
      <c r="A120" s="727"/>
      <c r="B120" s="715"/>
    </row>
    <row r="121" spans="1:6">
      <c r="A121" s="743"/>
      <c r="B121" s="744" t="s">
        <v>774</v>
      </c>
      <c r="C121" s="745"/>
      <c r="D121" s="745"/>
      <c r="E121" s="745"/>
      <c r="F121" s="748">
        <f>SUM(F50:F119)</f>
        <v>0</v>
      </c>
    </row>
    <row r="122" spans="1:6">
      <c r="A122" s="727"/>
      <c r="B122" s="715"/>
    </row>
    <row r="123" spans="1:6" ht="14.4">
      <c r="A123" s="728" t="s">
        <v>679</v>
      </c>
      <c r="B123" s="714" t="s">
        <v>775</v>
      </c>
      <c r="C123" s="737"/>
      <c r="D123" s="737"/>
      <c r="E123" s="737"/>
    </row>
    <row r="124" spans="1:6">
      <c r="A124" s="727"/>
      <c r="B124" s="715"/>
    </row>
    <row r="125" spans="1:6" ht="41.4">
      <c r="A125" s="727" t="s">
        <v>686</v>
      </c>
      <c r="B125" s="715" t="s">
        <v>776</v>
      </c>
      <c r="C125" s="735" t="s">
        <v>31</v>
      </c>
      <c r="D125" s="735">
        <v>20</v>
      </c>
      <c r="F125" s="55">
        <f>D125*E125</f>
        <v>0</v>
      </c>
    </row>
    <row r="126" spans="1:6">
      <c r="A126" s="727"/>
      <c r="B126" s="715"/>
    </row>
    <row r="127" spans="1:6" ht="151.80000000000001">
      <c r="A127" s="727" t="s">
        <v>689</v>
      </c>
      <c r="B127" s="715" t="s">
        <v>777</v>
      </c>
    </row>
    <row r="128" spans="1:6" ht="151.80000000000001">
      <c r="A128" s="727"/>
      <c r="B128" s="715" t="s">
        <v>778</v>
      </c>
    </row>
    <row r="129" spans="1:6">
      <c r="A129" s="727"/>
      <c r="B129" s="715" t="s">
        <v>717</v>
      </c>
    </row>
    <row r="130" spans="1:6">
      <c r="A130" s="727"/>
      <c r="B130" s="715" t="s">
        <v>723</v>
      </c>
    </row>
    <row r="131" spans="1:6">
      <c r="A131" s="727"/>
      <c r="B131" s="715" t="s">
        <v>779</v>
      </c>
    </row>
    <row r="132" spans="1:6" ht="16.2">
      <c r="A132" s="727"/>
      <c r="B132" s="715" t="s">
        <v>1021</v>
      </c>
    </row>
    <row r="133" spans="1:6" ht="30">
      <c r="A133" s="727"/>
      <c r="B133" s="715" t="s">
        <v>1022</v>
      </c>
    </row>
    <row r="134" spans="1:6">
      <c r="A134" s="727"/>
      <c r="B134" s="715" t="s">
        <v>780</v>
      </c>
    </row>
    <row r="135" spans="1:6">
      <c r="A135" s="727"/>
      <c r="B135" s="715" t="s">
        <v>781</v>
      </c>
    </row>
    <row r="136" spans="1:6">
      <c r="A136" s="727"/>
      <c r="B136" s="715" t="s">
        <v>782</v>
      </c>
    </row>
    <row r="137" spans="1:6">
      <c r="A137" s="727"/>
      <c r="B137" s="715" t="s">
        <v>783</v>
      </c>
    </row>
    <row r="138" spans="1:6">
      <c r="A138" s="727"/>
      <c r="B138" s="715" t="s">
        <v>784</v>
      </c>
    </row>
    <row r="139" spans="1:6">
      <c r="A139" s="727"/>
      <c r="B139" s="715" t="s">
        <v>785</v>
      </c>
    </row>
    <row r="140" spans="1:6" ht="14.4">
      <c r="A140" s="727"/>
      <c r="B140" s="715" t="s">
        <v>786</v>
      </c>
    </row>
    <row r="141" spans="1:6">
      <c r="A141" s="727"/>
      <c r="B141" s="715" t="s">
        <v>787</v>
      </c>
    </row>
    <row r="142" spans="1:6">
      <c r="A142" s="727"/>
      <c r="B142" s="715" t="s">
        <v>788</v>
      </c>
    </row>
    <row r="143" spans="1:6" ht="27.6">
      <c r="A143" s="727"/>
      <c r="B143" s="715" t="s">
        <v>789</v>
      </c>
      <c r="C143" s="735" t="s">
        <v>688</v>
      </c>
      <c r="D143" s="735">
        <v>1</v>
      </c>
      <c r="F143" s="55">
        <f>D143*E143</f>
        <v>0</v>
      </c>
    </row>
    <row r="144" spans="1:6">
      <c r="A144" s="731"/>
      <c r="B144" s="719"/>
      <c r="C144" s="741"/>
      <c r="D144" s="741"/>
      <c r="E144" s="741"/>
    </row>
    <row r="145" spans="1:6" ht="144">
      <c r="A145" s="731" t="s">
        <v>691</v>
      </c>
      <c r="B145" s="720" t="s">
        <v>790</v>
      </c>
      <c r="C145" s="741"/>
      <c r="D145" s="741"/>
      <c r="E145" s="741"/>
    </row>
    <row r="146" spans="1:6" ht="16.2">
      <c r="A146" s="731"/>
      <c r="B146" s="719" t="s">
        <v>791</v>
      </c>
      <c r="C146" s="741" t="s">
        <v>792</v>
      </c>
      <c r="D146" s="741">
        <v>127</v>
      </c>
      <c r="E146" s="741"/>
      <c r="F146" s="55">
        <f t="shared" ref="F146:F147" si="4">D146*E146</f>
        <v>0</v>
      </c>
    </row>
    <row r="147" spans="1:6" ht="16.2">
      <c r="A147" s="731"/>
      <c r="B147" s="719" t="s">
        <v>793</v>
      </c>
      <c r="C147" s="741" t="s">
        <v>792</v>
      </c>
      <c r="D147" s="741">
        <v>22</v>
      </c>
      <c r="E147" s="741"/>
      <c r="F147" s="55">
        <f t="shared" si="4"/>
        <v>0</v>
      </c>
    </row>
    <row r="148" spans="1:6">
      <c r="A148" s="731"/>
      <c r="B148" s="719"/>
      <c r="C148" s="741"/>
      <c r="D148" s="741"/>
      <c r="E148" s="741"/>
    </row>
    <row r="149" spans="1:6" ht="69">
      <c r="A149" s="731" t="s">
        <v>693</v>
      </c>
      <c r="B149" s="719" t="s">
        <v>794</v>
      </c>
      <c r="C149" s="741"/>
      <c r="D149" s="741"/>
      <c r="E149" s="741"/>
    </row>
    <row r="150" spans="1:6">
      <c r="A150" s="731"/>
      <c r="B150" s="719" t="s">
        <v>795</v>
      </c>
      <c r="C150" s="741" t="s">
        <v>130</v>
      </c>
      <c r="D150" s="741">
        <v>23</v>
      </c>
      <c r="E150" s="741"/>
      <c r="F150" s="55">
        <f t="shared" ref="F150:F153" si="5">D150*E150</f>
        <v>0</v>
      </c>
    </row>
    <row r="151" spans="1:6">
      <c r="A151" s="731"/>
      <c r="B151" s="719" t="s">
        <v>796</v>
      </c>
      <c r="C151" s="741" t="s">
        <v>130</v>
      </c>
      <c r="D151" s="741">
        <v>18</v>
      </c>
      <c r="E151" s="741"/>
      <c r="F151" s="55">
        <f t="shared" si="5"/>
        <v>0</v>
      </c>
    </row>
    <row r="152" spans="1:6">
      <c r="A152" s="731"/>
      <c r="B152" s="719" t="s">
        <v>797</v>
      </c>
      <c r="C152" s="741" t="s">
        <v>130</v>
      </c>
      <c r="D152" s="741">
        <v>3</v>
      </c>
      <c r="E152" s="741"/>
      <c r="F152" s="55">
        <f t="shared" si="5"/>
        <v>0</v>
      </c>
    </row>
    <row r="153" spans="1:6">
      <c r="A153" s="731"/>
      <c r="B153" s="719" t="s">
        <v>798</v>
      </c>
      <c r="C153" s="741" t="s">
        <v>130</v>
      </c>
      <c r="D153" s="741">
        <v>2</v>
      </c>
      <c r="E153" s="741"/>
      <c r="F153" s="55">
        <f t="shared" si="5"/>
        <v>0</v>
      </c>
    </row>
    <row r="154" spans="1:6">
      <c r="A154" s="731"/>
      <c r="B154" s="719"/>
      <c r="C154" s="741"/>
      <c r="D154" s="741"/>
      <c r="E154" s="741"/>
    </row>
    <row r="155" spans="1:6" ht="41.4">
      <c r="A155" s="731" t="s">
        <v>699</v>
      </c>
      <c r="B155" s="719" t="s">
        <v>799</v>
      </c>
      <c r="C155" s="741"/>
      <c r="D155" s="741"/>
      <c r="E155" s="741"/>
    </row>
    <row r="156" spans="1:6" ht="14.4">
      <c r="A156" s="731"/>
      <c r="B156" s="592" t="s">
        <v>1023</v>
      </c>
      <c r="C156" s="741" t="s">
        <v>55</v>
      </c>
      <c r="D156" s="741">
        <v>4</v>
      </c>
      <c r="E156" s="741"/>
      <c r="F156" s="55">
        <f t="shared" ref="F156:F157" si="6">D156*E156</f>
        <v>0</v>
      </c>
    </row>
    <row r="157" spans="1:6" ht="14.4">
      <c r="A157" s="731"/>
      <c r="B157" s="592" t="s">
        <v>1024</v>
      </c>
      <c r="C157" s="741" t="s">
        <v>55</v>
      </c>
      <c r="D157" s="741">
        <v>8</v>
      </c>
      <c r="E157" s="741"/>
      <c r="F157" s="55">
        <f t="shared" si="6"/>
        <v>0</v>
      </c>
    </row>
    <row r="158" spans="1:6">
      <c r="A158" s="731"/>
      <c r="B158" s="719"/>
      <c r="C158" s="741"/>
      <c r="D158" s="741"/>
      <c r="E158" s="741"/>
    </row>
    <row r="159" spans="1:6" ht="69.599999999999994">
      <c r="A159" s="731" t="s">
        <v>700</v>
      </c>
      <c r="B159" s="719" t="s">
        <v>1025</v>
      </c>
      <c r="C159" s="741"/>
      <c r="D159" s="741"/>
      <c r="E159" s="741"/>
    </row>
    <row r="160" spans="1:6">
      <c r="A160" s="731"/>
      <c r="B160" s="719" t="s">
        <v>800</v>
      </c>
      <c r="C160" s="741" t="s">
        <v>55</v>
      </c>
      <c r="D160" s="741">
        <v>4</v>
      </c>
      <c r="E160" s="741"/>
      <c r="F160" s="55">
        <f t="shared" ref="F160:F165" si="7">D160*E160</f>
        <v>0</v>
      </c>
    </row>
    <row r="161" spans="1:6">
      <c r="A161" s="731"/>
      <c r="B161" s="719" t="s">
        <v>801</v>
      </c>
      <c r="C161" s="741" t="s">
        <v>55</v>
      </c>
      <c r="D161" s="741">
        <v>1</v>
      </c>
      <c r="E161" s="741"/>
      <c r="F161" s="55">
        <f t="shared" si="7"/>
        <v>0</v>
      </c>
    </row>
    <row r="162" spans="1:6">
      <c r="A162" s="731"/>
      <c r="B162" s="719" t="s">
        <v>802</v>
      </c>
      <c r="C162" s="741" t="s">
        <v>55</v>
      </c>
      <c r="D162" s="741">
        <v>1</v>
      </c>
      <c r="E162" s="741"/>
      <c r="F162" s="55">
        <f t="shared" si="7"/>
        <v>0</v>
      </c>
    </row>
    <row r="163" spans="1:6">
      <c r="A163" s="731"/>
      <c r="B163" s="719" t="s">
        <v>803</v>
      </c>
      <c r="C163" s="741" t="s">
        <v>55</v>
      </c>
      <c r="D163" s="741">
        <v>1</v>
      </c>
      <c r="E163" s="741"/>
      <c r="F163" s="55">
        <f t="shared" si="7"/>
        <v>0</v>
      </c>
    </row>
    <row r="164" spans="1:6" ht="14.4">
      <c r="A164" s="731"/>
      <c r="B164" s="721" t="s">
        <v>795</v>
      </c>
      <c r="C164" s="741" t="s">
        <v>55</v>
      </c>
      <c r="D164" s="741">
        <v>4</v>
      </c>
      <c r="E164" s="741"/>
      <c r="F164" s="55">
        <f t="shared" si="7"/>
        <v>0</v>
      </c>
    </row>
    <row r="165" spans="1:6" ht="14.4">
      <c r="A165" s="731"/>
      <c r="B165" s="721" t="s">
        <v>796</v>
      </c>
      <c r="C165" s="741" t="s">
        <v>55</v>
      </c>
      <c r="D165" s="741">
        <v>4</v>
      </c>
      <c r="E165" s="741"/>
      <c r="F165" s="55">
        <f t="shared" si="7"/>
        <v>0</v>
      </c>
    </row>
    <row r="166" spans="1:6">
      <c r="A166" s="731"/>
      <c r="B166" s="719"/>
      <c r="C166" s="741"/>
      <c r="D166" s="741"/>
      <c r="E166" s="741"/>
    </row>
    <row r="167" spans="1:6" ht="56.4">
      <c r="A167" s="731" t="s">
        <v>702</v>
      </c>
      <c r="B167" s="719" t="s">
        <v>1026</v>
      </c>
      <c r="C167" s="741"/>
      <c r="D167" s="741"/>
      <c r="E167" s="741"/>
    </row>
    <row r="168" spans="1:6">
      <c r="A168" s="731"/>
      <c r="B168" s="719" t="s">
        <v>804</v>
      </c>
      <c r="C168" s="741" t="s">
        <v>55</v>
      </c>
      <c r="D168" s="741">
        <v>4</v>
      </c>
      <c r="E168" s="741"/>
      <c r="F168" s="55">
        <f>D168*E168</f>
        <v>0</v>
      </c>
    </row>
    <row r="169" spans="1:6">
      <c r="A169" s="731"/>
      <c r="B169" s="719"/>
      <c r="C169" s="741"/>
      <c r="D169" s="741"/>
      <c r="E169" s="741"/>
    </row>
    <row r="170" spans="1:6" ht="69.599999999999994">
      <c r="A170" s="731" t="s">
        <v>704</v>
      </c>
      <c r="B170" s="719" t="s">
        <v>1027</v>
      </c>
      <c r="C170" s="741"/>
      <c r="D170" s="741"/>
      <c r="E170" s="741"/>
    </row>
    <row r="171" spans="1:6">
      <c r="A171" s="731"/>
      <c r="B171" s="719" t="s">
        <v>805</v>
      </c>
      <c r="C171" s="741" t="s">
        <v>55</v>
      </c>
      <c r="D171" s="741">
        <v>2</v>
      </c>
      <c r="E171" s="741"/>
      <c r="F171" s="55">
        <f>D171*E171</f>
        <v>0</v>
      </c>
    </row>
    <row r="172" spans="1:6">
      <c r="A172" s="731"/>
      <c r="B172" s="719"/>
      <c r="C172" s="741"/>
      <c r="D172" s="741"/>
      <c r="E172" s="741"/>
    </row>
    <row r="173" spans="1:6" ht="27.6">
      <c r="A173" s="731" t="s">
        <v>706</v>
      </c>
      <c r="B173" s="719" t="s">
        <v>806</v>
      </c>
      <c r="C173" s="741"/>
      <c r="D173" s="741"/>
      <c r="E173" s="741"/>
    </row>
    <row r="174" spans="1:6" ht="14.4">
      <c r="A174" s="731"/>
      <c r="B174" s="721" t="s">
        <v>795</v>
      </c>
      <c r="C174" s="741" t="s">
        <v>55</v>
      </c>
      <c r="D174" s="741">
        <v>12</v>
      </c>
      <c r="E174" s="741"/>
      <c r="F174" s="55">
        <f t="shared" ref="F174:F175" si="8">D174*E174</f>
        <v>0</v>
      </c>
    </row>
    <row r="175" spans="1:6" ht="14.4">
      <c r="A175" s="731"/>
      <c r="B175" s="721" t="s">
        <v>796</v>
      </c>
      <c r="C175" s="741" t="s">
        <v>55</v>
      </c>
      <c r="D175" s="741">
        <v>8</v>
      </c>
      <c r="E175" s="741"/>
      <c r="F175" s="55">
        <f t="shared" si="8"/>
        <v>0</v>
      </c>
    </row>
    <row r="176" spans="1:6">
      <c r="A176" s="731"/>
      <c r="B176" s="719"/>
      <c r="C176" s="741"/>
      <c r="D176" s="741"/>
      <c r="E176" s="741"/>
    </row>
    <row r="177" spans="1:6" ht="27.6">
      <c r="A177" s="731" t="s">
        <v>766</v>
      </c>
      <c r="B177" s="719" t="s">
        <v>807</v>
      </c>
      <c r="C177" s="741"/>
      <c r="D177" s="741"/>
      <c r="E177" s="741"/>
    </row>
    <row r="178" spans="1:6">
      <c r="A178" s="731"/>
      <c r="B178" s="719" t="s">
        <v>795</v>
      </c>
      <c r="C178" s="741" t="s">
        <v>55</v>
      </c>
      <c r="D178" s="741">
        <v>4</v>
      </c>
      <c r="E178" s="741"/>
      <c r="F178" s="55">
        <f>D178*E178</f>
        <v>0</v>
      </c>
    </row>
    <row r="179" spans="1:6">
      <c r="A179" s="731"/>
      <c r="B179" s="719"/>
      <c r="C179" s="741"/>
      <c r="D179" s="741"/>
      <c r="E179" s="741"/>
    </row>
    <row r="180" spans="1:6" ht="56.4">
      <c r="A180" s="731" t="s">
        <v>768</v>
      </c>
      <c r="B180" s="719" t="s">
        <v>1028</v>
      </c>
      <c r="C180" s="741" t="s">
        <v>55</v>
      </c>
      <c r="D180" s="741">
        <v>4</v>
      </c>
      <c r="E180" s="741"/>
      <c r="F180" s="55">
        <f>D180*E180</f>
        <v>0</v>
      </c>
    </row>
    <row r="181" spans="1:6">
      <c r="A181" s="731"/>
      <c r="B181" s="719"/>
      <c r="C181" s="741"/>
      <c r="D181" s="741"/>
      <c r="E181" s="741"/>
    </row>
    <row r="182" spans="1:6" ht="153.6">
      <c r="A182" s="731" t="s">
        <v>769</v>
      </c>
      <c r="B182" s="719" t="s">
        <v>1029</v>
      </c>
      <c r="C182" s="741" t="s">
        <v>55</v>
      </c>
      <c r="D182" s="741">
        <v>20</v>
      </c>
      <c r="E182" s="741"/>
      <c r="F182" s="55">
        <f>D182*E182</f>
        <v>0</v>
      </c>
    </row>
    <row r="183" spans="1:6">
      <c r="A183" s="731"/>
      <c r="B183" s="719"/>
      <c r="C183" s="741"/>
      <c r="D183" s="741"/>
      <c r="E183" s="741"/>
    </row>
    <row r="184" spans="1:6" ht="153.6">
      <c r="A184" s="731" t="s">
        <v>771</v>
      </c>
      <c r="B184" s="719" t="s">
        <v>1030</v>
      </c>
      <c r="C184" s="741" t="s">
        <v>55</v>
      </c>
      <c r="D184" s="741">
        <v>2</v>
      </c>
      <c r="E184" s="741"/>
      <c r="F184" s="55">
        <f>D184*E184</f>
        <v>0</v>
      </c>
    </row>
    <row r="185" spans="1:6">
      <c r="A185" s="731"/>
      <c r="B185" s="719"/>
      <c r="C185" s="741"/>
      <c r="D185" s="741"/>
      <c r="E185" s="741"/>
    </row>
    <row r="186" spans="1:6" ht="69.599999999999994">
      <c r="A186" s="731" t="s">
        <v>773</v>
      </c>
      <c r="B186" s="719" t="s">
        <v>808</v>
      </c>
      <c r="C186" s="741" t="s">
        <v>792</v>
      </c>
      <c r="D186" s="741">
        <v>130</v>
      </c>
      <c r="E186" s="741"/>
      <c r="F186" s="55">
        <f>D186*E186</f>
        <v>0</v>
      </c>
    </row>
    <row r="187" spans="1:6">
      <c r="A187" s="731"/>
      <c r="B187" s="719"/>
      <c r="C187" s="741"/>
      <c r="D187" s="741"/>
      <c r="E187" s="741"/>
    </row>
    <row r="188" spans="1:6" ht="42">
      <c r="A188" s="731" t="s">
        <v>809</v>
      </c>
      <c r="B188" s="719" t="s">
        <v>810</v>
      </c>
      <c r="C188" s="741" t="s">
        <v>55</v>
      </c>
      <c r="D188" s="741">
        <v>2</v>
      </c>
      <c r="E188" s="741"/>
      <c r="F188" s="55">
        <f>D188*E188</f>
        <v>0</v>
      </c>
    </row>
    <row r="189" spans="1:6">
      <c r="A189" s="731"/>
      <c r="B189" s="719"/>
      <c r="C189" s="741"/>
      <c r="D189" s="741"/>
      <c r="E189" s="741"/>
    </row>
    <row r="190" spans="1:6" ht="27.6">
      <c r="A190" s="727" t="s">
        <v>811</v>
      </c>
      <c r="B190" s="715" t="s">
        <v>812</v>
      </c>
      <c r="C190" s="735" t="s">
        <v>688</v>
      </c>
      <c r="D190" s="735">
        <v>1</v>
      </c>
      <c r="F190" s="55">
        <f>D190*E190</f>
        <v>0</v>
      </c>
    </row>
    <row r="191" spans="1:6">
      <c r="A191" s="727"/>
      <c r="B191" s="715"/>
    </row>
    <row r="192" spans="1:6" ht="41.4">
      <c r="A192" s="727" t="s">
        <v>813</v>
      </c>
      <c r="B192" s="715" t="s">
        <v>814</v>
      </c>
      <c r="C192" s="735" t="s">
        <v>688</v>
      </c>
      <c r="D192" s="735">
        <v>1</v>
      </c>
      <c r="F192" s="55">
        <f>D192*E192</f>
        <v>0</v>
      </c>
    </row>
    <row r="193" spans="1:6">
      <c r="A193" s="727"/>
      <c r="B193" s="715"/>
    </row>
    <row r="194" spans="1:6" ht="27.6">
      <c r="A194" s="727" t="s">
        <v>815</v>
      </c>
      <c r="B194" s="715" t="s">
        <v>707</v>
      </c>
      <c r="C194" s="735" t="s">
        <v>708</v>
      </c>
      <c r="D194" s="735">
        <v>1</v>
      </c>
      <c r="F194" s="55">
        <f>D194*E194</f>
        <v>0</v>
      </c>
    </row>
    <row r="195" spans="1:6" ht="14.4" thickBot="1">
      <c r="A195" s="727"/>
      <c r="B195" s="715"/>
    </row>
    <row r="196" spans="1:6">
      <c r="A196" s="749"/>
      <c r="B196" s="744" t="s">
        <v>816</v>
      </c>
      <c r="C196" s="745"/>
      <c r="D196" s="745"/>
      <c r="E196" s="745"/>
      <c r="F196" s="748">
        <f>SUM(F125:F194)</f>
        <v>0</v>
      </c>
    </row>
    <row r="197" spans="1:6">
      <c r="A197" s="731"/>
      <c r="B197" s="719"/>
      <c r="C197" s="741"/>
      <c r="D197" s="741"/>
      <c r="E197" s="741"/>
    </row>
    <row r="198" spans="1:6" ht="14.4">
      <c r="A198" s="728" t="s">
        <v>680</v>
      </c>
      <c r="B198" s="714" t="s">
        <v>681</v>
      </c>
      <c r="C198" s="737"/>
      <c r="D198" s="737"/>
      <c r="E198" s="737"/>
    </row>
    <row r="199" spans="1:6" ht="14.4">
      <c r="A199" s="728"/>
      <c r="B199" s="714"/>
      <c r="C199" s="737"/>
      <c r="D199" s="737"/>
      <c r="E199" s="737"/>
    </row>
    <row r="200" spans="1:6" ht="27.6">
      <c r="A200" s="727" t="s">
        <v>686</v>
      </c>
      <c r="B200" s="715" t="s">
        <v>817</v>
      </c>
      <c r="C200" s="735" t="s">
        <v>31</v>
      </c>
      <c r="D200" s="735">
        <v>1</v>
      </c>
      <c r="F200" s="55">
        <f>D200*E200</f>
        <v>0</v>
      </c>
    </row>
    <row r="201" spans="1:6">
      <c r="A201" s="727"/>
      <c r="B201" s="715"/>
    </row>
    <row r="202" spans="1:6" ht="41.4">
      <c r="A202" s="731" t="s">
        <v>689</v>
      </c>
      <c r="B202" s="719" t="s">
        <v>818</v>
      </c>
      <c r="C202" s="741" t="s">
        <v>31</v>
      </c>
      <c r="D202" s="741">
        <v>22</v>
      </c>
      <c r="E202" s="741"/>
      <c r="F202" s="55">
        <f>D202*E202</f>
        <v>0</v>
      </c>
    </row>
    <row r="203" spans="1:6">
      <c r="A203" s="731"/>
      <c r="B203" s="719"/>
      <c r="C203" s="741"/>
      <c r="D203" s="741"/>
      <c r="E203" s="741"/>
    </row>
    <row r="204" spans="1:6" ht="69">
      <c r="A204" s="731" t="s">
        <v>691</v>
      </c>
      <c r="B204" s="719" t="s">
        <v>819</v>
      </c>
      <c r="C204" s="741" t="s">
        <v>31</v>
      </c>
      <c r="D204" s="741">
        <v>20</v>
      </c>
      <c r="E204" s="741"/>
      <c r="F204" s="55">
        <f>D204*E204</f>
        <v>0</v>
      </c>
    </row>
    <row r="205" spans="1:6">
      <c r="A205" s="731"/>
      <c r="B205" s="719"/>
      <c r="C205" s="741"/>
      <c r="D205" s="741"/>
      <c r="E205" s="741"/>
    </row>
    <row r="206" spans="1:6" ht="55.2">
      <c r="A206" s="731" t="s">
        <v>693</v>
      </c>
      <c r="B206" s="719" t="s">
        <v>820</v>
      </c>
      <c r="C206" s="741" t="s">
        <v>31</v>
      </c>
      <c r="D206" s="741">
        <v>70</v>
      </c>
      <c r="E206" s="741"/>
      <c r="F206" s="55">
        <f>D206*E206</f>
        <v>0</v>
      </c>
    </row>
    <row r="207" spans="1:6">
      <c r="A207" s="731"/>
      <c r="B207" s="719"/>
      <c r="C207" s="741"/>
      <c r="D207" s="741"/>
      <c r="E207" s="741"/>
    </row>
    <row r="208" spans="1:6" ht="41.4">
      <c r="A208" s="731" t="s">
        <v>699</v>
      </c>
      <c r="B208" s="719" t="s">
        <v>821</v>
      </c>
      <c r="C208" s="741" t="s">
        <v>31</v>
      </c>
      <c r="D208" s="741">
        <v>22</v>
      </c>
      <c r="E208" s="741"/>
      <c r="F208" s="55">
        <f>D208*E208</f>
        <v>0</v>
      </c>
    </row>
    <row r="209" spans="1:6">
      <c r="A209" s="731"/>
      <c r="B209" s="719"/>
      <c r="C209" s="741"/>
      <c r="D209" s="741"/>
      <c r="E209" s="741"/>
    </row>
    <row r="210" spans="1:6" ht="28.8">
      <c r="A210" s="731" t="s">
        <v>700</v>
      </c>
      <c r="B210" s="719" t="s">
        <v>822</v>
      </c>
      <c r="C210" s="741" t="s">
        <v>130</v>
      </c>
      <c r="D210" s="741">
        <v>100</v>
      </c>
      <c r="E210" s="741"/>
      <c r="F210" s="55">
        <f>D210*E210</f>
        <v>0</v>
      </c>
    </row>
    <row r="211" spans="1:6">
      <c r="A211" s="731"/>
      <c r="B211" s="719"/>
      <c r="C211" s="741"/>
      <c r="D211" s="741"/>
      <c r="E211" s="741"/>
    </row>
    <row r="212" spans="1:6" ht="71.400000000000006">
      <c r="A212" s="731" t="s">
        <v>702</v>
      </c>
      <c r="B212" s="719" t="s">
        <v>823</v>
      </c>
      <c r="C212" s="741" t="s">
        <v>130</v>
      </c>
      <c r="D212" s="741">
        <v>50</v>
      </c>
      <c r="E212" s="741"/>
      <c r="F212" s="55">
        <f>D212*E212</f>
        <v>0</v>
      </c>
    </row>
    <row r="213" spans="1:6">
      <c r="A213" s="731"/>
      <c r="B213" s="719"/>
      <c r="C213" s="741"/>
      <c r="D213" s="741"/>
      <c r="E213" s="741"/>
    </row>
    <row r="214" spans="1:6" ht="14.4">
      <c r="A214" s="731" t="s">
        <v>704</v>
      </c>
      <c r="B214" s="720" t="s">
        <v>824</v>
      </c>
      <c r="C214" s="741"/>
      <c r="D214" s="741"/>
      <c r="E214" s="741"/>
    </row>
    <row r="215" spans="1:6" ht="100.8">
      <c r="A215" s="731"/>
      <c r="B215" s="720" t="s">
        <v>825</v>
      </c>
      <c r="C215" s="741" t="s">
        <v>31</v>
      </c>
      <c r="D215" s="741">
        <v>4</v>
      </c>
      <c r="E215" s="741"/>
      <c r="F215" s="55">
        <f>D215*E215</f>
        <v>0</v>
      </c>
    </row>
    <row r="216" spans="1:6">
      <c r="A216" s="731"/>
      <c r="B216" s="719"/>
      <c r="C216" s="741"/>
      <c r="D216" s="741"/>
      <c r="E216" s="741"/>
    </row>
    <row r="217" spans="1:6" ht="14.4">
      <c r="A217" s="731" t="s">
        <v>706</v>
      </c>
      <c r="B217" s="720" t="s">
        <v>826</v>
      </c>
      <c r="C217" s="741"/>
      <c r="D217" s="741"/>
      <c r="E217" s="741"/>
    </row>
    <row r="218" spans="1:6" ht="115.2">
      <c r="A218" s="731"/>
      <c r="B218" s="720" t="s">
        <v>827</v>
      </c>
      <c r="C218" s="741" t="s">
        <v>31</v>
      </c>
      <c r="D218" s="741">
        <v>6</v>
      </c>
      <c r="E218" s="741"/>
      <c r="F218" s="55">
        <f>D218*E218</f>
        <v>0</v>
      </c>
    </row>
    <row r="219" spans="1:6">
      <c r="A219" s="731"/>
      <c r="B219" s="719"/>
      <c r="C219" s="741"/>
      <c r="D219" s="741"/>
      <c r="E219" s="741"/>
    </row>
    <row r="220" spans="1:6" ht="14.4">
      <c r="A220" s="731" t="s">
        <v>766</v>
      </c>
      <c r="B220" s="720" t="s">
        <v>828</v>
      </c>
      <c r="C220" s="741"/>
      <c r="D220" s="741"/>
      <c r="E220" s="741"/>
    </row>
    <row r="221" spans="1:6" ht="57.6">
      <c r="A221" s="731"/>
      <c r="B221" s="720" t="s">
        <v>829</v>
      </c>
      <c r="C221" s="741" t="s">
        <v>31</v>
      </c>
      <c r="D221" s="741">
        <v>2</v>
      </c>
      <c r="E221" s="741"/>
      <c r="F221" s="55">
        <f>D221*E221</f>
        <v>0</v>
      </c>
    </row>
    <row r="222" spans="1:6">
      <c r="A222" s="731"/>
      <c r="B222" s="719"/>
      <c r="C222" s="741"/>
      <c r="D222" s="741"/>
      <c r="E222" s="741"/>
    </row>
    <row r="223" spans="1:6" ht="62.4">
      <c r="A223" s="731" t="s">
        <v>768</v>
      </c>
      <c r="B223" s="722" t="s">
        <v>830</v>
      </c>
      <c r="C223" s="741" t="s">
        <v>31</v>
      </c>
      <c r="D223" s="741">
        <v>2</v>
      </c>
      <c r="E223" s="741"/>
      <c r="F223" s="55">
        <f>D223*E223</f>
        <v>0</v>
      </c>
    </row>
    <row r="224" spans="1:6">
      <c r="A224" s="731"/>
      <c r="B224" s="719"/>
      <c r="C224" s="741"/>
      <c r="D224" s="741"/>
      <c r="E224" s="741"/>
    </row>
    <row r="225" spans="1:6" ht="230.4">
      <c r="A225" s="731" t="s">
        <v>769</v>
      </c>
      <c r="B225" s="720" t="s">
        <v>831</v>
      </c>
      <c r="C225" s="741"/>
      <c r="D225" s="741"/>
      <c r="E225" s="741"/>
    </row>
    <row r="226" spans="1:6" ht="14.4">
      <c r="A226" s="731"/>
      <c r="B226" s="723" t="s">
        <v>832</v>
      </c>
      <c r="C226" s="741" t="s">
        <v>130</v>
      </c>
      <c r="D226" s="741">
        <v>45</v>
      </c>
      <c r="E226" s="741"/>
      <c r="F226" s="55">
        <f t="shared" ref="F226:F227" si="9">D226*E226</f>
        <v>0</v>
      </c>
    </row>
    <row r="227" spans="1:6" ht="14.4">
      <c r="A227" s="731"/>
      <c r="B227" s="723" t="s">
        <v>833</v>
      </c>
      <c r="C227" s="741" t="s">
        <v>130</v>
      </c>
      <c r="D227" s="741">
        <v>20</v>
      </c>
      <c r="E227" s="741"/>
      <c r="F227" s="55">
        <f t="shared" si="9"/>
        <v>0</v>
      </c>
    </row>
    <row r="228" spans="1:6">
      <c r="A228" s="727"/>
      <c r="B228" s="715"/>
    </row>
    <row r="229" spans="1:6" ht="41.4">
      <c r="A229" s="727" t="s">
        <v>771</v>
      </c>
      <c r="B229" s="719" t="s">
        <v>834</v>
      </c>
    </row>
    <row r="230" spans="1:6">
      <c r="A230" s="727"/>
      <c r="B230" s="719" t="s">
        <v>835</v>
      </c>
      <c r="C230" s="735" t="s">
        <v>130</v>
      </c>
      <c r="D230" s="735">
        <v>25</v>
      </c>
      <c r="F230" s="55">
        <f t="shared" ref="F230:F232" si="10">D230*E230</f>
        <v>0</v>
      </c>
    </row>
    <row r="231" spans="1:6">
      <c r="A231" s="727"/>
      <c r="B231" s="719" t="s">
        <v>836</v>
      </c>
      <c r="C231" s="735" t="s">
        <v>130</v>
      </c>
      <c r="D231" s="735">
        <v>5</v>
      </c>
      <c r="F231" s="55">
        <f t="shared" si="10"/>
        <v>0</v>
      </c>
    </row>
    <row r="232" spans="1:6">
      <c r="A232" s="727"/>
      <c r="B232" s="719" t="s">
        <v>837</v>
      </c>
      <c r="C232" s="735" t="s">
        <v>130</v>
      </c>
      <c r="D232" s="735">
        <v>15</v>
      </c>
      <c r="F232" s="55">
        <f t="shared" si="10"/>
        <v>0</v>
      </c>
    </row>
    <row r="233" spans="1:6">
      <c r="A233" s="727"/>
      <c r="B233" s="719"/>
    </row>
    <row r="234" spans="1:6" ht="43.2">
      <c r="A234" s="727" t="s">
        <v>773</v>
      </c>
      <c r="B234" s="719" t="s">
        <v>1031</v>
      </c>
      <c r="C234" s="735" t="s">
        <v>31</v>
      </c>
      <c r="D234" s="735">
        <v>8</v>
      </c>
      <c r="F234" s="55">
        <f>D234*E234</f>
        <v>0</v>
      </c>
    </row>
    <row r="235" spans="1:6">
      <c r="A235" s="727"/>
      <c r="B235" s="715"/>
    </row>
    <row r="236" spans="1:6" ht="69">
      <c r="A236" s="727" t="s">
        <v>809</v>
      </c>
      <c r="B236" s="719" t="s">
        <v>838</v>
      </c>
      <c r="C236" s="735" t="s">
        <v>31</v>
      </c>
      <c r="D236" s="735">
        <v>1</v>
      </c>
      <c r="F236" s="55">
        <f>D236*E236</f>
        <v>0</v>
      </c>
    </row>
    <row r="237" spans="1:6">
      <c r="A237" s="727"/>
      <c r="B237" s="715"/>
    </row>
    <row r="238" spans="1:6" ht="27.6">
      <c r="A238" s="727" t="s">
        <v>811</v>
      </c>
      <c r="B238" s="715" t="s">
        <v>707</v>
      </c>
      <c r="C238" s="735" t="s">
        <v>31</v>
      </c>
      <c r="D238" s="735">
        <v>1</v>
      </c>
      <c r="F238" s="55">
        <f>D238*E238</f>
        <v>0</v>
      </c>
    </row>
    <row r="239" spans="1:6" ht="14.4" thickBot="1">
      <c r="A239" s="727"/>
      <c r="B239" s="715"/>
    </row>
    <row r="240" spans="1:6">
      <c r="A240" s="749"/>
      <c r="B240" s="744" t="s">
        <v>839</v>
      </c>
      <c r="C240" s="745"/>
      <c r="D240" s="745"/>
      <c r="E240" s="745"/>
      <c r="F240" s="748">
        <f>SUM(F200:F238)</f>
        <v>0</v>
      </c>
    </row>
    <row r="241" spans="1:6">
      <c r="A241" s="727"/>
      <c r="B241" s="715"/>
    </row>
    <row r="242" spans="1:6" ht="14.4">
      <c r="A242" s="728" t="s">
        <v>963</v>
      </c>
      <c r="B242" s="714" t="s">
        <v>575</v>
      </c>
      <c r="C242" s="734"/>
    </row>
    <row r="243" spans="1:6" ht="14.4">
      <c r="A243" s="728"/>
      <c r="B243" s="714"/>
      <c r="C243" s="734"/>
    </row>
    <row r="244" spans="1:6" ht="14.4">
      <c r="A244" s="728" t="s">
        <v>682</v>
      </c>
      <c r="B244" s="714" t="s">
        <v>681</v>
      </c>
      <c r="C244" s="737"/>
      <c r="D244" s="737"/>
      <c r="E244" s="737"/>
    </row>
    <row r="245" spans="1:6">
      <c r="A245" s="727"/>
      <c r="B245" s="715"/>
    </row>
    <row r="246" spans="1:6" ht="27.6">
      <c r="A246" s="727" t="s">
        <v>686</v>
      </c>
      <c r="B246" s="715" t="s">
        <v>840</v>
      </c>
      <c r="C246" s="735" t="s">
        <v>31</v>
      </c>
      <c r="D246" s="735">
        <v>1</v>
      </c>
      <c r="F246" s="55">
        <f>D246*E246</f>
        <v>0</v>
      </c>
    </row>
    <row r="247" spans="1:6">
      <c r="A247" s="727"/>
      <c r="B247" s="715"/>
    </row>
    <row r="248" spans="1:6" ht="41.4">
      <c r="A248" s="731" t="s">
        <v>689</v>
      </c>
      <c r="B248" s="719" t="s">
        <v>841</v>
      </c>
      <c r="C248" s="741" t="s">
        <v>31</v>
      </c>
      <c r="D248" s="741">
        <v>1</v>
      </c>
      <c r="E248" s="741"/>
      <c r="F248" s="55">
        <f>D248*E248</f>
        <v>0</v>
      </c>
    </row>
    <row r="249" spans="1:6">
      <c r="A249" s="731"/>
      <c r="B249" s="719"/>
      <c r="C249" s="741"/>
      <c r="D249" s="741"/>
      <c r="E249" s="741"/>
    </row>
    <row r="250" spans="1:6" ht="27.6">
      <c r="A250" s="731" t="s">
        <v>691</v>
      </c>
      <c r="B250" s="719" t="s">
        <v>842</v>
      </c>
      <c r="C250" s="741" t="s">
        <v>31</v>
      </c>
      <c r="D250" s="741">
        <v>1</v>
      </c>
      <c r="E250" s="741"/>
      <c r="F250" s="55">
        <f>D250*E250</f>
        <v>0</v>
      </c>
    </row>
    <row r="251" spans="1:6">
      <c r="A251" s="731"/>
      <c r="B251" s="719"/>
      <c r="C251" s="741"/>
      <c r="D251" s="741"/>
      <c r="E251" s="741"/>
    </row>
    <row r="252" spans="1:6" ht="14.4">
      <c r="A252" s="731" t="s">
        <v>693</v>
      </c>
      <c r="B252" s="720" t="s">
        <v>843</v>
      </c>
      <c r="C252" s="741"/>
      <c r="D252" s="741"/>
      <c r="E252" s="741"/>
    </row>
    <row r="253" spans="1:6" ht="100.8">
      <c r="A253" s="731"/>
      <c r="B253" s="720" t="s">
        <v>825</v>
      </c>
      <c r="C253" s="741"/>
      <c r="D253" s="741"/>
      <c r="E253" s="741"/>
    </row>
    <row r="254" spans="1:6" ht="14.4">
      <c r="A254" s="731"/>
      <c r="B254" s="720" t="s">
        <v>844</v>
      </c>
      <c r="C254" s="741" t="s">
        <v>31</v>
      </c>
      <c r="D254" s="741">
        <v>1</v>
      </c>
      <c r="E254" s="741"/>
      <c r="F254" s="55">
        <f>D254*E254</f>
        <v>0</v>
      </c>
    </row>
    <row r="255" spans="1:6">
      <c r="A255" s="731"/>
      <c r="B255" s="719"/>
      <c r="C255" s="741"/>
      <c r="D255" s="741"/>
      <c r="E255" s="741"/>
    </row>
    <row r="256" spans="1:6" ht="14.4">
      <c r="A256" s="731" t="s">
        <v>699</v>
      </c>
      <c r="B256" s="720" t="s">
        <v>845</v>
      </c>
      <c r="C256" s="741"/>
      <c r="D256" s="741"/>
      <c r="E256" s="741"/>
    </row>
    <row r="257" spans="1:6" ht="115.2">
      <c r="A257" s="731"/>
      <c r="B257" s="720" t="s">
        <v>846</v>
      </c>
      <c r="C257" s="741" t="s">
        <v>31</v>
      </c>
      <c r="D257" s="741">
        <v>1</v>
      </c>
      <c r="E257" s="741"/>
      <c r="F257" s="55">
        <f>D257*E257</f>
        <v>0</v>
      </c>
    </row>
    <row r="258" spans="1:6" ht="14.4">
      <c r="A258" s="731"/>
      <c r="B258" s="720"/>
      <c r="C258" s="741"/>
      <c r="D258" s="741"/>
      <c r="E258" s="741"/>
    </row>
    <row r="259" spans="1:6" ht="14.4">
      <c r="A259" s="731" t="s">
        <v>700</v>
      </c>
      <c r="B259" s="720" t="s">
        <v>826</v>
      </c>
      <c r="C259" s="741"/>
      <c r="D259" s="741"/>
      <c r="E259" s="741"/>
    </row>
    <row r="260" spans="1:6" ht="115.2">
      <c r="A260" s="731"/>
      <c r="B260" s="720" t="s">
        <v>827</v>
      </c>
      <c r="C260" s="741" t="s">
        <v>31</v>
      </c>
      <c r="D260" s="741">
        <v>2</v>
      </c>
      <c r="E260" s="741"/>
      <c r="F260" s="55">
        <f>D260*E260</f>
        <v>0</v>
      </c>
    </row>
    <row r="261" spans="1:6">
      <c r="A261" s="731"/>
      <c r="B261" s="719"/>
      <c r="C261" s="741"/>
      <c r="D261" s="741"/>
      <c r="E261" s="741"/>
    </row>
    <row r="262" spans="1:6" ht="14.4">
      <c r="A262" s="731" t="s">
        <v>702</v>
      </c>
      <c r="B262" s="720" t="s">
        <v>828</v>
      </c>
      <c r="C262" s="741"/>
      <c r="D262" s="741"/>
      <c r="E262" s="741"/>
    </row>
    <row r="263" spans="1:6" ht="57.6">
      <c r="A263" s="731"/>
      <c r="B263" s="720" t="s">
        <v>829</v>
      </c>
      <c r="C263" s="741" t="s">
        <v>31</v>
      </c>
      <c r="D263" s="741">
        <v>2</v>
      </c>
      <c r="E263" s="741"/>
      <c r="F263" s="55">
        <f>D263*E263</f>
        <v>0</v>
      </c>
    </row>
    <row r="264" spans="1:6" ht="14.4">
      <c r="A264" s="731"/>
      <c r="B264" s="720"/>
      <c r="C264" s="741"/>
      <c r="D264" s="741"/>
      <c r="E264" s="741"/>
    </row>
    <row r="265" spans="1:6" ht="15.6">
      <c r="A265" s="731" t="s">
        <v>704</v>
      </c>
      <c r="B265" s="724" t="s">
        <v>847</v>
      </c>
      <c r="C265" s="741" t="s">
        <v>31</v>
      </c>
      <c r="D265" s="741">
        <v>1</v>
      </c>
      <c r="E265" s="741"/>
      <c r="F265" s="55">
        <f>D265*E265</f>
        <v>0</v>
      </c>
    </row>
    <row r="266" spans="1:6">
      <c r="A266" s="731"/>
      <c r="B266" s="719"/>
      <c r="C266" s="741"/>
      <c r="D266" s="741"/>
      <c r="E266" s="741"/>
    </row>
    <row r="267" spans="1:6" ht="230.4">
      <c r="A267" s="731" t="s">
        <v>706</v>
      </c>
      <c r="B267" s="720" t="s">
        <v>831</v>
      </c>
      <c r="C267" s="741"/>
      <c r="D267" s="741"/>
      <c r="E267" s="741"/>
    </row>
    <row r="268" spans="1:6" ht="14.4">
      <c r="A268" s="731"/>
      <c r="B268" s="723" t="s">
        <v>832</v>
      </c>
      <c r="C268" s="741" t="s">
        <v>130</v>
      </c>
      <c r="D268" s="741">
        <v>25</v>
      </c>
      <c r="E268" s="741"/>
      <c r="F268" s="55">
        <f t="shared" ref="F268:F269" si="11">D268*E268</f>
        <v>0</v>
      </c>
    </row>
    <row r="269" spans="1:6" ht="14.4">
      <c r="A269" s="731"/>
      <c r="B269" s="723" t="s">
        <v>833</v>
      </c>
      <c r="C269" s="741" t="s">
        <v>130</v>
      </c>
      <c r="D269" s="741">
        <v>15</v>
      </c>
      <c r="E269" s="741"/>
      <c r="F269" s="55">
        <f t="shared" si="11"/>
        <v>0</v>
      </c>
    </row>
    <row r="270" spans="1:6">
      <c r="A270" s="727"/>
      <c r="B270" s="715"/>
    </row>
    <row r="271" spans="1:6" ht="41.4">
      <c r="A271" s="727" t="s">
        <v>766</v>
      </c>
      <c r="B271" s="719" t="s">
        <v>834</v>
      </c>
    </row>
    <row r="272" spans="1:6">
      <c r="A272" s="727"/>
      <c r="B272" s="719" t="s">
        <v>835</v>
      </c>
      <c r="C272" s="735" t="s">
        <v>130</v>
      </c>
      <c r="D272" s="735">
        <v>25</v>
      </c>
      <c r="F272" s="55">
        <f t="shared" ref="F272:F274" si="12">D272*E272</f>
        <v>0</v>
      </c>
    </row>
    <row r="273" spans="1:6">
      <c r="A273" s="727"/>
      <c r="B273" s="719" t="s">
        <v>836</v>
      </c>
      <c r="C273" s="735" t="s">
        <v>130</v>
      </c>
      <c r="D273" s="735">
        <v>5</v>
      </c>
      <c r="F273" s="55">
        <f t="shared" si="12"/>
        <v>0</v>
      </c>
    </row>
    <row r="274" spans="1:6">
      <c r="A274" s="727"/>
      <c r="B274" s="719" t="s">
        <v>837</v>
      </c>
      <c r="C274" s="735" t="s">
        <v>130</v>
      </c>
      <c r="D274" s="735">
        <v>5</v>
      </c>
      <c r="F274" s="55">
        <f t="shared" si="12"/>
        <v>0</v>
      </c>
    </row>
    <row r="275" spans="1:6">
      <c r="A275" s="727"/>
      <c r="B275" s="715"/>
    </row>
    <row r="276" spans="1:6" ht="43.2">
      <c r="A276" s="727" t="s">
        <v>768</v>
      </c>
      <c r="B276" s="719" t="s">
        <v>1031</v>
      </c>
      <c r="C276" s="735" t="s">
        <v>31</v>
      </c>
      <c r="D276" s="735">
        <v>4</v>
      </c>
      <c r="F276" s="55">
        <f>D276*E276</f>
        <v>0</v>
      </c>
    </row>
    <row r="277" spans="1:6">
      <c r="A277" s="727"/>
      <c r="B277" s="715"/>
    </row>
    <row r="278" spans="1:6" ht="69">
      <c r="A278" s="727" t="s">
        <v>769</v>
      </c>
      <c r="B278" s="719" t="s">
        <v>838</v>
      </c>
      <c r="C278" s="735" t="s">
        <v>31</v>
      </c>
      <c r="D278" s="735">
        <v>1</v>
      </c>
      <c r="F278" s="55">
        <f>D278*E278</f>
        <v>0</v>
      </c>
    </row>
    <row r="279" spans="1:6">
      <c r="A279" s="727"/>
      <c r="B279" s="715"/>
    </row>
    <row r="280" spans="1:6" ht="27.6">
      <c r="A280" s="727" t="s">
        <v>771</v>
      </c>
      <c r="B280" s="715" t="s">
        <v>707</v>
      </c>
      <c r="C280" s="735" t="s">
        <v>31</v>
      </c>
      <c r="D280" s="735">
        <v>1</v>
      </c>
      <c r="F280" s="55">
        <f>D280*E280</f>
        <v>0</v>
      </c>
    </row>
    <row r="281" spans="1:6" ht="14.4" thickBot="1">
      <c r="A281" s="727"/>
      <c r="B281" s="715"/>
    </row>
    <row r="282" spans="1:6">
      <c r="A282" s="749"/>
      <c r="B282" s="744" t="s">
        <v>848</v>
      </c>
      <c r="C282" s="745"/>
      <c r="D282" s="745"/>
      <c r="E282" s="745"/>
      <c r="F282" s="748">
        <f>SUM(F246:F280)</f>
        <v>0</v>
      </c>
    </row>
    <row r="283" spans="1:6">
      <c r="A283" s="727"/>
      <c r="B283" s="715"/>
    </row>
    <row r="284" spans="1:6" ht="14.4">
      <c r="A284" s="728" t="s">
        <v>929</v>
      </c>
      <c r="B284" s="714" t="s">
        <v>683</v>
      </c>
      <c r="C284" s="734"/>
    </row>
    <row r="285" spans="1:6" ht="14.4">
      <c r="A285" s="728"/>
      <c r="B285" s="714"/>
      <c r="C285" s="734"/>
    </row>
    <row r="286" spans="1:6" ht="14.4">
      <c r="A286" s="728" t="s">
        <v>684</v>
      </c>
      <c r="B286" s="714" t="s">
        <v>128</v>
      </c>
      <c r="C286" s="737"/>
      <c r="D286" s="737"/>
      <c r="E286" s="737"/>
    </row>
    <row r="287" spans="1:6">
      <c r="A287" s="727"/>
      <c r="B287" s="715"/>
    </row>
    <row r="288" spans="1:6" ht="124.2">
      <c r="A288" s="727" t="s">
        <v>686</v>
      </c>
      <c r="B288" s="719" t="s">
        <v>849</v>
      </c>
    </row>
    <row r="289" spans="1:6" ht="16.2">
      <c r="A289" s="727"/>
      <c r="B289" s="715" t="s">
        <v>1032</v>
      </c>
    </row>
    <row r="290" spans="1:6" ht="16.2">
      <c r="A290" s="727"/>
      <c r="B290" s="715" t="s">
        <v>1033</v>
      </c>
    </row>
    <row r="291" spans="1:6">
      <c r="A291" s="727"/>
      <c r="B291" s="715" t="s">
        <v>850</v>
      </c>
    </row>
    <row r="292" spans="1:6">
      <c r="A292" s="727"/>
      <c r="B292" s="715" t="s">
        <v>851</v>
      </c>
    </row>
    <row r="293" spans="1:6" ht="14.4">
      <c r="A293" s="727"/>
      <c r="B293" s="715" t="s">
        <v>852</v>
      </c>
    </row>
    <row r="294" spans="1:6">
      <c r="A294" s="727"/>
      <c r="B294" s="715" t="s">
        <v>853</v>
      </c>
    </row>
    <row r="295" spans="1:6">
      <c r="A295" s="727"/>
      <c r="B295" s="715" t="s">
        <v>854</v>
      </c>
    </row>
    <row r="296" spans="1:6" ht="27.6">
      <c r="A296" s="727"/>
      <c r="B296" s="715" t="s">
        <v>855</v>
      </c>
      <c r="C296" s="735" t="s">
        <v>31</v>
      </c>
      <c r="D296" s="735">
        <v>2</v>
      </c>
      <c r="F296" s="55">
        <f>D296*E296</f>
        <v>0</v>
      </c>
    </row>
    <row r="297" spans="1:6">
      <c r="A297" s="727"/>
      <c r="B297" s="715"/>
    </row>
    <row r="298" spans="1:6" ht="55.2">
      <c r="A298" s="727" t="s">
        <v>689</v>
      </c>
      <c r="B298" s="715" t="s">
        <v>856</v>
      </c>
      <c r="C298" s="735" t="s">
        <v>31</v>
      </c>
      <c r="D298" s="735">
        <v>2</v>
      </c>
      <c r="F298" s="55">
        <f>D298*E298</f>
        <v>0</v>
      </c>
    </row>
    <row r="299" spans="1:6">
      <c r="A299" s="727"/>
      <c r="B299" s="715"/>
    </row>
    <row r="300" spans="1:6" ht="41.4">
      <c r="A300" s="727" t="s">
        <v>691</v>
      </c>
      <c r="B300" s="719" t="s">
        <v>1034</v>
      </c>
      <c r="C300" s="741"/>
      <c r="D300" s="741"/>
    </row>
    <row r="301" spans="1:6">
      <c r="A301" s="727"/>
      <c r="B301" s="719" t="s">
        <v>857</v>
      </c>
      <c r="C301" s="741" t="s">
        <v>55</v>
      </c>
      <c r="D301" s="741">
        <v>5</v>
      </c>
      <c r="F301" s="55">
        <f>D301*E301</f>
        <v>0</v>
      </c>
    </row>
    <row r="302" spans="1:6">
      <c r="A302" s="727"/>
      <c r="B302" s="715"/>
    </row>
    <row r="303" spans="1:6" ht="41.4">
      <c r="A303" s="727" t="s">
        <v>693</v>
      </c>
      <c r="B303" s="719" t="s">
        <v>858</v>
      </c>
    </row>
    <row r="304" spans="1:6">
      <c r="A304" s="727"/>
      <c r="B304" s="719" t="s">
        <v>859</v>
      </c>
      <c r="C304" s="735" t="s">
        <v>55</v>
      </c>
      <c r="D304" s="735">
        <v>1</v>
      </c>
      <c r="F304" s="55">
        <f>D304*E304</f>
        <v>0</v>
      </c>
    </row>
    <row r="305" spans="1:6">
      <c r="A305" s="727"/>
      <c r="B305" s="719"/>
    </row>
    <row r="306" spans="1:6" ht="144">
      <c r="A306" s="731" t="s">
        <v>699</v>
      </c>
      <c r="B306" s="720" t="s">
        <v>790</v>
      </c>
      <c r="C306" s="741"/>
      <c r="D306" s="741"/>
      <c r="E306" s="741"/>
    </row>
    <row r="307" spans="1:6" ht="16.2">
      <c r="A307" s="731"/>
      <c r="B307" s="720" t="s">
        <v>860</v>
      </c>
      <c r="C307" s="741" t="s">
        <v>792</v>
      </c>
      <c r="D307" s="741">
        <v>55</v>
      </c>
      <c r="E307" s="741"/>
      <c r="F307" s="55">
        <f t="shared" ref="F307:F308" si="13">D307*E307</f>
        <v>0</v>
      </c>
    </row>
    <row r="308" spans="1:6" ht="16.2">
      <c r="A308" s="731"/>
      <c r="B308" s="719" t="s">
        <v>861</v>
      </c>
      <c r="C308" s="741" t="s">
        <v>792</v>
      </c>
      <c r="D308" s="741">
        <v>30</v>
      </c>
      <c r="E308" s="741"/>
      <c r="F308" s="55">
        <f t="shared" si="13"/>
        <v>0</v>
      </c>
    </row>
    <row r="309" spans="1:6">
      <c r="A309" s="731"/>
      <c r="B309" s="719"/>
      <c r="C309" s="741"/>
      <c r="D309" s="741"/>
      <c r="E309" s="741"/>
    </row>
    <row r="310" spans="1:6" ht="129.6">
      <c r="A310" s="727" t="s">
        <v>700</v>
      </c>
      <c r="B310" s="720" t="s">
        <v>862</v>
      </c>
    </row>
    <row r="311" spans="1:6" ht="14.4">
      <c r="A311" s="727"/>
      <c r="B311" s="720" t="s">
        <v>863</v>
      </c>
    </row>
    <row r="312" spans="1:6" ht="14.4">
      <c r="A312" s="727"/>
      <c r="B312" s="720" t="s">
        <v>864</v>
      </c>
    </row>
    <row r="313" spans="1:6" ht="14.4">
      <c r="A313" s="727"/>
      <c r="B313" s="720" t="s">
        <v>865</v>
      </c>
    </row>
    <row r="314" spans="1:6" ht="14.4">
      <c r="A314" s="727"/>
      <c r="B314" s="720" t="s">
        <v>866</v>
      </c>
    </row>
    <row r="315" spans="1:6" ht="57.6">
      <c r="A315" s="727"/>
      <c r="B315" s="720" t="s">
        <v>867</v>
      </c>
      <c r="C315" s="735" t="s">
        <v>31</v>
      </c>
      <c r="D315" s="735">
        <v>1</v>
      </c>
      <c r="F315" s="55">
        <f>D315*E315</f>
        <v>0</v>
      </c>
    </row>
    <row r="316" spans="1:6">
      <c r="A316" s="727"/>
      <c r="B316" s="715"/>
    </row>
    <row r="317" spans="1:6" ht="27.6">
      <c r="A317" s="727" t="s">
        <v>702</v>
      </c>
      <c r="B317" s="715" t="s">
        <v>868</v>
      </c>
      <c r="C317" s="735" t="s">
        <v>31</v>
      </c>
      <c r="D317" s="735">
        <v>1</v>
      </c>
      <c r="F317" s="55">
        <f>D317*E317</f>
        <v>0</v>
      </c>
    </row>
    <row r="318" spans="1:6">
      <c r="A318" s="727"/>
      <c r="B318" s="715"/>
    </row>
    <row r="319" spans="1:6" ht="41.4">
      <c r="A319" s="727" t="s">
        <v>704</v>
      </c>
      <c r="B319" s="715" t="s">
        <v>814</v>
      </c>
      <c r="C319" s="735" t="s">
        <v>31</v>
      </c>
      <c r="D319" s="735">
        <v>1</v>
      </c>
      <c r="F319" s="55">
        <f>D319*E319</f>
        <v>0</v>
      </c>
    </row>
    <row r="320" spans="1:6">
      <c r="A320" s="727"/>
      <c r="B320" s="715"/>
    </row>
    <row r="321" spans="1:6" ht="27.6">
      <c r="A321" s="727" t="s">
        <v>706</v>
      </c>
      <c r="B321" s="715" t="s">
        <v>707</v>
      </c>
      <c r="C321" s="735" t="s">
        <v>31</v>
      </c>
      <c r="D321" s="735">
        <v>1</v>
      </c>
      <c r="F321" s="55">
        <f>D321*E321</f>
        <v>0</v>
      </c>
    </row>
    <row r="322" spans="1:6" ht="14.4" thickBot="1">
      <c r="A322" s="727"/>
      <c r="B322" s="715"/>
    </row>
    <row r="323" spans="1:6">
      <c r="A323" s="743"/>
      <c r="B323" s="744" t="s">
        <v>869</v>
      </c>
      <c r="C323" s="745"/>
      <c r="D323" s="745"/>
      <c r="E323" s="745"/>
      <c r="F323" s="748">
        <f>SUM(F296:F321)</f>
        <v>0</v>
      </c>
    </row>
  </sheetData>
  <pageMargins left="0.70000000000000007" right="0.70000000000000007" top="1.0456692913385826" bottom="1.0456692913385826" header="0.74999999999999989" footer="0.74999999999999989"/>
  <pageSetup paperSize="9" scale="99" fitToWidth="0" fitToHeight="0" pageOrder="overThenDown" orientation="portrait"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G41"/>
  <sheetViews>
    <sheetView topLeftCell="A9" zoomScale="90" zoomScaleNormal="90" workbookViewId="0">
      <selection activeCell="E32" sqref="E32"/>
    </sheetView>
  </sheetViews>
  <sheetFormatPr defaultRowHeight="13.8"/>
  <cols>
    <col min="1" max="1" width="7.796875" style="155" customWidth="1"/>
    <col min="2" max="2" width="44.09765625" style="187" customWidth="1"/>
    <col min="3" max="3" width="3.59765625" style="170" customWidth="1"/>
    <col min="4" max="4" width="4.5" style="170" customWidth="1"/>
    <col min="5" max="5" width="10.3984375" style="171" customWidth="1"/>
    <col min="6" max="6" width="13" style="170" customWidth="1"/>
    <col min="7" max="7" width="12.3984375" style="178" customWidth="1"/>
    <col min="8" max="241" width="8.5" style="178" customWidth="1"/>
    <col min="242" max="1009" width="10.69921875" customWidth="1"/>
  </cols>
  <sheetData>
    <row r="1" spans="1:7" s="140" customFormat="1" ht="15.6">
      <c r="A1" s="137"/>
      <c r="B1" s="138"/>
      <c r="C1" s="139"/>
      <c r="D1" s="139"/>
      <c r="F1" s="141"/>
    </row>
    <row r="2" spans="1:7" s="144" customFormat="1" ht="62.4">
      <c r="A2" s="142"/>
      <c r="B2" s="127" t="s">
        <v>624</v>
      </c>
      <c r="C2" s="143"/>
      <c r="D2" s="143"/>
      <c r="F2" s="145"/>
    </row>
    <row r="3" spans="1:7" s="140" customFormat="1" ht="15.6">
      <c r="A3" s="137"/>
      <c r="B3" s="138"/>
      <c r="C3" s="139"/>
      <c r="D3" s="139"/>
      <c r="F3" s="141"/>
    </row>
    <row r="4" spans="1:7" s="140" customFormat="1" ht="15.6">
      <c r="A4" s="137"/>
      <c r="B4" s="138" t="s">
        <v>916</v>
      </c>
      <c r="C4" s="139"/>
      <c r="D4" s="139"/>
      <c r="F4" s="141"/>
    </row>
    <row r="5" spans="1:7" s="140" customFormat="1" ht="15.6">
      <c r="A5" s="137"/>
      <c r="B5" s="138"/>
      <c r="C5" s="139"/>
      <c r="D5" s="139"/>
      <c r="F5" s="141"/>
    </row>
    <row r="6" spans="1:7" s="140" customFormat="1" ht="15.6">
      <c r="A6" s="137"/>
      <c r="B6" s="138" t="s">
        <v>131</v>
      </c>
      <c r="C6" s="139"/>
      <c r="D6" s="139"/>
      <c r="F6" s="141"/>
    </row>
    <row r="7" spans="1:7" s="149" customFormat="1">
      <c r="A7" s="146"/>
      <c r="B7" s="147"/>
      <c r="C7" s="148"/>
      <c r="D7" s="148"/>
      <c r="F7" s="150"/>
    </row>
    <row r="8" spans="1:7" s="149" customFormat="1" ht="17.399999999999999">
      <c r="A8" s="142"/>
      <c r="B8" s="138" t="s">
        <v>132</v>
      </c>
      <c r="C8" s="148"/>
      <c r="D8" s="148"/>
      <c r="F8" s="150"/>
    </row>
    <row r="9" spans="1:7" s="149" customFormat="1">
      <c r="A9" s="151"/>
      <c r="B9" s="152"/>
      <c r="C9" s="148"/>
      <c r="D9" s="148"/>
      <c r="F9" s="150"/>
    </row>
    <row r="10" spans="1:7" s="149" customFormat="1" ht="17.399999999999999">
      <c r="B10" s="153" t="s">
        <v>133</v>
      </c>
      <c r="C10" s="154"/>
      <c r="D10" s="154"/>
      <c r="E10" s="150"/>
    </row>
    <row r="11" spans="1:7" s="149" customFormat="1" ht="61.5" customHeight="1">
      <c r="B11" s="147" t="s">
        <v>134</v>
      </c>
      <c r="C11" s="154"/>
      <c r="D11" s="154"/>
      <c r="E11" s="150"/>
    </row>
    <row r="12" spans="1:7" s="160" customFormat="1">
      <c r="A12" s="155"/>
      <c r="B12" s="156"/>
      <c r="C12" s="157"/>
      <c r="D12" s="157"/>
      <c r="E12" s="157"/>
      <c r="F12" s="210"/>
    </row>
    <row r="13" spans="1:7" s="160" customFormat="1">
      <c r="A13" s="155"/>
      <c r="B13" s="156"/>
      <c r="C13" s="157"/>
      <c r="D13" s="157"/>
      <c r="E13" s="157"/>
      <c r="F13" s="210"/>
    </row>
    <row r="14" spans="1:7" s="160" customFormat="1">
      <c r="A14" s="155"/>
      <c r="B14" s="156"/>
      <c r="C14" s="157"/>
      <c r="D14" s="157"/>
      <c r="E14" s="157"/>
      <c r="F14" s="210"/>
    </row>
    <row r="15" spans="1:7" s="164" customFormat="1">
      <c r="A15" s="161"/>
      <c r="B15" s="162" t="s">
        <v>604</v>
      </c>
      <c r="C15" s="151"/>
      <c r="D15" s="151"/>
      <c r="E15" s="163"/>
      <c r="F15" s="163"/>
      <c r="G15" s="211"/>
    </row>
    <row r="16" spans="1:7" s="164" customFormat="1">
      <c r="A16" s="146" t="s">
        <v>962</v>
      </c>
      <c r="B16" s="155" t="s">
        <v>574</v>
      </c>
      <c r="C16" s="187"/>
      <c r="D16" s="187"/>
      <c r="E16" s="518"/>
      <c r="F16" s="518">
        <f>'jaki in šibki tok'!F399</f>
        <v>0</v>
      </c>
    </row>
    <row r="17" spans="1:7" s="164" customFormat="1">
      <c r="A17" s="146"/>
      <c r="B17" s="681" t="s">
        <v>135</v>
      </c>
      <c r="C17" s="682"/>
      <c r="D17" s="683">
        <v>0.05</v>
      </c>
      <c r="E17" s="519">
        <f>SUM(F16)</f>
        <v>0</v>
      </c>
      <c r="F17" s="520">
        <f>+E17*D17</f>
        <v>0</v>
      </c>
    </row>
    <row r="18" spans="1:7" s="164" customFormat="1">
      <c r="A18" s="146"/>
      <c r="B18" s="166" t="s">
        <v>136</v>
      </c>
      <c r="C18" s="167" t="s">
        <v>31</v>
      </c>
      <c r="D18" s="167">
        <v>1</v>
      </c>
      <c r="E18" s="520">
        <v>0</v>
      </c>
      <c r="F18" s="520">
        <f t="shared" ref="F18" si="0">+E18*D18</f>
        <v>0</v>
      </c>
    </row>
    <row r="19" spans="1:7" s="164" customFormat="1" ht="14.4">
      <c r="A19" s="686" t="s">
        <v>965</v>
      </c>
      <c r="B19" s="699"/>
      <c r="C19" s="699"/>
      <c r="D19" s="699"/>
      <c r="E19" s="699"/>
      <c r="F19" s="705">
        <f>SUM(F13:F18)</f>
        <v>0</v>
      </c>
    </row>
    <row r="20" spans="1:7" s="164" customFormat="1">
      <c r="A20" s="146"/>
      <c r="B20" s="166"/>
      <c r="C20" s="167"/>
      <c r="D20" s="167"/>
      <c r="E20" s="520"/>
      <c r="F20" s="520"/>
    </row>
    <row r="21" spans="1:7" s="164" customFormat="1" ht="16.8" customHeight="1">
      <c r="A21" s="146" t="s">
        <v>963</v>
      </c>
      <c r="B21" s="155" t="s">
        <v>575</v>
      </c>
      <c r="C21" s="187"/>
      <c r="D21" s="187"/>
      <c r="E21" s="518"/>
      <c r="F21" s="518">
        <f>'jaki in šibki tok'!F512</f>
        <v>0</v>
      </c>
    </row>
    <row r="22" spans="1:7" s="164" customFormat="1" ht="16.8" customHeight="1">
      <c r="A22" s="146"/>
      <c r="B22" s="681" t="s">
        <v>135</v>
      </c>
      <c r="C22" s="682"/>
      <c r="D22" s="683">
        <v>0.05</v>
      </c>
      <c r="E22" s="519">
        <f>SUM(F21)</f>
        <v>0</v>
      </c>
      <c r="F22" s="520">
        <f t="shared" ref="F22:F23" si="1">+E22*D22</f>
        <v>0</v>
      </c>
    </row>
    <row r="23" spans="1:7" s="164" customFormat="1" ht="16.8" customHeight="1">
      <c r="A23" s="146"/>
      <c r="B23" s="166" t="s">
        <v>136</v>
      </c>
      <c r="C23" s="167" t="s">
        <v>31</v>
      </c>
      <c r="D23" s="167">
        <v>1</v>
      </c>
      <c r="E23" s="520">
        <v>0</v>
      </c>
      <c r="F23" s="520">
        <f t="shared" si="1"/>
        <v>0</v>
      </c>
    </row>
    <row r="24" spans="1:7" s="164" customFormat="1" ht="16.8" customHeight="1">
      <c r="A24" s="686" t="s">
        <v>966</v>
      </c>
      <c r="B24" s="699"/>
      <c r="C24" s="699"/>
      <c r="D24" s="699"/>
      <c r="E24" s="699"/>
      <c r="F24" s="705">
        <f>SUM(F21:F23)</f>
        <v>0</v>
      </c>
    </row>
    <row r="25" spans="1:7" s="164" customFormat="1" ht="16.8" customHeight="1">
      <c r="A25" s="146"/>
      <c r="B25" s="166"/>
      <c r="C25" s="167"/>
      <c r="D25" s="167"/>
      <c r="E25" s="520"/>
      <c r="F25" s="520"/>
    </row>
    <row r="26" spans="1:7" s="164" customFormat="1">
      <c r="A26" s="146" t="s">
        <v>929</v>
      </c>
      <c r="B26" s="155" t="s">
        <v>576</v>
      </c>
      <c r="C26" s="187"/>
      <c r="D26" s="187"/>
      <c r="E26" s="518"/>
      <c r="F26" s="518">
        <f>'jaki in šibki tok'!F696</f>
        <v>0</v>
      </c>
    </row>
    <row r="27" spans="1:7" s="162" customFormat="1" ht="16.2" customHeight="1">
      <c r="A27" s="165"/>
      <c r="B27" s="681" t="s">
        <v>135</v>
      </c>
      <c r="C27" s="682"/>
      <c r="D27" s="683">
        <v>0.05</v>
      </c>
      <c r="E27" s="519">
        <f>SUM(F26)</f>
        <v>0</v>
      </c>
      <c r="F27" s="520">
        <f t="shared" ref="F27:F28" si="2">+E27*D27</f>
        <v>0</v>
      </c>
    </row>
    <row r="28" spans="1:7" s="162" customFormat="1">
      <c r="A28" s="165"/>
      <c r="B28" s="166" t="s">
        <v>136</v>
      </c>
      <c r="C28" s="167" t="s">
        <v>31</v>
      </c>
      <c r="D28" s="167">
        <v>1</v>
      </c>
      <c r="E28" s="520">
        <v>0</v>
      </c>
      <c r="F28" s="520">
        <f t="shared" si="2"/>
        <v>0</v>
      </c>
    </row>
    <row r="29" spans="1:7" s="162" customFormat="1" ht="14.4">
      <c r="A29" s="686" t="s">
        <v>967</v>
      </c>
      <c r="B29" s="699"/>
      <c r="C29" s="699"/>
      <c r="D29" s="699"/>
      <c r="E29" s="699"/>
      <c r="F29" s="705">
        <f>SUM(F26:F28)</f>
        <v>0</v>
      </c>
    </row>
    <row r="30" spans="1:7" s="162" customFormat="1" ht="14.4" thickBot="1">
      <c r="A30" s="165"/>
      <c r="B30" s="166"/>
      <c r="C30" s="167"/>
      <c r="D30" s="167"/>
      <c r="E30" s="520"/>
      <c r="F30" s="520"/>
    </row>
    <row r="31" spans="1:7" s="164" customFormat="1" ht="15" thickBot="1">
      <c r="A31" s="696" t="s">
        <v>964</v>
      </c>
      <c r="B31" s="697"/>
      <c r="C31" s="697"/>
      <c r="D31" s="697"/>
      <c r="E31" s="697"/>
      <c r="F31" s="698">
        <f>F19+F24+F29</f>
        <v>0</v>
      </c>
      <c r="G31" s="211"/>
    </row>
    <row r="32" spans="1:7" s="149" customFormat="1">
      <c r="A32" s="151"/>
      <c r="B32" s="152"/>
      <c r="C32" s="148"/>
      <c r="D32" s="148"/>
      <c r="E32" s="168"/>
      <c r="F32" s="169"/>
    </row>
    <row r="33" spans="1:6" s="164" customFormat="1">
      <c r="A33" s="151"/>
      <c r="B33" s="152"/>
      <c r="C33" s="148"/>
      <c r="D33" s="148"/>
      <c r="E33" s="170"/>
      <c r="F33" s="171"/>
    </row>
    <row r="34" spans="1:6" s="164" customFormat="1" ht="24" customHeight="1">
      <c r="A34" s="172"/>
      <c r="B34" s="762" t="s">
        <v>922</v>
      </c>
      <c r="C34" s="762"/>
      <c r="D34" s="762"/>
      <c r="E34" s="762"/>
      <c r="F34" s="173"/>
    </row>
    <row r="35" spans="1:6" s="174" customFormat="1">
      <c r="A35" s="172"/>
      <c r="B35" s="159"/>
      <c r="C35" s="172"/>
      <c r="D35" s="172"/>
      <c r="E35" s="158"/>
      <c r="F35" s="173"/>
    </row>
    <row r="36" spans="1:6" s="164" customFormat="1">
      <c r="A36" s="175"/>
      <c r="B36" s="762" t="s">
        <v>921</v>
      </c>
      <c r="C36" s="762"/>
      <c r="D36" s="762"/>
      <c r="E36" s="762"/>
      <c r="F36" s="176"/>
    </row>
    <row r="37" spans="1:6">
      <c r="B37" s="177"/>
      <c r="C37" s="177"/>
      <c r="D37" s="177"/>
      <c r="E37" s="157"/>
      <c r="F37" s="157"/>
    </row>
    <row r="38" spans="1:6">
      <c r="B38" s="179"/>
      <c r="C38" s="180"/>
      <c r="D38" s="180"/>
      <c r="E38" s="181"/>
      <c r="F38" s="181"/>
    </row>
    <row r="39" spans="1:6">
      <c r="B39" s="182"/>
      <c r="C39" s="177"/>
      <c r="D39" s="177"/>
      <c r="E39" s="157"/>
      <c r="F39" s="183"/>
    </row>
    <row r="40" spans="1:6">
      <c r="B40" s="182"/>
      <c r="C40" s="184"/>
      <c r="D40" s="184"/>
      <c r="E40" s="185"/>
      <c r="F40" s="186"/>
    </row>
    <row r="41" spans="1:6">
      <c r="B41" s="177"/>
      <c r="C41" s="177"/>
      <c r="D41" s="177"/>
      <c r="E41" s="157"/>
    </row>
  </sheetData>
  <mergeCells count="2">
    <mergeCell ref="B34:E34"/>
    <mergeCell ref="B36:E36"/>
  </mergeCells>
  <pageMargins left="0.98385826771653528" right="0.39370078740157477" top="0.88582677165354329" bottom="0.74724409448818907" header="0.59015748031496063" footer="0"/>
  <pageSetup paperSize="0" scale="96" firstPageNumber="14" fitToWidth="0" fitToHeight="0" pageOrder="overThenDown" orientation="portrait" useFirstPageNumber="1" horizontalDpi="0" verticalDpi="0" copies="0"/>
  <headerFooter alignWithMargins="0">
    <oddFooter>&amp;C&amp;10Stran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G698"/>
  <sheetViews>
    <sheetView topLeftCell="A684" zoomScale="115" zoomScaleNormal="115" workbookViewId="0">
      <selection activeCell="H695" sqref="H695"/>
    </sheetView>
  </sheetViews>
  <sheetFormatPr defaultRowHeight="13.8"/>
  <cols>
    <col min="1" max="1" width="5.8984375" style="146" customWidth="1"/>
    <col min="2" max="2" width="44.09765625" style="155" customWidth="1"/>
    <col min="3" max="3" width="5.09765625" style="187" customWidth="1"/>
    <col min="4" max="4" width="4.59765625" style="187" customWidth="1"/>
    <col min="5" max="5" width="7.3984375" style="209" customWidth="1"/>
    <col min="6" max="6" width="9.3984375" style="209" customWidth="1"/>
    <col min="7" max="241" width="8.5" style="178" customWidth="1"/>
    <col min="242" max="1009" width="10.69921875" customWidth="1"/>
  </cols>
  <sheetData>
    <row r="1" spans="1:6" s="149" customFormat="1" ht="18">
      <c r="A1" s="244"/>
      <c r="B1" s="245" t="s">
        <v>286</v>
      </c>
      <c r="C1" s="246"/>
      <c r="D1" s="247"/>
      <c r="E1" s="248"/>
      <c r="F1" s="249"/>
    </row>
    <row r="2" spans="1:6" s="149" customFormat="1" ht="18">
      <c r="A2" s="244"/>
      <c r="B2" s="245"/>
      <c r="C2" s="246"/>
      <c r="D2" s="247"/>
      <c r="E2" s="248"/>
      <c r="F2" s="249"/>
    </row>
    <row r="3" spans="1:6" s="149" customFormat="1" ht="18">
      <c r="A3" s="244"/>
      <c r="B3" s="245" t="s">
        <v>286</v>
      </c>
      <c r="C3" s="246"/>
      <c r="D3" s="247"/>
      <c r="E3" s="248"/>
      <c r="F3" s="249"/>
    </row>
    <row r="4" spans="1:6" s="149" customFormat="1" ht="15.6">
      <c r="A4" s="244"/>
      <c r="B4" s="252" t="s">
        <v>577</v>
      </c>
      <c r="C4" s="246"/>
      <c r="D4" s="247"/>
      <c r="E4" s="248"/>
      <c r="F4" s="249"/>
    </row>
    <row r="5" spans="1:6" s="149" customFormat="1" ht="14.4">
      <c r="A5" s="244"/>
      <c r="B5" s="257"/>
      <c r="C5" s="246"/>
      <c r="D5" s="247"/>
      <c r="E5" s="248"/>
      <c r="F5" s="249"/>
    </row>
    <row r="6" spans="1:6" s="149" customFormat="1" ht="14.4">
      <c r="A6" s="508"/>
      <c r="B6" s="509" t="s">
        <v>578</v>
      </c>
      <c r="C6" s="246"/>
      <c r="D6" s="247"/>
      <c r="E6" s="248"/>
      <c r="F6" s="249"/>
    </row>
    <row r="7" spans="1:6" s="149" customFormat="1" ht="14.4">
      <c r="A7" s="510"/>
      <c r="B7" s="511"/>
      <c r="C7" s="246"/>
      <c r="D7" s="247"/>
      <c r="E7" s="248"/>
      <c r="F7" s="249"/>
    </row>
    <row r="8" spans="1:6" s="149" customFormat="1" ht="41.4">
      <c r="A8" s="512"/>
      <c r="B8" s="511" t="s">
        <v>579</v>
      </c>
      <c r="C8" s="246"/>
      <c r="D8" s="247"/>
      <c r="E8" s="248"/>
      <c r="F8" s="249"/>
    </row>
    <row r="9" spans="1:6" s="149" customFormat="1" ht="14.4">
      <c r="A9" s="513"/>
      <c r="B9" s="514"/>
      <c r="C9" s="246"/>
      <c r="D9" s="247"/>
      <c r="E9" s="248"/>
      <c r="F9" s="249"/>
    </row>
    <row r="10" spans="1:6" s="149" customFormat="1" ht="96.6">
      <c r="A10" s="515" t="s">
        <v>580</v>
      </c>
      <c r="B10" s="516" t="s">
        <v>581</v>
      </c>
      <c r="C10" s="246"/>
      <c r="D10" s="247"/>
      <c r="E10" s="248"/>
      <c r="F10" s="249"/>
    </row>
    <row r="11" spans="1:6" s="149" customFormat="1" ht="14.4">
      <c r="A11" s="515"/>
      <c r="B11" s="517"/>
      <c r="C11" s="246"/>
      <c r="D11" s="247"/>
      <c r="E11" s="248"/>
      <c r="F11" s="249"/>
    </row>
    <row r="12" spans="1:6" s="149" customFormat="1" ht="55.2">
      <c r="A12" s="515" t="s">
        <v>582</v>
      </c>
      <c r="B12" s="516" t="s">
        <v>583</v>
      </c>
      <c r="C12" s="246"/>
      <c r="D12" s="247"/>
      <c r="E12" s="248"/>
      <c r="F12" s="249"/>
    </row>
    <row r="13" spans="1:6" s="149" customFormat="1" ht="14.4">
      <c r="A13" s="515"/>
      <c r="B13" s="516"/>
      <c r="C13" s="246"/>
      <c r="D13" s="247"/>
      <c r="E13" s="248"/>
      <c r="F13" s="249"/>
    </row>
    <row r="14" spans="1:6" s="149" customFormat="1" ht="82.8">
      <c r="A14" s="515" t="s">
        <v>584</v>
      </c>
      <c r="B14" s="516" t="s">
        <v>585</v>
      </c>
      <c r="C14" s="246"/>
      <c r="D14" s="247"/>
      <c r="E14" s="248"/>
      <c r="F14" s="249"/>
    </row>
    <row r="15" spans="1:6" s="149" customFormat="1" ht="14.4">
      <c r="A15" s="515"/>
      <c r="B15" s="516"/>
      <c r="C15" s="246"/>
      <c r="D15" s="247"/>
      <c r="E15" s="248"/>
      <c r="F15" s="249"/>
    </row>
    <row r="16" spans="1:6" s="149" customFormat="1" ht="41.4">
      <c r="A16" s="515" t="s">
        <v>586</v>
      </c>
      <c r="B16" s="516" t="s">
        <v>587</v>
      </c>
      <c r="C16" s="246"/>
      <c r="D16" s="247"/>
      <c r="E16" s="248"/>
      <c r="F16" s="249"/>
    </row>
    <row r="17" spans="1:6" s="149" customFormat="1" ht="14.4">
      <c r="A17" s="515"/>
      <c r="B17" s="516"/>
      <c r="C17" s="246"/>
      <c r="D17" s="247"/>
      <c r="E17" s="248"/>
      <c r="F17" s="249"/>
    </row>
    <row r="18" spans="1:6" s="149" customFormat="1" ht="55.2">
      <c r="A18" s="515" t="s">
        <v>588</v>
      </c>
      <c r="B18" s="516" t="s">
        <v>589</v>
      </c>
      <c r="C18" s="246"/>
      <c r="D18" s="247"/>
      <c r="E18" s="248"/>
      <c r="F18" s="249"/>
    </row>
    <row r="19" spans="1:6" s="149" customFormat="1" ht="14.4">
      <c r="A19" s="515"/>
      <c r="B19" s="516"/>
      <c r="C19" s="246"/>
      <c r="D19" s="247"/>
      <c r="E19" s="248"/>
      <c r="F19" s="249"/>
    </row>
    <row r="20" spans="1:6" s="149" customFormat="1" ht="69">
      <c r="A20" s="515" t="s">
        <v>590</v>
      </c>
      <c r="B20" s="516" t="s">
        <v>591</v>
      </c>
      <c r="C20" s="246"/>
      <c r="D20" s="247"/>
      <c r="E20" s="248"/>
      <c r="F20" s="249"/>
    </row>
    <row r="21" spans="1:6" s="149" customFormat="1" ht="14.4">
      <c r="A21" s="515"/>
      <c r="B21" s="516"/>
      <c r="C21" s="246"/>
      <c r="D21" s="247"/>
      <c r="E21" s="248"/>
      <c r="F21" s="249"/>
    </row>
    <row r="22" spans="1:6" s="149" customFormat="1" ht="96.6">
      <c r="A22" s="515" t="s">
        <v>592</v>
      </c>
      <c r="B22" s="516" t="s">
        <v>593</v>
      </c>
      <c r="C22" s="246"/>
      <c r="D22" s="247"/>
      <c r="E22" s="248"/>
      <c r="F22" s="249"/>
    </row>
    <row r="23" spans="1:6" s="149" customFormat="1" ht="14.4">
      <c r="A23" s="515"/>
      <c r="B23" s="516"/>
      <c r="C23" s="246"/>
      <c r="D23" s="247"/>
      <c r="E23" s="248"/>
      <c r="F23" s="249"/>
    </row>
    <row r="24" spans="1:6" s="149" customFormat="1" ht="27.6">
      <c r="A24" s="515" t="s">
        <v>594</v>
      </c>
      <c r="B24" s="516" t="s">
        <v>595</v>
      </c>
      <c r="C24" s="246"/>
      <c r="D24" s="247"/>
      <c r="E24" s="248"/>
      <c r="F24" s="249"/>
    </row>
    <row r="25" spans="1:6" s="149" customFormat="1" ht="14.4">
      <c r="A25" s="515"/>
      <c r="B25" s="516"/>
      <c r="C25" s="246"/>
      <c r="D25" s="247"/>
      <c r="E25" s="248"/>
      <c r="F25" s="249"/>
    </row>
    <row r="26" spans="1:6" s="149" customFormat="1" ht="27.6">
      <c r="A26" s="515" t="s">
        <v>596</v>
      </c>
      <c r="B26" s="516" t="s">
        <v>597</v>
      </c>
      <c r="C26" s="246"/>
      <c r="D26" s="247"/>
      <c r="E26" s="248"/>
      <c r="F26" s="249"/>
    </row>
    <row r="27" spans="1:6" s="149" customFormat="1" ht="14.4">
      <c r="A27" s="515"/>
      <c r="B27" s="516"/>
      <c r="C27" s="246"/>
      <c r="D27" s="247"/>
      <c r="E27" s="248"/>
      <c r="F27" s="249"/>
    </row>
    <row r="28" spans="1:6" s="149" customFormat="1" ht="27.6">
      <c r="A28" s="515" t="s">
        <v>598</v>
      </c>
      <c r="B28" s="516" t="s">
        <v>599</v>
      </c>
      <c r="C28" s="246"/>
      <c r="D28" s="247"/>
      <c r="E28" s="248"/>
      <c r="F28" s="249"/>
    </row>
    <row r="29" spans="1:6" s="149" customFormat="1" ht="14.4">
      <c r="A29" s="515"/>
      <c r="B29" s="516"/>
      <c r="C29" s="246"/>
      <c r="D29" s="247"/>
      <c r="E29" s="248"/>
      <c r="F29" s="249"/>
    </row>
    <row r="30" spans="1:6" s="149" customFormat="1" ht="55.2">
      <c r="A30" s="515" t="s">
        <v>600</v>
      </c>
      <c r="B30" s="516" t="s">
        <v>601</v>
      </c>
      <c r="C30" s="246"/>
      <c r="D30" s="247"/>
      <c r="E30" s="248"/>
      <c r="F30" s="249"/>
    </row>
    <row r="31" spans="1:6" s="149" customFormat="1" ht="14.4">
      <c r="A31" s="515"/>
      <c r="B31" s="516"/>
      <c r="C31" s="246"/>
      <c r="D31" s="247"/>
      <c r="E31" s="248"/>
      <c r="F31" s="249"/>
    </row>
    <row r="32" spans="1:6" s="149" customFormat="1" ht="27.6">
      <c r="A32" s="515" t="s">
        <v>602</v>
      </c>
      <c r="B32" s="516" t="s">
        <v>603</v>
      </c>
      <c r="C32" s="246"/>
      <c r="D32" s="247"/>
      <c r="E32" s="248"/>
      <c r="F32" s="249"/>
    </row>
    <row r="33" spans="1:33" s="149" customFormat="1" ht="18">
      <c r="A33" s="244"/>
      <c r="B33" s="245"/>
      <c r="C33" s="246"/>
      <c r="D33" s="247"/>
      <c r="E33" s="248"/>
      <c r="F33" s="249"/>
    </row>
    <row r="34" spans="1:33" s="149" customFormat="1" ht="18">
      <c r="A34" s="244"/>
      <c r="B34" s="245"/>
      <c r="C34" s="246"/>
      <c r="D34" s="247"/>
      <c r="E34" s="248"/>
      <c r="F34" s="249"/>
    </row>
    <row r="35" spans="1:33" s="149" customFormat="1" ht="18">
      <c r="A35" s="492" t="s">
        <v>125</v>
      </c>
      <c r="B35" s="493" t="s">
        <v>287</v>
      </c>
      <c r="C35" s="246"/>
      <c r="D35" s="247"/>
      <c r="E35" s="248"/>
      <c r="F35" s="249"/>
    </row>
    <row r="36" spans="1:33" s="149" customFormat="1" ht="15.6">
      <c r="A36" s="251"/>
      <c r="B36" s="252" t="s">
        <v>288</v>
      </c>
      <c r="C36" s="253"/>
      <c r="D36" s="247"/>
      <c r="E36" s="254"/>
      <c r="F36" s="255"/>
    </row>
    <row r="37" spans="1:33" s="149" customFormat="1" ht="14.4">
      <c r="A37" s="244"/>
      <c r="B37" s="256"/>
      <c r="C37" s="246"/>
      <c r="D37" s="247"/>
      <c r="E37" s="248"/>
      <c r="F37" s="249"/>
    </row>
    <row r="38" spans="1:33" s="149" customFormat="1" ht="14.4">
      <c r="A38" s="244"/>
      <c r="B38" s="257" t="s">
        <v>289</v>
      </c>
      <c r="C38" s="246"/>
      <c r="D38" s="247"/>
      <c r="E38" s="248"/>
      <c r="F38" s="249"/>
    </row>
    <row r="39" spans="1:33" s="149" customFormat="1" ht="14.4">
      <c r="A39" s="244"/>
      <c r="B39" s="256"/>
      <c r="C39" s="246"/>
      <c r="D39" s="247"/>
      <c r="E39" s="248"/>
      <c r="F39" s="249"/>
    </row>
    <row r="40" spans="1:33" s="149" customFormat="1" ht="24.6">
      <c r="A40" s="244"/>
      <c r="B40" s="250" t="s">
        <v>290</v>
      </c>
      <c r="C40" s="246"/>
      <c r="D40" s="247"/>
      <c r="E40" s="248"/>
      <c r="F40" s="249"/>
      <c r="G40" s="208"/>
    </row>
    <row r="41" spans="1:33" s="149" customFormat="1" ht="24.6">
      <c r="A41" s="244"/>
      <c r="B41" s="250" t="s">
        <v>291</v>
      </c>
      <c r="C41" s="246"/>
      <c r="D41" s="247"/>
      <c r="E41" s="248"/>
      <c r="F41" s="249"/>
      <c r="G41" s="208"/>
    </row>
    <row r="42" spans="1:33" s="189" customFormat="1" ht="14.4">
      <c r="A42" s="244"/>
      <c r="B42" s="250"/>
      <c r="C42" s="246"/>
      <c r="D42" s="247"/>
      <c r="E42" s="248"/>
      <c r="F42" s="249"/>
      <c r="G42" s="20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row>
    <row r="43" spans="1:33" s="190" customFormat="1" ht="14.4">
      <c r="A43" s="258" t="s">
        <v>292</v>
      </c>
      <c r="B43" s="259" t="s">
        <v>293</v>
      </c>
      <c r="C43" s="260" t="s">
        <v>294</v>
      </c>
      <c r="D43" s="261" t="s">
        <v>295</v>
      </c>
      <c r="E43" s="262" t="s">
        <v>296</v>
      </c>
      <c r="F43" s="263" t="s">
        <v>297</v>
      </c>
      <c r="G43" s="208"/>
    </row>
    <row r="44" spans="1:33" s="149" customFormat="1" ht="72">
      <c r="A44" s="264">
        <v>1</v>
      </c>
      <c r="B44" s="265" t="s">
        <v>298</v>
      </c>
      <c r="C44" s="266" t="s">
        <v>55</v>
      </c>
      <c r="D44" s="267">
        <v>2</v>
      </c>
      <c r="E44" s="268"/>
      <c r="F44" s="269">
        <f>D44*E44</f>
        <v>0</v>
      </c>
      <c r="G44" s="208"/>
    </row>
    <row r="45" spans="1:33" s="149" customFormat="1" ht="14.4">
      <c r="A45" s="264"/>
      <c r="B45" s="265"/>
      <c r="C45" s="266"/>
      <c r="D45" s="267"/>
      <c r="E45" s="268"/>
      <c r="F45" s="269"/>
    </row>
    <row r="46" spans="1:33" s="191" customFormat="1" ht="72">
      <c r="A46" s="264">
        <v>2</v>
      </c>
      <c r="B46" s="265" t="s">
        <v>299</v>
      </c>
      <c r="C46" s="266" t="s">
        <v>55</v>
      </c>
      <c r="D46" s="267">
        <v>80</v>
      </c>
      <c r="E46" s="268"/>
      <c r="F46" s="269">
        <f>D46*E46</f>
        <v>0</v>
      </c>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row>
    <row r="47" spans="1:33" s="191" customFormat="1" ht="14.4">
      <c r="A47" s="264"/>
      <c r="B47" s="270"/>
      <c r="C47" s="266"/>
      <c r="D47" s="271"/>
      <c r="E47" s="268"/>
      <c r="F47" s="272"/>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row>
    <row r="48" spans="1:33" s="191" customFormat="1" ht="72">
      <c r="A48" s="264">
        <v>3</v>
      </c>
      <c r="B48" s="265" t="s">
        <v>300</v>
      </c>
      <c r="C48" s="266" t="s">
        <v>55</v>
      </c>
      <c r="D48" s="267">
        <v>16</v>
      </c>
      <c r="E48" s="268"/>
      <c r="F48" s="269">
        <f>D48*E48</f>
        <v>0</v>
      </c>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row>
    <row r="49" spans="1:33" s="191" customFormat="1" ht="14.4">
      <c r="A49" s="264"/>
      <c r="B49" s="270"/>
      <c r="C49" s="266"/>
      <c r="D49" s="271"/>
      <c r="E49" s="268"/>
      <c r="F49" s="272"/>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row>
    <row r="50" spans="1:33" s="191" customFormat="1" ht="72">
      <c r="A50" s="264">
        <v>4</v>
      </c>
      <c r="B50" s="265" t="s">
        <v>301</v>
      </c>
      <c r="C50" s="266" t="s">
        <v>55</v>
      </c>
      <c r="D50" s="267">
        <v>2</v>
      </c>
      <c r="E50" s="268"/>
      <c r="F50" s="269">
        <f>D50*E50</f>
        <v>0</v>
      </c>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row>
    <row r="51" spans="1:33" s="191" customFormat="1" ht="14.4">
      <c r="A51" s="264"/>
      <c r="B51" s="265"/>
      <c r="C51" s="266"/>
      <c r="D51" s="267"/>
      <c r="E51" s="268"/>
      <c r="F51" s="269"/>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row>
    <row r="52" spans="1:33" s="191" customFormat="1" ht="72">
      <c r="A52" s="264">
        <v>5</v>
      </c>
      <c r="B52" s="265" t="s">
        <v>302</v>
      </c>
      <c r="C52" s="266" t="s">
        <v>55</v>
      </c>
      <c r="D52" s="267">
        <v>16</v>
      </c>
      <c r="E52" s="268"/>
      <c r="F52" s="269">
        <f>D52*E52</f>
        <v>0</v>
      </c>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row>
    <row r="53" spans="1:33" s="191" customFormat="1" ht="14.4">
      <c r="A53" s="264"/>
      <c r="B53" s="265"/>
      <c r="C53" s="266"/>
      <c r="D53" s="267"/>
      <c r="E53" s="268"/>
      <c r="F53" s="269"/>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row>
    <row r="54" spans="1:33" s="192" customFormat="1" ht="60">
      <c r="A54" s="264">
        <v>6</v>
      </c>
      <c r="B54" s="265" t="s">
        <v>303</v>
      </c>
      <c r="C54" s="266" t="s">
        <v>55</v>
      </c>
      <c r="D54" s="267">
        <v>6</v>
      </c>
      <c r="E54" s="268"/>
      <c r="F54" s="269">
        <f>D54*E54</f>
        <v>0</v>
      </c>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row>
    <row r="55" spans="1:33" s="192" customFormat="1" ht="14.4">
      <c r="A55" s="264"/>
      <c r="B55" s="265"/>
      <c r="C55" s="266"/>
      <c r="D55" s="267"/>
      <c r="E55" s="268"/>
      <c r="F55" s="269"/>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row>
    <row r="56" spans="1:33" s="192" customFormat="1" ht="60">
      <c r="A56" s="264">
        <v>7</v>
      </c>
      <c r="B56" s="265" t="s">
        <v>304</v>
      </c>
      <c r="C56" s="266" t="s">
        <v>55</v>
      </c>
      <c r="D56" s="267">
        <v>10</v>
      </c>
      <c r="E56" s="268"/>
      <c r="F56" s="269">
        <f>D56*E56</f>
        <v>0</v>
      </c>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row>
    <row r="57" spans="1:33" s="192" customFormat="1" ht="14.4">
      <c r="A57" s="264"/>
      <c r="B57" s="265"/>
      <c r="C57" s="266"/>
      <c r="D57" s="267"/>
      <c r="E57" s="268"/>
      <c r="F57" s="269"/>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row>
    <row r="58" spans="1:33" s="192" customFormat="1">
      <c r="A58" s="264"/>
      <c r="B58" s="273" t="s">
        <v>305</v>
      </c>
      <c r="C58" s="266"/>
      <c r="D58" s="274"/>
      <c r="E58" s="268"/>
      <c r="F58" s="269"/>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row>
    <row r="59" spans="1:33" s="192" customFormat="1" ht="36">
      <c r="A59" s="264">
        <v>8</v>
      </c>
      <c r="B59" s="275" t="s">
        <v>306</v>
      </c>
      <c r="C59" s="266" t="s">
        <v>55</v>
      </c>
      <c r="D59" s="267">
        <v>4</v>
      </c>
      <c r="E59" s="268"/>
      <c r="F59" s="269">
        <f>D59*E59</f>
        <v>0</v>
      </c>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row>
    <row r="60" spans="1:33" s="192" customFormat="1" ht="14.4">
      <c r="A60" s="264"/>
      <c r="B60" s="275"/>
      <c r="C60" s="266"/>
      <c r="D60" s="267"/>
      <c r="E60" s="268"/>
      <c r="F60" s="269"/>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row>
    <row r="61" spans="1:33" s="192" customFormat="1" ht="36">
      <c r="A61" s="264">
        <v>9</v>
      </c>
      <c r="B61" s="275" t="s">
        <v>307</v>
      </c>
      <c r="C61" s="266" t="s">
        <v>55</v>
      </c>
      <c r="D61" s="267">
        <v>6</v>
      </c>
      <c r="E61" s="268"/>
      <c r="F61" s="269">
        <f>D61*E61</f>
        <v>0</v>
      </c>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row>
    <row r="62" spans="1:33" s="189" customFormat="1" ht="14.4">
      <c r="A62" s="264"/>
      <c r="B62" s="275"/>
      <c r="C62" s="266"/>
      <c r="D62" s="267"/>
      <c r="E62" s="268"/>
      <c r="F62" s="269"/>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row>
    <row r="63" spans="1:33" s="189" customFormat="1" ht="36">
      <c r="A63" s="264">
        <v>10</v>
      </c>
      <c r="B63" s="275" t="s">
        <v>308</v>
      </c>
      <c r="C63" s="266" t="s">
        <v>55</v>
      </c>
      <c r="D63" s="267">
        <v>2</v>
      </c>
      <c r="E63" s="268"/>
      <c r="F63" s="269">
        <f>D63*E63</f>
        <v>0</v>
      </c>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row>
    <row r="64" spans="1:33" s="149" customFormat="1" ht="14.4">
      <c r="A64" s="264"/>
      <c r="B64" s="275"/>
      <c r="C64" s="266"/>
      <c r="D64" s="267"/>
      <c r="E64" s="268"/>
      <c r="F64" s="269"/>
    </row>
    <row r="65" spans="1:33" s="191" customFormat="1" ht="14.4">
      <c r="A65" s="276">
        <v>11</v>
      </c>
      <c r="B65" s="277" t="s">
        <v>309</v>
      </c>
      <c r="C65" s="278" t="s">
        <v>31</v>
      </c>
      <c r="D65" s="279">
        <v>1</v>
      </c>
      <c r="E65" s="280"/>
      <c r="F65" s="269">
        <f>D65*E65</f>
        <v>0</v>
      </c>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row>
    <row r="66" spans="1:33" s="192" customFormat="1" ht="14.4">
      <c r="A66" s="264"/>
      <c r="B66" s="275"/>
      <c r="C66" s="266"/>
      <c r="D66" s="267"/>
      <c r="E66" s="268"/>
      <c r="F66" s="269"/>
      <c r="G66" s="188"/>
      <c r="H66" s="18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row>
    <row r="67" spans="1:33" s="192" customFormat="1" ht="24.6" thickBot="1">
      <c r="A67" s="281">
        <v>12</v>
      </c>
      <c r="B67" s="282" t="s">
        <v>310</v>
      </c>
      <c r="C67" s="283" t="s">
        <v>31</v>
      </c>
      <c r="D67" s="284">
        <v>1</v>
      </c>
      <c r="E67" s="285"/>
      <c r="F67" s="286">
        <f>D67*E67</f>
        <v>0</v>
      </c>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row>
    <row r="68" spans="1:33" s="192" customFormat="1" ht="15" thickTop="1">
      <c r="A68" s="278"/>
      <c r="B68" s="287" t="s">
        <v>137</v>
      </c>
      <c r="C68" s="278"/>
      <c r="D68" s="247"/>
      <c r="E68" s="288"/>
      <c r="F68" s="272">
        <f>SUM(F44:F67)</f>
        <v>0</v>
      </c>
      <c r="G68" s="188"/>
      <c r="H68" s="188"/>
      <c r="I68" s="188"/>
      <c r="J68" s="188"/>
      <c r="K68" s="188"/>
      <c r="L68" s="188"/>
      <c r="M68" s="188"/>
      <c r="N68" s="188"/>
      <c r="O68" s="188"/>
      <c r="P68" s="188"/>
      <c r="Q68" s="188"/>
      <c r="R68" s="188"/>
      <c r="S68" s="188"/>
      <c r="T68" s="188"/>
      <c r="U68" s="188"/>
      <c r="V68" s="188"/>
      <c r="W68" s="188"/>
      <c r="X68" s="188"/>
      <c r="Y68" s="188"/>
      <c r="Z68" s="188"/>
      <c r="AA68" s="188"/>
      <c r="AB68" s="188"/>
      <c r="AC68" s="188"/>
      <c r="AD68" s="188"/>
      <c r="AE68" s="188"/>
      <c r="AF68" s="188"/>
      <c r="AG68" s="188"/>
    </row>
    <row r="69" spans="1:33" s="192" customFormat="1" ht="14.4">
      <c r="A69" s="289"/>
      <c r="B69" s="290"/>
      <c r="C69" s="244"/>
      <c r="D69" s="261"/>
      <c r="E69" s="249"/>
      <c r="F69" s="269"/>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row>
    <row r="70" spans="1:33" s="192" customFormat="1" ht="14.4">
      <c r="A70" s="244"/>
      <c r="B70" s="291"/>
      <c r="C70" s="244"/>
      <c r="D70" s="261"/>
      <c r="E70" s="249"/>
      <c r="F70" s="249"/>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row>
    <row r="71" spans="1:33" s="192" customFormat="1" ht="14.4">
      <c r="A71" s="244"/>
      <c r="B71" s="257" t="s">
        <v>311</v>
      </c>
      <c r="C71" s="244"/>
      <c r="D71" s="247"/>
      <c r="E71" s="249"/>
      <c r="F71" s="249"/>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row>
    <row r="72" spans="1:33" s="192" customFormat="1" ht="14.4">
      <c r="A72" s="246"/>
      <c r="B72" s="256"/>
      <c r="C72" s="246"/>
      <c r="D72" s="247"/>
      <c r="E72" s="248"/>
      <c r="F72" s="24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row>
    <row r="73" spans="1:33" s="189" customFormat="1" ht="14.4">
      <c r="A73" s="258" t="s">
        <v>292</v>
      </c>
      <c r="B73" s="259" t="s">
        <v>293</v>
      </c>
      <c r="C73" s="260" t="s">
        <v>294</v>
      </c>
      <c r="D73" s="261" t="s">
        <v>295</v>
      </c>
      <c r="E73" s="262" t="s">
        <v>312</v>
      </c>
      <c r="F73" s="263" t="s">
        <v>297</v>
      </c>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row>
    <row r="74" spans="1:33" s="192" customFormat="1" ht="48">
      <c r="A74" s="292" t="s">
        <v>138</v>
      </c>
      <c r="B74" s="293" t="s">
        <v>313</v>
      </c>
      <c r="C74" s="294"/>
      <c r="D74" s="295"/>
      <c r="E74" s="296"/>
      <c r="F74" s="297"/>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row>
    <row r="75" spans="1:33" s="192" customFormat="1" ht="14.4">
      <c r="A75" s="292"/>
      <c r="B75" s="298" t="s">
        <v>314</v>
      </c>
      <c r="C75" s="299" t="s">
        <v>55</v>
      </c>
      <c r="D75" s="295">
        <v>40</v>
      </c>
      <c r="E75" s="300"/>
      <c r="F75" s="269">
        <f t="shared" ref="F75:F76" si="0">D75*E75</f>
        <v>0</v>
      </c>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row>
    <row r="76" spans="1:33" s="192" customFormat="1" ht="14.4">
      <c r="A76" s="292"/>
      <c r="B76" s="298" t="s">
        <v>315</v>
      </c>
      <c r="C76" s="299" t="s">
        <v>55</v>
      </c>
      <c r="D76" s="295">
        <v>2</v>
      </c>
      <c r="E76" s="300"/>
      <c r="F76" s="269">
        <f t="shared" si="0"/>
        <v>0</v>
      </c>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row>
    <row r="77" spans="1:33" s="192" customFormat="1" ht="14.4">
      <c r="A77" s="292"/>
      <c r="B77" s="298"/>
      <c r="C77" s="299"/>
      <c r="D77" s="295"/>
      <c r="E77" s="268"/>
      <c r="F77" s="269"/>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row>
    <row r="78" spans="1:33" s="192" customFormat="1" ht="48">
      <c r="A78" s="301" t="s">
        <v>139</v>
      </c>
      <c r="B78" s="302" t="s">
        <v>316</v>
      </c>
      <c r="C78" s="244"/>
      <c r="D78" s="253"/>
      <c r="E78" s="303"/>
      <c r="F78" s="269"/>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row>
    <row r="79" spans="1:33" s="149" customFormat="1" ht="24">
      <c r="A79" s="301"/>
      <c r="B79" s="304" t="s">
        <v>317</v>
      </c>
      <c r="C79" s="244" t="s">
        <v>55</v>
      </c>
      <c r="D79" s="253">
        <v>20</v>
      </c>
      <c r="E79" s="303"/>
      <c r="F79" s="269">
        <f>D79*E79</f>
        <v>0</v>
      </c>
    </row>
    <row r="80" spans="1:33" s="149" customFormat="1" ht="14.4">
      <c r="A80" s="301"/>
      <c r="B80" s="304"/>
      <c r="C80" s="244"/>
      <c r="D80" s="253"/>
      <c r="E80" s="303"/>
      <c r="F80" s="269"/>
    </row>
    <row r="81" spans="1:6" s="149" customFormat="1" ht="24">
      <c r="A81" s="301" t="s">
        <v>140</v>
      </c>
      <c r="B81" s="302" t="s">
        <v>318</v>
      </c>
      <c r="C81" s="244" t="s">
        <v>55</v>
      </c>
      <c r="D81" s="253">
        <v>2</v>
      </c>
      <c r="E81" s="303"/>
      <c r="F81" s="269">
        <f>D81*E81</f>
        <v>0</v>
      </c>
    </row>
    <row r="82" spans="1:6" s="149" customFormat="1" ht="14.4">
      <c r="A82" s="301"/>
      <c r="B82" s="304"/>
      <c r="C82" s="244"/>
      <c r="D82" s="253"/>
      <c r="E82" s="303"/>
      <c r="F82" s="269"/>
    </row>
    <row r="83" spans="1:6" s="190" customFormat="1" ht="24">
      <c r="A83" s="301" t="s">
        <v>141</v>
      </c>
      <c r="B83" s="298" t="s">
        <v>319</v>
      </c>
      <c r="C83" s="244" t="s">
        <v>55</v>
      </c>
      <c r="D83" s="261">
        <v>30</v>
      </c>
      <c r="E83" s="268"/>
      <c r="F83" s="249">
        <f>D83*E83</f>
        <v>0</v>
      </c>
    </row>
    <row r="84" spans="1:6" s="149" customFormat="1" ht="14.4">
      <c r="A84" s="301"/>
      <c r="B84" s="298"/>
      <c r="C84" s="244"/>
      <c r="D84" s="261"/>
      <c r="E84" s="268"/>
      <c r="F84" s="249"/>
    </row>
    <row r="85" spans="1:6" s="149" customFormat="1" ht="24">
      <c r="A85" s="301" t="s">
        <v>142</v>
      </c>
      <c r="B85" s="298" t="s">
        <v>320</v>
      </c>
      <c r="C85" s="244" t="s">
        <v>55</v>
      </c>
      <c r="D85" s="261">
        <v>2</v>
      </c>
      <c r="E85" s="268"/>
      <c r="F85" s="249">
        <f>D85*E85</f>
        <v>0</v>
      </c>
    </row>
    <row r="86" spans="1:6" s="149" customFormat="1" ht="14.4">
      <c r="A86" s="301"/>
      <c r="B86" s="298"/>
      <c r="C86" s="244"/>
      <c r="D86" s="261"/>
      <c r="E86" s="268"/>
      <c r="F86" s="249"/>
    </row>
    <row r="87" spans="1:6" s="149" customFormat="1" ht="24.6">
      <c r="A87" s="301" t="s">
        <v>143</v>
      </c>
      <c r="B87" s="305" t="s">
        <v>321</v>
      </c>
      <c r="C87" s="244"/>
      <c r="D87" s="261"/>
      <c r="E87" s="300"/>
      <c r="F87" s="249"/>
    </row>
    <row r="88" spans="1:6" s="149" customFormat="1" ht="14.4">
      <c r="A88" s="244"/>
      <c r="B88" s="291" t="s">
        <v>322</v>
      </c>
      <c r="C88" s="244" t="s">
        <v>55</v>
      </c>
      <c r="D88" s="261">
        <v>4</v>
      </c>
      <c r="E88" s="300"/>
      <c r="F88" s="249">
        <f>D88*E88</f>
        <v>0</v>
      </c>
    </row>
    <row r="89" spans="1:6" s="149" customFormat="1" ht="14.4">
      <c r="A89" s="244"/>
      <c r="B89" s="291" t="s">
        <v>323</v>
      </c>
      <c r="C89" s="244" t="s">
        <v>55</v>
      </c>
      <c r="D89" s="261">
        <v>64</v>
      </c>
      <c r="E89" s="300"/>
      <c r="F89" s="249">
        <f>D89*E89</f>
        <v>0</v>
      </c>
    </row>
    <row r="90" spans="1:6" s="149" customFormat="1" ht="14.4">
      <c r="A90" s="244"/>
      <c r="B90" s="291"/>
      <c r="C90" s="244"/>
      <c r="D90" s="261"/>
      <c r="E90" s="300"/>
      <c r="F90" s="249"/>
    </row>
    <row r="91" spans="1:6" s="149" customFormat="1" ht="48">
      <c r="A91" s="289">
        <v>7</v>
      </c>
      <c r="B91" s="298" t="s">
        <v>324</v>
      </c>
      <c r="C91" s="244" t="s">
        <v>130</v>
      </c>
      <c r="D91" s="261">
        <v>60</v>
      </c>
      <c r="E91" s="300"/>
      <c r="F91" s="269">
        <f>D91*E91</f>
        <v>0</v>
      </c>
    </row>
    <row r="92" spans="1:6" s="149" customFormat="1" ht="14.4">
      <c r="A92" s="244"/>
      <c r="B92" s="291"/>
      <c r="C92" s="244"/>
      <c r="D92" s="261"/>
      <c r="E92" s="300"/>
      <c r="F92" s="249"/>
    </row>
    <row r="93" spans="1:6" s="190" customFormat="1" ht="24">
      <c r="A93" s="301" t="s">
        <v>144</v>
      </c>
      <c r="B93" s="298" t="s">
        <v>325</v>
      </c>
      <c r="C93" s="244" t="s">
        <v>55</v>
      </c>
      <c r="D93" s="261">
        <v>8</v>
      </c>
      <c r="E93" s="268"/>
      <c r="F93" s="269">
        <f>D93*E93</f>
        <v>0</v>
      </c>
    </row>
    <row r="94" spans="1:6" s="164" customFormat="1" ht="14.4">
      <c r="A94" s="301"/>
      <c r="B94" s="298"/>
      <c r="C94" s="244"/>
      <c r="D94" s="261"/>
      <c r="E94" s="268"/>
      <c r="F94" s="269"/>
    </row>
    <row r="95" spans="1:6" s="190" customFormat="1" ht="24">
      <c r="A95" s="289">
        <v>10</v>
      </c>
      <c r="B95" s="293" t="s">
        <v>326</v>
      </c>
      <c r="C95" s="244" t="s">
        <v>55</v>
      </c>
      <c r="D95" s="261">
        <v>2</v>
      </c>
      <c r="E95" s="268"/>
      <c r="F95" s="269">
        <f>D95*E95</f>
        <v>0</v>
      </c>
    </row>
    <row r="96" spans="1:6" s="190" customFormat="1" ht="14.4">
      <c r="A96" s="289"/>
      <c r="B96" s="306"/>
      <c r="C96" s="244"/>
      <c r="D96" s="261"/>
      <c r="E96" s="268"/>
      <c r="F96" s="269"/>
    </row>
    <row r="97" spans="1:6" s="190" customFormat="1" ht="24">
      <c r="A97" s="289">
        <v>11</v>
      </c>
      <c r="B97" s="293" t="s">
        <v>327</v>
      </c>
      <c r="C97" s="244"/>
      <c r="D97" s="261"/>
      <c r="E97" s="268"/>
      <c r="F97" s="269"/>
    </row>
    <row r="98" spans="1:6" s="190" customFormat="1" ht="14.4">
      <c r="A98" s="289"/>
      <c r="B98" s="298" t="s">
        <v>328</v>
      </c>
      <c r="C98" s="244" t="s">
        <v>130</v>
      </c>
      <c r="D98" s="261">
        <v>42</v>
      </c>
      <c r="E98" s="268"/>
      <c r="F98" s="269">
        <f t="shared" ref="F98" si="1">D98*E98</f>
        <v>0</v>
      </c>
    </row>
    <row r="99" spans="1:6" s="190" customFormat="1" ht="14.4">
      <c r="A99" s="289"/>
      <c r="B99" s="298"/>
      <c r="C99" s="244"/>
      <c r="D99" s="261"/>
      <c r="E99" s="268"/>
      <c r="F99" s="269"/>
    </row>
    <row r="100" spans="1:6" s="190" customFormat="1" ht="36">
      <c r="A100" s="289">
        <v>12</v>
      </c>
      <c r="B100" s="307" t="s">
        <v>329</v>
      </c>
      <c r="C100" s="244"/>
      <c r="D100" s="261"/>
      <c r="E100" s="268"/>
      <c r="F100" s="269"/>
    </row>
    <row r="101" spans="1:6" s="190" customFormat="1" ht="14.4">
      <c r="A101" s="289"/>
      <c r="B101" s="298" t="s">
        <v>330</v>
      </c>
      <c r="C101" s="244" t="s">
        <v>130</v>
      </c>
      <c r="D101" s="261">
        <v>120</v>
      </c>
      <c r="E101" s="268"/>
      <c r="F101" s="269">
        <f t="shared" ref="F101:F106" si="2">D101*E101</f>
        <v>0</v>
      </c>
    </row>
    <row r="102" spans="1:6" s="164" customFormat="1" ht="14.4">
      <c r="A102" s="289"/>
      <c r="B102" s="298" t="s">
        <v>331</v>
      </c>
      <c r="C102" s="244" t="s">
        <v>130</v>
      </c>
      <c r="D102" s="261">
        <v>1780</v>
      </c>
      <c r="E102" s="268"/>
      <c r="F102" s="269">
        <f t="shared" si="2"/>
        <v>0</v>
      </c>
    </row>
    <row r="103" spans="1:6" s="190" customFormat="1" ht="14.4">
      <c r="A103" s="289"/>
      <c r="B103" s="298" t="s">
        <v>332</v>
      </c>
      <c r="C103" s="244" t="s">
        <v>130</v>
      </c>
      <c r="D103" s="261">
        <v>110</v>
      </c>
      <c r="E103" s="268"/>
      <c r="F103" s="269">
        <f t="shared" si="2"/>
        <v>0</v>
      </c>
    </row>
    <row r="104" spans="1:6" s="190" customFormat="1" ht="14.4">
      <c r="A104" s="289"/>
      <c r="B104" s="298" t="s">
        <v>333</v>
      </c>
      <c r="C104" s="244" t="s">
        <v>130</v>
      </c>
      <c r="D104" s="261">
        <v>120</v>
      </c>
      <c r="E104" s="268"/>
      <c r="F104" s="269">
        <f t="shared" si="2"/>
        <v>0</v>
      </c>
    </row>
    <row r="105" spans="1:6" s="164" customFormat="1" ht="14.4">
      <c r="A105" s="289"/>
      <c r="B105" s="298" t="s">
        <v>334</v>
      </c>
      <c r="C105" s="244" t="s">
        <v>130</v>
      </c>
      <c r="D105" s="261">
        <v>1450</v>
      </c>
      <c r="E105" s="268"/>
      <c r="F105" s="269">
        <f t="shared" si="2"/>
        <v>0</v>
      </c>
    </row>
    <row r="106" spans="1:6" s="164" customFormat="1" ht="14.4">
      <c r="A106" s="289"/>
      <c r="B106" s="298" t="s">
        <v>335</v>
      </c>
      <c r="C106" s="244" t="s">
        <v>130</v>
      </c>
      <c r="D106" s="261">
        <v>140</v>
      </c>
      <c r="E106" s="268"/>
      <c r="F106" s="269">
        <f t="shared" si="2"/>
        <v>0</v>
      </c>
    </row>
    <row r="107" spans="1:6" s="164" customFormat="1" ht="14.4">
      <c r="A107" s="289"/>
      <c r="B107" s="298"/>
      <c r="C107" s="244"/>
      <c r="D107" s="261"/>
      <c r="E107" s="268"/>
      <c r="F107" s="269"/>
    </row>
    <row r="108" spans="1:6" s="164" customFormat="1" ht="36">
      <c r="A108" s="308">
        <v>13</v>
      </c>
      <c r="B108" s="298" t="s">
        <v>336</v>
      </c>
      <c r="C108" s="244"/>
      <c r="D108" s="261"/>
      <c r="E108" s="268"/>
      <c r="F108" s="269"/>
    </row>
    <row r="109" spans="1:6" s="164" customFormat="1" ht="14.4">
      <c r="A109" s="289"/>
      <c r="B109" s="298" t="s">
        <v>337</v>
      </c>
      <c r="C109" s="244" t="s">
        <v>130</v>
      </c>
      <c r="D109" s="261">
        <v>45</v>
      </c>
      <c r="E109" s="268"/>
      <c r="F109" s="269">
        <f>D109*E109</f>
        <v>0</v>
      </c>
    </row>
    <row r="110" spans="1:6" s="164" customFormat="1" ht="14.4">
      <c r="A110" s="289"/>
      <c r="B110" s="298" t="s">
        <v>338</v>
      </c>
      <c r="C110" s="244" t="s">
        <v>130</v>
      </c>
      <c r="D110" s="261">
        <v>180</v>
      </c>
      <c r="E110" s="268"/>
      <c r="F110" s="269">
        <f>D110*E110</f>
        <v>0</v>
      </c>
    </row>
    <row r="111" spans="1:6" s="164" customFormat="1" ht="14.4">
      <c r="A111" s="289"/>
      <c r="B111" s="298"/>
      <c r="C111" s="244"/>
      <c r="D111" s="261"/>
      <c r="E111" s="268"/>
      <c r="F111" s="269"/>
    </row>
    <row r="112" spans="1:6" s="164" customFormat="1" ht="24">
      <c r="A112" s="308">
        <v>14</v>
      </c>
      <c r="B112" s="298" t="s">
        <v>339</v>
      </c>
      <c r="C112" s="278"/>
      <c r="D112" s="247"/>
      <c r="E112" s="268"/>
      <c r="F112" s="288"/>
    </row>
    <row r="113" spans="1:6" s="164" customFormat="1" ht="14.4">
      <c r="A113" s="289"/>
      <c r="B113" s="298" t="s">
        <v>340</v>
      </c>
      <c r="C113" s="244" t="s">
        <v>130</v>
      </c>
      <c r="D113" s="261">
        <v>80</v>
      </c>
      <c r="E113" s="268"/>
      <c r="F113" s="249">
        <f>D113*E113</f>
        <v>0</v>
      </c>
    </row>
    <row r="114" spans="1:6" s="164" customFormat="1" ht="14.4">
      <c r="A114" s="289"/>
      <c r="B114" s="298" t="s">
        <v>341</v>
      </c>
      <c r="C114" s="244" t="s">
        <v>130</v>
      </c>
      <c r="D114" s="261">
        <v>210</v>
      </c>
      <c r="E114" s="268"/>
      <c r="F114" s="249">
        <f>D114*E114</f>
        <v>0</v>
      </c>
    </row>
    <row r="115" spans="1:6" s="164" customFormat="1" ht="14.4">
      <c r="A115" s="289"/>
      <c r="B115" s="298" t="s">
        <v>342</v>
      </c>
      <c r="C115" s="244" t="s">
        <v>130</v>
      </c>
      <c r="D115" s="261">
        <v>1870</v>
      </c>
      <c r="E115" s="268"/>
      <c r="F115" s="249">
        <f>D115*E115</f>
        <v>0</v>
      </c>
    </row>
    <row r="116" spans="1:6" s="164" customFormat="1" ht="14.4">
      <c r="A116" s="289"/>
      <c r="B116" s="298"/>
      <c r="C116" s="244"/>
      <c r="D116" s="261"/>
      <c r="E116" s="268"/>
      <c r="F116" s="249"/>
    </row>
    <row r="117" spans="1:6" s="164" customFormat="1" ht="14.4">
      <c r="A117" s="289">
        <v>15</v>
      </c>
      <c r="B117" s="298" t="s">
        <v>343</v>
      </c>
      <c r="C117" s="244"/>
      <c r="D117" s="261"/>
      <c r="E117" s="268"/>
      <c r="F117" s="249"/>
    </row>
    <row r="118" spans="1:6" s="164" customFormat="1" ht="14.4">
      <c r="A118" s="289"/>
      <c r="B118" s="298" t="s">
        <v>344</v>
      </c>
      <c r="C118" s="244" t="s">
        <v>130</v>
      </c>
      <c r="D118" s="261">
        <v>65</v>
      </c>
      <c r="E118" s="268"/>
      <c r="F118" s="249">
        <f>D118*E118</f>
        <v>0</v>
      </c>
    </row>
    <row r="119" spans="1:6" s="164" customFormat="1" ht="14.4">
      <c r="A119" s="289"/>
      <c r="B119" s="298" t="s">
        <v>345</v>
      </c>
      <c r="C119" s="244" t="s">
        <v>130</v>
      </c>
      <c r="D119" s="261">
        <v>70</v>
      </c>
      <c r="E119" s="268"/>
      <c r="F119" s="249">
        <f>D119*E119</f>
        <v>0</v>
      </c>
    </row>
    <row r="120" spans="1:6" s="164" customFormat="1" ht="14.4">
      <c r="A120" s="289"/>
      <c r="B120" s="298"/>
      <c r="C120" s="244"/>
      <c r="D120" s="261"/>
      <c r="E120" s="268"/>
      <c r="F120" s="249"/>
    </row>
    <row r="121" spans="1:6" s="164" customFormat="1" ht="60">
      <c r="A121" s="289">
        <v>16</v>
      </c>
      <c r="B121" s="293" t="s">
        <v>346</v>
      </c>
      <c r="C121" s="244"/>
      <c r="D121" s="261"/>
      <c r="E121" s="268"/>
      <c r="F121" s="249"/>
    </row>
    <row r="122" spans="1:6" s="164" customFormat="1" ht="14.4">
      <c r="A122" s="244"/>
      <c r="B122" s="291" t="s">
        <v>347</v>
      </c>
      <c r="C122" s="244" t="s">
        <v>130</v>
      </c>
      <c r="D122" s="261">
        <v>32</v>
      </c>
      <c r="E122" s="268"/>
      <c r="F122" s="249">
        <f t="shared" ref="F122:F125" si="3">D122*E122</f>
        <v>0</v>
      </c>
    </row>
    <row r="123" spans="1:6" s="164" customFormat="1" ht="14.4">
      <c r="A123" s="244"/>
      <c r="B123" s="291" t="s">
        <v>348</v>
      </c>
      <c r="C123" s="244" t="s">
        <v>130</v>
      </c>
      <c r="D123" s="261">
        <v>28</v>
      </c>
      <c r="E123" s="268"/>
      <c r="F123" s="249">
        <f t="shared" si="3"/>
        <v>0</v>
      </c>
    </row>
    <row r="124" spans="1:6" s="164" customFormat="1" ht="14.4">
      <c r="A124" s="244"/>
      <c r="B124" s="291"/>
      <c r="C124" s="244"/>
      <c r="D124" s="261"/>
      <c r="E124" s="268"/>
      <c r="F124" s="249"/>
    </row>
    <row r="125" spans="1:6" s="164" customFormat="1" ht="36">
      <c r="A125" s="309" t="s">
        <v>146</v>
      </c>
      <c r="B125" s="298" t="s">
        <v>349</v>
      </c>
      <c r="C125" s="244" t="s">
        <v>55</v>
      </c>
      <c r="D125" s="310">
        <v>40</v>
      </c>
      <c r="E125" s="268"/>
      <c r="F125" s="311">
        <f t="shared" si="3"/>
        <v>0</v>
      </c>
    </row>
    <row r="126" spans="1:6" s="149" customFormat="1" ht="14.4">
      <c r="A126" s="309"/>
      <c r="B126" s="298"/>
      <c r="C126" s="244"/>
      <c r="D126" s="310"/>
      <c r="E126" s="268"/>
      <c r="F126" s="311"/>
    </row>
    <row r="127" spans="1:6" s="149" customFormat="1" ht="24">
      <c r="A127" s="309" t="s">
        <v>147</v>
      </c>
      <c r="B127" s="298" t="s">
        <v>350</v>
      </c>
      <c r="C127" s="244" t="s">
        <v>55</v>
      </c>
      <c r="D127" s="310">
        <v>26</v>
      </c>
      <c r="E127" s="268"/>
      <c r="F127" s="311">
        <f t="shared" ref="F127" si="4">D127*E127</f>
        <v>0</v>
      </c>
    </row>
    <row r="128" spans="1:6" s="190" customFormat="1" ht="14.4">
      <c r="A128" s="309"/>
      <c r="B128" s="298"/>
      <c r="C128" s="244"/>
      <c r="D128" s="310"/>
      <c r="E128" s="268"/>
      <c r="F128" s="311"/>
    </row>
    <row r="129" spans="1:33" s="190" customFormat="1" ht="24">
      <c r="A129" s="309" t="s">
        <v>148</v>
      </c>
      <c r="B129" s="298" t="s">
        <v>351</v>
      </c>
      <c r="C129" s="244" t="s">
        <v>55</v>
      </c>
      <c r="D129" s="310">
        <v>62</v>
      </c>
      <c r="E129" s="268"/>
      <c r="F129" s="311">
        <f t="shared" ref="F129" si="5">D129*E129</f>
        <v>0</v>
      </c>
    </row>
    <row r="130" spans="1:33" s="149" customFormat="1" ht="14.4">
      <c r="A130" s="244"/>
      <c r="B130" s="291"/>
      <c r="C130" s="244"/>
      <c r="D130" s="261"/>
      <c r="E130" s="268"/>
      <c r="F130" s="249"/>
    </row>
    <row r="131" spans="1:33" s="164" customFormat="1" ht="48">
      <c r="A131" s="289">
        <v>20</v>
      </c>
      <c r="B131" s="293" t="s">
        <v>352</v>
      </c>
      <c r="C131" s="244" t="s">
        <v>55</v>
      </c>
      <c r="D131" s="261">
        <v>32</v>
      </c>
      <c r="E131" s="268"/>
      <c r="F131" s="249">
        <f>D131*E131</f>
        <v>0</v>
      </c>
    </row>
    <row r="132" spans="1:33" s="164" customFormat="1" ht="14.4">
      <c r="A132" s="312"/>
      <c r="B132" s="293"/>
      <c r="C132" s="246"/>
      <c r="D132" s="247"/>
      <c r="E132" s="268"/>
      <c r="F132" s="313"/>
    </row>
    <row r="133" spans="1:33" s="164" customFormat="1" ht="24">
      <c r="A133" s="308">
        <v>21</v>
      </c>
      <c r="B133" s="293" t="s">
        <v>353</v>
      </c>
      <c r="C133" s="314"/>
      <c r="D133" s="261"/>
      <c r="E133" s="268"/>
      <c r="F133" s="249"/>
    </row>
    <row r="134" spans="1:33" s="164" customFormat="1" ht="14.4">
      <c r="A134" s="308"/>
      <c r="B134" s="293" t="s">
        <v>354</v>
      </c>
      <c r="C134" s="314" t="s">
        <v>55</v>
      </c>
      <c r="D134" s="261">
        <v>22</v>
      </c>
      <c r="E134" s="268"/>
      <c r="F134" s="249">
        <f>D134*E134</f>
        <v>0</v>
      </c>
    </row>
    <row r="135" spans="1:33" s="149" customFormat="1" ht="14.4">
      <c r="A135" s="308"/>
      <c r="B135" s="293"/>
      <c r="C135" s="244"/>
      <c r="D135" s="261"/>
      <c r="E135" s="268"/>
      <c r="F135" s="249"/>
    </row>
    <row r="136" spans="1:33" s="149" customFormat="1" ht="24">
      <c r="A136" s="308">
        <v>22</v>
      </c>
      <c r="B136" s="293" t="s">
        <v>355</v>
      </c>
      <c r="C136" s="315"/>
      <c r="D136" s="261"/>
      <c r="E136" s="268"/>
      <c r="F136" s="249"/>
    </row>
    <row r="137" spans="1:33" s="164" customFormat="1" ht="14.4">
      <c r="A137" s="308"/>
      <c r="B137" s="293" t="s">
        <v>356</v>
      </c>
      <c r="C137" s="315" t="s">
        <v>55</v>
      </c>
      <c r="D137" s="261">
        <v>20</v>
      </c>
      <c r="E137" s="268"/>
      <c r="F137" s="249">
        <f>D137*E137</f>
        <v>0</v>
      </c>
    </row>
    <row r="138" spans="1:33" s="164" customFormat="1" ht="14.4">
      <c r="A138" s="308"/>
      <c r="B138" s="293"/>
      <c r="C138" s="315"/>
      <c r="D138" s="261"/>
      <c r="E138" s="268"/>
      <c r="F138" s="249"/>
    </row>
    <row r="139" spans="1:33" s="164" customFormat="1" ht="24">
      <c r="A139" s="308">
        <v>23</v>
      </c>
      <c r="B139" s="293" t="s">
        <v>357</v>
      </c>
      <c r="C139" s="315"/>
      <c r="D139" s="261"/>
      <c r="E139" s="268"/>
      <c r="F139" s="249"/>
    </row>
    <row r="140" spans="1:33" s="191" customFormat="1" ht="14.4">
      <c r="A140" s="308"/>
      <c r="B140" s="293" t="s">
        <v>358</v>
      </c>
      <c r="C140" s="315" t="s">
        <v>55</v>
      </c>
      <c r="D140" s="261">
        <v>2</v>
      </c>
      <c r="E140" s="268"/>
      <c r="F140" s="249">
        <f t="shared" ref="F140:F142" si="6">D140*E140</f>
        <v>0</v>
      </c>
      <c r="G140" s="188"/>
      <c r="H140" s="188"/>
      <c r="I140" s="188"/>
      <c r="J140" s="188"/>
      <c r="K140" s="188"/>
      <c r="L140" s="188"/>
      <c r="M140" s="188"/>
      <c r="N140" s="188"/>
      <c r="O140" s="188"/>
      <c r="P140" s="188"/>
      <c r="Q140" s="188"/>
      <c r="R140" s="188"/>
      <c r="S140" s="188"/>
      <c r="T140" s="188"/>
      <c r="U140" s="188"/>
      <c r="V140" s="188"/>
      <c r="W140" s="188"/>
      <c r="X140" s="188"/>
      <c r="Y140" s="188"/>
      <c r="Z140" s="188"/>
      <c r="AA140" s="188"/>
      <c r="AB140" s="188"/>
      <c r="AC140" s="188"/>
      <c r="AD140" s="188"/>
      <c r="AE140" s="188"/>
      <c r="AF140" s="188"/>
      <c r="AG140" s="188"/>
    </row>
    <row r="141" spans="1:33" s="191" customFormat="1" ht="14.4">
      <c r="A141" s="308"/>
      <c r="B141" s="293" t="s">
        <v>359</v>
      </c>
      <c r="C141" s="315" t="s">
        <v>55</v>
      </c>
      <c r="D141" s="261">
        <v>1</v>
      </c>
      <c r="E141" s="268"/>
      <c r="F141" s="249">
        <f t="shared" si="6"/>
        <v>0</v>
      </c>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c r="AC141" s="188"/>
      <c r="AD141" s="188"/>
      <c r="AE141" s="188"/>
      <c r="AF141" s="188"/>
      <c r="AG141" s="188"/>
    </row>
    <row r="142" spans="1:33" s="191" customFormat="1" ht="14.4">
      <c r="A142" s="308"/>
      <c r="B142" s="293" t="s">
        <v>360</v>
      </c>
      <c r="C142" s="315" t="s">
        <v>55</v>
      </c>
      <c r="D142" s="261">
        <v>2</v>
      </c>
      <c r="E142" s="268"/>
      <c r="F142" s="249">
        <f t="shared" si="6"/>
        <v>0</v>
      </c>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row>
    <row r="143" spans="1:33" s="191" customFormat="1" ht="14.4">
      <c r="A143" s="308"/>
      <c r="B143" s="293"/>
      <c r="C143" s="315"/>
      <c r="D143" s="261"/>
      <c r="E143" s="268"/>
      <c r="F143" s="249"/>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row>
    <row r="144" spans="1:33" s="191" customFormat="1" ht="48">
      <c r="A144" s="308">
        <v>24</v>
      </c>
      <c r="B144" s="293" t="s">
        <v>361</v>
      </c>
      <c r="C144" s="244"/>
      <c r="D144" s="316"/>
      <c r="E144" s="268"/>
      <c r="F144" s="249"/>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row>
    <row r="145" spans="1:33" s="191" customFormat="1" ht="14.4">
      <c r="A145" s="308"/>
      <c r="B145" s="293" t="s">
        <v>362</v>
      </c>
      <c r="C145" s="315" t="s">
        <v>55</v>
      </c>
      <c r="D145" s="261">
        <v>4</v>
      </c>
      <c r="E145" s="268"/>
      <c r="F145" s="249">
        <f>D145*E145</f>
        <v>0</v>
      </c>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row>
    <row r="146" spans="1:33" s="191" customFormat="1" ht="14.4">
      <c r="A146" s="308"/>
      <c r="B146" s="293" t="s">
        <v>363</v>
      </c>
      <c r="C146" s="315" t="s">
        <v>55</v>
      </c>
      <c r="D146" s="261">
        <v>8</v>
      </c>
      <c r="E146" s="268"/>
      <c r="F146" s="249">
        <f>D146*E146</f>
        <v>0</v>
      </c>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row>
    <row r="147" spans="1:33" ht="14.4">
      <c r="A147" s="308"/>
      <c r="B147" s="293"/>
      <c r="C147" s="315"/>
      <c r="D147" s="261"/>
      <c r="E147" s="268"/>
      <c r="F147" s="249"/>
    </row>
    <row r="148" spans="1:33" s="164" customFormat="1" ht="60">
      <c r="A148" s="308">
        <v>25</v>
      </c>
      <c r="B148" s="298" t="s">
        <v>364</v>
      </c>
      <c r="C148" s="315" t="s">
        <v>55</v>
      </c>
      <c r="D148" s="317">
        <v>80</v>
      </c>
      <c r="E148" s="318"/>
      <c r="F148" s="319">
        <f t="shared" ref="F148" si="7">E148*D148</f>
        <v>0</v>
      </c>
    </row>
    <row r="149" spans="1:33" s="164" customFormat="1" ht="14.4">
      <c r="A149" s="308"/>
      <c r="B149" s="298"/>
      <c r="C149" s="315"/>
      <c r="D149" s="317"/>
      <c r="E149" s="318"/>
      <c r="F149" s="319"/>
    </row>
    <row r="150" spans="1:33" s="164" customFormat="1" ht="24">
      <c r="A150" s="308">
        <v>26</v>
      </c>
      <c r="B150" s="293" t="s">
        <v>365</v>
      </c>
      <c r="C150" s="314" t="s">
        <v>31</v>
      </c>
      <c r="D150" s="261">
        <v>1</v>
      </c>
      <c r="E150" s="268"/>
      <c r="F150" s="249">
        <f t="shared" ref="F150" si="8">D150*E150</f>
        <v>0</v>
      </c>
    </row>
    <row r="151" spans="1:33" s="164" customFormat="1" ht="15" thickBot="1">
      <c r="A151" s="320"/>
      <c r="B151" s="321"/>
      <c r="C151" s="322"/>
      <c r="D151" s="323"/>
      <c r="E151" s="324"/>
      <c r="F151" s="325"/>
    </row>
    <row r="152" spans="1:33" s="164" customFormat="1" ht="15" thickTop="1">
      <c r="A152" s="289"/>
      <c r="B152" s="277"/>
      <c r="C152" s="278"/>
      <c r="D152" s="247"/>
      <c r="E152" s="288"/>
      <c r="F152" s="326"/>
    </row>
    <row r="153" spans="1:33" s="164" customFormat="1" ht="14.4">
      <c r="A153" s="289"/>
      <c r="B153" s="287" t="s">
        <v>366</v>
      </c>
      <c r="C153" s="244"/>
      <c r="D153" s="247"/>
      <c r="E153" s="249"/>
      <c r="F153" s="249">
        <f>SUM(F77:F150)</f>
        <v>0</v>
      </c>
    </row>
    <row r="154" spans="1:33" s="164" customFormat="1" ht="14.4">
      <c r="A154" s="315"/>
      <c r="B154" s="257" t="s">
        <v>367</v>
      </c>
      <c r="C154" s="244"/>
      <c r="D154" s="247"/>
      <c r="E154" s="249"/>
      <c r="F154" s="249"/>
    </row>
    <row r="155" spans="1:33" s="164" customFormat="1" ht="14.4">
      <c r="A155" s="258" t="s">
        <v>292</v>
      </c>
      <c r="B155" s="259" t="s">
        <v>293</v>
      </c>
      <c r="C155" s="260" t="s">
        <v>294</v>
      </c>
      <c r="D155" s="261" t="s">
        <v>295</v>
      </c>
      <c r="E155" s="262" t="s">
        <v>312</v>
      </c>
      <c r="F155" s="263" t="s">
        <v>297</v>
      </c>
    </row>
    <row r="156" spans="1:33" s="164" customFormat="1" ht="14.4">
      <c r="A156" s="258"/>
      <c r="B156" s="259" t="s">
        <v>133</v>
      </c>
      <c r="C156" s="260"/>
      <c r="D156" s="261"/>
      <c r="E156" s="262"/>
      <c r="F156" s="263"/>
    </row>
    <row r="157" spans="1:33" s="164" customFormat="1" ht="41.4">
      <c r="A157" s="258"/>
      <c r="B157" s="327" t="s">
        <v>368</v>
      </c>
      <c r="C157" s="260"/>
      <c r="D157" s="261"/>
      <c r="E157" s="262"/>
      <c r="F157" s="263"/>
    </row>
    <row r="158" spans="1:33" s="164" customFormat="1" ht="55.2">
      <c r="A158" s="328">
        <v>1</v>
      </c>
      <c r="B158" s="329" t="s">
        <v>369</v>
      </c>
      <c r="C158" s="330"/>
      <c r="D158" s="261"/>
      <c r="E158" s="331"/>
      <c r="F158" s="331"/>
    </row>
    <row r="159" spans="1:33" s="164" customFormat="1">
      <c r="A159" s="332"/>
      <c r="B159" s="333" t="s">
        <v>370</v>
      </c>
      <c r="C159" s="334"/>
      <c r="D159" s="335"/>
      <c r="E159" s="336"/>
      <c r="F159" s="337"/>
    </row>
    <row r="160" spans="1:33" s="164" customFormat="1" ht="27.6">
      <c r="A160" s="332"/>
      <c r="B160" s="329" t="s">
        <v>371</v>
      </c>
      <c r="C160" s="330" t="s">
        <v>52</v>
      </c>
      <c r="D160" s="261">
        <v>10</v>
      </c>
      <c r="E160" s="331"/>
      <c r="F160" s="331">
        <f t="shared" ref="F160:F162" si="9">D160*E160</f>
        <v>0</v>
      </c>
    </row>
    <row r="161" spans="1:6" s="164" customFormat="1" ht="14.4">
      <c r="A161" s="332"/>
      <c r="B161" s="329" t="s">
        <v>372</v>
      </c>
      <c r="C161" s="330" t="s">
        <v>52</v>
      </c>
      <c r="D161" s="261">
        <v>2</v>
      </c>
      <c r="E161" s="336"/>
      <c r="F161" s="331">
        <f t="shared" si="9"/>
        <v>0</v>
      </c>
    </row>
    <row r="162" spans="1:6" s="164" customFormat="1" ht="14.4">
      <c r="A162" s="332"/>
      <c r="B162" s="329" t="s">
        <v>373</v>
      </c>
      <c r="C162" s="330" t="s">
        <v>52</v>
      </c>
      <c r="D162" s="261">
        <v>2</v>
      </c>
      <c r="E162" s="336"/>
      <c r="F162" s="331">
        <f t="shared" si="9"/>
        <v>0</v>
      </c>
    </row>
    <row r="163" spans="1:6" s="164" customFormat="1">
      <c r="A163" s="332"/>
      <c r="B163" s="333" t="s">
        <v>374</v>
      </c>
      <c r="C163" s="330"/>
      <c r="D163" s="335"/>
      <c r="E163" s="336"/>
      <c r="F163" s="331"/>
    </row>
    <row r="164" spans="1:6" s="164" customFormat="1" ht="27.6">
      <c r="A164" s="330"/>
      <c r="B164" s="329" t="s">
        <v>375</v>
      </c>
      <c r="C164" s="330" t="s">
        <v>149</v>
      </c>
      <c r="D164" s="261">
        <v>1</v>
      </c>
      <c r="E164" s="331"/>
      <c r="F164" s="331">
        <f t="shared" ref="F164:F172" si="10">D164*E164</f>
        <v>0</v>
      </c>
    </row>
    <row r="165" spans="1:6" s="164" customFormat="1" ht="14.4">
      <c r="A165" s="330"/>
      <c r="B165" s="270" t="s">
        <v>376</v>
      </c>
      <c r="C165" s="330" t="s">
        <v>149</v>
      </c>
      <c r="D165" s="261">
        <v>1</v>
      </c>
      <c r="E165" s="331"/>
      <c r="F165" s="331">
        <f t="shared" si="10"/>
        <v>0</v>
      </c>
    </row>
    <row r="166" spans="1:6" s="164" customFormat="1" ht="14.4">
      <c r="A166" s="330"/>
      <c r="B166" s="270" t="s">
        <v>377</v>
      </c>
      <c r="C166" s="330" t="s">
        <v>149</v>
      </c>
      <c r="D166" s="261">
        <v>1</v>
      </c>
      <c r="E166" s="331"/>
      <c r="F166" s="331">
        <f t="shared" si="10"/>
        <v>0</v>
      </c>
    </row>
    <row r="167" spans="1:6" s="164" customFormat="1" ht="14.4">
      <c r="A167" s="330"/>
      <c r="B167" s="293" t="s">
        <v>378</v>
      </c>
      <c r="C167" s="330" t="s">
        <v>55</v>
      </c>
      <c r="D167" s="261">
        <v>2</v>
      </c>
      <c r="E167" s="331"/>
      <c r="F167" s="331">
        <f t="shared" si="10"/>
        <v>0</v>
      </c>
    </row>
    <row r="168" spans="1:6" s="149" customFormat="1" ht="14.4">
      <c r="A168" s="330"/>
      <c r="B168" s="270" t="s">
        <v>379</v>
      </c>
      <c r="C168" s="330" t="s">
        <v>55</v>
      </c>
      <c r="D168" s="261">
        <v>20</v>
      </c>
      <c r="E168" s="331"/>
      <c r="F168" s="331">
        <f t="shared" si="10"/>
        <v>0</v>
      </c>
    </row>
    <row r="169" spans="1:6" s="164" customFormat="1" ht="14.4">
      <c r="A169" s="330"/>
      <c r="B169" s="270" t="s">
        <v>380</v>
      </c>
      <c r="C169" s="330" t="s">
        <v>55</v>
      </c>
      <c r="D169" s="261">
        <v>2</v>
      </c>
      <c r="E169" s="331"/>
      <c r="F169" s="331">
        <f t="shared" si="10"/>
        <v>0</v>
      </c>
    </row>
    <row r="170" spans="1:6" s="164" customFormat="1" ht="14.4">
      <c r="A170" s="244"/>
      <c r="B170" s="291" t="s">
        <v>381</v>
      </c>
      <c r="C170" s="244" t="s">
        <v>31</v>
      </c>
      <c r="D170" s="261">
        <v>1</v>
      </c>
      <c r="E170" s="249"/>
      <c r="F170" s="331">
        <f t="shared" si="10"/>
        <v>0</v>
      </c>
    </row>
    <row r="171" spans="1:6" s="149" customFormat="1" ht="14.4">
      <c r="A171" s="330"/>
      <c r="B171" s="270" t="s">
        <v>382</v>
      </c>
      <c r="C171" s="330"/>
      <c r="D171" s="338"/>
      <c r="E171" s="331"/>
      <c r="F171" s="331"/>
    </row>
    <row r="172" spans="1:6" s="164" customFormat="1" ht="14.4">
      <c r="A172" s="330"/>
      <c r="B172" s="339" t="s">
        <v>383</v>
      </c>
      <c r="C172" s="340" t="s">
        <v>31</v>
      </c>
      <c r="D172" s="341">
        <v>1</v>
      </c>
      <c r="E172" s="342"/>
      <c r="F172" s="342">
        <f t="shared" si="10"/>
        <v>0</v>
      </c>
    </row>
    <row r="173" spans="1:6" s="164" customFormat="1" ht="14.4">
      <c r="A173" s="330"/>
      <c r="B173" s="343" t="s">
        <v>137</v>
      </c>
      <c r="C173" s="330"/>
      <c r="D173" s="344"/>
      <c r="E173" s="331"/>
      <c r="F173" s="345">
        <f>SUM(F158:F172)</f>
        <v>0</v>
      </c>
    </row>
    <row r="174" spans="1:6" s="164" customFormat="1" ht="14.4">
      <c r="A174" s="330"/>
      <c r="B174" s="343"/>
      <c r="C174" s="330"/>
      <c r="D174" s="344"/>
      <c r="E174" s="331"/>
      <c r="F174" s="345"/>
    </row>
    <row r="175" spans="1:6" s="164" customFormat="1" ht="55.2">
      <c r="A175" s="328">
        <v>2</v>
      </c>
      <c r="B175" s="329" t="s">
        <v>384</v>
      </c>
      <c r="C175" s="330"/>
      <c r="D175" s="261"/>
      <c r="E175" s="331"/>
      <c r="F175" s="331"/>
    </row>
    <row r="176" spans="1:6" s="149" customFormat="1">
      <c r="A176" s="332"/>
      <c r="B176" s="333" t="s">
        <v>370</v>
      </c>
      <c r="C176" s="334"/>
      <c r="D176" s="335"/>
      <c r="E176" s="336"/>
      <c r="F176" s="337"/>
    </row>
    <row r="177" spans="1:6" s="149" customFormat="1" ht="27.6">
      <c r="A177" s="332"/>
      <c r="B177" s="329" t="s">
        <v>371</v>
      </c>
      <c r="C177" s="330" t="s">
        <v>52</v>
      </c>
      <c r="D177" s="261">
        <v>10</v>
      </c>
      <c r="E177" s="331"/>
      <c r="F177" s="331">
        <f t="shared" ref="F177:F179" si="11">D177*E177</f>
        <v>0</v>
      </c>
    </row>
    <row r="178" spans="1:6" s="149" customFormat="1" ht="14.4">
      <c r="A178" s="332"/>
      <c r="B178" s="329" t="s">
        <v>372</v>
      </c>
      <c r="C178" s="330" t="s">
        <v>52</v>
      </c>
      <c r="D178" s="261">
        <v>2</v>
      </c>
      <c r="E178" s="336"/>
      <c r="F178" s="331">
        <f t="shared" si="11"/>
        <v>0</v>
      </c>
    </row>
    <row r="179" spans="1:6" s="193" customFormat="1" ht="14.4">
      <c r="A179" s="332"/>
      <c r="B179" s="329" t="s">
        <v>373</v>
      </c>
      <c r="C179" s="330" t="s">
        <v>52</v>
      </c>
      <c r="D179" s="261">
        <v>2</v>
      </c>
      <c r="E179" s="336"/>
      <c r="F179" s="331">
        <f t="shared" si="11"/>
        <v>0</v>
      </c>
    </row>
    <row r="180" spans="1:6" s="193" customFormat="1" ht="14.4">
      <c r="A180" s="332"/>
      <c r="B180" s="333" t="s">
        <v>374</v>
      </c>
      <c r="C180" s="330"/>
      <c r="D180" s="335"/>
      <c r="E180" s="336"/>
      <c r="F180" s="331"/>
    </row>
    <row r="181" spans="1:6" s="194" customFormat="1" ht="27.6">
      <c r="A181" s="330"/>
      <c r="B181" s="329" t="s">
        <v>375</v>
      </c>
      <c r="C181" s="330" t="s">
        <v>149</v>
      </c>
      <c r="D181" s="261">
        <v>1</v>
      </c>
      <c r="E181" s="331"/>
      <c r="F181" s="331">
        <f t="shared" ref="F181:F187" si="12">D181*E181</f>
        <v>0</v>
      </c>
    </row>
    <row r="182" spans="1:6" s="193" customFormat="1" ht="14.4">
      <c r="A182" s="330"/>
      <c r="B182" s="270" t="s">
        <v>376</v>
      </c>
      <c r="C182" s="330" t="s">
        <v>149</v>
      </c>
      <c r="D182" s="261">
        <v>1</v>
      </c>
      <c r="E182" s="331"/>
      <c r="F182" s="331">
        <f t="shared" si="12"/>
        <v>0</v>
      </c>
    </row>
    <row r="183" spans="1:6" s="193" customFormat="1" ht="14.4">
      <c r="A183" s="330"/>
      <c r="B183" s="270" t="s">
        <v>377</v>
      </c>
      <c r="C183" s="330" t="s">
        <v>149</v>
      </c>
      <c r="D183" s="261">
        <v>1</v>
      </c>
      <c r="E183" s="331"/>
      <c r="F183" s="331">
        <f t="shared" si="12"/>
        <v>0</v>
      </c>
    </row>
    <row r="184" spans="1:6" s="193" customFormat="1" ht="14.4">
      <c r="A184" s="330"/>
      <c r="B184" s="293" t="s">
        <v>378</v>
      </c>
      <c r="C184" s="330" t="s">
        <v>55</v>
      </c>
      <c r="D184" s="261">
        <v>2</v>
      </c>
      <c r="E184" s="331"/>
      <c r="F184" s="331">
        <f t="shared" si="12"/>
        <v>0</v>
      </c>
    </row>
    <row r="185" spans="1:6" s="193" customFormat="1" ht="14.4">
      <c r="A185" s="330"/>
      <c r="B185" s="270" t="s">
        <v>379</v>
      </c>
      <c r="C185" s="330" t="s">
        <v>55</v>
      </c>
      <c r="D185" s="261">
        <v>20</v>
      </c>
      <c r="E185" s="331"/>
      <c r="F185" s="331">
        <f t="shared" si="12"/>
        <v>0</v>
      </c>
    </row>
    <row r="186" spans="1:6" s="194" customFormat="1" ht="14.4">
      <c r="A186" s="330"/>
      <c r="B186" s="270" t="s">
        <v>380</v>
      </c>
      <c r="C186" s="330" t="s">
        <v>55</v>
      </c>
      <c r="D186" s="261">
        <v>2</v>
      </c>
      <c r="E186" s="331"/>
      <c r="F186" s="331">
        <f t="shared" si="12"/>
        <v>0</v>
      </c>
    </row>
    <row r="187" spans="1:6" s="193" customFormat="1" ht="14.4">
      <c r="A187" s="244"/>
      <c r="B187" s="291" t="s">
        <v>381</v>
      </c>
      <c r="C187" s="244" t="s">
        <v>31</v>
      </c>
      <c r="D187" s="261">
        <v>1</v>
      </c>
      <c r="E187" s="249"/>
      <c r="F187" s="331">
        <f t="shared" si="12"/>
        <v>0</v>
      </c>
    </row>
    <row r="188" spans="1:6" s="194" customFormat="1" ht="14.4">
      <c r="A188" s="330"/>
      <c r="B188" s="270" t="s">
        <v>382</v>
      </c>
      <c r="C188" s="330"/>
      <c r="D188" s="338"/>
      <c r="E188" s="331"/>
      <c r="F188" s="331"/>
    </row>
    <row r="189" spans="1:6" s="193" customFormat="1" ht="14.4">
      <c r="A189" s="330"/>
      <c r="B189" s="339" t="s">
        <v>383</v>
      </c>
      <c r="C189" s="340" t="s">
        <v>31</v>
      </c>
      <c r="D189" s="341">
        <v>1</v>
      </c>
      <c r="E189" s="342"/>
      <c r="F189" s="342">
        <f t="shared" ref="F189" si="13">D189*E189</f>
        <v>0</v>
      </c>
    </row>
    <row r="190" spans="1:6" s="193" customFormat="1" ht="14.4">
      <c r="A190" s="330"/>
      <c r="B190" s="343" t="s">
        <v>137</v>
      </c>
      <c r="C190" s="330"/>
      <c r="D190" s="344"/>
      <c r="E190" s="331"/>
      <c r="F190" s="345">
        <f>SUM(F175:F189)</f>
        <v>0</v>
      </c>
    </row>
    <row r="191" spans="1:6" s="193" customFormat="1" ht="15" thickBot="1">
      <c r="A191" s="283"/>
      <c r="B191" s="346"/>
      <c r="C191" s="283"/>
      <c r="D191" s="284"/>
      <c r="E191" s="347"/>
      <c r="F191" s="348"/>
    </row>
    <row r="192" spans="1:6" s="194" customFormat="1" ht="15" thickTop="1">
      <c r="A192" s="315"/>
      <c r="B192" s="306" t="s">
        <v>137</v>
      </c>
      <c r="C192" s="244"/>
      <c r="D192" s="261"/>
      <c r="E192" s="249"/>
      <c r="F192" s="349">
        <f>F190+F173</f>
        <v>0</v>
      </c>
    </row>
    <row r="193" spans="1:6" s="193" customFormat="1" ht="14.4">
      <c r="A193" s="289"/>
      <c r="B193" s="287"/>
      <c r="C193" s="244"/>
      <c r="D193" s="247"/>
      <c r="E193" s="249"/>
      <c r="F193" s="249"/>
    </row>
    <row r="194" spans="1:6" s="194" customFormat="1" ht="28.8">
      <c r="A194" s="244"/>
      <c r="B194" s="350" t="s">
        <v>385</v>
      </c>
      <c r="C194" s="244"/>
      <c r="D194" s="247"/>
      <c r="E194" s="249"/>
      <c r="F194" s="249"/>
    </row>
    <row r="195" spans="1:6" s="194" customFormat="1" ht="14.4">
      <c r="A195" s="244"/>
      <c r="B195" s="250"/>
      <c r="C195" s="244"/>
      <c r="D195" s="247"/>
      <c r="E195" s="249"/>
      <c r="F195" s="249"/>
    </row>
    <row r="196" spans="1:6" s="194" customFormat="1" ht="14.4">
      <c r="A196" s="246"/>
      <c r="B196" s="351" t="s">
        <v>386</v>
      </c>
      <c r="C196" s="246"/>
      <c r="D196" s="247"/>
      <c r="E196" s="248"/>
      <c r="F196" s="313"/>
    </row>
    <row r="197" spans="1:6" s="194" customFormat="1" ht="14.4">
      <c r="A197" s="246"/>
      <c r="B197" s="291" t="s">
        <v>387</v>
      </c>
      <c r="C197" s="246"/>
      <c r="D197" s="247"/>
      <c r="E197" s="248"/>
      <c r="F197" s="313"/>
    </row>
    <row r="198" spans="1:6" s="194" customFormat="1" ht="14.4">
      <c r="A198" s="246"/>
      <c r="B198" s="291" t="s">
        <v>388</v>
      </c>
      <c r="C198" s="246"/>
      <c r="D198" s="247"/>
      <c r="E198" s="248"/>
      <c r="F198" s="313"/>
    </row>
    <row r="199" spans="1:6" s="193" customFormat="1" ht="14.4">
      <c r="A199" s="246"/>
      <c r="B199" s="291" t="s">
        <v>389</v>
      </c>
      <c r="C199" s="246"/>
      <c r="D199" s="247"/>
      <c r="E199" s="248"/>
      <c r="F199" s="313"/>
    </row>
    <row r="200" spans="1:6" s="194" customFormat="1" ht="14.4">
      <c r="A200" s="246"/>
      <c r="B200" s="305" t="s">
        <v>390</v>
      </c>
      <c r="C200" s="246"/>
      <c r="D200" s="247"/>
      <c r="E200" s="248"/>
      <c r="F200" s="313"/>
    </row>
    <row r="201" spans="1:6" s="193" customFormat="1" ht="14.4">
      <c r="A201" s="246"/>
      <c r="B201" s="305" t="s">
        <v>391</v>
      </c>
      <c r="C201" s="246"/>
      <c r="D201" s="247"/>
      <c r="E201" s="248"/>
      <c r="F201" s="313"/>
    </row>
    <row r="202" spans="1:6" s="193" customFormat="1" ht="14.4">
      <c r="A202" s="246"/>
      <c r="B202" s="305" t="s">
        <v>392</v>
      </c>
      <c r="C202" s="246"/>
      <c r="D202" s="247"/>
      <c r="E202" s="248"/>
      <c r="F202" s="313"/>
    </row>
    <row r="203" spans="1:6" s="193" customFormat="1" ht="14.4">
      <c r="A203" s="246"/>
      <c r="B203" s="351"/>
      <c r="C203" s="246"/>
      <c r="D203" s="247"/>
      <c r="E203" s="248"/>
      <c r="F203" s="313"/>
    </row>
    <row r="204" spans="1:6" s="193" customFormat="1" ht="14.4">
      <c r="A204" s="258" t="s">
        <v>292</v>
      </c>
      <c r="B204" s="259" t="s">
        <v>293</v>
      </c>
      <c r="C204" s="260" t="s">
        <v>294</v>
      </c>
      <c r="D204" s="261" t="s">
        <v>295</v>
      </c>
      <c r="E204" s="262" t="s">
        <v>296</v>
      </c>
      <c r="F204" s="263" t="s">
        <v>297</v>
      </c>
    </row>
    <row r="205" spans="1:6" s="193" customFormat="1" ht="96">
      <c r="A205" s="352">
        <v>1</v>
      </c>
      <c r="B205" s="353" t="s">
        <v>393</v>
      </c>
      <c r="C205" s="354" t="s">
        <v>55</v>
      </c>
      <c r="D205" s="355">
        <v>1</v>
      </c>
      <c r="E205" s="356"/>
      <c r="F205" s="356">
        <f>D205*E205</f>
        <v>0</v>
      </c>
    </row>
    <row r="206" spans="1:6" s="194" customFormat="1" ht="24">
      <c r="A206" s="352"/>
      <c r="B206" s="357" t="s">
        <v>394</v>
      </c>
      <c r="C206" s="354" t="s">
        <v>55</v>
      </c>
      <c r="D206" s="358">
        <v>1</v>
      </c>
      <c r="E206" s="356"/>
      <c r="F206" s="356">
        <f t="shared" ref="F206:F210" si="14">D206*E206</f>
        <v>0</v>
      </c>
    </row>
    <row r="207" spans="1:6" s="194" customFormat="1" ht="60">
      <c r="A207" s="352"/>
      <c r="B207" s="357" t="s">
        <v>395</v>
      </c>
      <c r="C207" s="354" t="s">
        <v>55</v>
      </c>
      <c r="D207" s="358">
        <v>2</v>
      </c>
      <c r="E207" s="356"/>
      <c r="F207" s="356">
        <f t="shared" si="14"/>
        <v>0</v>
      </c>
    </row>
    <row r="208" spans="1:6" s="194" customFormat="1" ht="14.4">
      <c r="A208" s="352"/>
      <c r="B208" s="357" t="s">
        <v>396</v>
      </c>
      <c r="C208" s="354" t="s">
        <v>55</v>
      </c>
      <c r="D208" s="359">
        <v>30</v>
      </c>
      <c r="E208" s="356"/>
      <c r="F208" s="356">
        <f t="shared" si="14"/>
        <v>0</v>
      </c>
    </row>
    <row r="209" spans="1:6" s="193" customFormat="1" ht="14.4">
      <c r="A209" s="352"/>
      <c r="B209" s="357" t="s">
        <v>397</v>
      </c>
      <c r="C209" s="354" t="s">
        <v>55</v>
      </c>
      <c r="D209" s="358">
        <v>2</v>
      </c>
      <c r="E209" s="356"/>
      <c r="F209" s="356">
        <f t="shared" si="14"/>
        <v>0</v>
      </c>
    </row>
    <row r="210" spans="1:6" s="194" customFormat="1" ht="14.4">
      <c r="A210" s="352"/>
      <c r="B210" s="357" t="s">
        <v>398</v>
      </c>
      <c r="C210" s="354" t="s">
        <v>55</v>
      </c>
      <c r="D210" s="358">
        <v>2</v>
      </c>
      <c r="E210" s="356"/>
      <c r="F210" s="356">
        <f t="shared" si="14"/>
        <v>0</v>
      </c>
    </row>
    <row r="211" spans="1:6" s="193" customFormat="1" ht="14.4">
      <c r="A211" s="360"/>
      <c r="B211" s="361"/>
      <c r="C211" s="362"/>
      <c r="D211" s="363"/>
      <c r="E211" s="364"/>
      <c r="F211" s="365"/>
    </row>
    <row r="212" spans="1:6" s="193" customFormat="1" ht="14.4">
      <c r="A212" s="352"/>
      <c r="B212" s="366" t="s">
        <v>129</v>
      </c>
      <c r="C212" s="354" t="s">
        <v>31</v>
      </c>
      <c r="D212" s="355">
        <v>2</v>
      </c>
      <c r="E212" s="367">
        <f>SUM(F205:F210)</f>
        <v>0</v>
      </c>
      <c r="F212" s="349">
        <f>D212*E212</f>
        <v>0</v>
      </c>
    </row>
    <row r="213" spans="1:6" s="193" customFormat="1" ht="14.4">
      <c r="A213" s="352"/>
      <c r="B213" s="366"/>
      <c r="C213" s="354"/>
      <c r="D213" s="355"/>
      <c r="E213" s="367"/>
      <c r="F213" s="368"/>
    </row>
    <row r="214" spans="1:6" s="193" customFormat="1" ht="36">
      <c r="A214" s="352">
        <v>2</v>
      </c>
      <c r="B214" s="366" t="s">
        <v>399</v>
      </c>
      <c r="C214" s="354"/>
      <c r="D214" s="358"/>
      <c r="E214" s="367"/>
      <c r="F214" s="369"/>
    </row>
    <row r="215" spans="1:6" s="194" customFormat="1" ht="24">
      <c r="A215" s="352"/>
      <c r="B215" s="366" t="s">
        <v>400</v>
      </c>
      <c r="C215" s="354" t="s">
        <v>55</v>
      </c>
      <c r="D215" s="359">
        <v>62</v>
      </c>
      <c r="E215" s="367"/>
      <c r="F215" s="356">
        <f>D215*E215</f>
        <v>0</v>
      </c>
    </row>
    <row r="216" spans="1:6" s="193" customFormat="1" ht="24">
      <c r="A216" s="352"/>
      <c r="B216" s="366" t="s">
        <v>401</v>
      </c>
      <c r="C216" s="354" t="s">
        <v>55</v>
      </c>
      <c r="D216" s="359">
        <v>6</v>
      </c>
      <c r="E216" s="367"/>
      <c r="F216" s="356">
        <f>D216*E216</f>
        <v>0</v>
      </c>
    </row>
    <row r="217" spans="1:6" s="193" customFormat="1" ht="14.4">
      <c r="A217" s="352"/>
      <c r="B217" s="370"/>
      <c r="C217" s="354"/>
      <c r="D217" s="359"/>
      <c r="E217" s="367"/>
      <c r="F217" s="356"/>
    </row>
    <row r="218" spans="1:6" s="193" customFormat="1" ht="36">
      <c r="A218" s="352">
        <f>A214+1</f>
        <v>3</v>
      </c>
      <c r="B218" s="366" t="s">
        <v>402</v>
      </c>
      <c r="C218" s="354"/>
      <c r="D218" s="358"/>
      <c r="E218" s="367"/>
      <c r="F218" s="356"/>
    </row>
    <row r="219" spans="1:6" s="193" customFormat="1" ht="14.4">
      <c r="A219" s="352"/>
      <c r="B219" s="290" t="s">
        <v>403</v>
      </c>
      <c r="C219" s="354" t="s">
        <v>130</v>
      </c>
      <c r="D219" s="358">
        <v>2870</v>
      </c>
      <c r="E219" s="367"/>
      <c r="F219" s="356">
        <f>D219*E219</f>
        <v>0</v>
      </c>
    </row>
    <row r="220" spans="1:6" s="194" customFormat="1" ht="14.4">
      <c r="A220" s="352"/>
      <c r="B220" s="290"/>
      <c r="C220" s="354"/>
      <c r="D220" s="358"/>
      <c r="E220" s="367"/>
      <c r="F220" s="356"/>
    </row>
    <row r="221" spans="1:6" s="193" customFormat="1" ht="24">
      <c r="A221" s="371">
        <v>4</v>
      </c>
      <c r="B221" s="372" t="s">
        <v>404</v>
      </c>
      <c r="C221" s="373" t="s">
        <v>130</v>
      </c>
      <c r="D221" s="358">
        <v>90</v>
      </c>
      <c r="E221" s="374"/>
      <c r="F221" s="356">
        <f>D221*E221</f>
        <v>0</v>
      </c>
    </row>
    <row r="222" spans="1:6" s="194" customFormat="1" ht="14.4">
      <c r="A222" s="352"/>
      <c r="B222" s="290"/>
      <c r="C222" s="354"/>
      <c r="D222" s="358"/>
      <c r="E222" s="367"/>
      <c r="F222" s="356"/>
    </row>
    <row r="223" spans="1:6" s="193" customFormat="1" ht="60">
      <c r="A223" s="264">
        <v>5</v>
      </c>
      <c r="B223" s="372" t="s">
        <v>405</v>
      </c>
      <c r="C223" s="266"/>
      <c r="D223" s="271"/>
      <c r="E223" s="375"/>
      <c r="F223" s="368"/>
    </row>
    <row r="224" spans="1:6" s="194" customFormat="1" ht="14.4">
      <c r="A224" s="266"/>
      <c r="B224" s="376" t="s">
        <v>406</v>
      </c>
      <c r="C224" s="266" t="s">
        <v>130</v>
      </c>
      <c r="D224" s="271">
        <v>20</v>
      </c>
      <c r="E224" s="375"/>
      <c r="F224" s="368">
        <f t="shared" ref="F224:F225" si="15">D224*E224</f>
        <v>0</v>
      </c>
    </row>
    <row r="225" spans="1:6" s="193" customFormat="1" ht="14.4">
      <c r="A225" s="266"/>
      <c r="B225" s="376" t="s">
        <v>348</v>
      </c>
      <c r="C225" s="266" t="s">
        <v>130</v>
      </c>
      <c r="D225" s="271">
        <v>48</v>
      </c>
      <c r="E225" s="375"/>
      <c r="F225" s="368">
        <f t="shared" si="15"/>
        <v>0</v>
      </c>
    </row>
    <row r="226" spans="1:6" s="194" customFormat="1" ht="14.4">
      <c r="A226" s="352"/>
      <c r="B226" s="366"/>
      <c r="C226" s="354"/>
      <c r="D226" s="359"/>
      <c r="E226" s="367"/>
      <c r="F226" s="356"/>
    </row>
    <row r="227" spans="1:6" s="195" customFormat="1" ht="24">
      <c r="A227" s="352">
        <v>6</v>
      </c>
      <c r="B227" s="366" t="s">
        <v>407</v>
      </c>
      <c r="C227" s="354"/>
      <c r="D227" s="358"/>
      <c r="E227" s="367"/>
      <c r="F227" s="356"/>
    </row>
    <row r="228" spans="1:6" s="149" customFormat="1" ht="14.4">
      <c r="A228" s="352"/>
      <c r="B228" s="366" t="s">
        <v>408</v>
      </c>
      <c r="C228" s="354" t="s">
        <v>130</v>
      </c>
      <c r="D228" s="358">
        <v>1210</v>
      </c>
      <c r="E228" s="367"/>
      <c r="F228" s="356">
        <f>D228*E228</f>
        <v>0</v>
      </c>
    </row>
    <row r="229" spans="1:6" s="164" customFormat="1" ht="14.4">
      <c r="A229" s="352"/>
      <c r="B229" s="366" t="s">
        <v>409</v>
      </c>
      <c r="C229" s="354" t="s">
        <v>130</v>
      </c>
      <c r="D229" s="358">
        <v>240</v>
      </c>
      <c r="E229" s="367"/>
      <c r="F229" s="356">
        <f>D229*E229</f>
        <v>0</v>
      </c>
    </row>
    <row r="230" spans="1:6" s="164" customFormat="1" ht="14.4">
      <c r="A230" s="352"/>
      <c r="B230" s="366"/>
      <c r="C230" s="354"/>
      <c r="D230" s="358"/>
      <c r="E230" s="367"/>
      <c r="F230" s="356"/>
    </row>
    <row r="231" spans="1:6" s="164" customFormat="1" ht="24">
      <c r="A231" s="352">
        <v>7</v>
      </c>
      <c r="B231" s="366" t="s">
        <v>410</v>
      </c>
      <c r="C231" s="354"/>
      <c r="D231" s="358"/>
      <c r="E231" s="367"/>
      <c r="F231" s="356"/>
    </row>
    <row r="232" spans="1:6" s="164" customFormat="1" ht="14.4">
      <c r="A232" s="352"/>
      <c r="B232" s="366" t="s">
        <v>411</v>
      </c>
      <c r="C232" s="354" t="s">
        <v>130</v>
      </c>
      <c r="D232" s="358">
        <v>40</v>
      </c>
      <c r="E232" s="367"/>
      <c r="F232" s="356">
        <f>D232*E232</f>
        <v>0</v>
      </c>
    </row>
    <row r="233" spans="1:6" s="164" customFormat="1" ht="14.4">
      <c r="A233" s="352"/>
      <c r="B233" s="366"/>
      <c r="C233" s="354"/>
      <c r="D233" s="358"/>
      <c r="E233" s="367"/>
      <c r="F233" s="356"/>
    </row>
    <row r="234" spans="1:6" s="164" customFormat="1" ht="36">
      <c r="A234" s="352">
        <v>8</v>
      </c>
      <c r="B234" s="366" t="s">
        <v>412</v>
      </c>
      <c r="C234" s="377">
        <v>0.03</v>
      </c>
      <c r="D234" s="378"/>
      <c r="E234" s="367">
        <f>SUM(F204:F233)</f>
        <v>0</v>
      </c>
      <c r="F234" s="356">
        <f>C234*E234</f>
        <v>0</v>
      </c>
    </row>
    <row r="235" spans="1:6" s="164" customFormat="1" ht="15" thickBot="1">
      <c r="A235" s="379"/>
      <c r="B235" s="380"/>
      <c r="C235" s="381"/>
      <c r="D235" s="382"/>
      <c r="E235" s="383"/>
      <c r="F235" s="383"/>
    </row>
    <row r="236" spans="1:6" s="164" customFormat="1" ht="15" thickTop="1">
      <c r="A236" s="294"/>
      <c r="B236" s="384" t="s">
        <v>137</v>
      </c>
      <c r="C236" s="354"/>
      <c r="D236" s="385"/>
      <c r="E236" s="367"/>
      <c r="F236" s="349">
        <f>SUM(F212:F234)</f>
        <v>0</v>
      </c>
    </row>
    <row r="237" spans="1:6" s="164" customFormat="1" ht="14.4">
      <c r="A237" s="386"/>
      <c r="B237" s="387"/>
      <c r="C237" s="388"/>
      <c r="D237" s="389"/>
      <c r="E237" s="367"/>
      <c r="F237" s="390"/>
    </row>
    <row r="238" spans="1:6" s="164" customFormat="1" ht="14.4">
      <c r="A238" s="391"/>
      <c r="B238" s="350" t="s">
        <v>413</v>
      </c>
      <c r="C238" s="392"/>
      <c r="D238" s="392"/>
      <c r="E238" s="393"/>
      <c r="F238" s="390"/>
    </row>
    <row r="239" spans="1:6" s="164" customFormat="1">
      <c r="A239" s="394" t="s">
        <v>292</v>
      </c>
      <c r="B239" s="395" t="s">
        <v>293</v>
      </c>
      <c r="C239" s="396" t="s">
        <v>294</v>
      </c>
      <c r="D239" s="396" t="s">
        <v>295</v>
      </c>
      <c r="E239" s="397" t="s">
        <v>296</v>
      </c>
      <c r="F239" s="398" t="s">
        <v>297</v>
      </c>
    </row>
    <row r="240" spans="1:6" s="164" customFormat="1">
      <c r="A240" s="394"/>
      <c r="B240" s="395" t="s">
        <v>133</v>
      </c>
      <c r="C240" s="396"/>
      <c r="D240" s="396"/>
      <c r="E240" s="397"/>
      <c r="F240" s="398"/>
    </row>
    <row r="241" spans="1:6" s="164" customFormat="1" ht="20.399999999999999">
      <c r="A241" s="394"/>
      <c r="B241" s="399" t="s">
        <v>414</v>
      </c>
      <c r="C241" s="396"/>
      <c r="D241" s="396"/>
      <c r="E241" s="397"/>
      <c r="F241" s="398"/>
    </row>
    <row r="242" spans="1:6" s="164" customFormat="1">
      <c r="A242" s="400">
        <v>1</v>
      </c>
      <c r="B242" s="401" t="s">
        <v>415</v>
      </c>
      <c r="C242" s="386"/>
      <c r="D242" s="402"/>
      <c r="E242" s="367"/>
      <c r="F242" s="403"/>
    </row>
    <row r="243" spans="1:6" s="164" customFormat="1" ht="20.399999999999999">
      <c r="A243" s="404"/>
      <c r="B243" s="399" t="s">
        <v>416</v>
      </c>
      <c r="C243" s="405" t="s">
        <v>31</v>
      </c>
      <c r="D243" s="406">
        <v>1</v>
      </c>
      <c r="E243" s="367"/>
      <c r="F243" s="403">
        <f>D243*E243</f>
        <v>0</v>
      </c>
    </row>
    <row r="244" spans="1:6" s="164" customFormat="1">
      <c r="A244" s="404">
        <v>2</v>
      </c>
      <c r="B244" s="407" t="s">
        <v>417</v>
      </c>
      <c r="C244" s="405" t="s">
        <v>55</v>
      </c>
      <c r="D244" s="406">
        <v>32</v>
      </c>
      <c r="E244" s="367"/>
      <c r="F244" s="403">
        <f>D244*E244</f>
        <v>0</v>
      </c>
    </row>
    <row r="245" spans="1:6" s="164" customFormat="1">
      <c r="A245" s="404"/>
      <c r="B245" s="408" t="s">
        <v>418</v>
      </c>
      <c r="C245" s="405"/>
      <c r="D245" s="406"/>
      <c r="E245" s="367"/>
      <c r="F245" s="403"/>
    </row>
    <row r="246" spans="1:6" s="164" customFormat="1">
      <c r="A246" s="404">
        <v>3</v>
      </c>
      <c r="B246" s="407" t="s">
        <v>419</v>
      </c>
      <c r="C246" s="405" t="s">
        <v>55</v>
      </c>
      <c r="D246" s="406">
        <v>2</v>
      </c>
      <c r="E246" s="367"/>
      <c r="F246" s="403">
        <f>D246*E246</f>
        <v>0</v>
      </c>
    </row>
    <row r="247" spans="1:6" s="164" customFormat="1">
      <c r="A247" s="404"/>
      <c r="B247" s="409" t="s">
        <v>420</v>
      </c>
      <c r="C247" s="405"/>
      <c r="D247" s="406"/>
      <c r="E247" s="367"/>
      <c r="F247" s="403">
        <f>D247*E247</f>
        <v>0</v>
      </c>
    </row>
    <row r="248" spans="1:6" s="164" customFormat="1">
      <c r="A248" s="404">
        <v>4</v>
      </c>
      <c r="B248" s="407" t="s">
        <v>421</v>
      </c>
      <c r="C248" s="405" t="s">
        <v>55</v>
      </c>
      <c r="D248" s="406">
        <v>34</v>
      </c>
      <c r="E248" s="367"/>
      <c r="F248" s="403">
        <f>D248*E248</f>
        <v>0</v>
      </c>
    </row>
    <row r="249" spans="1:6" s="164" customFormat="1">
      <c r="A249" s="404"/>
      <c r="B249" s="409" t="s">
        <v>422</v>
      </c>
      <c r="C249" s="405"/>
      <c r="D249" s="406"/>
      <c r="E249" s="367"/>
      <c r="F249" s="403"/>
    </row>
    <row r="250" spans="1:6" s="164" customFormat="1">
      <c r="A250" s="404">
        <v>5</v>
      </c>
      <c r="B250" s="407" t="s">
        <v>423</v>
      </c>
      <c r="C250" s="405" t="s">
        <v>55</v>
      </c>
      <c r="D250" s="406">
        <v>20</v>
      </c>
      <c r="E250" s="367"/>
      <c r="F250" s="403">
        <f>D250*E250</f>
        <v>0</v>
      </c>
    </row>
    <row r="251" spans="1:6" s="164" customFormat="1">
      <c r="A251" s="404"/>
      <c r="B251" s="409" t="s">
        <v>424</v>
      </c>
      <c r="C251" s="405"/>
      <c r="D251" s="406"/>
      <c r="E251" s="367"/>
      <c r="F251" s="403"/>
    </row>
    <row r="252" spans="1:6" s="164" customFormat="1">
      <c r="A252" s="404">
        <v>6</v>
      </c>
      <c r="B252" s="410" t="s">
        <v>425</v>
      </c>
      <c r="C252" s="405" t="s">
        <v>55</v>
      </c>
      <c r="D252" s="406">
        <v>2</v>
      </c>
      <c r="E252" s="367"/>
      <c r="F252" s="403">
        <f>D252*E252</f>
        <v>0</v>
      </c>
    </row>
    <row r="253" spans="1:6" s="164" customFormat="1">
      <c r="A253" s="404"/>
      <c r="B253" s="411" t="s">
        <v>426</v>
      </c>
      <c r="C253" s="405"/>
      <c r="D253" s="406"/>
      <c r="E253" s="367"/>
      <c r="F253" s="403"/>
    </row>
    <row r="254" spans="1:6" s="164" customFormat="1">
      <c r="A254" s="404">
        <v>7</v>
      </c>
      <c r="B254" s="410" t="s">
        <v>427</v>
      </c>
      <c r="C254" s="405" t="s">
        <v>55</v>
      </c>
      <c r="D254" s="406">
        <v>6</v>
      </c>
      <c r="E254" s="367"/>
      <c r="F254" s="403">
        <f>D254*E254</f>
        <v>0</v>
      </c>
    </row>
    <row r="255" spans="1:6" s="149" customFormat="1">
      <c r="A255" s="404"/>
      <c r="B255" s="411" t="s">
        <v>428</v>
      </c>
      <c r="C255" s="412"/>
      <c r="D255" s="406"/>
      <c r="E255" s="367"/>
      <c r="F255" s="403"/>
    </row>
    <row r="256" spans="1:6" s="149" customFormat="1" ht="20.399999999999999">
      <c r="A256" s="404"/>
      <c r="B256" s="411" t="s">
        <v>429</v>
      </c>
      <c r="C256" s="412"/>
      <c r="D256" s="406"/>
      <c r="E256" s="367"/>
      <c r="F256" s="403"/>
    </row>
    <row r="257" spans="1:6" s="149" customFormat="1">
      <c r="A257" s="404">
        <v>8</v>
      </c>
      <c r="B257" s="410" t="s">
        <v>430</v>
      </c>
      <c r="C257" s="405" t="s">
        <v>55</v>
      </c>
      <c r="D257" s="406">
        <v>2</v>
      </c>
      <c r="E257" s="367"/>
      <c r="F257" s="403">
        <f>D257*E257</f>
        <v>0</v>
      </c>
    </row>
    <row r="258" spans="1:6" s="149" customFormat="1">
      <c r="A258" s="404"/>
      <c r="B258" s="411" t="s">
        <v>431</v>
      </c>
      <c r="C258" s="412"/>
      <c r="D258" s="406"/>
      <c r="E258" s="367"/>
      <c r="F258" s="403"/>
    </row>
    <row r="259" spans="1:6" s="149" customFormat="1" ht="27.6">
      <c r="A259" s="413">
        <v>9</v>
      </c>
      <c r="B259" s="414" t="s">
        <v>432</v>
      </c>
      <c r="C259" s="405" t="s">
        <v>55</v>
      </c>
      <c r="D259" s="415">
        <v>2</v>
      </c>
      <c r="E259" s="416"/>
      <c r="F259" s="417">
        <f t="shared" ref="F259:F262" si="16">D259*E259</f>
        <v>0</v>
      </c>
    </row>
    <row r="260" spans="1:6" s="149" customFormat="1">
      <c r="A260" s="413">
        <v>10</v>
      </c>
      <c r="B260" s="414" t="s">
        <v>433</v>
      </c>
      <c r="C260" s="405" t="s">
        <v>55</v>
      </c>
      <c r="D260" s="415">
        <v>2</v>
      </c>
      <c r="E260" s="416"/>
      <c r="F260" s="417">
        <f t="shared" si="16"/>
        <v>0</v>
      </c>
    </row>
    <row r="261" spans="1:6" s="149" customFormat="1">
      <c r="A261" s="413">
        <v>11</v>
      </c>
      <c r="B261" s="414" t="s">
        <v>434</v>
      </c>
      <c r="C261" s="405" t="s">
        <v>55</v>
      </c>
      <c r="D261" s="415">
        <v>2</v>
      </c>
      <c r="E261" s="416"/>
      <c r="F261" s="417">
        <f t="shared" si="16"/>
        <v>0</v>
      </c>
    </row>
    <row r="262" spans="1:6" s="149" customFormat="1">
      <c r="A262" s="413">
        <v>12</v>
      </c>
      <c r="B262" s="414" t="s">
        <v>435</v>
      </c>
      <c r="C262" s="405" t="s">
        <v>55</v>
      </c>
      <c r="D262" s="415">
        <v>2</v>
      </c>
      <c r="E262" s="416"/>
      <c r="F262" s="417">
        <f t="shared" si="16"/>
        <v>0</v>
      </c>
    </row>
    <row r="263" spans="1:6" s="149" customFormat="1">
      <c r="A263" s="404">
        <v>13</v>
      </c>
      <c r="B263" s="410" t="s">
        <v>436</v>
      </c>
      <c r="C263" s="405" t="s">
        <v>55</v>
      </c>
      <c r="D263" s="406">
        <v>2</v>
      </c>
      <c r="E263" s="367"/>
      <c r="F263" s="403">
        <f>D263*E263</f>
        <v>0</v>
      </c>
    </row>
    <row r="264" spans="1:6" s="149" customFormat="1">
      <c r="A264" s="404"/>
      <c r="B264" s="411" t="s">
        <v>437</v>
      </c>
      <c r="C264" s="412"/>
      <c r="D264" s="406"/>
      <c r="E264" s="367"/>
      <c r="F264" s="403"/>
    </row>
    <row r="265" spans="1:6" s="149" customFormat="1">
      <c r="A265" s="404">
        <v>14</v>
      </c>
      <c r="B265" s="410" t="s">
        <v>436</v>
      </c>
      <c r="C265" s="405" t="s">
        <v>55</v>
      </c>
      <c r="D265" s="406">
        <v>56</v>
      </c>
      <c r="E265" s="367"/>
      <c r="F265" s="403">
        <f>D265*E265</f>
        <v>0</v>
      </c>
    </row>
    <row r="266" spans="1:6" s="149" customFormat="1">
      <c r="A266" s="404"/>
      <c r="B266" s="411" t="s">
        <v>438</v>
      </c>
      <c r="C266" s="412"/>
      <c r="D266" s="406"/>
      <c r="E266" s="367"/>
      <c r="F266" s="403"/>
    </row>
    <row r="267" spans="1:6" s="149" customFormat="1">
      <c r="A267" s="404">
        <v>15</v>
      </c>
      <c r="B267" s="410" t="s">
        <v>439</v>
      </c>
      <c r="C267" s="405" t="s">
        <v>55</v>
      </c>
      <c r="D267" s="406">
        <v>1</v>
      </c>
      <c r="E267" s="367"/>
      <c r="F267" s="403">
        <f>D267*E267</f>
        <v>0</v>
      </c>
    </row>
    <row r="268" spans="1:6" s="149" customFormat="1">
      <c r="A268" s="404"/>
      <c r="B268" s="411" t="s">
        <v>440</v>
      </c>
      <c r="C268" s="412"/>
      <c r="D268" s="406"/>
      <c r="E268" s="367"/>
      <c r="F268" s="403"/>
    </row>
    <row r="269" spans="1:6" s="149" customFormat="1" ht="24">
      <c r="A269" s="404">
        <v>16</v>
      </c>
      <c r="B269" s="418" t="s">
        <v>441</v>
      </c>
      <c r="C269" s="386" t="s">
        <v>130</v>
      </c>
      <c r="D269" s="419">
        <v>680</v>
      </c>
      <c r="E269" s="367"/>
      <c r="F269" s="403">
        <f>D269*E269</f>
        <v>0</v>
      </c>
    </row>
    <row r="270" spans="1:6" s="149" customFormat="1">
      <c r="A270" s="404">
        <v>17</v>
      </c>
      <c r="B270" s="418" t="s">
        <v>442</v>
      </c>
      <c r="C270" s="386" t="s">
        <v>130</v>
      </c>
      <c r="D270" s="419">
        <v>60</v>
      </c>
      <c r="E270" s="367"/>
      <c r="F270" s="403">
        <f>D270*E270</f>
        <v>0</v>
      </c>
    </row>
    <row r="271" spans="1:6" s="149" customFormat="1" ht="24">
      <c r="A271" s="404">
        <v>18</v>
      </c>
      <c r="B271" s="420" t="s">
        <v>443</v>
      </c>
      <c r="C271" s="388" t="s">
        <v>130</v>
      </c>
      <c r="D271" s="388">
        <v>90</v>
      </c>
      <c r="E271" s="367"/>
      <c r="F271" s="403">
        <f t="shared" ref="F271:F274" si="17">D271*E271</f>
        <v>0</v>
      </c>
    </row>
    <row r="272" spans="1:6" s="149" customFormat="1" ht="24">
      <c r="A272" s="404">
        <v>19</v>
      </c>
      <c r="B272" s="420" t="s">
        <v>444</v>
      </c>
      <c r="C272" s="388" t="s">
        <v>130</v>
      </c>
      <c r="D272" s="388">
        <v>120</v>
      </c>
      <c r="E272" s="367"/>
      <c r="F272" s="403">
        <f>D272*E272</f>
        <v>0</v>
      </c>
    </row>
    <row r="273" spans="1:6" s="149" customFormat="1" ht="24">
      <c r="A273" s="421">
        <v>20</v>
      </c>
      <c r="B273" s="391" t="s">
        <v>445</v>
      </c>
      <c r="C273" s="388" t="s">
        <v>58</v>
      </c>
      <c r="D273" s="388">
        <v>0.75</v>
      </c>
      <c r="E273" s="367"/>
      <c r="F273" s="403">
        <f t="shared" si="17"/>
        <v>0</v>
      </c>
    </row>
    <row r="274" spans="1:6" s="149" customFormat="1" ht="24">
      <c r="A274" s="404">
        <v>21</v>
      </c>
      <c r="B274" s="418" t="s">
        <v>446</v>
      </c>
      <c r="C274" s="386" t="s">
        <v>130</v>
      </c>
      <c r="D274" s="419">
        <v>580</v>
      </c>
      <c r="E274" s="367"/>
      <c r="F274" s="403">
        <f t="shared" si="17"/>
        <v>0</v>
      </c>
    </row>
    <row r="275" spans="1:6" s="149" customFormat="1" ht="36">
      <c r="A275" s="422">
        <v>22</v>
      </c>
      <c r="B275" s="423" t="s">
        <v>447</v>
      </c>
      <c r="C275" s="386" t="s">
        <v>55</v>
      </c>
      <c r="D275" s="424">
        <v>8</v>
      </c>
      <c r="E275" s="425"/>
      <c r="F275" s="403">
        <f>E275*D275</f>
        <v>0</v>
      </c>
    </row>
    <row r="276" spans="1:6" s="149" customFormat="1">
      <c r="A276" s="426">
        <v>23</v>
      </c>
      <c r="B276" s="427" t="s">
        <v>448</v>
      </c>
      <c r="C276" s="428" t="s">
        <v>69</v>
      </c>
      <c r="D276" s="428">
        <v>0.03</v>
      </c>
      <c r="E276" s="429">
        <f>SUM(F243:F275)</f>
        <v>0</v>
      </c>
      <c r="F276" s="249">
        <f>E276*0.03</f>
        <v>0</v>
      </c>
    </row>
    <row r="277" spans="1:6" s="149" customFormat="1" ht="36">
      <c r="A277" s="404">
        <v>24</v>
      </c>
      <c r="B277" s="418" t="s">
        <v>449</v>
      </c>
      <c r="C277" s="405" t="s">
        <v>55</v>
      </c>
      <c r="D277" s="406">
        <v>42</v>
      </c>
      <c r="E277" s="367"/>
      <c r="F277" s="403">
        <f>D277*E277</f>
        <v>0</v>
      </c>
    </row>
    <row r="278" spans="1:6" s="149" customFormat="1" ht="24">
      <c r="A278" s="404">
        <v>25</v>
      </c>
      <c r="B278" s="418" t="s">
        <v>450</v>
      </c>
      <c r="C278" s="386" t="s">
        <v>55</v>
      </c>
      <c r="D278" s="402">
        <v>2</v>
      </c>
      <c r="E278" s="367"/>
      <c r="F278" s="403">
        <f t="shared" ref="F278:F279" si="18">D278*E278</f>
        <v>0</v>
      </c>
    </row>
    <row r="279" spans="1:6" s="149" customFormat="1">
      <c r="A279" s="404">
        <v>26</v>
      </c>
      <c r="B279" s="418" t="s">
        <v>451</v>
      </c>
      <c r="C279" s="386" t="s">
        <v>31</v>
      </c>
      <c r="D279" s="402">
        <v>1</v>
      </c>
      <c r="E279" s="367"/>
      <c r="F279" s="403">
        <f t="shared" si="18"/>
        <v>0</v>
      </c>
    </row>
    <row r="280" spans="1:6" s="149" customFormat="1">
      <c r="A280" s="404">
        <v>27</v>
      </c>
      <c r="B280" s="418" t="s">
        <v>452</v>
      </c>
      <c r="C280" s="386" t="s">
        <v>31</v>
      </c>
      <c r="D280" s="402">
        <v>1</v>
      </c>
      <c r="E280" s="367"/>
      <c r="F280" s="403">
        <f>D280*E280</f>
        <v>0</v>
      </c>
    </row>
    <row r="281" spans="1:6" s="149" customFormat="1" ht="36">
      <c r="A281" s="404">
        <v>28</v>
      </c>
      <c r="B281" s="423" t="s">
        <v>453</v>
      </c>
      <c r="C281" s="386" t="s">
        <v>31</v>
      </c>
      <c r="D281" s="402">
        <v>1</v>
      </c>
      <c r="E281" s="367"/>
      <c r="F281" s="403">
        <f>D281*E281</f>
        <v>0</v>
      </c>
    </row>
    <row r="282" spans="1:6" s="149" customFormat="1" ht="14.4" thickBot="1">
      <c r="A282" s="430"/>
      <c r="B282" s="430"/>
      <c r="C282" s="431"/>
      <c r="D282" s="431"/>
      <c r="E282" s="432"/>
      <c r="F282" s="433"/>
    </row>
    <row r="283" spans="1:6" s="149" customFormat="1" ht="14.4" thickTop="1">
      <c r="A283" s="434"/>
      <c r="B283" s="387" t="s">
        <v>137</v>
      </c>
      <c r="C283" s="388"/>
      <c r="D283" s="388"/>
      <c r="E283" s="390"/>
      <c r="F283" s="349">
        <f>SUM(F239:F281)</f>
        <v>0</v>
      </c>
    </row>
    <row r="284" spans="1:6" s="149" customFormat="1">
      <c r="A284" s="434"/>
      <c r="B284" s="387"/>
      <c r="C284" s="388"/>
      <c r="D284" s="388"/>
      <c r="E284" s="390"/>
      <c r="F284" s="403"/>
    </row>
    <row r="285" spans="1:6" s="149" customFormat="1" ht="28.8">
      <c r="A285" s="391"/>
      <c r="B285" s="350" t="s">
        <v>454</v>
      </c>
      <c r="C285" s="392"/>
      <c r="D285" s="435"/>
      <c r="E285" s="393"/>
      <c r="F285" s="390"/>
    </row>
    <row r="286" spans="1:6" s="149" customFormat="1">
      <c r="A286" s="394" t="s">
        <v>292</v>
      </c>
      <c r="B286" s="395" t="s">
        <v>293</v>
      </c>
      <c r="C286" s="396" t="s">
        <v>294</v>
      </c>
      <c r="D286" s="436" t="s">
        <v>295</v>
      </c>
      <c r="E286" s="397" t="s">
        <v>296</v>
      </c>
      <c r="F286" s="398" t="s">
        <v>297</v>
      </c>
    </row>
    <row r="287" spans="1:6" s="149" customFormat="1" ht="127.2">
      <c r="A287" s="437"/>
      <c r="B287" s="420" t="s">
        <v>455</v>
      </c>
      <c r="C287" s="405"/>
      <c r="D287" s="438"/>
      <c r="E287" s="439"/>
      <c r="F287" s="403"/>
    </row>
    <row r="288" spans="1:6" s="149" customFormat="1" ht="207">
      <c r="A288" s="437"/>
      <c r="B288" s="420" t="s">
        <v>456</v>
      </c>
      <c r="C288" s="405"/>
      <c r="D288" s="438"/>
      <c r="E288" s="439"/>
      <c r="F288" s="403"/>
    </row>
    <row r="289" spans="1:6" s="149" customFormat="1" ht="96">
      <c r="A289" s="437"/>
      <c r="B289" s="440" t="s">
        <v>457</v>
      </c>
      <c r="C289" s="405" t="s">
        <v>55</v>
      </c>
      <c r="D289" s="438">
        <v>1</v>
      </c>
      <c r="E289" s="439"/>
      <c r="F289" s="403">
        <f>D289*E289</f>
        <v>0</v>
      </c>
    </row>
    <row r="290" spans="1:6" s="149" customFormat="1">
      <c r="A290" s="437"/>
      <c r="B290" s="420"/>
      <c r="C290" s="405"/>
      <c r="D290" s="438"/>
      <c r="E290" s="439"/>
      <c r="F290" s="403"/>
    </row>
    <row r="291" spans="1:6" s="149" customFormat="1" ht="24">
      <c r="A291" s="437">
        <v>2</v>
      </c>
      <c r="B291" s="420" t="s">
        <v>458</v>
      </c>
      <c r="C291" s="405" t="s">
        <v>55</v>
      </c>
      <c r="D291" s="438">
        <v>1</v>
      </c>
      <c r="E291" s="439"/>
      <c r="F291" s="439">
        <f>D291*E291</f>
        <v>0</v>
      </c>
    </row>
    <row r="292" spans="1:6" s="149" customFormat="1">
      <c r="A292" s="437"/>
      <c r="B292" s="420"/>
      <c r="C292" s="405"/>
      <c r="D292" s="438"/>
      <c r="E292" s="439"/>
      <c r="F292" s="439"/>
    </row>
    <row r="293" spans="1:6" s="149" customFormat="1" ht="24">
      <c r="A293" s="437">
        <v>3</v>
      </c>
      <c r="B293" s="420" t="s">
        <v>459</v>
      </c>
      <c r="C293" s="388" t="s">
        <v>31</v>
      </c>
      <c r="D293" s="441">
        <v>1</v>
      </c>
      <c r="E293" s="439"/>
      <c r="F293" s="439">
        <f>D293*E293</f>
        <v>0</v>
      </c>
    </row>
    <row r="294" spans="1:6" s="149" customFormat="1">
      <c r="A294" s="422"/>
      <c r="B294" s="418"/>
      <c r="C294" s="386"/>
      <c r="D294" s="424"/>
      <c r="E294" s="425"/>
      <c r="F294" s="403"/>
    </row>
    <row r="295" spans="1:6" s="149" customFormat="1" ht="24">
      <c r="A295" s="422">
        <v>4</v>
      </c>
      <c r="B295" s="420" t="s">
        <v>460</v>
      </c>
      <c r="C295" s="388"/>
      <c r="D295" s="441"/>
      <c r="E295" s="425"/>
      <c r="F295" s="403"/>
    </row>
    <row r="296" spans="1:6" s="149" customFormat="1">
      <c r="A296" s="422"/>
      <c r="B296" s="420" t="s">
        <v>461</v>
      </c>
      <c r="C296" s="388" t="s">
        <v>130</v>
      </c>
      <c r="D296" s="441">
        <v>50</v>
      </c>
      <c r="E296" s="425"/>
      <c r="F296" s="403">
        <f>E296*D296</f>
        <v>0</v>
      </c>
    </row>
    <row r="297" spans="1:6" s="149" customFormat="1">
      <c r="A297" s="422"/>
      <c r="B297" s="420" t="s">
        <v>462</v>
      </c>
      <c r="C297" s="388" t="s">
        <v>130</v>
      </c>
      <c r="D297" s="441">
        <v>60</v>
      </c>
      <c r="E297" s="425"/>
      <c r="F297" s="403">
        <f>E297*D297</f>
        <v>0</v>
      </c>
    </row>
    <row r="298" spans="1:6" s="149" customFormat="1">
      <c r="A298" s="421"/>
      <c r="B298" s="391"/>
      <c r="C298" s="388"/>
      <c r="D298" s="441"/>
      <c r="E298" s="425"/>
      <c r="F298" s="403"/>
    </row>
    <row r="299" spans="1:6" s="149" customFormat="1" ht="36">
      <c r="A299" s="422">
        <v>5</v>
      </c>
      <c r="B299" s="423" t="s">
        <v>447</v>
      </c>
      <c r="C299" s="386" t="s">
        <v>55</v>
      </c>
      <c r="D299" s="424">
        <v>4</v>
      </c>
      <c r="E299" s="425"/>
      <c r="F299" s="403">
        <f>E299*D299</f>
        <v>0</v>
      </c>
    </row>
    <row r="300" spans="1:6" s="149" customFormat="1">
      <c r="A300" s="422"/>
      <c r="B300" s="423"/>
      <c r="C300" s="386"/>
      <c r="D300" s="424"/>
      <c r="E300" s="425"/>
      <c r="F300" s="403"/>
    </row>
    <row r="301" spans="1:6" s="149" customFormat="1" ht="24">
      <c r="A301" s="404">
        <v>6</v>
      </c>
      <c r="B301" s="418" t="s">
        <v>463</v>
      </c>
      <c r="C301" s="405" t="s">
        <v>55</v>
      </c>
      <c r="D301" s="406">
        <v>14</v>
      </c>
      <c r="E301" s="367"/>
      <c r="F301" s="403">
        <f>D301*E301</f>
        <v>0</v>
      </c>
    </row>
    <row r="302" spans="1:6" s="149" customFormat="1">
      <c r="A302" s="422"/>
      <c r="B302" s="423"/>
      <c r="C302" s="386"/>
      <c r="D302" s="424"/>
      <c r="E302" s="425"/>
      <c r="F302" s="403"/>
    </row>
    <row r="303" spans="1:6" s="149" customFormat="1" ht="36">
      <c r="A303" s="422">
        <v>7</v>
      </c>
      <c r="B303" s="423" t="s">
        <v>453</v>
      </c>
      <c r="C303" s="386" t="s">
        <v>31</v>
      </c>
      <c r="D303" s="402">
        <v>1</v>
      </c>
      <c r="E303" s="442"/>
      <c r="F303" s="443">
        <f>E303*D303</f>
        <v>0</v>
      </c>
    </row>
    <row r="304" spans="1:6" s="149" customFormat="1" ht="14.4" thickBot="1">
      <c r="A304" s="430"/>
      <c r="B304" s="430"/>
      <c r="C304" s="431"/>
      <c r="D304" s="444"/>
      <c r="E304" s="432"/>
      <c r="F304" s="433"/>
    </row>
    <row r="305" spans="1:6" s="149" customFormat="1" ht="14.4" thickTop="1">
      <c r="A305" s="434"/>
      <c r="B305" s="387" t="s">
        <v>137</v>
      </c>
      <c r="C305" s="388"/>
      <c r="D305" s="441"/>
      <c r="E305" s="390"/>
      <c r="F305" s="349">
        <f>SUM(F288:F303)</f>
        <v>0</v>
      </c>
    </row>
    <row r="306" spans="1:6" s="149" customFormat="1">
      <c r="A306" s="434"/>
      <c r="B306" s="387"/>
      <c r="C306" s="388"/>
      <c r="D306" s="441"/>
      <c r="E306" s="390"/>
      <c r="F306" s="390"/>
    </row>
    <row r="307" spans="1:6" s="149" customFormat="1" ht="14.4">
      <c r="A307" s="391"/>
      <c r="B307" s="350" t="s">
        <v>464</v>
      </c>
      <c r="C307" s="392"/>
      <c r="D307" s="435"/>
      <c r="E307" s="393"/>
      <c r="F307" s="390"/>
    </row>
    <row r="308" spans="1:6" s="149" customFormat="1" ht="14.4">
      <c r="A308" s="258"/>
      <c r="B308" s="259" t="s">
        <v>133</v>
      </c>
      <c r="C308" s="260"/>
      <c r="D308" s="253"/>
      <c r="E308" s="445"/>
      <c r="F308" s="446"/>
    </row>
    <row r="309" spans="1:6" s="149" customFormat="1" ht="20.399999999999999">
      <c r="A309" s="258"/>
      <c r="B309" s="259" t="s">
        <v>465</v>
      </c>
      <c r="C309" s="260"/>
      <c r="D309" s="253"/>
      <c r="E309" s="445"/>
      <c r="F309" s="446"/>
    </row>
    <row r="310" spans="1:6" s="149" customFormat="1" ht="14.4">
      <c r="A310" s="258" t="s">
        <v>292</v>
      </c>
      <c r="B310" s="259" t="s">
        <v>293</v>
      </c>
      <c r="C310" s="260" t="s">
        <v>294</v>
      </c>
      <c r="D310" s="253" t="s">
        <v>295</v>
      </c>
      <c r="E310" s="445" t="s">
        <v>296</v>
      </c>
      <c r="F310" s="446" t="s">
        <v>466</v>
      </c>
    </row>
    <row r="311" spans="1:6" s="149" customFormat="1">
      <c r="A311" s="437"/>
      <c r="B311" s="420"/>
      <c r="C311" s="388"/>
      <c r="D311" s="441"/>
      <c r="E311" s="439"/>
      <c r="F311" s="439"/>
    </row>
    <row r="312" spans="1:6" s="149" customFormat="1" ht="72">
      <c r="A312" s="437">
        <v>1</v>
      </c>
      <c r="B312" s="420" t="s">
        <v>467</v>
      </c>
      <c r="C312" s="388" t="s">
        <v>31</v>
      </c>
      <c r="D312" s="441" t="s">
        <v>138</v>
      </c>
      <c r="E312" s="439"/>
      <c r="F312" s="439">
        <f>D312*E312</f>
        <v>0</v>
      </c>
    </row>
    <row r="313" spans="1:6" s="149" customFormat="1">
      <c r="A313" s="437"/>
      <c r="B313" s="420"/>
      <c r="C313" s="388"/>
      <c r="D313" s="441"/>
      <c r="E313" s="439"/>
      <c r="F313" s="439"/>
    </row>
    <row r="314" spans="1:6" s="149" customFormat="1" ht="48">
      <c r="A314" s="437">
        <v>2</v>
      </c>
      <c r="B314" s="420" t="s">
        <v>468</v>
      </c>
      <c r="C314" s="388" t="s">
        <v>31</v>
      </c>
      <c r="D314" s="441" t="s">
        <v>139</v>
      </c>
      <c r="E314" s="439"/>
      <c r="F314" s="439">
        <f t="shared" ref="F314:F327" si="19">D314*E314</f>
        <v>0</v>
      </c>
    </row>
    <row r="315" spans="1:6" s="149" customFormat="1">
      <c r="A315" s="437"/>
      <c r="B315" s="420"/>
      <c r="C315" s="388"/>
      <c r="D315" s="441"/>
      <c r="E315" s="439"/>
      <c r="F315" s="439"/>
    </row>
    <row r="316" spans="1:6" s="149" customFormat="1" ht="60">
      <c r="A316" s="437">
        <v>3</v>
      </c>
      <c r="B316" s="420" t="s">
        <v>469</v>
      </c>
      <c r="C316" s="388" t="s">
        <v>31</v>
      </c>
      <c r="D316" s="441" t="s">
        <v>470</v>
      </c>
      <c r="E316" s="439"/>
      <c r="F316" s="439">
        <f t="shared" si="19"/>
        <v>0</v>
      </c>
    </row>
    <row r="317" spans="1:6" s="149" customFormat="1">
      <c r="A317" s="437"/>
      <c r="B317" s="420"/>
      <c r="C317" s="388"/>
      <c r="D317" s="441"/>
      <c r="E317" s="439"/>
      <c r="F317" s="439"/>
    </row>
    <row r="318" spans="1:6" s="149" customFormat="1">
      <c r="A318" s="437">
        <v>4</v>
      </c>
      <c r="B318" s="420" t="s">
        <v>471</v>
      </c>
      <c r="C318" s="388" t="s">
        <v>31</v>
      </c>
      <c r="D318" s="441" t="s">
        <v>138</v>
      </c>
      <c r="E318" s="439"/>
      <c r="F318" s="439">
        <f t="shared" si="19"/>
        <v>0</v>
      </c>
    </row>
    <row r="319" spans="1:6" s="149" customFormat="1">
      <c r="A319" s="437"/>
      <c r="B319" s="420"/>
      <c r="C319" s="388"/>
      <c r="D319" s="441"/>
      <c r="E319" s="439"/>
      <c r="F319" s="439">
        <f t="shared" si="19"/>
        <v>0</v>
      </c>
    </row>
    <row r="320" spans="1:6" s="149" customFormat="1" ht="24">
      <c r="A320" s="437">
        <v>5</v>
      </c>
      <c r="B320" s="420" t="s">
        <v>472</v>
      </c>
      <c r="C320" s="388"/>
      <c r="D320" s="441"/>
      <c r="E320" s="439"/>
      <c r="F320" s="439">
        <f t="shared" si="19"/>
        <v>0</v>
      </c>
    </row>
    <row r="321" spans="1:6" s="149" customFormat="1">
      <c r="A321" s="437"/>
      <c r="B321" s="420" t="s">
        <v>473</v>
      </c>
      <c r="C321" s="388" t="s">
        <v>130</v>
      </c>
      <c r="D321" s="441">
        <v>110</v>
      </c>
      <c r="E321" s="439"/>
      <c r="F321" s="439">
        <f t="shared" si="19"/>
        <v>0</v>
      </c>
    </row>
    <row r="322" spans="1:6" s="149" customFormat="1">
      <c r="A322" s="437"/>
      <c r="B322" s="420" t="s">
        <v>474</v>
      </c>
      <c r="C322" s="388" t="s">
        <v>130</v>
      </c>
      <c r="D322" s="441">
        <v>180</v>
      </c>
      <c r="E322" s="439"/>
      <c r="F322" s="439">
        <f t="shared" si="19"/>
        <v>0</v>
      </c>
    </row>
    <row r="323" spans="1:6" s="149" customFormat="1">
      <c r="A323" s="437"/>
      <c r="B323" s="420"/>
      <c r="C323" s="388"/>
      <c r="D323" s="441"/>
      <c r="E323" s="439"/>
      <c r="F323" s="439"/>
    </row>
    <row r="324" spans="1:6" s="149" customFormat="1" ht="24">
      <c r="A324" s="437">
        <v>6</v>
      </c>
      <c r="B324" s="420" t="s">
        <v>475</v>
      </c>
      <c r="C324" s="388"/>
      <c r="D324" s="441"/>
      <c r="E324" s="439"/>
      <c r="F324" s="439">
        <f t="shared" si="19"/>
        <v>0</v>
      </c>
    </row>
    <row r="325" spans="1:6" s="149" customFormat="1">
      <c r="A325" s="437"/>
      <c r="B325" s="420" t="s">
        <v>342</v>
      </c>
      <c r="C325" s="388" t="s">
        <v>130</v>
      </c>
      <c r="D325" s="441">
        <v>120</v>
      </c>
      <c r="E325" s="439"/>
      <c r="F325" s="439">
        <f t="shared" si="19"/>
        <v>0</v>
      </c>
    </row>
    <row r="326" spans="1:6" s="149" customFormat="1">
      <c r="A326" s="437"/>
      <c r="B326" s="420"/>
      <c r="C326" s="388"/>
      <c r="D326" s="441"/>
      <c r="E326" s="439"/>
      <c r="F326" s="439"/>
    </row>
    <row r="327" spans="1:6" s="149" customFormat="1" ht="36">
      <c r="A327" s="437">
        <v>7</v>
      </c>
      <c r="B327" s="420" t="s">
        <v>476</v>
      </c>
      <c r="C327" s="388" t="s">
        <v>31</v>
      </c>
      <c r="D327" s="441" t="s">
        <v>138</v>
      </c>
      <c r="E327" s="439"/>
      <c r="F327" s="439">
        <f t="shared" si="19"/>
        <v>0</v>
      </c>
    </row>
    <row r="328" spans="1:6" s="149" customFormat="1">
      <c r="A328" s="437"/>
      <c r="B328" s="420"/>
      <c r="C328" s="388"/>
      <c r="D328" s="441"/>
      <c r="E328" s="439"/>
      <c r="F328" s="439"/>
    </row>
    <row r="329" spans="1:6" s="149" customFormat="1">
      <c r="A329" s="437">
        <v>8</v>
      </c>
      <c r="B329" s="420" t="s">
        <v>477</v>
      </c>
      <c r="C329" s="388" t="s">
        <v>478</v>
      </c>
      <c r="D329" s="441"/>
      <c r="E329" s="439">
        <f>SUM(F312:F327)</f>
        <v>0</v>
      </c>
      <c r="F329" s="439">
        <f>C329*E329</f>
        <v>0</v>
      </c>
    </row>
    <row r="330" spans="1:6" s="149" customFormat="1" ht="14.4" thickBot="1">
      <c r="A330" s="430"/>
      <c r="B330" s="430"/>
      <c r="C330" s="431"/>
      <c r="D330" s="444"/>
      <c r="E330" s="432"/>
      <c r="F330" s="433"/>
    </row>
    <row r="331" spans="1:6" s="149" customFormat="1" ht="14.4" thickTop="1">
      <c r="A331" s="434"/>
      <c r="B331" s="387" t="s">
        <v>137</v>
      </c>
      <c r="C331" s="388"/>
      <c r="D331" s="441"/>
      <c r="E331" s="390"/>
      <c r="F331" s="349">
        <f>SUM(F311:F329)</f>
        <v>0</v>
      </c>
    </row>
    <row r="332" spans="1:6" s="149" customFormat="1">
      <c r="A332" s="434"/>
      <c r="B332" s="387"/>
      <c r="C332" s="388"/>
      <c r="D332" s="441"/>
      <c r="E332" s="390"/>
      <c r="F332" s="390"/>
    </row>
    <row r="333" spans="1:6" s="149" customFormat="1">
      <c r="A333" s="437"/>
      <c r="B333" s="420"/>
      <c r="C333" s="388"/>
      <c r="D333" s="441"/>
      <c r="E333" s="439"/>
      <c r="F333" s="439"/>
    </row>
    <row r="334" spans="1:6" s="149" customFormat="1" ht="14.4">
      <c r="A334" s="447"/>
      <c r="B334" s="350" t="s">
        <v>479</v>
      </c>
      <c r="C334" s="266"/>
      <c r="D334" s="448"/>
      <c r="E334" s="367"/>
      <c r="F334" s="356"/>
    </row>
    <row r="335" spans="1:6" s="149" customFormat="1" ht="14.4">
      <c r="A335" s="258" t="s">
        <v>292</v>
      </c>
      <c r="B335" s="259" t="s">
        <v>293</v>
      </c>
      <c r="C335" s="260" t="s">
        <v>294</v>
      </c>
      <c r="D335" s="253" t="s">
        <v>295</v>
      </c>
      <c r="E335" s="445" t="s">
        <v>296</v>
      </c>
      <c r="F335" s="446" t="s">
        <v>466</v>
      </c>
    </row>
    <row r="336" spans="1:6" s="149" customFormat="1" ht="151.80000000000001">
      <c r="A336" s="449">
        <v>1</v>
      </c>
      <c r="B336" s="329" t="s">
        <v>480</v>
      </c>
      <c r="C336" s="266" t="s">
        <v>31</v>
      </c>
      <c r="D336" s="450" t="s">
        <v>138</v>
      </c>
      <c r="E336" s="367"/>
      <c r="F336" s="356">
        <f>D336*E336</f>
        <v>0</v>
      </c>
    </row>
    <row r="337" spans="1:6" s="149" customFormat="1" ht="14.4">
      <c r="A337" s="449"/>
      <c r="B337" s="451"/>
      <c r="C337" s="266"/>
      <c r="D337" s="450"/>
      <c r="E337" s="367"/>
      <c r="F337" s="356"/>
    </row>
    <row r="338" spans="1:6" s="149" customFormat="1" ht="24.6">
      <c r="A338" s="449">
        <v>2</v>
      </c>
      <c r="B338" s="305" t="s">
        <v>472</v>
      </c>
      <c r="C338" s="244"/>
      <c r="D338" s="253"/>
      <c r="E338" s="367"/>
      <c r="F338" s="356"/>
    </row>
    <row r="339" spans="1:6" s="149" customFormat="1" ht="14.4">
      <c r="A339" s="449"/>
      <c r="B339" s="452" t="s">
        <v>481</v>
      </c>
      <c r="C339" s="244" t="s">
        <v>130</v>
      </c>
      <c r="D339" s="253">
        <v>40</v>
      </c>
      <c r="E339" s="367"/>
      <c r="F339" s="356">
        <f t="shared" ref="F339" si="20">D339*E339</f>
        <v>0</v>
      </c>
    </row>
    <row r="340" spans="1:6" s="149" customFormat="1" ht="14.4">
      <c r="A340" s="449"/>
      <c r="B340" s="452"/>
      <c r="C340" s="244"/>
      <c r="D340" s="253"/>
      <c r="E340" s="367"/>
      <c r="F340" s="356"/>
    </row>
    <row r="341" spans="1:6" s="149" customFormat="1" ht="24.6">
      <c r="A341" s="449">
        <v>3</v>
      </c>
      <c r="B341" s="305" t="s">
        <v>475</v>
      </c>
      <c r="C341" s="453"/>
      <c r="D341" s="454"/>
      <c r="E341" s="367"/>
      <c r="F341" s="356"/>
    </row>
    <row r="342" spans="1:6" s="152" customFormat="1" ht="14.4">
      <c r="A342" s="449"/>
      <c r="B342" s="305" t="s">
        <v>342</v>
      </c>
      <c r="C342" s="244" t="s">
        <v>130</v>
      </c>
      <c r="D342" s="253">
        <v>30</v>
      </c>
      <c r="E342" s="367"/>
      <c r="F342" s="356">
        <f t="shared" ref="F342" si="21">D342*E342</f>
        <v>0</v>
      </c>
    </row>
    <row r="343" spans="1:6" s="152" customFormat="1" ht="14.4">
      <c r="A343" s="449"/>
      <c r="B343" s="452"/>
      <c r="C343" s="244"/>
      <c r="D343" s="253"/>
      <c r="E343" s="367"/>
      <c r="F343" s="356"/>
    </row>
    <row r="344" spans="1:6" s="152" customFormat="1" ht="36">
      <c r="A344" s="449">
        <v>4</v>
      </c>
      <c r="B344" s="455" t="s">
        <v>476</v>
      </c>
      <c r="C344" s="244" t="s">
        <v>31</v>
      </c>
      <c r="D344" s="456" t="s">
        <v>138</v>
      </c>
      <c r="E344" s="367"/>
      <c r="F344" s="356">
        <f t="shared" ref="F344" si="22">D344*E344</f>
        <v>0</v>
      </c>
    </row>
    <row r="345" spans="1:6" s="152" customFormat="1" ht="15" thickBot="1">
      <c r="A345" s="457"/>
      <c r="B345" s="458"/>
      <c r="C345" s="457"/>
      <c r="D345" s="459"/>
      <c r="E345" s="460"/>
      <c r="F345" s="348"/>
    </row>
    <row r="346" spans="1:6" s="152" customFormat="1" ht="15" thickTop="1">
      <c r="A346" s="294"/>
      <c r="B346" s="461"/>
      <c r="C346" s="294"/>
      <c r="D346" s="462"/>
      <c r="E346" s="367"/>
      <c r="F346" s="349">
        <f>SUM(F336:F344)</f>
        <v>0</v>
      </c>
    </row>
    <row r="347" spans="1:6" s="152" customFormat="1" ht="14.4">
      <c r="A347" s="264"/>
      <c r="B347" s="463" t="s">
        <v>137</v>
      </c>
      <c r="C347" s="266"/>
      <c r="D347" s="464"/>
      <c r="E347" s="367"/>
      <c r="F347" s="368"/>
    </row>
    <row r="348" spans="1:6" s="149" customFormat="1" ht="14.4">
      <c r="A348" s="386"/>
      <c r="B348" s="387"/>
      <c r="C348" s="388"/>
      <c r="D348" s="389"/>
      <c r="E348" s="367"/>
      <c r="F348" s="367"/>
    </row>
    <row r="349" spans="1:6" s="149" customFormat="1" ht="14.4">
      <c r="A349" s="465"/>
      <c r="B349" s="350" t="s">
        <v>482</v>
      </c>
      <c r="C349" s="466"/>
      <c r="D349" s="467"/>
      <c r="E349" s="468"/>
      <c r="F349" s="367"/>
    </row>
    <row r="350" spans="1:6" s="149" customFormat="1" ht="14.4">
      <c r="A350" s="312" t="s">
        <v>292</v>
      </c>
      <c r="B350" s="469" t="s">
        <v>293</v>
      </c>
      <c r="C350" s="246" t="s">
        <v>294</v>
      </c>
      <c r="D350" s="253" t="s">
        <v>295</v>
      </c>
      <c r="E350" s="468" t="s">
        <v>296</v>
      </c>
      <c r="F350" s="470" t="s">
        <v>297</v>
      </c>
    </row>
    <row r="351" spans="1:6" s="149" customFormat="1" ht="24">
      <c r="A351" s="471" t="s">
        <v>138</v>
      </c>
      <c r="B351" s="472" t="s">
        <v>483</v>
      </c>
      <c r="C351" s="244" t="s">
        <v>52</v>
      </c>
      <c r="D351" s="467">
        <v>8</v>
      </c>
      <c r="E351" s="473"/>
      <c r="F351" s="249">
        <f>D351*E351</f>
        <v>0</v>
      </c>
    </row>
    <row r="352" spans="1:6" s="149" customFormat="1" ht="14.4">
      <c r="A352" s="471"/>
      <c r="B352" s="472"/>
      <c r="C352" s="244"/>
      <c r="D352" s="467"/>
      <c r="E352" s="473"/>
      <c r="F352" s="249"/>
    </row>
    <row r="353" spans="1:6" s="149" customFormat="1" ht="36">
      <c r="A353" s="471">
        <v>2</v>
      </c>
      <c r="B353" s="472" t="s">
        <v>484</v>
      </c>
      <c r="C353" s="244" t="s">
        <v>52</v>
      </c>
      <c r="D353" s="467">
        <v>64</v>
      </c>
      <c r="E353" s="473"/>
      <c r="F353" s="249">
        <f t="shared" ref="F353:F365" si="23">D353*E353</f>
        <v>0</v>
      </c>
    </row>
    <row r="354" spans="1:6" ht="14.4">
      <c r="A354" s="471"/>
      <c r="B354" s="472"/>
      <c r="C354" s="244"/>
      <c r="D354" s="467"/>
      <c r="E354" s="473"/>
      <c r="F354" s="249"/>
    </row>
    <row r="355" spans="1:6" ht="24">
      <c r="A355" s="471">
        <v>3</v>
      </c>
      <c r="B355" s="472" t="s">
        <v>485</v>
      </c>
      <c r="C355" s="244" t="s">
        <v>52</v>
      </c>
      <c r="D355" s="467">
        <v>14</v>
      </c>
      <c r="E355" s="473"/>
      <c r="F355" s="249">
        <f t="shared" si="23"/>
        <v>0</v>
      </c>
    </row>
    <row r="356" spans="1:6" ht="14.4">
      <c r="A356" s="471"/>
      <c r="B356" s="472"/>
      <c r="C356" s="244"/>
      <c r="D356" s="467"/>
      <c r="E356" s="473"/>
      <c r="F356" s="249"/>
    </row>
    <row r="357" spans="1:6" ht="24">
      <c r="A357" s="471">
        <v>4</v>
      </c>
      <c r="B357" s="472" t="s">
        <v>486</v>
      </c>
      <c r="C357" s="244" t="s">
        <v>52</v>
      </c>
      <c r="D357" s="467">
        <v>10</v>
      </c>
      <c r="E357" s="473"/>
      <c r="F357" s="249">
        <f t="shared" si="23"/>
        <v>0</v>
      </c>
    </row>
    <row r="358" spans="1:6" ht="14.4">
      <c r="A358" s="471"/>
      <c r="B358" s="472"/>
      <c r="C358" s="244"/>
      <c r="D358" s="467"/>
      <c r="E358" s="473"/>
      <c r="F358" s="249"/>
    </row>
    <row r="359" spans="1:6" ht="24">
      <c r="A359" s="471">
        <v>5</v>
      </c>
      <c r="B359" s="472" t="s">
        <v>487</v>
      </c>
      <c r="C359" s="244" t="s">
        <v>31</v>
      </c>
      <c r="D359" s="467">
        <v>1</v>
      </c>
      <c r="E359" s="473"/>
      <c r="F359" s="249">
        <f t="shared" si="23"/>
        <v>0</v>
      </c>
    </row>
    <row r="360" spans="1:6" ht="14.4">
      <c r="A360" s="471"/>
      <c r="B360" s="472"/>
      <c r="C360" s="244"/>
      <c r="D360" s="467"/>
      <c r="E360" s="473"/>
      <c r="F360" s="249"/>
    </row>
    <row r="361" spans="1:6" ht="36">
      <c r="A361" s="471">
        <v>6</v>
      </c>
      <c r="B361" s="472" t="s">
        <v>488</v>
      </c>
      <c r="C361" s="244" t="s">
        <v>31</v>
      </c>
      <c r="D361" s="467">
        <v>1</v>
      </c>
      <c r="E361" s="473"/>
      <c r="F361" s="249">
        <f t="shared" si="23"/>
        <v>0</v>
      </c>
    </row>
    <row r="362" spans="1:6" ht="14.4">
      <c r="A362" s="471"/>
      <c r="B362" s="472"/>
      <c r="C362" s="244"/>
      <c r="D362" s="467"/>
      <c r="E362" s="473"/>
      <c r="F362" s="249"/>
    </row>
    <row r="363" spans="1:6" ht="24">
      <c r="A363" s="471">
        <v>7</v>
      </c>
      <c r="B363" s="472" t="s">
        <v>489</v>
      </c>
      <c r="C363" s="244" t="s">
        <v>52</v>
      </c>
      <c r="D363" s="467">
        <v>35</v>
      </c>
      <c r="E363" s="473"/>
      <c r="F363" s="249">
        <f t="shared" si="23"/>
        <v>0</v>
      </c>
    </row>
    <row r="364" spans="1:6" ht="14.4">
      <c r="A364" s="471"/>
      <c r="B364" s="472"/>
      <c r="C364" s="244"/>
      <c r="D364" s="467"/>
      <c r="E364" s="473"/>
      <c r="F364" s="249"/>
    </row>
    <row r="365" spans="1:6" ht="24">
      <c r="A365" s="471">
        <v>8</v>
      </c>
      <c r="B365" s="472" t="s">
        <v>490</v>
      </c>
      <c r="C365" s="244" t="s">
        <v>52</v>
      </c>
      <c r="D365" s="467">
        <v>12</v>
      </c>
      <c r="E365" s="473"/>
      <c r="F365" s="249">
        <f t="shared" si="23"/>
        <v>0</v>
      </c>
    </row>
    <row r="366" spans="1:6" ht="15" thickBot="1">
      <c r="A366" s="474"/>
      <c r="B366" s="282"/>
      <c r="C366" s="283"/>
      <c r="D366" s="475"/>
      <c r="E366" s="476"/>
      <c r="F366" s="477"/>
    </row>
    <row r="367" spans="1:6" ht="15" thickTop="1">
      <c r="A367" s="371"/>
      <c r="B367" s="293"/>
      <c r="C367" s="244"/>
      <c r="D367" s="467"/>
      <c r="E367" s="473"/>
      <c r="F367" s="478"/>
    </row>
    <row r="368" spans="1:6" ht="14.4">
      <c r="A368" s="371"/>
      <c r="B368" s="293" t="s">
        <v>137</v>
      </c>
      <c r="C368" s="244"/>
      <c r="D368" s="467"/>
      <c r="E368" s="473"/>
      <c r="F368" s="349">
        <f>SUM(F351:F365)</f>
        <v>0</v>
      </c>
    </row>
    <row r="369" spans="1:6" ht="14.4">
      <c r="A369" s="278"/>
      <c r="B369" s="305"/>
      <c r="C369" s="453"/>
      <c r="D369" s="479"/>
      <c r="E369" s="480"/>
      <c r="F369" s="480"/>
    </row>
    <row r="370" spans="1:6" ht="15.6">
      <c r="A370" s="244"/>
      <c r="B370" s="252" t="s">
        <v>491</v>
      </c>
      <c r="C370" s="244"/>
      <c r="D370" s="261"/>
      <c r="E370" s="249"/>
      <c r="F370" s="249"/>
    </row>
    <row r="371" spans="1:6" ht="15.6">
      <c r="A371" s="244"/>
      <c r="B371" s="481"/>
      <c r="C371" s="244"/>
      <c r="D371" s="261"/>
      <c r="E371" s="249"/>
      <c r="F371" s="249"/>
    </row>
    <row r="372" spans="1:6" ht="14.4">
      <c r="A372" s="244"/>
      <c r="B372" s="257" t="s">
        <v>492</v>
      </c>
      <c r="C372" s="244"/>
      <c r="D372" s="261"/>
      <c r="E372" s="249"/>
      <c r="F372" s="249"/>
    </row>
    <row r="373" spans="1:6" s="149" customFormat="1" ht="14.4">
      <c r="A373" s="244"/>
      <c r="B373" s="291"/>
      <c r="C373" s="244"/>
      <c r="D373" s="261"/>
      <c r="E373" s="249"/>
      <c r="F373" s="249"/>
    </row>
    <row r="374" spans="1:6" s="149" customFormat="1" ht="14.4">
      <c r="A374" s="244"/>
      <c r="B374" s="350" t="s">
        <v>493</v>
      </c>
      <c r="C374" s="244"/>
      <c r="D374" s="261"/>
      <c r="E374" s="249"/>
      <c r="F374" s="249"/>
    </row>
    <row r="375" spans="1:6" s="149" customFormat="1" ht="14.4">
      <c r="A375" s="244"/>
      <c r="B375" s="256"/>
      <c r="C375" s="244"/>
      <c r="D375" s="261"/>
      <c r="E375" s="249"/>
      <c r="F375" s="249"/>
    </row>
    <row r="376" spans="1:6" s="149" customFormat="1" ht="14.4">
      <c r="A376" s="244"/>
      <c r="B376" s="291" t="s">
        <v>494</v>
      </c>
      <c r="C376" s="244"/>
      <c r="D376" s="261"/>
      <c r="E376" s="249"/>
      <c r="F376" s="249">
        <f>F68</f>
        <v>0</v>
      </c>
    </row>
    <row r="377" spans="1:6" s="149" customFormat="1" ht="14.4">
      <c r="A377" s="244"/>
      <c r="B377" s="291"/>
      <c r="C377" s="244"/>
      <c r="D377" s="261"/>
      <c r="E377" s="249"/>
      <c r="F377" s="249"/>
    </row>
    <row r="378" spans="1:6" s="149" customFormat="1" ht="14.4">
      <c r="A378" s="244"/>
      <c r="B378" s="291" t="s">
        <v>495</v>
      </c>
      <c r="C378" s="244"/>
      <c r="D378" s="261"/>
      <c r="E378" s="249"/>
      <c r="F378" s="249">
        <f>F153</f>
        <v>0</v>
      </c>
    </row>
    <row r="379" spans="1:6" s="149" customFormat="1" ht="14.4">
      <c r="A379" s="244"/>
      <c r="B379" s="291"/>
      <c r="C379" s="244"/>
      <c r="D379" s="261"/>
      <c r="E379" s="249"/>
      <c r="F379" s="249"/>
    </row>
    <row r="380" spans="1:6" s="149" customFormat="1" ht="14.4">
      <c r="A380" s="244"/>
      <c r="B380" s="291" t="s">
        <v>496</v>
      </c>
      <c r="C380" s="244"/>
      <c r="D380" s="261"/>
      <c r="E380" s="249"/>
      <c r="F380" s="249">
        <f>F192</f>
        <v>0</v>
      </c>
    </row>
    <row r="381" spans="1:6" s="149" customFormat="1" ht="14.4">
      <c r="A381" s="244"/>
      <c r="B381" s="291"/>
      <c r="C381" s="244"/>
      <c r="D381" s="261"/>
      <c r="E381" s="249"/>
      <c r="F381" s="249"/>
    </row>
    <row r="382" spans="1:6" s="149" customFormat="1" ht="14.4">
      <c r="A382" s="244"/>
      <c r="B382" s="256" t="s">
        <v>497</v>
      </c>
      <c r="C382" s="244"/>
      <c r="D382" s="261"/>
      <c r="E382" s="249"/>
      <c r="F382" s="249"/>
    </row>
    <row r="383" spans="1:6" s="149" customFormat="1" ht="14.4">
      <c r="A383" s="244"/>
      <c r="B383" s="291"/>
      <c r="C383" s="244"/>
      <c r="D383" s="261"/>
      <c r="E383" s="249"/>
      <c r="F383" s="249"/>
    </row>
    <row r="384" spans="1:6" s="149" customFormat="1" ht="24.6">
      <c r="A384" s="244"/>
      <c r="B384" s="305" t="s">
        <v>498</v>
      </c>
      <c r="C384" s="244"/>
      <c r="D384" s="261"/>
      <c r="E384" s="249"/>
      <c r="F384" s="249">
        <f>F236</f>
        <v>0</v>
      </c>
    </row>
    <row r="385" spans="1:6" s="149" customFormat="1" ht="14.4">
      <c r="A385" s="244"/>
      <c r="B385" s="291"/>
      <c r="C385" s="244"/>
      <c r="D385" s="261"/>
      <c r="E385" s="249"/>
      <c r="F385" s="249"/>
    </row>
    <row r="386" spans="1:6" s="149" customFormat="1" ht="14.4">
      <c r="A386" s="244"/>
      <c r="B386" s="291" t="s">
        <v>499</v>
      </c>
      <c r="C386" s="244"/>
      <c r="D386" s="261"/>
      <c r="E386" s="473"/>
      <c r="F386" s="249">
        <f>F283</f>
        <v>0</v>
      </c>
    </row>
    <row r="387" spans="1:6" s="149" customFormat="1" ht="14.4">
      <c r="A387" s="244"/>
      <c r="B387" s="291"/>
      <c r="C387" s="244"/>
      <c r="D387" s="261"/>
      <c r="E387" s="473"/>
      <c r="F387" s="249"/>
    </row>
    <row r="388" spans="1:6" s="149" customFormat="1" ht="14.4">
      <c r="A388" s="244"/>
      <c r="B388" s="291" t="s">
        <v>500</v>
      </c>
      <c r="C388" s="244"/>
      <c r="D388" s="261"/>
      <c r="E388" s="473"/>
      <c r="F388" s="249">
        <f>F305</f>
        <v>0</v>
      </c>
    </row>
    <row r="389" spans="1:6" s="149" customFormat="1" ht="14.4">
      <c r="A389" s="244"/>
      <c r="B389" s="291"/>
      <c r="C389" s="244"/>
      <c r="D389" s="261"/>
      <c r="E389" s="473"/>
      <c r="F389" s="249"/>
    </row>
    <row r="390" spans="1:6" s="196" customFormat="1" ht="14.4">
      <c r="A390" s="244"/>
      <c r="B390" s="291" t="s">
        <v>501</v>
      </c>
      <c r="C390" s="244"/>
      <c r="D390" s="261"/>
      <c r="E390" s="473"/>
      <c r="F390" s="249">
        <f>F331</f>
        <v>0</v>
      </c>
    </row>
    <row r="391" spans="1:6" s="196" customFormat="1" ht="14.4">
      <c r="A391" s="244"/>
      <c r="B391" s="291"/>
      <c r="C391" s="244"/>
      <c r="D391" s="261"/>
      <c r="E391" s="473"/>
      <c r="F391" s="249"/>
    </row>
    <row r="392" spans="1:6" s="196" customFormat="1" ht="14.4">
      <c r="A392" s="244"/>
      <c r="B392" s="291" t="s">
        <v>502</v>
      </c>
      <c r="C392" s="244"/>
      <c r="D392" s="261"/>
      <c r="E392" s="473"/>
      <c r="F392" s="249">
        <f>F346</f>
        <v>0</v>
      </c>
    </row>
    <row r="393" spans="1:6" s="196" customFormat="1" ht="14.4">
      <c r="A393" s="244"/>
      <c r="B393" s="291"/>
      <c r="C393" s="244"/>
      <c r="D393" s="261"/>
      <c r="E393" s="473"/>
      <c r="F393" s="249"/>
    </row>
    <row r="394" spans="1:6" s="196" customFormat="1" ht="14.4">
      <c r="A394" s="244"/>
      <c r="B394" s="482" t="s">
        <v>482</v>
      </c>
      <c r="C394" s="244"/>
      <c r="D394" s="261"/>
      <c r="E394" s="249"/>
      <c r="F394" s="249">
        <f>F368</f>
        <v>0</v>
      </c>
    </row>
    <row r="395" spans="1:6" s="196" customFormat="1" ht="14.4">
      <c r="A395" s="244"/>
      <c r="B395" s="482"/>
      <c r="C395" s="244"/>
      <c r="D395" s="261"/>
      <c r="E395" s="249"/>
      <c r="F395" s="249"/>
    </row>
    <row r="396" spans="1:6" s="196" customFormat="1" ht="14.4">
      <c r="A396" s="244"/>
      <c r="B396" s="482" t="s">
        <v>503</v>
      </c>
      <c r="C396" s="244"/>
      <c r="D396" s="261"/>
      <c r="E396" s="249">
        <f>SUM(F376:F394)</f>
        <v>0</v>
      </c>
      <c r="F396" s="249">
        <f>E396*0.03</f>
        <v>0</v>
      </c>
    </row>
    <row r="397" spans="1:6" s="197" customFormat="1" ht="15" thickBot="1">
      <c r="A397" s="244"/>
      <c r="B397" s="483"/>
      <c r="C397" s="283"/>
      <c r="D397" s="284"/>
      <c r="E397" s="347"/>
      <c r="F397" s="347"/>
    </row>
    <row r="398" spans="1:6" s="197" customFormat="1" ht="15" thickTop="1">
      <c r="A398" s="244"/>
      <c r="B398" s="256"/>
      <c r="C398" s="244"/>
      <c r="D398" s="261"/>
      <c r="E398" s="249"/>
      <c r="F398" s="249"/>
    </row>
    <row r="399" spans="1:6" s="197" customFormat="1" ht="14.4">
      <c r="A399" s="244"/>
      <c r="B399" s="291" t="s">
        <v>504</v>
      </c>
      <c r="C399" s="244"/>
      <c r="D399" s="261"/>
      <c r="E399" s="249"/>
      <c r="F399" s="249">
        <f>SUM(F374:F396)</f>
        <v>0</v>
      </c>
    </row>
    <row r="400" spans="1:6" s="149" customFormat="1" ht="14.4">
      <c r="A400" s="244"/>
      <c r="B400" s="291" t="s">
        <v>505</v>
      </c>
      <c r="C400" s="244"/>
      <c r="D400" s="261"/>
      <c r="E400" s="249"/>
      <c r="F400" s="248">
        <f>F399*0.22</f>
        <v>0</v>
      </c>
    </row>
    <row r="401" spans="1:6" s="149" customFormat="1" ht="14.4">
      <c r="A401" s="328"/>
      <c r="B401" s="484" t="s">
        <v>506</v>
      </c>
      <c r="C401" s="485"/>
      <c r="D401" s="486"/>
      <c r="E401" s="487"/>
      <c r="F401" s="488">
        <f>SUM(F399:F400)</f>
        <v>0</v>
      </c>
    </row>
    <row r="402" spans="1:6" s="149" customFormat="1" ht="14.4">
      <c r="A402" s="328"/>
      <c r="B402" s="484"/>
      <c r="C402" s="485"/>
      <c r="D402" s="486"/>
      <c r="E402" s="487"/>
      <c r="F402" s="488"/>
    </row>
    <row r="403" spans="1:6" s="149" customFormat="1" ht="17.399999999999999">
      <c r="A403" s="142" t="s">
        <v>126</v>
      </c>
      <c r="B403" s="494" t="s">
        <v>519</v>
      </c>
      <c r="C403" s="187"/>
      <c r="D403" s="187"/>
      <c r="E403" s="209"/>
      <c r="F403" s="209"/>
    </row>
    <row r="404" spans="1:6" s="149" customFormat="1" ht="18">
      <c r="A404" s="244"/>
      <c r="B404" s="245" t="s">
        <v>286</v>
      </c>
      <c r="C404" s="246"/>
      <c r="D404" s="247"/>
      <c r="E404" s="248"/>
      <c r="F404" s="249"/>
    </row>
    <row r="405" spans="1:6" s="149" customFormat="1" ht="14.4">
      <c r="A405" s="244"/>
      <c r="B405" s="250" t="s">
        <v>507</v>
      </c>
      <c r="C405" s="246"/>
      <c r="D405" s="247"/>
      <c r="E405" s="248"/>
      <c r="F405" s="249"/>
    </row>
    <row r="406" spans="1:6" s="196" customFormat="1" ht="15.6">
      <c r="A406" s="251"/>
      <c r="B406" s="252" t="s">
        <v>288</v>
      </c>
      <c r="C406" s="253"/>
      <c r="D406" s="247"/>
      <c r="E406" s="254"/>
      <c r="F406" s="255"/>
    </row>
    <row r="407" spans="1:6" s="196" customFormat="1" ht="14.4">
      <c r="A407" s="244"/>
      <c r="B407" s="256"/>
      <c r="C407" s="246"/>
      <c r="D407" s="247"/>
      <c r="E407" s="248"/>
      <c r="F407" s="249"/>
    </row>
    <row r="408" spans="1:6" s="196" customFormat="1" ht="14.4">
      <c r="A408" s="244"/>
      <c r="B408" s="257" t="s">
        <v>289</v>
      </c>
      <c r="C408" s="246"/>
      <c r="D408" s="247"/>
      <c r="E408" s="248"/>
      <c r="F408" s="249"/>
    </row>
    <row r="409" spans="1:6" s="197" customFormat="1" ht="14.4">
      <c r="A409" s="244"/>
      <c r="B409" s="256"/>
      <c r="C409" s="246"/>
      <c r="D409" s="247"/>
      <c r="E409" s="248"/>
      <c r="F409" s="249"/>
    </row>
    <row r="410" spans="1:6" s="197" customFormat="1" ht="24.6">
      <c r="A410" s="244"/>
      <c r="B410" s="250" t="s">
        <v>290</v>
      </c>
      <c r="C410" s="246"/>
      <c r="D410" s="247"/>
      <c r="E410" s="248"/>
      <c r="F410" s="249"/>
    </row>
    <row r="411" spans="1:6" s="162" customFormat="1" ht="24.6">
      <c r="A411" s="244"/>
      <c r="B411" s="250" t="s">
        <v>291</v>
      </c>
      <c r="C411" s="246"/>
      <c r="D411" s="247"/>
      <c r="E411" s="248"/>
      <c r="F411" s="249"/>
    </row>
    <row r="412" spans="1:6" s="149" customFormat="1" ht="14.4">
      <c r="A412" s="244"/>
      <c r="B412" s="250"/>
      <c r="C412" s="246"/>
      <c r="D412" s="247"/>
      <c r="E412" s="248"/>
      <c r="F412" s="249"/>
    </row>
    <row r="413" spans="1:6" s="164" customFormat="1" ht="14.4">
      <c r="A413" s="258" t="s">
        <v>292</v>
      </c>
      <c r="B413" s="259" t="s">
        <v>293</v>
      </c>
      <c r="C413" s="260" t="s">
        <v>294</v>
      </c>
      <c r="D413" s="261" t="s">
        <v>295</v>
      </c>
      <c r="E413" s="262" t="s">
        <v>296</v>
      </c>
      <c r="F413" s="263" t="s">
        <v>297</v>
      </c>
    </row>
    <row r="414" spans="1:6" s="149" customFormat="1" ht="72">
      <c r="A414" s="264">
        <v>1</v>
      </c>
      <c r="B414" s="265" t="s">
        <v>300</v>
      </c>
      <c r="C414" s="266" t="s">
        <v>55</v>
      </c>
      <c r="D414" s="267">
        <v>1</v>
      </c>
      <c r="E414" s="268"/>
      <c r="F414" s="269">
        <f>D414*E414</f>
        <v>0</v>
      </c>
    </row>
    <row r="415" spans="1:6" s="149" customFormat="1" ht="14.4">
      <c r="A415" s="264"/>
      <c r="B415" s="265"/>
      <c r="C415" s="266"/>
      <c r="D415" s="267"/>
      <c r="E415" s="268"/>
      <c r="F415" s="269"/>
    </row>
    <row r="416" spans="1:6" s="149" customFormat="1" ht="60">
      <c r="A416" s="264">
        <v>2</v>
      </c>
      <c r="B416" s="265" t="s">
        <v>303</v>
      </c>
      <c r="C416" s="266" t="s">
        <v>55</v>
      </c>
      <c r="D416" s="267">
        <v>2</v>
      </c>
      <c r="E416" s="268"/>
      <c r="F416" s="269">
        <f>D416*E416</f>
        <v>0</v>
      </c>
    </row>
    <row r="417" spans="1:6" s="149" customFormat="1" ht="14.4">
      <c r="A417" s="264"/>
      <c r="B417" s="265"/>
      <c r="C417" s="266"/>
      <c r="D417" s="267"/>
      <c r="E417" s="268"/>
      <c r="F417" s="269"/>
    </row>
    <row r="418" spans="1:6" s="149" customFormat="1" ht="14.4">
      <c r="A418" s="264"/>
      <c r="B418" s="265"/>
      <c r="C418" s="266"/>
      <c r="D418" s="267"/>
      <c r="E418" s="268"/>
      <c r="F418" s="269"/>
    </row>
    <row r="419" spans="1:6" s="149" customFormat="1">
      <c r="A419" s="264"/>
      <c r="B419" s="273" t="s">
        <v>305</v>
      </c>
      <c r="C419" s="266"/>
      <c r="D419" s="274"/>
      <c r="E419" s="268"/>
      <c r="F419" s="269"/>
    </row>
    <row r="420" spans="1:6" s="149" customFormat="1">
      <c r="A420" s="264"/>
      <c r="B420" s="275"/>
      <c r="C420" s="266"/>
      <c r="D420" s="274"/>
      <c r="E420" s="268"/>
      <c r="F420" s="269"/>
    </row>
    <row r="421" spans="1:6" s="149" customFormat="1" ht="36">
      <c r="A421" s="264">
        <v>3</v>
      </c>
      <c r="B421" s="275" t="s">
        <v>306</v>
      </c>
      <c r="C421" s="266" t="s">
        <v>55</v>
      </c>
      <c r="D421" s="267">
        <v>1</v>
      </c>
      <c r="E421" s="268"/>
      <c r="F421" s="269">
        <f>D421*E421</f>
        <v>0</v>
      </c>
    </row>
    <row r="422" spans="1:6" s="149" customFormat="1" ht="14.4">
      <c r="A422" s="264"/>
      <c r="B422" s="275"/>
      <c r="C422" s="266"/>
      <c r="D422" s="267"/>
      <c r="E422" s="268"/>
      <c r="F422" s="269"/>
    </row>
    <row r="423" spans="1:6" s="149" customFormat="1" ht="14.4">
      <c r="A423" s="276">
        <v>4</v>
      </c>
      <c r="B423" s="277" t="s">
        <v>309</v>
      </c>
      <c r="C423" s="278" t="s">
        <v>31</v>
      </c>
      <c r="D423" s="279">
        <v>1</v>
      </c>
      <c r="E423" s="280"/>
      <c r="F423" s="269">
        <f>D423*E423</f>
        <v>0</v>
      </c>
    </row>
    <row r="424" spans="1:6" s="149" customFormat="1" ht="14.4">
      <c r="A424" s="264"/>
      <c r="B424" s="275"/>
      <c r="C424" s="266"/>
      <c r="D424" s="267"/>
      <c r="E424" s="268"/>
      <c r="F424" s="269"/>
    </row>
    <row r="425" spans="1:6" s="149" customFormat="1" ht="15" thickBot="1">
      <c r="A425" s="281">
        <v>5</v>
      </c>
      <c r="B425" s="282" t="s">
        <v>508</v>
      </c>
      <c r="C425" s="283" t="s">
        <v>31</v>
      </c>
      <c r="D425" s="284">
        <v>1</v>
      </c>
      <c r="E425" s="285"/>
      <c r="F425" s="286">
        <f>D425*E425</f>
        <v>0</v>
      </c>
    </row>
    <row r="426" spans="1:6" s="149" customFormat="1" ht="15" thickTop="1">
      <c r="A426" s="278"/>
      <c r="B426" s="287" t="s">
        <v>137</v>
      </c>
      <c r="C426" s="278"/>
      <c r="D426" s="247"/>
      <c r="E426" s="288"/>
      <c r="F426" s="272">
        <f>SUM(F416:F425)</f>
        <v>0</v>
      </c>
    </row>
    <row r="427" spans="1:6" s="149" customFormat="1" ht="14.4">
      <c r="A427" s="289"/>
      <c r="B427" s="290"/>
      <c r="C427" s="244"/>
      <c r="D427" s="261"/>
      <c r="E427" s="249"/>
      <c r="F427" s="269"/>
    </row>
    <row r="428" spans="1:6" s="149" customFormat="1" ht="14.4">
      <c r="A428" s="244"/>
      <c r="B428" s="291"/>
      <c r="C428" s="244"/>
      <c r="D428" s="261"/>
      <c r="E428" s="249"/>
      <c r="F428" s="249"/>
    </row>
    <row r="429" spans="1:6" s="149" customFormat="1" ht="14.4">
      <c r="A429" s="244"/>
      <c r="B429" s="257" t="s">
        <v>311</v>
      </c>
      <c r="C429" s="244"/>
      <c r="D429" s="247"/>
      <c r="E429" s="249"/>
      <c r="F429" s="249"/>
    </row>
    <row r="430" spans="1:6" s="149" customFormat="1" ht="14.4">
      <c r="A430" s="246"/>
      <c r="B430" s="256"/>
      <c r="C430" s="246"/>
      <c r="D430" s="247"/>
      <c r="E430" s="248"/>
      <c r="F430" s="248"/>
    </row>
    <row r="431" spans="1:6" s="149" customFormat="1" ht="14.4">
      <c r="A431" s="258" t="s">
        <v>292</v>
      </c>
      <c r="B431" s="259" t="s">
        <v>293</v>
      </c>
      <c r="C431" s="260" t="s">
        <v>294</v>
      </c>
      <c r="D431" s="261" t="s">
        <v>295</v>
      </c>
      <c r="E431" s="262" t="s">
        <v>312</v>
      </c>
      <c r="F431" s="263" t="s">
        <v>297</v>
      </c>
    </row>
    <row r="432" spans="1:6" s="149" customFormat="1" ht="48">
      <c r="A432" s="301" t="s">
        <v>138</v>
      </c>
      <c r="B432" s="302" t="s">
        <v>316</v>
      </c>
      <c r="C432" s="244"/>
      <c r="D432" s="253"/>
      <c r="E432" s="303"/>
      <c r="F432" s="269"/>
    </row>
    <row r="433" spans="1:6" s="149" customFormat="1" ht="24">
      <c r="A433" s="301"/>
      <c r="B433" s="304" t="s">
        <v>317</v>
      </c>
      <c r="C433" s="244" t="s">
        <v>55</v>
      </c>
      <c r="D433" s="253">
        <v>1</v>
      </c>
      <c r="E433" s="303"/>
      <c r="F433" s="269">
        <f>D433*E433</f>
        <v>0</v>
      </c>
    </row>
    <row r="434" spans="1:6" ht="14.4">
      <c r="A434" s="301"/>
      <c r="B434" s="304"/>
      <c r="C434" s="244"/>
      <c r="D434" s="253"/>
      <c r="E434" s="303"/>
      <c r="F434" s="269"/>
    </row>
    <row r="435" spans="1:6" ht="24">
      <c r="A435" s="301" t="s">
        <v>139</v>
      </c>
      <c r="B435" s="298" t="s">
        <v>325</v>
      </c>
      <c r="C435" s="244" t="s">
        <v>55</v>
      </c>
      <c r="D435" s="261">
        <v>2</v>
      </c>
      <c r="E435" s="268"/>
      <c r="F435" s="269">
        <f>D435*E435</f>
        <v>0</v>
      </c>
    </row>
    <row r="436" spans="1:6" ht="14.4">
      <c r="A436" s="301"/>
      <c r="B436" s="298"/>
      <c r="C436" s="244"/>
      <c r="D436" s="261"/>
      <c r="E436" s="268"/>
      <c r="F436" s="269"/>
    </row>
    <row r="437" spans="1:6" ht="36">
      <c r="A437" s="289">
        <v>3</v>
      </c>
      <c r="B437" s="307" t="s">
        <v>329</v>
      </c>
      <c r="C437" s="244"/>
      <c r="D437" s="261"/>
      <c r="E437" s="268"/>
      <c r="F437" s="269"/>
    </row>
    <row r="438" spans="1:6" ht="14.4">
      <c r="A438" s="289"/>
      <c r="B438" s="298" t="s">
        <v>334</v>
      </c>
      <c r="C438" s="244" t="s">
        <v>130</v>
      </c>
      <c r="D438" s="261">
        <v>70</v>
      </c>
      <c r="E438" s="268"/>
      <c r="F438" s="269">
        <f t="shared" ref="F438" si="24">D438*E438</f>
        <v>0</v>
      </c>
    </row>
    <row r="439" spans="1:6" ht="14.4">
      <c r="A439" s="289"/>
      <c r="B439" s="298"/>
      <c r="C439" s="244"/>
      <c r="D439" s="261"/>
      <c r="E439" s="268"/>
      <c r="F439" s="269"/>
    </row>
    <row r="440" spans="1:6" ht="36">
      <c r="A440" s="308">
        <v>4</v>
      </c>
      <c r="B440" s="298" t="s">
        <v>336</v>
      </c>
      <c r="C440" s="244"/>
      <c r="D440" s="261"/>
      <c r="E440" s="268"/>
      <c r="F440" s="269"/>
    </row>
    <row r="441" spans="1:6" ht="14.4">
      <c r="A441" s="289"/>
      <c r="B441" s="298" t="s">
        <v>338</v>
      </c>
      <c r="C441" s="244" t="s">
        <v>130</v>
      </c>
      <c r="D441" s="261">
        <v>40</v>
      </c>
      <c r="E441" s="268"/>
      <c r="F441" s="269">
        <f>D441*E441</f>
        <v>0</v>
      </c>
    </row>
    <row r="442" spans="1:6" ht="14.4">
      <c r="A442" s="289"/>
      <c r="B442" s="298"/>
      <c r="C442" s="244"/>
      <c r="D442" s="261"/>
      <c r="E442" s="268"/>
      <c r="F442" s="269"/>
    </row>
    <row r="443" spans="1:6" ht="24">
      <c r="A443" s="308">
        <v>5</v>
      </c>
      <c r="B443" s="298" t="s">
        <v>339</v>
      </c>
      <c r="C443" s="278"/>
      <c r="D443" s="247"/>
      <c r="E443" s="268"/>
      <c r="F443" s="288"/>
    </row>
    <row r="444" spans="1:6" ht="14.4">
      <c r="A444" s="289"/>
      <c r="B444" s="298" t="s">
        <v>342</v>
      </c>
      <c r="C444" s="244" t="s">
        <v>130</v>
      </c>
      <c r="D444" s="261">
        <v>60</v>
      </c>
      <c r="E444" s="268"/>
      <c r="F444" s="249">
        <f>D444*E444</f>
        <v>0</v>
      </c>
    </row>
    <row r="445" spans="1:6" ht="14.4">
      <c r="A445" s="309"/>
      <c r="B445" s="298"/>
      <c r="C445" s="244"/>
      <c r="D445" s="310"/>
      <c r="E445" s="268"/>
      <c r="F445" s="311"/>
    </row>
    <row r="446" spans="1:6" ht="48">
      <c r="A446" s="289">
        <v>6</v>
      </c>
      <c r="B446" s="293" t="s">
        <v>352</v>
      </c>
      <c r="C446" s="244" t="s">
        <v>55</v>
      </c>
      <c r="D446" s="261">
        <v>4</v>
      </c>
      <c r="E446" s="268"/>
      <c r="F446" s="249">
        <f>D446*E446</f>
        <v>0</v>
      </c>
    </row>
    <row r="447" spans="1:6" ht="14.4">
      <c r="A447" s="312"/>
      <c r="B447" s="293"/>
      <c r="C447" s="246"/>
      <c r="D447" s="247"/>
      <c r="E447" s="268"/>
      <c r="F447" s="313"/>
    </row>
    <row r="448" spans="1:6" ht="24">
      <c r="A448" s="308">
        <v>7</v>
      </c>
      <c r="B448" s="293" t="s">
        <v>509</v>
      </c>
      <c r="C448" s="314"/>
      <c r="D448" s="261"/>
      <c r="E448" s="268"/>
      <c r="F448" s="249"/>
    </row>
    <row r="449" spans="1:6" ht="14.4">
      <c r="A449" s="308"/>
      <c r="B449" s="293" t="s">
        <v>354</v>
      </c>
      <c r="C449" s="314" t="s">
        <v>55</v>
      </c>
      <c r="D449" s="261">
        <v>3</v>
      </c>
      <c r="E449" s="268"/>
      <c r="F449" s="249">
        <f>D449*E449</f>
        <v>0</v>
      </c>
    </row>
    <row r="450" spans="1:6" ht="14.4">
      <c r="A450" s="308"/>
      <c r="B450" s="293"/>
      <c r="C450" s="314"/>
      <c r="D450" s="261"/>
      <c r="E450" s="268"/>
      <c r="F450" s="249"/>
    </row>
    <row r="451" spans="1:6" ht="14.4">
      <c r="A451" s="276">
        <v>8</v>
      </c>
      <c r="B451" s="277" t="s">
        <v>309</v>
      </c>
      <c r="C451" s="278" t="s">
        <v>31</v>
      </c>
      <c r="D451" s="279">
        <v>1</v>
      </c>
      <c r="E451" s="280"/>
      <c r="F451" s="269">
        <f>D451*E451</f>
        <v>0</v>
      </c>
    </row>
    <row r="452" spans="1:6" ht="14.4">
      <c r="A452" s="308"/>
      <c r="B452" s="293"/>
      <c r="C452" s="244"/>
      <c r="D452" s="261"/>
      <c r="E452" s="268"/>
      <c r="F452" s="249"/>
    </row>
    <row r="453" spans="1:6" ht="15" thickBot="1">
      <c r="A453" s="320"/>
      <c r="B453" s="321"/>
      <c r="C453" s="322"/>
      <c r="D453" s="323"/>
      <c r="E453" s="324"/>
      <c r="F453" s="325"/>
    </row>
    <row r="454" spans="1:6" ht="15" thickTop="1">
      <c r="A454" s="289"/>
      <c r="B454" s="277"/>
      <c r="C454" s="278"/>
      <c r="D454" s="247"/>
      <c r="E454" s="288"/>
      <c r="F454" s="326"/>
    </row>
    <row r="455" spans="1:6" ht="14.4">
      <c r="A455" s="289"/>
      <c r="B455" s="287" t="s">
        <v>366</v>
      </c>
      <c r="C455" s="244"/>
      <c r="D455" s="247"/>
      <c r="E455" s="249"/>
      <c r="F455" s="249">
        <f>SUM(F432:F452)</f>
        <v>0</v>
      </c>
    </row>
    <row r="456" spans="1:6" ht="14.4">
      <c r="A456" s="289"/>
      <c r="B456" s="287"/>
      <c r="C456" s="244"/>
      <c r="D456" s="247"/>
      <c r="E456" s="249"/>
      <c r="F456" s="249"/>
    </row>
    <row r="457" spans="1:6" ht="14.4">
      <c r="A457" s="244"/>
      <c r="B457" s="350" t="s">
        <v>510</v>
      </c>
      <c r="C457" s="244"/>
      <c r="D457" s="247"/>
      <c r="E457" s="249"/>
      <c r="F457" s="249"/>
    </row>
    <row r="458" spans="1:6" ht="14.4">
      <c r="A458" s="258" t="s">
        <v>292</v>
      </c>
      <c r="B458" s="259" t="s">
        <v>293</v>
      </c>
      <c r="C458" s="260" t="s">
        <v>294</v>
      </c>
      <c r="D458" s="261" t="s">
        <v>295</v>
      </c>
      <c r="E458" s="262" t="s">
        <v>296</v>
      </c>
      <c r="F458" s="263" t="s">
        <v>297</v>
      </c>
    </row>
    <row r="459" spans="1:6">
      <c r="A459" s="394"/>
      <c r="B459" s="395" t="s">
        <v>133</v>
      </c>
      <c r="C459" s="396"/>
      <c r="D459" s="396"/>
      <c r="E459" s="397"/>
      <c r="F459" s="398"/>
    </row>
    <row r="460" spans="1:6" ht="20.399999999999999">
      <c r="A460" s="394"/>
      <c r="B460" s="399" t="s">
        <v>414</v>
      </c>
      <c r="C460" s="396"/>
      <c r="D460" s="396"/>
      <c r="E460" s="397"/>
      <c r="F460" s="398"/>
    </row>
    <row r="461" spans="1:6" ht="14.4">
      <c r="A461" s="404">
        <v>1</v>
      </c>
      <c r="B461" s="410" t="s">
        <v>511</v>
      </c>
      <c r="C461" s="489" t="s">
        <v>55</v>
      </c>
      <c r="D461" s="490">
        <v>1</v>
      </c>
      <c r="E461" s="367"/>
      <c r="F461" s="403">
        <f>D461*E461</f>
        <v>0</v>
      </c>
    </row>
    <row r="462" spans="1:6" ht="40.799999999999997">
      <c r="A462" s="404"/>
      <c r="B462" s="411" t="s">
        <v>512</v>
      </c>
      <c r="C462" s="491"/>
      <c r="D462" s="490"/>
      <c r="E462" s="367"/>
      <c r="F462" s="403"/>
    </row>
    <row r="463" spans="1:6" ht="14.4">
      <c r="A463" s="404">
        <v>2</v>
      </c>
      <c r="B463" s="410" t="s">
        <v>513</v>
      </c>
      <c r="C463" s="489" t="s">
        <v>55</v>
      </c>
      <c r="D463" s="490">
        <v>1</v>
      </c>
      <c r="E463" s="367"/>
      <c r="F463" s="403">
        <f>D463*E463</f>
        <v>0</v>
      </c>
    </row>
    <row r="464" spans="1:6" ht="30.6">
      <c r="A464" s="404"/>
      <c r="B464" s="411" t="s">
        <v>514</v>
      </c>
      <c r="C464" s="491"/>
      <c r="D464" s="490"/>
      <c r="E464" s="367"/>
      <c r="F464" s="403"/>
    </row>
    <row r="465" spans="1:6">
      <c r="A465" s="404">
        <v>16</v>
      </c>
      <c r="B465" s="410" t="s">
        <v>436</v>
      </c>
      <c r="C465" s="405" t="s">
        <v>55</v>
      </c>
      <c r="D465" s="406">
        <v>2</v>
      </c>
      <c r="E465" s="367"/>
      <c r="F465" s="403">
        <f>D465*E465</f>
        <v>0</v>
      </c>
    </row>
    <row r="466" spans="1:6">
      <c r="A466" s="404"/>
      <c r="B466" s="411" t="s">
        <v>438</v>
      </c>
      <c r="C466" s="412"/>
      <c r="D466" s="406"/>
      <c r="E466" s="367"/>
      <c r="F466" s="403"/>
    </row>
    <row r="467" spans="1:6" ht="24">
      <c r="A467" s="404">
        <v>18</v>
      </c>
      <c r="B467" s="418" t="s">
        <v>441</v>
      </c>
      <c r="C467" s="386" t="s">
        <v>130</v>
      </c>
      <c r="D467" s="419">
        <v>40</v>
      </c>
      <c r="E467" s="367"/>
      <c r="F467" s="403">
        <f>D467*E467</f>
        <v>0</v>
      </c>
    </row>
    <row r="468" spans="1:6">
      <c r="A468" s="404">
        <v>19</v>
      </c>
      <c r="B468" s="418" t="s">
        <v>442</v>
      </c>
      <c r="C468" s="386" t="s">
        <v>130</v>
      </c>
      <c r="D468" s="419">
        <v>15</v>
      </c>
      <c r="E468" s="367"/>
      <c r="F468" s="403">
        <f>D468*E468</f>
        <v>0</v>
      </c>
    </row>
    <row r="469" spans="1:6" ht="24">
      <c r="A469" s="404">
        <v>20</v>
      </c>
      <c r="B469" s="420" t="s">
        <v>443</v>
      </c>
      <c r="C469" s="388" t="s">
        <v>130</v>
      </c>
      <c r="D469" s="388">
        <v>30</v>
      </c>
      <c r="E469" s="367"/>
      <c r="F469" s="403">
        <f t="shared" ref="F469:F470" si="25">D469*E469</f>
        <v>0</v>
      </c>
    </row>
    <row r="470" spans="1:6" ht="24">
      <c r="A470" s="404">
        <v>22</v>
      </c>
      <c r="B470" s="418" t="s">
        <v>446</v>
      </c>
      <c r="C470" s="386" t="s">
        <v>130</v>
      </c>
      <c r="D470" s="419">
        <v>50</v>
      </c>
      <c r="E470" s="367"/>
      <c r="F470" s="403">
        <f t="shared" si="25"/>
        <v>0</v>
      </c>
    </row>
    <row r="471" spans="1:6">
      <c r="A471" s="426">
        <v>25</v>
      </c>
      <c r="B471" s="427" t="s">
        <v>448</v>
      </c>
      <c r="C471" s="428" t="s">
        <v>69</v>
      </c>
      <c r="D471" s="428">
        <v>0.03</v>
      </c>
      <c r="E471" s="367">
        <f>SUM(F465:F470)</f>
        <v>0</v>
      </c>
      <c r="F471" s="249">
        <f>E471*0.03</f>
        <v>0</v>
      </c>
    </row>
    <row r="472" spans="1:6" ht="24">
      <c r="A472" s="404">
        <v>26</v>
      </c>
      <c r="B472" s="418" t="s">
        <v>515</v>
      </c>
      <c r="C472" s="405" t="s">
        <v>55</v>
      </c>
      <c r="D472" s="406">
        <v>2</v>
      </c>
      <c r="E472" s="367"/>
      <c r="F472" s="403">
        <f>D472*E472</f>
        <v>0</v>
      </c>
    </row>
    <row r="473" spans="1:6" ht="24">
      <c r="A473" s="404">
        <v>27</v>
      </c>
      <c r="B473" s="418" t="s">
        <v>450</v>
      </c>
      <c r="C473" s="386" t="s">
        <v>55</v>
      </c>
      <c r="D473" s="402">
        <v>1</v>
      </c>
      <c r="E473" s="367"/>
      <c r="F473" s="403">
        <f t="shared" ref="F473:F474" si="26">D473*E473</f>
        <v>0</v>
      </c>
    </row>
    <row r="474" spans="1:6">
      <c r="A474" s="404">
        <v>27</v>
      </c>
      <c r="B474" s="418" t="s">
        <v>451</v>
      </c>
      <c r="C474" s="386" t="s">
        <v>31</v>
      </c>
      <c r="D474" s="402">
        <v>1</v>
      </c>
      <c r="E474" s="367"/>
      <c r="F474" s="403">
        <f t="shared" si="26"/>
        <v>0</v>
      </c>
    </row>
    <row r="475" spans="1:6">
      <c r="A475" s="404">
        <v>28</v>
      </c>
      <c r="B475" s="418" t="s">
        <v>452</v>
      </c>
      <c r="C475" s="386" t="s">
        <v>31</v>
      </c>
      <c r="D475" s="402">
        <v>1</v>
      </c>
      <c r="E475" s="367"/>
      <c r="F475" s="403">
        <f>D475*E475</f>
        <v>0</v>
      </c>
    </row>
    <row r="476" spans="1:6" ht="36">
      <c r="A476" s="404">
        <v>29</v>
      </c>
      <c r="B476" s="423" t="s">
        <v>453</v>
      </c>
      <c r="C476" s="386" t="s">
        <v>31</v>
      </c>
      <c r="D476" s="402">
        <v>1</v>
      </c>
      <c r="E476" s="367"/>
      <c r="F476" s="403">
        <f>D476*E476</f>
        <v>0</v>
      </c>
    </row>
    <row r="477" spans="1:6" ht="14.4" thickBot="1">
      <c r="A477" s="430"/>
      <c r="B477" s="430"/>
      <c r="C477" s="431"/>
      <c r="D477" s="431"/>
      <c r="E477" s="432"/>
      <c r="F477" s="433"/>
    </row>
    <row r="478" spans="1:6" ht="14.4" thickTop="1">
      <c r="A478" s="434"/>
      <c r="B478" s="387" t="s">
        <v>137</v>
      </c>
      <c r="C478" s="388"/>
      <c r="D478" s="388"/>
      <c r="E478" s="390"/>
      <c r="F478" s="349">
        <f>SUM(F458:F476)</f>
        <v>0</v>
      </c>
    </row>
    <row r="479" spans="1:6" ht="14.4">
      <c r="A479" s="386"/>
      <c r="B479" s="387"/>
      <c r="C479" s="388"/>
      <c r="D479" s="389"/>
      <c r="E479" s="367"/>
      <c r="F479" s="367"/>
    </row>
    <row r="480" spans="1:6" ht="14.4">
      <c r="A480" s="465"/>
      <c r="B480" s="350" t="s">
        <v>482</v>
      </c>
      <c r="C480" s="466"/>
      <c r="D480" s="467"/>
      <c r="E480" s="468"/>
      <c r="F480" s="367"/>
    </row>
    <row r="481" spans="1:6" ht="14.4">
      <c r="A481" s="312" t="s">
        <v>292</v>
      </c>
      <c r="B481" s="469" t="s">
        <v>293</v>
      </c>
      <c r="C481" s="246" t="s">
        <v>294</v>
      </c>
      <c r="D481" s="253" t="s">
        <v>295</v>
      </c>
      <c r="E481" s="468" t="s">
        <v>296</v>
      </c>
      <c r="F481" s="470" t="s">
        <v>297</v>
      </c>
    </row>
    <row r="482" spans="1:6" ht="24">
      <c r="A482" s="471" t="s">
        <v>138</v>
      </c>
      <c r="B482" s="472" t="s">
        <v>483</v>
      </c>
      <c r="C482" s="244" t="s">
        <v>52</v>
      </c>
      <c r="D482" s="467">
        <v>2</v>
      </c>
      <c r="E482" s="473"/>
      <c r="F482" s="249">
        <f>D482*E482</f>
        <v>0</v>
      </c>
    </row>
    <row r="483" spans="1:6" ht="14.4">
      <c r="A483" s="471"/>
      <c r="B483" s="472"/>
      <c r="C483" s="244"/>
      <c r="D483" s="467"/>
      <c r="E483" s="473"/>
      <c r="F483" s="249"/>
    </row>
    <row r="484" spans="1:6" ht="24">
      <c r="A484" s="471">
        <v>2</v>
      </c>
      <c r="B484" s="472" t="s">
        <v>516</v>
      </c>
      <c r="C484" s="244" t="s">
        <v>52</v>
      </c>
      <c r="D484" s="467">
        <v>4</v>
      </c>
      <c r="E484" s="473"/>
      <c r="F484" s="249">
        <f t="shared" ref="F484:F486" si="27">D484*E484</f>
        <v>0</v>
      </c>
    </row>
    <row r="485" spans="1:6" ht="14.4">
      <c r="A485" s="471"/>
      <c r="B485" s="472"/>
      <c r="C485" s="244"/>
      <c r="D485" s="467"/>
      <c r="E485" s="473"/>
      <c r="F485" s="249"/>
    </row>
    <row r="486" spans="1:6" ht="24">
      <c r="A486" s="471">
        <v>3</v>
      </c>
      <c r="B486" s="472" t="s">
        <v>489</v>
      </c>
      <c r="C486" s="244" t="s">
        <v>52</v>
      </c>
      <c r="D486" s="467">
        <v>4</v>
      </c>
      <c r="E486" s="473"/>
      <c r="F486" s="249">
        <f t="shared" si="27"/>
        <v>0</v>
      </c>
    </row>
    <row r="487" spans="1:6" ht="14.4">
      <c r="A487" s="471"/>
      <c r="B487" s="472"/>
      <c r="C487" s="244"/>
      <c r="D487" s="467"/>
      <c r="E487" s="473"/>
      <c r="F487" s="249"/>
    </row>
    <row r="488" spans="1:6" ht="14.4">
      <c r="A488" s="471">
        <v>4</v>
      </c>
      <c r="B488" s="472" t="s">
        <v>517</v>
      </c>
      <c r="C488" s="244" t="s">
        <v>52</v>
      </c>
      <c r="D488" s="467">
        <v>2</v>
      </c>
      <c r="E488" s="473"/>
      <c r="F488" s="249">
        <f t="shared" ref="F488" si="28">D488*E488</f>
        <v>0</v>
      </c>
    </row>
    <row r="489" spans="1:6" ht="15" thickBot="1">
      <c r="A489" s="474"/>
      <c r="B489" s="282"/>
      <c r="C489" s="283"/>
      <c r="D489" s="475"/>
      <c r="E489" s="476"/>
      <c r="F489" s="477"/>
    </row>
    <row r="490" spans="1:6" ht="15" thickTop="1">
      <c r="A490" s="371"/>
      <c r="B490" s="293"/>
      <c r="C490" s="244"/>
      <c r="D490" s="467"/>
      <c r="E490" s="473"/>
      <c r="F490" s="478"/>
    </row>
    <row r="491" spans="1:6" ht="14.4">
      <c r="A491" s="371"/>
      <c r="B491" s="293" t="s">
        <v>137</v>
      </c>
      <c r="C491" s="244"/>
      <c r="D491" s="467"/>
      <c r="E491" s="473"/>
      <c r="F491" s="349">
        <f>SUM(F482:F488)</f>
        <v>0</v>
      </c>
    </row>
    <row r="492" spans="1:6" ht="14.4">
      <c r="A492" s="278"/>
      <c r="B492" s="305"/>
      <c r="C492" s="453"/>
      <c r="D492" s="479"/>
      <c r="E492" s="480"/>
      <c r="F492" s="480"/>
    </row>
    <row r="493" spans="1:6" ht="15.6">
      <c r="A493" s="244"/>
      <c r="B493" s="252" t="s">
        <v>491</v>
      </c>
      <c r="C493" s="244"/>
      <c r="D493" s="261"/>
      <c r="E493" s="249"/>
      <c r="F493" s="249"/>
    </row>
    <row r="494" spans="1:6" ht="15.6">
      <c r="A494" s="244"/>
      <c r="B494" s="481"/>
      <c r="C494" s="244"/>
      <c r="D494" s="261"/>
      <c r="E494" s="249"/>
      <c r="F494" s="249"/>
    </row>
    <row r="495" spans="1:6" ht="14.4">
      <c r="A495" s="244"/>
      <c r="B495" s="257" t="s">
        <v>492</v>
      </c>
      <c r="C495" s="244"/>
      <c r="D495" s="261"/>
      <c r="E495" s="249"/>
      <c r="F495" s="249"/>
    </row>
    <row r="496" spans="1:6" ht="14.4">
      <c r="A496" s="244"/>
      <c r="B496" s="291"/>
      <c r="C496" s="244"/>
      <c r="D496" s="261"/>
      <c r="E496" s="249"/>
      <c r="F496" s="249"/>
    </row>
    <row r="497" spans="1:6" ht="14.4">
      <c r="A497" s="244"/>
      <c r="B497" s="350" t="s">
        <v>493</v>
      </c>
      <c r="C497" s="244"/>
      <c r="D497" s="261"/>
      <c r="E497" s="249"/>
      <c r="F497" s="249"/>
    </row>
    <row r="498" spans="1:6" ht="14.4">
      <c r="A498" s="244"/>
      <c r="B498" s="256"/>
      <c r="C498" s="244"/>
      <c r="D498" s="261"/>
      <c r="E498" s="249"/>
      <c r="F498" s="249"/>
    </row>
    <row r="499" spans="1:6" ht="14.4">
      <c r="A499" s="244"/>
      <c r="B499" s="291" t="s">
        <v>494</v>
      </c>
      <c r="C499" s="244"/>
      <c r="D499" s="261"/>
      <c r="E499" s="249"/>
      <c r="F499" s="249">
        <f>F426</f>
        <v>0</v>
      </c>
    </row>
    <row r="500" spans="1:6" ht="14.4">
      <c r="A500" s="244"/>
      <c r="B500" s="291"/>
      <c r="C500" s="244"/>
      <c r="D500" s="261"/>
      <c r="E500" s="249"/>
      <c r="F500" s="249"/>
    </row>
    <row r="501" spans="1:6" ht="14.4">
      <c r="A501" s="244"/>
      <c r="B501" s="291" t="s">
        <v>495</v>
      </c>
      <c r="C501" s="244"/>
      <c r="D501" s="261"/>
      <c r="E501" s="249"/>
      <c r="F501" s="249">
        <f>F455</f>
        <v>0</v>
      </c>
    </row>
    <row r="502" spans="1:6" ht="14.4">
      <c r="A502" s="244"/>
      <c r="B502" s="291"/>
      <c r="C502" s="244"/>
      <c r="D502" s="261"/>
      <c r="E502" s="249"/>
      <c r="F502" s="249"/>
    </row>
    <row r="503" spans="1:6" ht="14.4">
      <c r="A503" s="244"/>
      <c r="B503" s="256" t="s">
        <v>497</v>
      </c>
      <c r="C503" s="244"/>
      <c r="D503" s="261"/>
      <c r="E503" s="249"/>
      <c r="F503" s="249"/>
    </row>
    <row r="504" spans="1:6" ht="14.4">
      <c r="A504" s="244"/>
      <c r="B504" s="291"/>
      <c r="C504" s="244"/>
      <c r="D504" s="261"/>
      <c r="E504" s="249"/>
      <c r="F504" s="249"/>
    </row>
    <row r="505" spans="1:6" ht="14.4">
      <c r="A505" s="244"/>
      <c r="B505" s="305" t="s">
        <v>518</v>
      </c>
      <c r="C505" s="244"/>
      <c r="D505" s="261"/>
      <c r="E505" s="249"/>
      <c r="F505" s="249">
        <f>F478</f>
        <v>0</v>
      </c>
    </row>
    <row r="506" spans="1:6" ht="14.4">
      <c r="A506" s="244"/>
      <c r="B506" s="305"/>
      <c r="C506" s="244"/>
      <c r="D506" s="261"/>
      <c r="E506" s="249"/>
      <c r="F506" s="249"/>
    </row>
    <row r="507" spans="1:6" ht="14.4">
      <c r="A507" s="244"/>
      <c r="B507" s="482" t="s">
        <v>482</v>
      </c>
      <c r="C507" s="244"/>
      <c r="D507" s="261"/>
      <c r="E507" s="249"/>
      <c r="F507" s="249">
        <f>F491</f>
        <v>0</v>
      </c>
    </row>
    <row r="508" spans="1:6" ht="14.4">
      <c r="A508" s="244"/>
      <c r="B508" s="482"/>
      <c r="C508" s="244"/>
      <c r="D508" s="261"/>
      <c r="E508" s="249"/>
      <c r="F508" s="249"/>
    </row>
    <row r="509" spans="1:6" ht="14.4">
      <c r="A509" s="244"/>
      <c r="B509" s="482" t="s">
        <v>503</v>
      </c>
      <c r="C509" s="244"/>
      <c r="D509" s="261"/>
      <c r="E509" s="249">
        <f>SUM(F485:F507)</f>
        <v>0</v>
      </c>
      <c r="F509" s="249">
        <f>E509*0.03</f>
        <v>0</v>
      </c>
    </row>
    <row r="510" spans="1:6" ht="15" thickBot="1">
      <c r="A510" s="244"/>
      <c r="B510" s="483"/>
      <c r="C510" s="283"/>
      <c r="D510" s="284"/>
      <c r="E510" s="347"/>
      <c r="F510" s="347"/>
    </row>
    <row r="511" spans="1:6" ht="15" thickTop="1">
      <c r="A511" s="244"/>
      <c r="B511" s="256"/>
      <c r="C511" s="244"/>
      <c r="D511" s="261"/>
      <c r="E511" s="249"/>
      <c r="F511" s="249"/>
    </row>
    <row r="512" spans="1:6" ht="14.4">
      <c r="A512" s="244"/>
      <c r="B512" s="291" t="s">
        <v>504</v>
      </c>
      <c r="C512" s="244"/>
      <c r="D512" s="261"/>
      <c r="E512" s="249"/>
      <c r="F512" s="249">
        <f>SUM(F499:F509)</f>
        <v>0</v>
      </c>
    </row>
    <row r="513" spans="1:6" ht="14.4">
      <c r="A513" s="244"/>
      <c r="B513" s="291" t="s">
        <v>505</v>
      </c>
      <c r="C513" s="244"/>
      <c r="D513" s="261"/>
      <c r="E513" s="249"/>
      <c r="F513" s="248">
        <f>F512*0.22</f>
        <v>0</v>
      </c>
    </row>
    <row r="514" spans="1:6" ht="14.4">
      <c r="A514" s="328"/>
      <c r="B514" s="484" t="s">
        <v>506</v>
      </c>
      <c r="C514" s="485"/>
      <c r="D514" s="486"/>
      <c r="E514" s="487"/>
      <c r="F514" s="488">
        <f>SUM(F512:F513)</f>
        <v>0</v>
      </c>
    </row>
    <row r="516" spans="1:6">
      <c r="A516" s="146" t="s">
        <v>127</v>
      </c>
      <c r="B516" s="159" t="s">
        <v>576</v>
      </c>
    </row>
    <row r="518" spans="1:6" ht="18">
      <c r="A518" s="244"/>
      <c r="B518" s="245" t="s">
        <v>286</v>
      </c>
      <c r="C518" s="246"/>
      <c r="D518" s="247"/>
      <c r="E518" s="248"/>
      <c r="F518" s="249"/>
    </row>
    <row r="519" spans="1:6" ht="14.4">
      <c r="A519" s="244"/>
      <c r="B519" s="250" t="s">
        <v>520</v>
      </c>
      <c r="C519" s="246"/>
      <c r="D519" s="247"/>
      <c r="E519" s="248"/>
      <c r="F519" s="249"/>
    </row>
    <row r="520" spans="1:6" ht="15.6">
      <c r="A520" s="251"/>
      <c r="B520" s="252" t="s">
        <v>288</v>
      </c>
      <c r="C520" s="253"/>
      <c r="D520" s="247"/>
      <c r="E520" s="254"/>
      <c r="F520" s="255"/>
    </row>
    <row r="521" spans="1:6" ht="14.4">
      <c r="A521" s="244"/>
      <c r="B521" s="256"/>
      <c r="C521" s="246"/>
      <c r="D521" s="247"/>
      <c r="E521" s="248"/>
      <c r="F521" s="249"/>
    </row>
    <row r="522" spans="1:6" ht="14.4">
      <c r="A522" s="244"/>
      <c r="B522" s="257" t="s">
        <v>289</v>
      </c>
      <c r="C522" s="246"/>
      <c r="D522" s="247"/>
      <c r="E522" s="248"/>
      <c r="F522" s="249"/>
    </row>
    <row r="523" spans="1:6" ht="14.4">
      <c r="A523" s="244"/>
      <c r="B523" s="256"/>
      <c r="C523" s="246"/>
      <c r="D523" s="247"/>
      <c r="E523" s="248"/>
      <c r="F523" s="249"/>
    </row>
    <row r="524" spans="1:6" ht="24.6">
      <c r="A524" s="244"/>
      <c r="B524" s="250" t="s">
        <v>290</v>
      </c>
      <c r="C524" s="246"/>
      <c r="D524" s="247"/>
      <c r="E524" s="248"/>
      <c r="F524" s="249"/>
    </row>
    <row r="525" spans="1:6" ht="24.6">
      <c r="A525" s="244"/>
      <c r="B525" s="250" t="s">
        <v>291</v>
      </c>
      <c r="C525" s="246"/>
      <c r="D525" s="247"/>
      <c r="E525" s="248"/>
      <c r="F525" s="249"/>
    </row>
    <row r="526" spans="1:6" ht="14.4">
      <c r="A526" s="244"/>
      <c r="B526" s="250"/>
      <c r="C526" s="246"/>
      <c r="D526" s="247"/>
      <c r="E526" s="248"/>
      <c r="F526" s="249"/>
    </row>
    <row r="527" spans="1:6" ht="14.4">
      <c r="A527" s="258" t="s">
        <v>292</v>
      </c>
      <c r="B527" s="259" t="s">
        <v>293</v>
      </c>
      <c r="C527" s="260" t="s">
        <v>294</v>
      </c>
      <c r="D527" s="261" t="s">
        <v>295</v>
      </c>
      <c r="E527" s="262" t="s">
        <v>296</v>
      </c>
      <c r="F527" s="263" t="s">
        <v>297</v>
      </c>
    </row>
    <row r="528" spans="1:6" ht="132">
      <c r="A528" s="264">
        <v>1</v>
      </c>
      <c r="B528" s="265" t="s">
        <v>521</v>
      </c>
      <c r="C528" s="266" t="s">
        <v>55</v>
      </c>
      <c r="D528" s="267">
        <v>22</v>
      </c>
      <c r="E528" s="268"/>
      <c r="F528" s="269">
        <f>D528*E528</f>
        <v>0</v>
      </c>
    </row>
    <row r="529" spans="1:6" ht="14.4">
      <c r="A529" s="264"/>
      <c r="B529" s="265"/>
      <c r="C529" s="266"/>
      <c r="D529" s="267"/>
      <c r="E529" s="268"/>
      <c r="F529" s="269"/>
    </row>
    <row r="530" spans="1:6">
      <c r="A530" s="264"/>
      <c r="B530" s="273" t="s">
        <v>305</v>
      </c>
      <c r="C530" s="266"/>
      <c r="D530" s="274"/>
      <c r="E530" s="268"/>
      <c r="F530" s="269"/>
    </row>
    <row r="531" spans="1:6">
      <c r="A531" s="264"/>
      <c r="B531" s="275"/>
      <c r="C531" s="266"/>
      <c r="D531" s="274"/>
      <c r="E531" s="268"/>
      <c r="F531" s="269"/>
    </row>
    <row r="532" spans="1:6" ht="36">
      <c r="A532" s="264">
        <v>2</v>
      </c>
      <c r="B532" s="275" t="s">
        <v>522</v>
      </c>
      <c r="C532" s="266" t="s">
        <v>55</v>
      </c>
      <c r="D532" s="267">
        <v>5</v>
      </c>
      <c r="E532" s="268"/>
      <c r="F532" s="269">
        <f>D532*E532</f>
        <v>0</v>
      </c>
    </row>
    <row r="533" spans="1:6" ht="14.4">
      <c r="A533" s="264"/>
      <c r="B533" s="275"/>
      <c r="C533" s="266"/>
      <c r="D533" s="267"/>
      <c r="E533" s="268"/>
      <c r="F533" s="269"/>
    </row>
    <row r="534" spans="1:6" ht="14.4">
      <c r="A534" s="276">
        <v>3</v>
      </c>
      <c r="B534" s="277" t="s">
        <v>309</v>
      </c>
      <c r="C534" s="278" t="s">
        <v>31</v>
      </c>
      <c r="D534" s="279">
        <v>1</v>
      </c>
      <c r="E534" s="280"/>
      <c r="F534" s="269">
        <f>D534*E534</f>
        <v>0</v>
      </c>
    </row>
    <row r="535" spans="1:6" ht="14.4">
      <c r="A535" s="264"/>
      <c r="B535" s="275"/>
      <c r="C535" s="266"/>
      <c r="D535" s="267"/>
      <c r="E535" s="268"/>
      <c r="F535" s="269"/>
    </row>
    <row r="536" spans="1:6" ht="24.6" thickBot="1">
      <c r="A536" s="281">
        <v>4</v>
      </c>
      <c r="B536" s="282" t="s">
        <v>310</v>
      </c>
      <c r="C536" s="283" t="s">
        <v>31</v>
      </c>
      <c r="D536" s="284">
        <v>1</v>
      </c>
      <c r="E536" s="285"/>
      <c r="F536" s="286">
        <f>D536*E536</f>
        <v>0</v>
      </c>
    </row>
    <row r="537" spans="1:6" ht="15" thickTop="1">
      <c r="A537" s="278"/>
      <c r="B537" s="287" t="s">
        <v>137</v>
      </c>
      <c r="C537" s="278"/>
      <c r="D537" s="247"/>
      <c r="E537" s="288"/>
      <c r="F537" s="272">
        <f>SUM(F528:F536)</f>
        <v>0</v>
      </c>
    </row>
    <row r="538" spans="1:6" ht="14.4">
      <c r="A538" s="289"/>
      <c r="B538" s="290"/>
      <c r="C538" s="244"/>
      <c r="D538" s="261"/>
      <c r="E538" s="249"/>
      <c r="F538" s="269"/>
    </row>
    <row r="539" spans="1:6" ht="14.4">
      <c r="A539" s="244"/>
      <c r="B539" s="291"/>
      <c r="C539" s="244"/>
      <c r="D539" s="261"/>
      <c r="E539" s="249"/>
      <c r="F539" s="249"/>
    </row>
    <row r="540" spans="1:6" ht="14.4">
      <c r="A540" s="244"/>
      <c r="B540" s="257" t="s">
        <v>311</v>
      </c>
      <c r="C540" s="244"/>
      <c r="D540" s="247"/>
      <c r="E540" s="249"/>
      <c r="F540" s="249"/>
    </row>
    <row r="541" spans="1:6" ht="14.4">
      <c r="A541" s="246"/>
      <c r="B541" s="256"/>
      <c r="C541" s="246"/>
      <c r="D541" s="247"/>
      <c r="E541" s="248"/>
      <c r="F541" s="248"/>
    </row>
    <row r="542" spans="1:6" ht="14.4">
      <c r="A542" s="258" t="s">
        <v>292</v>
      </c>
      <c r="B542" s="259" t="s">
        <v>293</v>
      </c>
      <c r="C542" s="260" t="s">
        <v>294</v>
      </c>
      <c r="D542" s="261" t="s">
        <v>295</v>
      </c>
      <c r="E542" s="262" t="s">
        <v>312</v>
      </c>
      <c r="F542" s="263" t="s">
        <v>297</v>
      </c>
    </row>
    <row r="543" spans="1:6" ht="48">
      <c r="A543" s="301" t="s">
        <v>138</v>
      </c>
      <c r="B543" s="302" t="s">
        <v>316</v>
      </c>
      <c r="C543" s="244"/>
      <c r="D543" s="253"/>
      <c r="E543" s="303"/>
      <c r="F543" s="269"/>
    </row>
    <row r="544" spans="1:6" ht="24">
      <c r="A544" s="301"/>
      <c r="B544" s="304" t="s">
        <v>317</v>
      </c>
      <c r="C544" s="244" t="s">
        <v>55</v>
      </c>
      <c r="D544" s="253">
        <v>6</v>
      </c>
      <c r="E544" s="303"/>
      <c r="F544" s="269">
        <f>D544*E544</f>
        <v>0</v>
      </c>
    </row>
    <row r="545" spans="1:6" ht="14.4">
      <c r="A545" s="301"/>
      <c r="B545" s="304"/>
      <c r="C545" s="244"/>
      <c r="D545" s="253"/>
      <c r="E545" s="303"/>
      <c r="F545" s="269"/>
    </row>
    <row r="546" spans="1:6" ht="14.4">
      <c r="A546" s="301" t="s">
        <v>139</v>
      </c>
      <c r="B546" s="298" t="s">
        <v>523</v>
      </c>
      <c r="C546" s="244" t="s">
        <v>55</v>
      </c>
      <c r="D546" s="261">
        <v>2</v>
      </c>
      <c r="E546" s="268"/>
      <c r="F546" s="249">
        <f>D546*E546</f>
        <v>0</v>
      </c>
    </row>
    <row r="547" spans="1:6" ht="14.4">
      <c r="A547" s="301"/>
      <c r="B547" s="298"/>
      <c r="C547" s="244"/>
      <c r="D547" s="261"/>
      <c r="E547" s="268"/>
      <c r="F547" s="249"/>
    </row>
    <row r="548" spans="1:6" ht="14.4">
      <c r="A548" s="301" t="s">
        <v>140</v>
      </c>
      <c r="B548" s="298" t="s">
        <v>524</v>
      </c>
      <c r="C548" s="244" t="s">
        <v>55</v>
      </c>
      <c r="D548" s="261">
        <v>4</v>
      </c>
      <c r="E548" s="268"/>
      <c r="F548" s="249">
        <f>D548*E548</f>
        <v>0</v>
      </c>
    </row>
    <row r="549" spans="1:6" ht="14.4">
      <c r="A549" s="244"/>
      <c r="B549" s="291"/>
      <c r="C549" s="244"/>
      <c r="D549" s="261"/>
      <c r="E549" s="300"/>
      <c r="F549" s="249"/>
    </row>
    <row r="550" spans="1:6" ht="24">
      <c r="A550" s="301" t="s">
        <v>141</v>
      </c>
      <c r="B550" s="298" t="s">
        <v>325</v>
      </c>
      <c r="C550" s="244" t="s">
        <v>55</v>
      </c>
      <c r="D550" s="261">
        <v>2</v>
      </c>
      <c r="E550" s="268"/>
      <c r="F550" s="269">
        <f>D550*E550</f>
        <v>0</v>
      </c>
    </row>
    <row r="551" spans="1:6" ht="14.4">
      <c r="A551" s="301"/>
      <c r="B551" s="298"/>
      <c r="C551" s="244"/>
      <c r="D551" s="261"/>
      <c r="E551" s="268"/>
      <c r="F551" s="269"/>
    </row>
    <row r="552" spans="1:6" ht="24">
      <c r="A552" s="289">
        <v>5</v>
      </c>
      <c r="B552" s="293" t="s">
        <v>327</v>
      </c>
      <c r="C552" s="244"/>
      <c r="D552" s="261"/>
      <c r="E552" s="268"/>
      <c r="F552" s="269"/>
    </row>
    <row r="553" spans="1:6" ht="14.4">
      <c r="A553" s="289"/>
      <c r="B553" s="298" t="s">
        <v>328</v>
      </c>
      <c r="C553" s="244" t="s">
        <v>130</v>
      </c>
      <c r="D553" s="261">
        <v>15</v>
      </c>
      <c r="E553" s="268"/>
      <c r="F553" s="269">
        <f t="shared" ref="F553" si="29">D553*E553</f>
        <v>0</v>
      </c>
    </row>
    <row r="554" spans="1:6" ht="14.4">
      <c r="A554" s="289"/>
      <c r="B554" s="298"/>
      <c r="C554" s="244"/>
      <c r="D554" s="261"/>
      <c r="E554" s="268"/>
      <c r="F554" s="269"/>
    </row>
    <row r="555" spans="1:6" ht="36">
      <c r="A555" s="289">
        <v>6</v>
      </c>
      <c r="B555" s="307" t="s">
        <v>329</v>
      </c>
      <c r="C555" s="244"/>
      <c r="D555" s="261"/>
      <c r="E555" s="268"/>
      <c r="F555" s="269"/>
    </row>
    <row r="556" spans="1:6" ht="14.4">
      <c r="A556" s="289"/>
      <c r="B556" s="298" t="s">
        <v>330</v>
      </c>
      <c r="C556" s="244" t="s">
        <v>130</v>
      </c>
      <c r="D556" s="261">
        <v>160</v>
      </c>
      <c r="E556" s="268"/>
      <c r="F556" s="269">
        <f t="shared" ref="F556:F562" si="30">D556*E556</f>
        <v>0</v>
      </c>
    </row>
    <row r="557" spans="1:6" ht="14.4">
      <c r="A557" s="289"/>
      <c r="B557" s="298" t="s">
        <v>331</v>
      </c>
      <c r="C557" s="244" t="s">
        <v>130</v>
      </c>
      <c r="D557" s="261">
        <v>80</v>
      </c>
      <c r="E557" s="268"/>
      <c r="F557" s="269">
        <f t="shared" si="30"/>
        <v>0</v>
      </c>
    </row>
    <row r="558" spans="1:6" ht="14.4">
      <c r="A558" s="289"/>
      <c r="B558" s="298" t="s">
        <v>333</v>
      </c>
      <c r="C558" s="244" t="s">
        <v>130</v>
      </c>
      <c r="D558" s="261">
        <v>90</v>
      </c>
      <c r="E558" s="268"/>
      <c r="F558" s="269">
        <f t="shared" si="30"/>
        <v>0</v>
      </c>
    </row>
    <row r="559" spans="1:6" ht="14.4">
      <c r="A559" s="289"/>
      <c r="B559" s="298" t="s">
        <v>334</v>
      </c>
      <c r="C559" s="244" t="s">
        <v>130</v>
      </c>
      <c r="D559" s="261">
        <v>280</v>
      </c>
      <c r="E559" s="268"/>
      <c r="F559" s="269">
        <f t="shared" si="30"/>
        <v>0</v>
      </c>
    </row>
    <row r="560" spans="1:6" ht="14.4">
      <c r="A560" s="289"/>
      <c r="B560" s="298" t="s">
        <v>335</v>
      </c>
      <c r="C560" s="244" t="s">
        <v>130</v>
      </c>
      <c r="D560" s="261">
        <v>140</v>
      </c>
      <c r="E560" s="268"/>
      <c r="F560" s="269">
        <f t="shared" si="30"/>
        <v>0</v>
      </c>
    </row>
    <row r="561" spans="1:6" ht="14.4">
      <c r="A561" s="289"/>
      <c r="B561" s="298" t="s">
        <v>525</v>
      </c>
      <c r="C561" s="244" t="s">
        <v>130</v>
      </c>
      <c r="D561" s="261">
        <v>50</v>
      </c>
      <c r="E561" s="268"/>
      <c r="F561" s="269">
        <f t="shared" si="30"/>
        <v>0</v>
      </c>
    </row>
    <row r="562" spans="1:6" ht="14.4">
      <c r="A562" s="289"/>
      <c r="B562" s="298" t="s">
        <v>526</v>
      </c>
      <c r="C562" s="244" t="s">
        <v>130</v>
      </c>
      <c r="D562" s="261">
        <v>40</v>
      </c>
      <c r="E562" s="268"/>
      <c r="F562" s="269">
        <f t="shared" si="30"/>
        <v>0</v>
      </c>
    </row>
    <row r="563" spans="1:6" ht="14.4">
      <c r="A563" s="289"/>
      <c r="B563" s="298"/>
      <c r="C563" s="244"/>
      <c r="D563" s="261"/>
      <c r="E563" s="268"/>
      <c r="F563" s="269"/>
    </row>
    <row r="564" spans="1:6" ht="36">
      <c r="A564" s="308">
        <v>7</v>
      </c>
      <c r="B564" s="298" t="s">
        <v>336</v>
      </c>
      <c r="C564" s="244"/>
      <c r="D564" s="261"/>
      <c r="E564" s="268"/>
      <c r="F564" s="269"/>
    </row>
    <row r="565" spans="1:6" ht="14.4">
      <c r="A565" s="289"/>
      <c r="B565" s="298" t="s">
        <v>338</v>
      </c>
      <c r="C565" s="244" t="s">
        <v>130</v>
      </c>
      <c r="D565" s="261">
        <v>210</v>
      </c>
      <c r="E565" s="268"/>
      <c r="F565" s="269">
        <f>D565*E565</f>
        <v>0</v>
      </c>
    </row>
    <row r="566" spans="1:6" ht="14.4">
      <c r="A566" s="289"/>
      <c r="B566" s="298"/>
      <c r="C566" s="244"/>
      <c r="D566" s="261"/>
      <c r="E566" s="268"/>
      <c r="F566" s="269"/>
    </row>
    <row r="567" spans="1:6" ht="14.4">
      <c r="A567" s="289">
        <v>8</v>
      </c>
      <c r="B567" s="298" t="s">
        <v>343</v>
      </c>
      <c r="C567" s="244"/>
      <c r="D567" s="261"/>
      <c r="E567" s="268"/>
      <c r="F567" s="249"/>
    </row>
    <row r="568" spans="1:6" ht="14.4">
      <c r="A568" s="289"/>
      <c r="B568" s="298" t="s">
        <v>344</v>
      </c>
      <c r="C568" s="244" t="s">
        <v>130</v>
      </c>
      <c r="D568" s="261">
        <v>120</v>
      </c>
      <c r="E568" s="268"/>
      <c r="F568" s="249">
        <f>D568*E568</f>
        <v>0</v>
      </c>
    </row>
    <row r="569" spans="1:6" ht="14.4">
      <c r="A569" s="289"/>
      <c r="B569" s="298" t="s">
        <v>345</v>
      </c>
      <c r="C569" s="244" t="s">
        <v>130</v>
      </c>
      <c r="D569" s="261">
        <v>180</v>
      </c>
      <c r="E569" s="268"/>
      <c r="F569" s="249">
        <f>D569*E569</f>
        <v>0</v>
      </c>
    </row>
    <row r="570" spans="1:6" ht="14.4">
      <c r="A570" s="289"/>
      <c r="B570" s="298"/>
      <c r="C570" s="244"/>
      <c r="D570" s="261"/>
      <c r="E570" s="268"/>
      <c r="F570" s="249"/>
    </row>
    <row r="571" spans="1:6" ht="60">
      <c r="A571" s="289">
        <v>9</v>
      </c>
      <c r="B571" s="293" t="s">
        <v>346</v>
      </c>
      <c r="C571" s="244"/>
      <c r="D571" s="261"/>
      <c r="E571" s="268"/>
      <c r="F571" s="249"/>
    </row>
    <row r="572" spans="1:6" ht="14.4">
      <c r="A572" s="244"/>
      <c r="B572" s="291" t="s">
        <v>348</v>
      </c>
      <c r="C572" s="244" t="s">
        <v>130</v>
      </c>
      <c r="D572" s="261">
        <v>30</v>
      </c>
      <c r="E572" s="268"/>
      <c r="F572" s="249">
        <f t="shared" ref="F572:F574" si="31">D572*E572</f>
        <v>0</v>
      </c>
    </row>
    <row r="573" spans="1:6" ht="14.4">
      <c r="A573" s="244"/>
      <c r="B573" s="291"/>
      <c r="C573" s="244"/>
      <c r="D573" s="261"/>
      <c r="E573" s="268"/>
      <c r="F573" s="249"/>
    </row>
    <row r="574" spans="1:6" ht="36">
      <c r="A574" s="309" t="s">
        <v>145</v>
      </c>
      <c r="B574" s="298" t="s">
        <v>349</v>
      </c>
      <c r="C574" s="244" t="s">
        <v>55</v>
      </c>
      <c r="D574" s="310">
        <v>8</v>
      </c>
      <c r="E574" s="268"/>
      <c r="F574" s="311">
        <f t="shared" si="31"/>
        <v>0</v>
      </c>
    </row>
    <row r="575" spans="1:6" ht="14.4">
      <c r="A575" s="309"/>
      <c r="B575" s="298"/>
      <c r="C575" s="244"/>
      <c r="D575" s="310"/>
      <c r="E575" s="268"/>
      <c r="F575" s="311"/>
    </row>
    <row r="576" spans="1:6" ht="48">
      <c r="A576" s="289">
        <v>11</v>
      </c>
      <c r="B576" s="293" t="s">
        <v>352</v>
      </c>
      <c r="C576" s="244" t="s">
        <v>55</v>
      </c>
      <c r="D576" s="261">
        <v>16</v>
      </c>
      <c r="E576" s="268"/>
      <c r="F576" s="249">
        <f>D576*E576</f>
        <v>0</v>
      </c>
    </row>
    <row r="577" spans="1:6" ht="14.4">
      <c r="A577" s="312"/>
      <c r="B577" s="293"/>
      <c r="C577" s="246"/>
      <c r="D577" s="247"/>
      <c r="E577" s="268"/>
      <c r="F577" s="313"/>
    </row>
    <row r="578" spans="1:6" ht="24">
      <c r="A578" s="308">
        <v>12</v>
      </c>
      <c r="B578" s="293" t="s">
        <v>509</v>
      </c>
      <c r="C578" s="314"/>
      <c r="D578" s="261"/>
      <c r="E578" s="268"/>
      <c r="F578" s="249"/>
    </row>
    <row r="579" spans="1:6" ht="14.4">
      <c r="A579" s="308"/>
      <c r="B579" s="293" t="s">
        <v>354</v>
      </c>
      <c r="C579" s="314" t="s">
        <v>55</v>
      </c>
      <c r="D579" s="261">
        <v>6</v>
      </c>
      <c r="E579" s="268"/>
      <c r="F579" s="249">
        <f>D579*E579</f>
        <v>0</v>
      </c>
    </row>
    <row r="580" spans="1:6" ht="14.4">
      <c r="A580" s="308"/>
      <c r="B580" s="293"/>
      <c r="C580" s="244"/>
      <c r="D580" s="261"/>
      <c r="E580" s="268"/>
      <c r="F580" s="249"/>
    </row>
    <row r="581" spans="1:6" ht="24">
      <c r="A581" s="308">
        <v>13</v>
      </c>
      <c r="B581" s="293" t="s">
        <v>355</v>
      </c>
      <c r="C581" s="315"/>
      <c r="D581" s="261"/>
      <c r="E581" s="268"/>
      <c r="F581" s="249"/>
    </row>
    <row r="582" spans="1:6" ht="14.4">
      <c r="A582" s="308"/>
      <c r="B582" s="293" t="s">
        <v>356</v>
      </c>
      <c r="C582" s="315" t="s">
        <v>55</v>
      </c>
      <c r="D582" s="261">
        <v>4</v>
      </c>
      <c r="E582" s="268"/>
      <c r="F582" s="249">
        <f>D582*E582</f>
        <v>0</v>
      </c>
    </row>
    <row r="583" spans="1:6" ht="14.4">
      <c r="A583" s="308"/>
      <c r="B583" s="293"/>
      <c r="C583" s="315"/>
      <c r="D583" s="261"/>
      <c r="E583" s="268"/>
      <c r="F583" s="249"/>
    </row>
    <row r="584" spans="1:6" ht="24">
      <c r="A584" s="308">
        <v>14</v>
      </c>
      <c r="B584" s="293" t="s">
        <v>357</v>
      </c>
      <c r="C584" s="315"/>
      <c r="D584" s="261"/>
      <c r="E584" s="268"/>
      <c r="F584" s="249"/>
    </row>
    <row r="585" spans="1:6" ht="14.4">
      <c r="A585" s="308"/>
      <c r="B585" s="293" t="s">
        <v>527</v>
      </c>
      <c r="C585" s="315" t="s">
        <v>55</v>
      </c>
      <c r="D585" s="261">
        <v>2</v>
      </c>
      <c r="E585" s="268"/>
      <c r="F585" s="249">
        <f t="shared" ref="F585" si="32">D585*E585</f>
        <v>0</v>
      </c>
    </row>
    <row r="586" spans="1:6" ht="14.4">
      <c r="A586" s="308"/>
      <c r="B586" s="293"/>
      <c r="C586" s="315"/>
      <c r="D586" s="261"/>
      <c r="E586" s="268"/>
      <c r="F586" s="249"/>
    </row>
    <row r="587" spans="1:6" ht="48">
      <c r="A587" s="308">
        <v>15</v>
      </c>
      <c r="B587" s="293" t="s">
        <v>361</v>
      </c>
      <c r="C587" s="244"/>
      <c r="D587" s="316"/>
      <c r="E587" s="268"/>
      <c r="F587" s="249"/>
    </row>
    <row r="588" spans="1:6" ht="14.4">
      <c r="A588" s="308"/>
      <c r="B588" s="293" t="s">
        <v>363</v>
      </c>
      <c r="C588" s="315" t="s">
        <v>55</v>
      </c>
      <c r="D588" s="261">
        <v>2</v>
      </c>
      <c r="E588" s="268"/>
      <c r="F588" s="249">
        <f>D588*E588</f>
        <v>0</v>
      </c>
    </row>
    <row r="589" spans="1:6" ht="14.4">
      <c r="A589" s="308"/>
      <c r="B589" s="293"/>
      <c r="C589" s="315"/>
      <c r="D589" s="261"/>
      <c r="E589" s="268"/>
      <c r="F589" s="249"/>
    </row>
    <row r="590" spans="1:6" ht="60">
      <c r="A590" s="308">
        <v>16</v>
      </c>
      <c r="B590" s="298" t="s">
        <v>364</v>
      </c>
      <c r="C590" s="315" t="s">
        <v>55</v>
      </c>
      <c r="D590" s="317">
        <v>50</v>
      </c>
      <c r="E590" s="318"/>
      <c r="F590" s="319">
        <f t="shared" ref="F590" si="33">E590*D590</f>
        <v>0</v>
      </c>
    </row>
    <row r="591" spans="1:6" ht="14.4">
      <c r="A591" s="308"/>
      <c r="B591" s="298"/>
      <c r="C591" s="315"/>
      <c r="D591" s="317"/>
      <c r="E591" s="318"/>
      <c r="F591" s="319"/>
    </row>
    <row r="592" spans="1:6" ht="24">
      <c r="A592" s="308">
        <v>17</v>
      </c>
      <c r="B592" s="293" t="s">
        <v>365</v>
      </c>
      <c r="C592" s="314" t="s">
        <v>31</v>
      </c>
      <c r="D592" s="261">
        <v>1</v>
      </c>
      <c r="E592" s="268"/>
      <c r="F592" s="249">
        <f t="shared" ref="F592" si="34">D592*E592</f>
        <v>0</v>
      </c>
    </row>
    <row r="593" spans="1:6" ht="15" thickBot="1">
      <c r="A593" s="320"/>
      <c r="B593" s="321"/>
      <c r="C593" s="322"/>
      <c r="D593" s="323"/>
      <c r="E593" s="324"/>
      <c r="F593" s="325"/>
    </row>
    <row r="594" spans="1:6" ht="15" thickTop="1">
      <c r="A594" s="289"/>
      <c r="B594" s="277"/>
      <c r="C594" s="278"/>
      <c r="D594" s="247"/>
      <c r="E594" s="288"/>
      <c r="F594" s="326"/>
    </row>
    <row r="595" spans="1:6" ht="14.4">
      <c r="A595" s="289"/>
      <c r="B595" s="287" t="s">
        <v>366</v>
      </c>
      <c r="C595" s="244"/>
      <c r="D595" s="247"/>
      <c r="E595" s="249"/>
      <c r="F595" s="249">
        <f>SUM(F543:F592)</f>
        <v>0</v>
      </c>
    </row>
    <row r="596" spans="1:6" ht="14.4">
      <c r="A596" s="289"/>
      <c r="B596" s="287"/>
      <c r="C596" s="244"/>
      <c r="D596" s="247"/>
      <c r="E596" s="249"/>
      <c r="F596" s="249"/>
    </row>
    <row r="597" spans="1:6" ht="14.4">
      <c r="A597" s="315"/>
      <c r="B597" s="257" t="s">
        <v>367</v>
      </c>
      <c r="C597" s="244"/>
      <c r="D597" s="247"/>
      <c r="E597" s="249"/>
      <c r="F597" s="249"/>
    </row>
    <row r="598" spans="1:6" ht="14.4">
      <c r="A598" s="258" t="s">
        <v>292</v>
      </c>
      <c r="B598" s="259" t="s">
        <v>293</v>
      </c>
      <c r="C598" s="260" t="s">
        <v>294</v>
      </c>
      <c r="D598" s="261" t="s">
        <v>295</v>
      </c>
      <c r="E598" s="262" t="s">
        <v>312</v>
      </c>
      <c r="F598" s="263" t="s">
        <v>297</v>
      </c>
    </row>
    <row r="599" spans="1:6" ht="14.4">
      <c r="A599" s="258"/>
      <c r="B599" s="259" t="s">
        <v>133</v>
      </c>
      <c r="C599" s="260"/>
      <c r="D599" s="261"/>
      <c r="E599" s="262"/>
      <c r="F599" s="263"/>
    </row>
    <row r="600" spans="1:6" ht="27.6">
      <c r="A600" s="258"/>
      <c r="B600" s="327" t="s">
        <v>528</v>
      </c>
      <c r="C600" s="260"/>
      <c r="D600" s="261"/>
      <c r="E600" s="262"/>
      <c r="F600" s="263"/>
    </row>
    <row r="601" spans="1:6" ht="14.4">
      <c r="A601" s="258"/>
      <c r="B601" s="327"/>
      <c r="C601" s="260"/>
      <c r="D601" s="261"/>
      <c r="E601" s="262"/>
      <c r="F601" s="263"/>
    </row>
    <row r="602" spans="1:6" ht="96">
      <c r="A602" s="495">
        <v>1</v>
      </c>
      <c r="B602" s="496" t="s">
        <v>529</v>
      </c>
      <c r="C602" s="497" t="s">
        <v>530</v>
      </c>
      <c r="D602" s="498">
        <v>1</v>
      </c>
      <c r="E602" s="499"/>
      <c r="F602" s="499"/>
    </row>
    <row r="603" spans="1:6">
      <c r="A603" s="495"/>
      <c r="B603" s="496" t="s">
        <v>531</v>
      </c>
      <c r="C603" s="497" t="s">
        <v>55</v>
      </c>
      <c r="D603" s="498">
        <v>1</v>
      </c>
      <c r="E603" s="499"/>
      <c r="F603" s="499"/>
    </row>
    <row r="604" spans="1:6">
      <c r="A604" s="495"/>
      <c r="B604" s="496" t="s">
        <v>532</v>
      </c>
      <c r="C604" s="497" t="s">
        <v>55</v>
      </c>
      <c r="D604" s="498">
        <v>1</v>
      </c>
      <c r="E604" s="499"/>
      <c r="F604" s="499"/>
    </row>
    <row r="605" spans="1:6">
      <c r="A605" s="500"/>
      <c r="B605" s="496" t="s">
        <v>533</v>
      </c>
      <c r="C605" s="497" t="s">
        <v>55</v>
      </c>
      <c r="D605" s="498">
        <v>2</v>
      </c>
      <c r="E605" s="499"/>
      <c r="F605" s="501"/>
    </row>
    <row r="606" spans="1:6">
      <c r="A606" s="495"/>
      <c r="B606" s="500" t="s">
        <v>534</v>
      </c>
      <c r="C606" s="497" t="s">
        <v>55</v>
      </c>
      <c r="D606" s="498">
        <v>28</v>
      </c>
      <c r="E606" s="499"/>
      <c r="F606" s="499"/>
    </row>
    <row r="607" spans="1:6">
      <c r="A607" s="495"/>
      <c r="B607" s="500" t="s">
        <v>535</v>
      </c>
      <c r="C607" s="497" t="s">
        <v>55</v>
      </c>
      <c r="D607" s="498">
        <v>10</v>
      </c>
      <c r="E607" s="499"/>
      <c r="F607" s="499"/>
    </row>
    <row r="608" spans="1:6">
      <c r="A608" s="500"/>
      <c r="B608" s="500" t="s">
        <v>536</v>
      </c>
      <c r="C608" s="497" t="s">
        <v>55</v>
      </c>
      <c r="D608" s="498">
        <v>3</v>
      </c>
      <c r="E608" s="499"/>
      <c r="F608" s="499"/>
    </row>
    <row r="609" spans="1:6">
      <c r="A609" s="500"/>
      <c r="B609" s="496" t="s">
        <v>537</v>
      </c>
      <c r="C609" s="497" t="s">
        <v>55</v>
      </c>
      <c r="D609" s="498">
        <v>3</v>
      </c>
      <c r="E609" s="499"/>
      <c r="F609" s="501"/>
    </row>
    <row r="610" spans="1:6">
      <c r="A610" s="500"/>
      <c r="B610" s="500" t="s">
        <v>382</v>
      </c>
      <c r="C610" s="497" t="s">
        <v>55</v>
      </c>
      <c r="D610" s="502"/>
      <c r="E610" s="499"/>
      <c r="F610" s="499"/>
    </row>
    <row r="611" spans="1:6">
      <c r="A611" s="500"/>
      <c r="B611" s="503" t="s">
        <v>383</v>
      </c>
      <c r="C611" s="504" t="s">
        <v>31</v>
      </c>
      <c r="D611" s="504">
        <v>1</v>
      </c>
      <c r="E611" s="505"/>
      <c r="F611" s="505"/>
    </row>
    <row r="612" spans="1:6">
      <c r="A612" s="500"/>
      <c r="B612" s="500"/>
      <c r="C612" s="497" t="s">
        <v>31</v>
      </c>
      <c r="D612" s="497">
        <v>1</v>
      </c>
      <c r="E612" s="499"/>
      <c r="F612" s="501">
        <f>D612*E612</f>
        <v>0</v>
      </c>
    </row>
    <row r="613" spans="1:6" ht="14.4">
      <c r="A613" s="258"/>
      <c r="B613" s="327"/>
      <c r="C613" s="260"/>
      <c r="D613" s="261"/>
      <c r="E613" s="262"/>
      <c r="F613" s="263"/>
    </row>
    <row r="614" spans="1:6" ht="72">
      <c r="A614" s="308">
        <v>2</v>
      </c>
      <c r="B614" s="293" t="s">
        <v>538</v>
      </c>
      <c r="C614" s="330" t="s">
        <v>55</v>
      </c>
      <c r="D614" s="317">
        <v>1</v>
      </c>
      <c r="E614" s="331"/>
      <c r="F614" s="331"/>
    </row>
    <row r="615" spans="1:6" ht="24">
      <c r="A615" s="270"/>
      <c r="B615" s="293" t="s">
        <v>539</v>
      </c>
      <c r="C615" s="330" t="s">
        <v>55</v>
      </c>
      <c r="D615" s="317">
        <v>1</v>
      </c>
      <c r="E615" s="331"/>
      <c r="F615" s="331"/>
    </row>
    <row r="616" spans="1:6" ht="14.4">
      <c r="A616" s="270"/>
      <c r="B616" s="293" t="s">
        <v>540</v>
      </c>
      <c r="C616" s="330" t="s">
        <v>55</v>
      </c>
      <c r="D616" s="317">
        <v>1</v>
      </c>
      <c r="E616" s="331"/>
      <c r="F616" s="331"/>
    </row>
    <row r="617" spans="1:6" ht="24">
      <c r="A617" s="270"/>
      <c r="B617" s="293" t="s">
        <v>541</v>
      </c>
      <c r="C617" s="330"/>
      <c r="D617" s="317"/>
      <c r="E617" s="331"/>
      <c r="F617" s="331"/>
    </row>
    <row r="618" spans="1:6" ht="14.4">
      <c r="A618" s="270"/>
      <c r="B618" s="293" t="s">
        <v>542</v>
      </c>
      <c r="C618" s="330" t="s">
        <v>55</v>
      </c>
      <c r="D618" s="317">
        <v>2</v>
      </c>
      <c r="E618" s="331"/>
      <c r="F618" s="331"/>
    </row>
    <row r="619" spans="1:6" ht="14.4">
      <c r="A619" s="270"/>
      <c r="B619" s="293" t="s">
        <v>543</v>
      </c>
      <c r="C619" s="330" t="s">
        <v>55</v>
      </c>
      <c r="D619" s="317">
        <v>1</v>
      </c>
      <c r="E619" s="331"/>
      <c r="F619" s="331"/>
    </row>
    <row r="620" spans="1:6" ht="24">
      <c r="A620" s="270"/>
      <c r="B620" s="293" t="s">
        <v>544</v>
      </c>
      <c r="C620" s="330"/>
      <c r="D620" s="317"/>
      <c r="E620" s="331"/>
      <c r="F620" s="331"/>
    </row>
    <row r="621" spans="1:6" ht="14.4">
      <c r="A621" s="270"/>
      <c r="B621" s="293" t="s">
        <v>542</v>
      </c>
      <c r="C621" s="330" t="s">
        <v>55</v>
      </c>
      <c r="D621" s="317">
        <v>1</v>
      </c>
      <c r="E621" s="331"/>
      <c r="F621" s="331"/>
    </row>
    <row r="622" spans="1:6" ht="14.4">
      <c r="A622" s="270"/>
      <c r="B622" s="293" t="s">
        <v>545</v>
      </c>
      <c r="C622" s="330" t="s">
        <v>55</v>
      </c>
      <c r="D622" s="317">
        <v>2</v>
      </c>
      <c r="E622" s="331"/>
      <c r="F622" s="331"/>
    </row>
    <row r="623" spans="1:6" ht="14.4">
      <c r="A623" s="270"/>
      <c r="B623" s="293" t="s">
        <v>546</v>
      </c>
      <c r="C623" s="330" t="s">
        <v>55</v>
      </c>
      <c r="D623" s="317">
        <v>2</v>
      </c>
      <c r="E623" s="331"/>
      <c r="F623" s="331"/>
    </row>
    <row r="624" spans="1:6" ht="36">
      <c r="A624" s="270"/>
      <c r="B624" s="293" t="s">
        <v>547</v>
      </c>
      <c r="C624" s="330" t="s">
        <v>31</v>
      </c>
      <c r="D624" s="317">
        <v>17</v>
      </c>
      <c r="E624" s="331"/>
      <c r="F624" s="331"/>
    </row>
    <row r="625" spans="1:6" ht="14.4">
      <c r="A625" s="270"/>
      <c r="B625" s="293" t="s">
        <v>548</v>
      </c>
      <c r="C625" s="330" t="s">
        <v>55</v>
      </c>
      <c r="D625" s="317">
        <v>1</v>
      </c>
      <c r="E625" s="331"/>
      <c r="F625" s="331"/>
    </row>
    <row r="626" spans="1:6" ht="14.4">
      <c r="A626" s="270"/>
      <c r="B626" s="293" t="s">
        <v>549</v>
      </c>
      <c r="C626" s="330" t="s">
        <v>55</v>
      </c>
      <c r="D626" s="317">
        <v>1</v>
      </c>
      <c r="E626" s="331"/>
      <c r="F626" s="331"/>
    </row>
    <row r="627" spans="1:6" ht="14.4">
      <c r="A627" s="270"/>
      <c r="B627" s="293" t="s">
        <v>550</v>
      </c>
      <c r="C627" s="330" t="s">
        <v>55</v>
      </c>
      <c r="D627" s="317">
        <v>1</v>
      </c>
      <c r="E627" s="331"/>
      <c r="F627" s="331"/>
    </row>
    <row r="628" spans="1:6" ht="24">
      <c r="A628" s="270"/>
      <c r="B628" s="293" t="s">
        <v>551</v>
      </c>
      <c r="C628" s="330" t="s">
        <v>55</v>
      </c>
      <c r="D628" s="317">
        <v>1</v>
      </c>
      <c r="E628" s="331"/>
      <c r="F628" s="331"/>
    </row>
    <row r="629" spans="1:6" ht="14.4">
      <c r="A629" s="270"/>
      <c r="B629" s="293" t="s">
        <v>552</v>
      </c>
      <c r="C629" s="330" t="s">
        <v>55</v>
      </c>
      <c r="D629" s="317">
        <v>1</v>
      </c>
      <c r="E629" s="331"/>
      <c r="F629" s="331"/>
    </row>
    <row r="630" spans="1:6" ht="14.4">
      <c r="A630" s="270"/>
      <c r="B630" s="293" t="s">
        <v>553</v>
      </c>
      <c r="C630" s="330" t="s">
        <v>55</v>
      </c>
      <c r="D630" s="317">
        <v>8</v>
      </c>
      <c r="E630" s="331"/>
      <c r="F630" s="331"/>
    </row>
    <row r="631" spans="1:6" ht="14.4">
      <c r="A631" s="270"/>
      <c r="B631" s="293" t="s">
        <v>554</v>
      </c>
      <c r="C631" s="330" t="s">
        <v>31</v>
      </c>
      <c r="D631" s="317">
        <v>1</v>
      </c>
      <c r="E631" s="331"/>
      <c r="F631" s="331"/>
    </row>
    <row r="632" spans="1:6" ht="14.4">
      <c r="A632" s="270"/>
      <c r="B632" s="293" t="s">
        <v>555</v>
      </c>
      <c r="C632" s="330" t="s">
        <v>31</v>
      </c>
      <c r="D632" s="317">
        <v>1</v>
      </c>
      <c r="E632" s="331"/>
      <c r="F632" s="331"/>
    </row>
    <row r="633" spans="1:6" ht="24">
      <c r="A633" s="270"/>
      <c r="B633" s="293" t="s">
        <v>556</v>
      </c>
      <c r="C633" s="330" t="s">
        <v>55</v>
      </c>
      <c r="D633" s="317">
        <v>2</v>
      </c>
      <c r="E633" s="331"/>
      <c r="F633" s="331"/>
    </row>
    <row r="634" spans="1:6" ht="84">
      <c r="A634" s="270"/>
      <c r="B634" s="293" t="s">
        <v>557</v>
      </c>
      <c r="C634" s="330" t="s">
        <v>55</v>
      </c>
      <c r="D634" s="317">
        <v>1</v>
      </c>
      <c r="E634" s="331"/>
      <c r="F634" s="331"/>
    </row>
    <row r="635" spans="1:6" ht="48">
      <c r="A635" s="270"/>
      <c r="B635" s="293" t="s">
        <v>558</v>
      </c>
      <c r="C635" s="330" t="s">
        <v>55</v>
      </c>
      <c r="D635" s="317">
        <v>1</v>
      </c>
      <c r="E635" s="331"/>
      <c r="F635" s="331"/>
    </row>
    <row r="636" spans="1:6" ht="48">
      <c r="A636" s="270"/>
      <c r="B636" s="506" t="s">
        <v>559</v>
      </c>
      <c r="C636" s="340" t="s">
        <v>31</v>
      </c>
      <c r="D636" s="507">
        <v>1</v>
      </c>
      <c r="E636" s="342"/>
      <c r="F636" s="342"/>
    </row>
    <row r="637" spans="1:6" ht="14.4">
      <c r="A637" s="500"/>
      <c r="B637" s="500"/>
      <c r="C637" s="497" t="s">
        <v>31</v>
      </c>
      <c r="D637" s="317">
        <v>1</v>
      </c>
      <c r="E637" s="499"/>
      <c r="F637" s="501">
        <f>D637*E637</f>
        <v>0</v>
      </c>
    </row>
    <row r="638" spans="1:6" ht="15" thickBot="1">
      <c r="A638" s="283"/>
      <c r="B638" s="346"/>
      <c r="C638" s="283"/>
      <c r="D638" s="284"/>
      <c r="E638" s="347"/>
      <c r="F638" s="348"/>
    </row>
    <row r="639" spans="1:6" ht="15" thickTop="1">
      <c r="A639" s="315"/>
      <c r="B639" s="306" t="s">
        <v>137</v>
      </c>
      <c r="C639" s="244"/>
      <c r="D639" s="261"/>
      <c r="E639" s="249"/>
      <c r="F639" s="349">
        <f>F637+F612</f>
        <v>0</v>
      </c>
    </row>
    <row r="640" spans="1:6" ht="14.4">
      <c r="A640" s="289"/>
      <c r="B640" s="287"/>
      <c r="C640" s="244"/>
      <c r="D640" s="247"/>
      <c r="E640" s="249"/>
      <c r="F640" s="249"/>
    </row>
    <row r="641" spans="1:6" ht="14.4">
      <c r="A641" s="244"/>
      <c r="B641" s="350" t="s">
        <v>560</v>
      </c>
      <c r="C641" s="244"/>
      <c r="D641" s="247"/>
      <c r="E641" s="249"/>
      <c r="F641" s="249"/>
    </row>
    <row r="642" spans="1:6" ht="14.4">
      <c r="A642" s="258" t="s">
        <v>292</v>
      </c>
      <c r="B642" s="259" t="s">
        <v>293</v>
      </c>
      <c r="C642" s="260" t="s">
        <v>294</v>
      </c>
      <c r="D642" s="261" t="s">
        <v>295</v>
      </c>
      <c r="E642" s="262" t="s">
        <v>296</v>
      </c>
      <c r="F642" s="263" t="s">
        <v>297</v>
      </c>
    </row>
    <row r="643" spans="1:6" ht="14.4">
      <c r="A643" s="308"/>
      <c r="B643" s="298" t="s">
        <v>561</v>
      </c>
      <c r="C643" s="315"/>
      <c r="D643" s="317"/>
      <c r="E643" s="318"/>
      <c r="F643" s="319"/>
    </row>
    <row r="644" spans="1:6" ht="14.4">
      <c r="A644" s="308"/>
      <c r="B644" s="298"/>
      <c r="C644" s="315"/>
      <c r="D644" s="317"/>
      <c r="E644" s="318"/>
      <c r="F644" s="319"/>
    </row>
    <row r="645" spans="1:6" ht="60">
      <c r="A645" s="308">
        <v>1</v>
      </c>
      <c r="B645" s="298" t="s">
        <v>562</v>
      </c>
      <c r="C645" s="315" t="s">
        <v>55</v>
      </c>
      <c r="D645" s="317">
        <v>1</v>
      </c>
      <c r="E645" s="318"/>
      <c r="F645" s="319">
        <f t="shared" ref="F645:F654" si="35">D645*E645</f>
        <v>0</v>
      </c>
    </row>
    <row r="646" spans="1:6" ht="14.4">
      <c r="A646" s="308">
        <v>2</v>
      </c>
      <c r="B646" s="298" t="s">
        <v>563</v>
      </c>
      <c r="C646" s="315" t="s">
        <v>31</v>
      </c>
      <c r="D646" s="317">
        <v>1</v>
      </c>
      <c r="E646" s="318"/>
      <c r="F646" s="319">
        <f t="shared" si="35"/>
        <v>0</v>
      </c>
    </row>
    <row r="647" spans="1:6" ht="24">
      <c r="A647" s="308">
        <v>3</v>
      </c>
      <c r="B647" s="298" t="s">
        <v>564</v>
      </c>
      <c r="C647" s="315" t="s">
        <v>31</v>
      </c>
      <c r="D647" s="317">
        <v>2</v>
      </c>
      <c r="E647" s="318"/>
      <c r="F647" s="319">
        <f t="shared" si="35"/>
        <v>0</v>
      </c>
    </row>
    <row r="648" spans="1:6" ht="24">
      <c r="A648" s="308">
        <v>4</v>
      </c>
      <c r="B648" s="298" t="s">
        <v>565</v>
      </c>
      <c r="C648" s="315" t="s">
        <v>55</v>
      </c>
      <c r="D648" s="317">
        <v>1</v>
      </c>
      <c r="E648" s="318"/>
      <c r="F648" s="319">
        <f t="shared" si="35"/>
        <v>0</v>
      </c>
    </row>
    <row r="649" spans="1:6" ht="14.4">
      <c r="A649" s="308">
        <v>5</v>
      </c>
      <c r="B649" s="298" t="s">
        <v>566</v>
      </c>
      <c r="C649" s="315" t="s">
        <v>55</v>
      </c>
      <c r="D649" s="317">
        <v>1</v>
      </c>
      <c r="E649" s="318"/>
      <c r="F649" s="319">
        <f t="shared" si="35"/>
        <v>0</v>
      </c>
    </row>
    <row r="650" spans="1:6" ht="14.4">
      <c r="A650" s="308">
        <v>6</v>
      </c>
      <c r="B650" s="298" t="s">
        <v>567</v>
      </c>
      <c r="C650" s="315" t="s">
        <v>130</v>
      </c>
      <c r="D650" s="317">
        <v>80</v>
      </c>
      <c r="E650" s="318"/>
      <c r="F650" s="319">
        <f t="shared" si="35"/>
        <v>0</v>
      </c>
    </row>
    <row r="651" spans="1:6" ht="14.4">
      <c r="A651" s="308">
        <v>7</v>
      </c>
      <c r="B651" s="298" t="s">
        <v>568</v>
      </c>
      <c r="C651" s="315" t="s">
        <v>130</v>
      </c>
      <c r="D651" s="317">
        <v>90</v>
      </c>
      <c r="E651" s="318"/>
      <c r="F651" s="319">
        <f t="shared" si="35"/>
        <v>0</v>
      </c>
    </row>
    <row r="652" spans="1:6" ht="24">
      <c r="A652" s="308">
        <v>8</v>
      </c>
      <c r="B652" s="298" t="s">
        <v>445</v>
      </c>
      <c r="C652" s="315" t="s">
        <v>58</v>
      </c>
      <c r="D652" s="317">
        <v>0.2</v>
      </c>
      <c r="E652" s="318"/>
      <c r="F652" s="319">
        <f t="shared" si="35"/>
        <v>0</v>
      </c>
    </row>
    <row r="653" spans="1:6" ht="24">
      <c r="A653" s="308">
        <v>9</v>
      </c>
      <c r="B653" s="298" t="s">
        <v>569</v>
      </c>
      <c r="C653" s="315" t="s">
        <v>130</v>
      </c>
      <c r="D653" s="317">
        <v>120</v>
      </c>
      <c r="E653" s="318"/>
      <c r="F653" s="319">
        <f t="shared" si="35"/>
        <v>0</v>
      </c>
    </row>
    <row r="654" spans="1:6" ht="36">
      <c r="A654" s="308">
        <v>10</v>
      </c>
      <c r="B654" s="298" t="s">
        <v>453</v>
      </c>
      <c r="C654" s="315" t="s">
        <v>31</v>
      </c>
      <c r="D654" s="317">
        <v>1</v>
      </c>
      <c r="E654" s="318"/>
      <c r="F654" s="319">
        <f t="shared" si="35"/>
        <v>0</v>
      </c>
    </row>
    <row r="655" spans="1:6" ht="15" thickBot="1">
      <c r="A655" s="379"/>
      <c r="B655" s="380"/>
      <c r="C655" s="381"/>
      <c r="D655" s="382"/>
      <c r="E655" s="383"/>
      <c r="F655" s="383"/>
    </row>
    <row r="656" spans="1:6" ht="15" thickTop="1">
      <c r="A656" s="294"/>
      <c r="B656" s="384" t="s">
        <v>137</v>
      </c>
      <c r="C656" s="354"/>
      <c r="D656" s="385"/>
      <c r="E656" s="367"/>
      <c r="F656" s="349">
        <f>SUM(F645:F654)</f>
        <v>0</v>
      </c>
    </row>
    <row r="657" spans="1:6" ht="14.4">
      <c r="A657" s="386"/>
      <c r="B657" s="387"/>
      <c r="C657" s="388"/>
      <c r="D657" s="389"/>
      <c r="E657" s="367"/>
      <c r="F657" s="367"/>
    </row>
    <row r="658" spans="1:6" ht="14.4">
      <c r="A658" s="465"/>
      <c r="B658" s="350" t="s">
        <v>482</v>
      </c>
      <c r="C658" s="466"/>
      <c r="D658" s="467"/>
      <c r="E658" s="468"/>
      <c r="F658" s="367"/>
    </row>
    <row r="659" spans="1:6" ht="14.4">
      <c r="A659" s="312" t="s">
        <v>292</v>
      </c>
      <c r="B659" s="469" t="s">
        <v>293</v>
      </c>
      <c r="C659" s="246" t="s">
        <v>294</v>
      </c>
      <c r="D659" s="253" t="s">
        <v>295</v>
      </c>
      <c r="E659" s="468" t="s">
        <v>296</v>
      </c>
      <c r="F659" s="470" t="s">
        <v>297</v>
      </c>
    </row>
    <row r="660" spans="1:6" ht="24">
      <c r="A660" s="471" t="s">
        <v>138</v>
      </c>
      <c r="B660" s="472" t="s">
        <v>483</v>
      </c>
      <c r="C660" s="244" t="s">
        <v>52</v>
      </c>
      <c r="D660" s="467">
        <v>4</v>
      </c>
      <c r="E660" s="473"/>
      <c r="F660" s="249">
        <f>D660*E660</f>
        <v>0</v>
      </c>
    </row>
    <row r="661" spans="1:6" ht="14.4">
      <c r="A661" s="471"/>
      <c r="B661" s="472"/>
      <c r="C661" s="244"/>
      <c r="D661" s="467"/>
      <c r="E661" s="473"/>
      <c r="F661" s="249"/>
    </row>
    <row r="662" spans="1:6" ht="36">
      <c r="A662" s="471">
        <v>2</v>
      </c>
      <c r="B662" s="472" t="s">
        <v>484</v>
      </c>
      <c r="C662" s="244" t="s">
        <v>52</v>
      </c>
      <c r="D662" s="467">
        <v>24</v>
      </c>
      <c r="E662" s="473"/>
      <c r="F662" s="249">
        <f t="shared" ref="F662:F670" si="36">D662*E662</f>
        <v>0</v>
      </c>
    </row>
    <row r="663" spans="1:6" ht="14.4">
      <c r="A663" s="471"/>
      <c r="B663" s="472"/>
      <c r="C663" s="244"/>
      <c r="D663" s="467"/>
      <c r="E663" s="473"/>
      <c r="F663" s="249"/>
    </row>
    <row r="664" spans="1:6" ht="14.4">
      <c r="A664" s="471">
        <v>3</v>
      </c>
      <c r="B664" s="472" t="s">
        <v>570</v>
      </c>
      <c r="C664" s="244" t="s">
        <v>52</v>
      </c>
      <c r="D664" s="467">
        <v>10</v>
      </c>
      <c r="E664" s="473"/>
      <c r="F664" s="249">
        <f t="shared" si="36"/>
        <v>0</v>
      </c>
    </row>
    <row r="665" spans="1:6" ht="14.4">
      <c r="A665" s="471"/>
      <c r="B665" s="472"/>
      <c r="C665" s="244"/>
      <c r="D665" s="467"/>
      <c r="E665" s="473"/>
      <c r="F665" s="249"/>
    </row>
    <row r="666" spans="1:6" ht="24">
      <c r="A666" s="471">
        <v>4</v>
      </c>
      <c r="B666" s="472" t="s">
        <v>487</v>
      </c>
      <c r="C666" s="244" t="s">
        <v>31</v>
      </c>
      <c r="D666" s="467">
        <v>1</v>
      </c>
      <c r="E666" s="473"/>
      <c r="F666" s="249">
        <f t="shared" si="36"/>
        <v>0</v>
      </c>
    </row>
    <row r="667" spans="1:6" ht="14.4">
      <c r="A667" s="471"/>
      <c r="B667" s="472"/>
      <c r="C667" s="244"/>
      <c r="D667" s="467"/>
      <c r="E667" s="473"/>
      <c r="F667" s="249"/>
    </row>
    <row r="668" spans="1:6" ht="36">
      <c r="A668" s="471">
        <v>5</v>
      </c>
      <c r="B668" s="472" t="s">
        <v>571</v>
      </c>
      <c r="C668" s="244" t="s">
        <v>31</v>
      </c>
      <c r="D668" s="467">
        <v>1</v>
      </c>
      <c r="E668" s="473"/>
      <c r="F668" s="249">
        <f t="shared" si="36"/>
        <v>0</v>
      </c>
    </row>
    <row r="669" spans="1:6" ht="14.4">
      <c r="A669" s="471"/>
      <c r="B669" s="472"/>
      <c r="C669" s="244"/>
      <c r="D669" s="467"/>
      <c r="E669" s="473"/>
      <c r="F669" s="249"/>
    </row>
    <row r="670" spans="1:6" ht="24">
      <c r="A670" s="471">
        <v>6</v>
      </c>
      <c r="B670" s="472" t="s">
        <v>572</v>
      </c>
      <c r="C670" s="244" t="s">
        <v>52</v>
      </c>
      <c r="D670" s="467">
        <v>8</v>
      </c>
      <c r="E670" s="473"/>
      <c r="F670" s="249">
        <f t="shared" si="36"/>
        <v>0</v>
      </c>
    </row>
    <row r="671" spans="1:6" ht="15" thickBot="1">
      <c r="A671" s="474"/>
      <c r="B671" s="282"/>
      <c r="C671" s="283"/>
      <c r="D671" s="475"/>
      <c r="E671" s="476"/>
      <c r="F671" s="477"/>
    </row>
    <row r="672" spans="1:6" ht="15" thickTop="1">
      <c r="A672" s="371"/>
      <c r="B672" s="293"/>
      <c r="C672" s="244"/>
      <c r="D672" s="467"/>
      <c r="E672" s="473"/>
      <c r="F672" s="478"/>
    </row>
    <row r="673" spans="1:6" ht="14.4">
      <c r="A673" s="371"/>
      <c r="B673" s="293" t="s">
        <v>137</v>
      </c>
      <c r="C673" s="244"/>
      <c r="D673" s="467"/>
      <c r="E673" s="473"/>
      <c r="F673" s="349">
        <f>SUM(F660:F670)</f>
        <v>0</v>
      </c>
    </row>
    <row r="674" spans="1:6" ht="14.4">
      <c r="A674" s="278"/>
      <c r="B674" s="305"/>
      <c r="C674" s="453"/>
      <c r="D674" s="479"/>
      <c r="E674" s="480"/>
      <c r="F674" s="480"/>
    </row>
    <row r="675" spans="1:6" ht="15.6">
      <c r="A675" s="244"/>
      <c r="B675" s="252" t="s">
        <v>491</v>
      </c>
      <c r="C675" s="244"/>
      <c r="D675" s="261"/>
      <c r="E675" s="249"/>
      <c r="F675" s="249"/>
    </row>
    <row r="676" spans="1:6" ht="15.6">
      <c r="A676" s="244"/>
      <c r="B676" s="481"/>
      <c r="C676" s="244"/>
      <c r="D676" s="261"/>
      <c r="E676" s="249"/>
      <c r="F676" s="249"/>
    </row>
    <row r="677" spans="1:6" ht="14.4">
      <c r="A677" s="244"/>
      <c r="B677" s="257" t="s">
        <v>492</v>
      </c>
      <c r="C677" s="244"/>
      <c r="D677" s="261"/>
      <c r="E677" s="249"/>
      <c r="F677" s="249"/>
    </row>
    <row r="678" spans="1:6" ht="14.4">
      <c r="A678" s="244"/>
      <c r="B678" s="291"/>
      <c r="C678" s="244"/>
      <c r="D678" s="261"/>
      <c r="E678" s="249"/>
      <c r="F678" s="249"/>
    </row>
    <row r="679" spans="1:6" ht="14.4">
      <c r="A679" s="244"/>
      <c r="B679" s="350" t="s">
        <v>493</v>
      </c>
      <c r="C679" s="244"/>
      <c r="D679" s="261"/>
      <c r="E679" s="249"/>
      <c r="F679" s="249"/>
    </row>
    <row r="680" spans="1:6" ht="14.4">
      <c r="A680" s="244"/>
      <c r="B680" s="256"/>
      <c r="C680" s="244"/>
      <c r="D680" s="261"/>
      <c r="E680" s="249"/>
      <c r="F680" s="249"/>
    </row>
    <row r="681" spans="1:6" ht="14.4">
      <c r="A681" s="244"/>
      <c r="B681" s="291" t="s">
        <v>494</v>
      </c>
      <c r="C681" s="244"/>
      <c r="D681" s="261"/>
      <c r="E681" s="249"/>
      <c r="F681" s="249">
        <f>F537</f>
        <v>0</v>
      </c>
    </row>
    <row r="682" spans="1:6" ht="14.4">
      <c r="A682" s="244"/>
      <c r="B682" s="291"/>
      <c r="C682" s="244"/>
      <c r="D682" s="261"/>
      <c r="E682" s="249"/>
      <c r="F682" s="249"/>
    </row>
    <row r="683" spans="1:6" ht="14.4">
      <c r="A683" s="244"/>
      <c r="B683" s="291" t="s">
        <v>495</v>
      </c>
      <c r="C683" s="244"/>
      <c r="D683" s="261"/>
      <c r="E683" s="249"/>
      <c r="F683" s="249">
        <f>F595</f>
        <v>0</v>
      </c>
    </row>
    <row r="684" spans="1:6" ht="14.4">
      <c r="A684" s="244"/>
      <c r="B684" s="291"/>
      <c r="C684" s="244"/>
      <c r="D684" s="261"/>
      <c r="E684" s="249"/>
      <c r="F684" s="249"/>
    </row>
    <row r="685" spans="1:6" ht="14.4">
      <c r="A685" s="244"/>
      <c r="B685" s="291" t="s">
        <v>496</v>
      </c>
      <c r="C685" s="244"/>
      <c r="D685" s="261"/>
      <c r="E685" s="249"/>
      <c r="F685" s="249">
        <f>F639</f>
        <v>0</v>
      </c>
    </row>
    <row r="686" spans="1:6" ht="14.4">
      <c r="A686" s="244"/>
      <c r="B686" s="291"/>
      <c r="C686" s="244"/>
      <c r="D686" s="261"/>
      <c r="E686" s="249"/>
      <c r="F686" s="249"/>
    </row>
    <row r="687" spans="1:6" ht="14.4">
      <c r="A687" s="244"/>
      <c r="B687" s="256" t="s">
        <v>497</v>
      </c>
      <c r="C687" s="244"/>
      <c r="D687" s="261"/>
      <c r="E687" s="249"/>
      <c r="F687" s="249"/>
    </row>
    <row r="688" spans="1:6" ht="14.4">
      <c r="A688" s="244"/>
      <c r="B688" s="291"/>
      <c r="C688" s="244"/>
      <c r="D688" s="261"/>
      <c r="E688" s="249"/>
      <c r="F688" s="249"/>
    </row>
    <row r="689" spans="1:6" ht="14.4">
      <c r="A689" s="244"/>
      <c r="B689" s="305" t="s">
        <v>573</v>
      </c>
      <c r="C689" s="244"/>
      <c r="D689" s="261"/>
      <c r="E689" s="249"/>
      <c r="F689" s="249">
        <f>F656</f>
        <v>0</v>
      </c>
    </row>
    <row r="690" spans="1:6" ht="14.4">
      <c r="A690" s="244"/>
      <c r="B690" s="305"/>
      <c r="C690" s="244"/>
      <c r="D690" s="261"/>
      <c r="E690" s="249"/>
      <c r="F690" s="249"/>
    </row>
    <row r="691" spans="1:6" ht="14.4">
      <c r="A691" s="244"/>
      <c r="B691" s="482" t="s">
        <v>482</v>
      </c>
      <c r="C691" s="244"/>
      <c r="D691" s="261"/>
      <c r="E691" s="249"/>
      <c r="F691" s="249">
        <f>F673</f>
        <v>0</v>
      </c>
    </row>
    <row r="692" spans="1:6" ht="14.4">
      <c r="A692" s="244"/>
      <c r="B692" s="482"/>
      <c r="C692" s="244"/>
      <c r="D692" s="261"/>
      <c r="E692" s="249"/>
      <c r="F692" s="249"/>
    </row>
    <row r="693" spans="1:6" ht="14.4">
      <c r="A693" s="244"/>
      <c r="B693" s="482" t="s">
        <v>503</v>
      </c>
      <c r="C693" s="244"/>
      <c r="D693" s="261"/>
      <c r="E693" s="249">
        <f>SUM(F671:F691)</f>
        <v>0</v>
      </c>
      <c r="F693" s="249">
        <f>E693*0.03</f>
        <v>0</v>
      </c>
    </row>
    <row r="694" spans="1:6" ht="15" thickBot="1">
      <c r="A694" s="244"/>
      <c r="B694" s="483"/>
      <c r="C694" s="283"/>
      <c r="D694" s="284"/>
      <c r="E694" s="347"/>
      <c r="F694" s="347"/>
    </row>
    <row r="695" spans="1:6" ht="15" thickTop="1">
      <c r="A695" s="244"/>
      <c r="B695" s="256"/>
      <c r="C695" s="244"/>
      <c r="D695" s="261"/>
      <c r="E695" s="249"/>
      <c r="F695" s="249"/>
    </row>
    <row r="696" spans="1:6" ht="14.4">
      <c r="A696" s="244"/>
      <c r="B696" s="291" t="s">
        <v>504</v>
      </c>
      <c r="C696" s="244"/>
      <c r="D696" s="261"/>
      <c r="E696" s="249"/>
      <c r="F696" s="249">
        <f>SUM(F681:F693)</f>
        <v>0</v>
      </c>
    </row>
    <row r="697" spans="1:6" ht="14.4">
      <c r="A697" s="244"/>
      <c r="B697" s="291" t="s">
        <v>505</v>
      </c>
      <c r="C697" s="244"/>
      <c r="D697" s="261"/>
      <c r="E697" s="249"/>
      <c r="F697" s="248">
        <f>F696*0.22</f>
        <v>0</v>
      </c>
    </row>
    <row r="698" spans="1:6" ht="14.4">
      <c r="A698" s="328"/>
      <c r="B698" s="484" t="s">
        <v>506</v>
      </c>
      <c r="C698" s="485"/>
      <c r="D698" s="486"/>
      <c r="E698" s="487"/>
      <c r="F698" s="488">
        <f>SUM(F696:F697)</f>
        <v>0</v>
      </c>
    </row>
  </sheetData>
  <pageMargins left="0.98385826771653528" right="0.39370078740157477" top="0.88582677165354329" bottom="0.74724409448818907" header="0.59015748031496063" footer="0"/>
  <pageSetup paperSize="0" scale="99" fitToWidth="0" fitToHeight="0" pageOrder="overThenDown" orientation="portrait" horizontalDpi="0" verticalDpi="0" copies="0"/>
  <headerFooter alignWithMargins="0">
    <oddFooter>&amp;C&amp;10Stran &amp;P</oddFooter>
  </headerFooter>
  <rowBreaks count="6" manualBreakCount="6">
    <brk id="174" man="1"/>
    <brk id="202" man="1"/>
    <brk id="216" man="1"/>
    <brk id="231" man="1"/>
    <brk id="243" man="1"/>
    <brk id="25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54FE-2346-4E34-A909-49ACF011101F}">
  <dimension ref="A1:F23"/>
  <sheetViews>
    <sheetView topLeftCell="A7" workbookViewId="0">
      <selection activeCell="F17" sqref="F17"/>
    </sheetView>
  </sheetViews>
  <sheetFormatPr defaultRowHeight="13.8"/>
  <cols>
    <col min="2" max="2" width="43.296875" customWidth="1"/>
    <col min="6" max="6" width="9.59765625" bestFit="1" customWidth="1"/>
  </cols>
  <sheetData>
    <row r="1" spans="1:6" ht="62.4">
      <c r="A1" s="142"/>
      <c r="B1" s="127" t="s">
        <v>624</v>
      </c>
      <c r="C1" s="143"/>
      <c r="D1" s="143"/>
      <c r="E1" s="144"/>
      <c r="F1" s="145"/>
    </row>
    <row r="2" spans="1:6" ht="15.6">
      <c r="A2" s="137"/>
      <c r="B2" s="138"/>
      <c r="C2" s="139"/>
      <c r="D2" s="139"/>
      <c r="E2" s="140"/>
      <c r="F2" s="141"/>
    </row>
    <row r="3" spans="1:6" ht="15.6">
      <c r="A3" s="137"/>
      <c r="B3" s="138" t="s">
        <v>916</v>
      </c>
      <c r="C3" s="139"/>
      <c r="D3" s="139"/>
      <c r="E3" s="140"/>
      <c r="F3" s="141"/>
    </row>
    <row r="4" spans="1:6" ht="15.6">
      <c r="A4" s="137"/>
      <c r="B4" s="138"/>
      <c r="C4" s="139"/>
      <c r="D4" s="139"/>
      <c r="E4" s="140"/>
      <c r="F4" s="141"/>
    </row>
    <row r="5" spans="1:6" ht="15.6">
      <c r="A5" s="137"/>
      <c r="B5" s="138" t="s">
        <v>918</v>
      </c>
      <c r="C5" s="139"/>
      <c r="D5" s="139"/>
      <c r="E5" s="140"/>
      <c r="F5" s="141"/>
    </row>
    <row r="6" spans="1:6">
      <c r="A6" s="146"/>
      <c r="B6" s="147"/>
      <c r="C6" s="148"/>
      <c r="D6" s="148"/>
      <c r="E6" s="149"/>
      <c r="F6" s="150"/>
    </row>
    <row r="7" spans="1:6" ht="17.399999999999999">
      <c r="A7" s="142"/>
      <c r="B7" s="138" t="s">
        <v>132</v>
      </c>
      <c r="C7" s="148"/>
      <c r="D7" s="148"/>
      <c r="E7" s="149"/>
      <c r="F7" s="150"/>
    </row>
    <row r="8" spans="1:6">
      <c r="A8" s="151"/>
      <c r="B8" s="152"/>
      <c r="C8" s="148"/>
      <c r="D8" s="148"/>
      <c r="E8" s="149"/>
      <c r="F8" s="150"/>
    </row>
    <row r="9" spans="1:6" ht="17.399999999999999">
      <c r="A9" s="149"/>
      <c r="B9" s="153" t="s">
        <v>133</v>
      </c>
      <c r="C9" s="154"/>
      <c r="D9" s="154"/>
      <c r="E9" s="150"/>
      <c r="F9" s="149"/>
    </row>
    <row r="10" spans="1:6" ht="55.2">
      <c r="A10" s="149"/>
      <c r="B10" s="147" t="s">
        <v>134</v>
      </c>
      <c r="C10" s="154"/>
      <c r="D10" s="154"/>
      <c r="E10" s="150"/>
      <c r="F10" s="149"/>
    </row>
    <row r="11" spans="1:6">
      <c r="A11" s="155"/>
      <c r="B11" s="156"/>
      <c r="C11" s="157"/>
      <c r="D11" s="157"/>
      <c r="E11" s="157"/>
      <c r="F11" s="210"/>
    </row>
    <row r="12" spans="1:6">
      <c r="A12" s="155"/>
      <c r="B12" s="156"/>
      <c r="C12" s="157"/>
      <c r="D12" s="157"/>
      <c r="E12" s="157"/>
      <c r="F12" s="210"/>
    </row>
    <row r="13" spans="1:6">
      <c r="A13" s="155"/>
      <c r="B13" s="156"/>
      <c r="C13" s="157"/>
      <c r="D13" s="157"/>
      <c r="E13" s="157"/>
      <c r="F13" s="210"/>
    </row>
    <row r="14" spans="1:6" ht="27.6">
      <c r="A14" s="161"/>
      <c r="B14" s="162" t="s">
        <v>917</v>
      </c>
      <c r="C14" s="151"/>
      <c r="D14" s="151"/>
      <c r="E14" s="163"/>
      <c r="F14" s="163"/>
    </row>
    <row r="15" spans="1:6">
      <c r="A15" s="161" t="s">
        <v>962</v>
      </c>
      <c r="B15" s="162" t="s">
        <v>961</v>
      </c>
      <c r="C15" s="151"/>
      <c r="D15" s="151"/>
      <c r="E15" s="163"/>
      <c r="F15" s="163"/>
    </row>
    <row r="16" spans="1:6">
      <c r="A16" s="146" t="s">
        <v>125</v>
      </c>
      <c r="B16" s="155" t="s">
        <v>919</v>
      </c>
      <c r="C16" s="187"/>
      <c r="D16" s="187"/>
      <c r="E16" s="518"/>
      <c r="F16" s="643">
        <f>poh.!F83</f>
        <v>0</v>
      </c>
    </row>
    <row r="17" spans="1:6" ht="45" customHeight="1" thickBot="1">
      <c r="A17" s="146"/>
      <c r="B17" s="709" t="s">
        <v>974</v>
      </c>
      <c r="C17" s="709" t="s">
        <v>31</v>
      </c>
      <c r="D17" s="709">
        <v>1</v>
      </c>
      <c r="E17" s="708">
        <v>0</v>
      </c>
      <c r="F17" s="710">
        <f t="shared" ref="F17" si="0">+E17*D17</f>
        <v>0</v>
      </c>
    </row>
    <row r="18" spans="1:6">
      <c r="A18" s="521"/>
      <c r="B18" s="522" t="s">
        <v>137</v>
      </c>
      <c r="C18" s="521"/>
      <c r="D18" s="521"/>
      <c r="E18" s="523"/>
      <c r="F18" s="644">
        <f>SUM(F16:F17)</f>
        <v>0</v>
      </c>
    </row>
    <row r="19" spans="1:6">
      <c r="A19" s="151"/>
      <c r="B19" s="152"/>
      <c r="C19" s="148"/>
      <c r="D19" s="148"/>
      <c r="E19" s="168"/>
      <c r="F19" s="169"/>
    </row>
    <row r="20" spans="1:6">
      <c r="A20" s="151"/>
      <c r="B20" s="152"/>
      <c r="C20" s="148"/>
      <c r="D20" s="148"/>
      <c r="E20" s="170"/>
      <c r="F20" s="171"/>
    </row>
    <row r="21" spans="1:6">
      <c r="A21" s="172"/>
      <c r="B21" s="762" t="s">
        <v>922</v>
      </c>
      <c r="C21" s="762"/>
      <c r="D21" s="762"/>
      <c r="E21" s="762"/>
      <c r="F21" s="173"/>
    </row>
    <row r="22" spans="1:6">
      <c r="A22" s="172"/>
      <c r="B22" s="159"/>
      <c r="C22" s="172"/>
      <c r="D22" s="172"/>
      <c r="E22" s="158"/>
      <c r="F22" s="173"/>
    </row>
    <row r="23" spans="1:6">
      <c r="A23" s="175"/>
      <c r="B23" s="762" t="s">
        <v>920</v>
      </c>
      <c r="C23" s="762"/>
      <c r="D23" s="762"/>
      <c r="E23" s="762"/>
      <c r="F23" s="176"/>
    </row>
  </sheetData>
  <mergeCells count="2">
    <mergeCell ref="B21:E21"/>
    <mergeCell ref="B23:E2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912EC-7631-40A0-8E0E-006CF775E8D0}">
  <dimension ref="A1:J199"/>
  <sheetViews>
    <sheetView tabSelected="1" topLeftCell="A70" workbookViewId="0">
      <selection activeCell="B79" sqref="B79"/>
    </sheetView>
  </sheetViews>
  <sheetFormatPr defaultRowHeight="13.8"/>
  <cols>
    <col min="2" max="2" width="44.8984375" customWidth="1"/>
  </cols>
  <sheetData>
    <row r="1" spans="1:10" ht="15.6">
      <c r="A1" s="575"/>
      <c r="B1" s="576" t="s">
        <v>872</v>
      </c>
      <c r="C1" s="577"/>
      <c r="D1" s="578"/>
    </row>
    <row r="2" spans="1:10">
      <c r="A2" s="575"/>
      <c r="B2" s="579"/>
      <c r="C2" s="577"/>
      <c r="D2" s="578"/>
    </row>
    <row r="3" spans="1:10" ht="53.4">
      <c r="A3" s="580"/>
      <c r="B3" s="581" t="s">
        <v>873</v>
      </c>
      <c r="C3" s="582"/>
      <c r="D3" s="583"/>
      <c r="E3" s="584"/>
      <c r="F3" s="584"/>
      <c r="G3" s="584"/>
      <c r="H3" s="584"/>
      <c r="I3" s="584"/>
      <c r="J3" s="584"/>
    </row>
    <row r="4" spans="1:10">
      <c r="A4" s="580"/>
      <c r="B4" s="581"/>
      <c r="C4" s="585"/>
      <c r="D4" s="586"/>
      <c r="E4" s="587"/>
      <c r="F4" s="587"/>
      <c r="G4" s="587"/>
      <c r="H4" s="587"/>
      <c r="I4" s="587"/>
      <c r="J4" s="587"/>
    </row>
    <row r="5" spans="1:10" ht="52.8">
      <c r="A5" s="580"/>
      <c r="B5" s="588" t="s">
        <v>874</v>
      </c>
      <c r="C5" s="585"/>
      <c r="D5" s="586"/>
      <c r="E5" s="589"/>
      <c r="F5" s="589"/>
      <c r="G5" s="589"/>
      <c r="H5" s="589"/>
      <c r="I5" s="589"/>
      <c r="J5" s="589"/>
    </row>
    <row r="6" spans="1:10">
      <c r="A6" s="580"/>
      <c r="B6" s="588"/>
      <c r="C6" s="585"/>
      <c r="D6" s="586"/>
      <c r="E6" s="589"/>
      <c r="F6" s="589"/>
      <c r="G6" s="589"/>
      <c r="H6" s="589"/>
      <c r="I6" s="589"/>
      <c r="J6" s="589"/>
    </row>
    <row r="7" spans="1:10" ht="27">
      <c r="A7" s="580"/>
      <c r="B7" s="581" t="s">
        <v>875</v>
      </c>
      <c r="C7" s="585"/>
      <c r="D7" s="586"/>
      <c r="E7" s="590"/>
      <c r="F7" s="590"/>
      <c r="G7" s="590"/>
      <c r="H7" s="590"/>
      <c r="I7" s="590"/>
      <c r="J7" s="590"/>
    </row>
    <row r="8" spans="1:10">
      <c r="A8" s="591"/>
      <c r="B8" s="581"/>
      <c r="C8" s="585"/>
      <c r="D8" s="586"/>
      <c r="E8" s="590"/>
      <c r="F8" s="590"/>
      <c r="G8" s="590"/>
      <c r="H8" s="590"/>
      <c r="I8" s="590"/>
      <c r="J8" s="590"/>
    </row>
    <row r="9" spans="1:10" ht="40.200000000000003">
      <c r="A9" s="592"/>
      <c r="B9" s="581" t="s">
        <v>876</v>
      </c>
      <c r="C9" s="593"/>
      <c r="D9" s="578"/>
      <c r="E9" s="592"/>
      <c r="F9" s="592"/>
      <c r="G9" s="592"/>
      <c r="H9" s="592"/>
      <c r="I9" s="592"/>
      <c r="J9" s="592"/>
    </row>
    <row r="10" spans="1:10">
      <c r="A10" s="591"/>
      <c r="B10" s="581"/>
      <c r="C10" s="593"/>
      <c r="D10" s="578"/>
      <c r="E10" s="592"/>
      <c r="F10" s="592"/>
      <c r="G10" s="592"/>
      <c r="H10" s="592"/>
      <c r="I10" s="592"/>
      <c r="J10" s="592"/>
    </row>
    <row r="11" spans="1:10" ht="27">
      <c r="A11" s="594"/>
      <c r="B11" s="581" t="s">
        <v>877</v>
      </c>
      <c r="C11" s="595"/>
      <c r="D11" s="596"/>
      <c r="E11" s="597"/>
      <c r="F11" s="597"/>
      <c r="G11" s="597"/>
      <c r="H11" s="597"/>
      <c r="I11" s="597"/>
      <c r="J11" s="597"/>
    </row>
    <row r="12" spans="1:10">
      <c r="A12" s="594"/>
      <c r="B12" s="581"/>
      <c r="C12" s="595"/>
      <c r="D12" s="596"/>
      <c r="E12" s="597"/>
      <c r="F12" s="597"/>
      <c r="G12" s="597"/>
      <c r="H12" s="597"/>
      <c r="I12" s="597"/>
      <c r="J12" s="597"/>
    </row>
    <row r="13" spans="1:10" ht="27">
      <c r="A13" s="594"/>
      <c r="B13" s="581" t="s">
        <v>878</v>
      </c>
      <c r="C13" s="595"/>
      <c r="D13" s="596"/>
      <c r="E13" s="597"/>
      <c r="F13" s="597"/>
      <c r="G13" s="597"/>
      <c r="H13" s="597"/>
      <c r="I13" s="597"/>
      <c r="J13" s="597"/>
    </row>
    <row r="14" spans="1:10">
      <c r="A14" s="594"/>
      <c r="B14" s="581"/>
      <c r="C14" s="595"/>
      <c r="D14" s="596"/>
      <c r="E14" s="597"/>
      <c r="F14" s="597"/>
      <c r="G14" s="597"/>
      <c r="H14" s="597"/>
      <c r="I14" s="597"/>
      <c r="J14" s="597"/>
    </row>
    <row r="15" spans="1:10" ht="40.200000000000003">
      <c r="A15" s="594"/>
      <c r="B15" s="581" t="s">
        <v>879</v>
      </c>
      <c r="C15" s="598"/>
      <c r="D15" s="599"/>
      <c r="E15" s="597"/>
      <c r="F15" s="597"/>
      <c r="G15" s="597"/>
      <c r="H15" s="597"/>
      <c r="I15" s="597"/>
      <c r="J15" s="597"/>
    </row>
    <row r="16" spans="1:10">
      <c r="A16" s="594"/>
      <c r="B16" s="581"/>
      <c r="C16" s="598"/>
      <c r="D16" s="599"/>
      <c r="E16" s="597"/>
      <c r="F16" s="597"/>
      <c r="G16" s="597"/>
      <c r="H16" s="597"/>
      <c r="I16" s="597"/>
      <c r="J16" s="597"/>
    </row>
    <row r="17" spans="1:10" ht="79.2">
      <c r="A17" s="594"/>
      <c r="B17" s="588" t="s">
        <v>880</v>
      </c>
      <c r="C17" s="598"/>
      <c r="D17" s="599"/>
      <c r="E17" s="597"/>
      <c r="F17" s="597"/>
      <c r="G17" s="597"/>
      <c r="H17" s="597"/>
      <c r="I17" s="597"/>
      <c r="J17" s="597"/>
    </row>
    <row r="18" spans="1:10">
      <c r="A18" s="594"/>
      <c r="B18" s="588"/>
      <c r="C18" s="598"/>
      <c r="D18" s="599"/>
      <c r="E18" s="597"/>
      <c r="F18" s="597"/>
      <c r="G18" s="597"/>
      <c r="H18" s="597"/>
      <c r="I18" s="597"/>
      <c r="J18" s="597"/>
    </row>
    <row r="19" spans="1:10" ht="27">
      <c r="A19" s="594"/>
      <c r="B19" s="581" t="s">
        <v>881</v>
      </c>
      <c r="C19" s="598"/>
      <c r="D19" s="599"/>
      <c r="E19" s="597"/>
      <c r="F19" s="597"/>
      <c r="G19" s="597"/>
      <c r="H19" s="597"/>
      <c r="I19" s="597"/>
      <c r="J19" s="597"/>
    </row>
    <row r="20" spans="1:10">
      <c r="A20" s="594"/>
      <c r="B20" s="581"/>
      <c r="C20" s="598"/>
      <c r="D20" s="599"/>
      <c r="E20" s="597"/>
      <c r="F20" s="597"/>
      <c r="G20" s="597"/>
      <c r="H20" s="597"/>
      <c r="I20" s="597"/>
      <c r="J20" s="597"/>
    </row>
    <row r="21" spans="1:10" ht="66.599999999999994">
      <c r="A21" s="591"/>
      <c r="B21" s="581" t="s">
        <v>882</v>
      </c>
      <c r="C21" s="593"/>
      <c r="D21" s="578"/>
      <c r="E21" s="592"/>
      <c r="F21" s="592"/>
      <c r="G21" s="592"/>
      <c r="H21" s="592"/>
      <c r="I21" s="592"/>
      <c r="J21" s="592"/>
    </row>
    <row r="22" spans="1:10">
      <c r="A22" s="591"/>
      <c r="B22" s="581"/>
      <c r="C22" s="593"/>
      <c r="D22" s="578"/>
      <c r="E22" s="592"/>
      <c r="F22" s="592"/>
      <c r="G22" s="592"/>
      <c r="H22" s="592"/>
      <c r="I22" s="592"/>
      <c r="J22" s="592"/>
    </row>
    <row r="23" spans="1:10" ht="27">
      <c r="A23" s="591"/>
      <c r="B23" s="581" t="s">
        <v>883</v>
      </c>
      <c r="C23" s="593"/>
      <c r="D23" s="578"/>
      <c r="E23" s="592"/>
      <c r="F23" s="592"/>
      <c r="G23" s="592"/>
      <c r="H23" s="592"/>
      <c r="I23" s="592"/>
      <c r="J23" s="592"/>
    </row>
    <row r="24" spans="1:10">
      <c r="A24" s="575"/>
      <c r="B24" s="600"/>
      <c r="C24" s="577"/>
      <c r="D24" s="578"/>
    </row>
    <row r="25" spans="1:10">
      <c r="A25" s="575"/>
      <c r="B25" s="600"/>
      <c r="C25" s="577"/>
      <c r="D25" s="578"/>
    </row>
    <row r="26" spans="1:10">
      <c r="A26" s="575"/>
      <c r="B26" s="601"/>
      <c r="C26" s="631" t="s">
        <v>884</v>
      </c>
      <c r="D26" s="632" t="s">
        <v>885</v>
      </c>
      <c r="E26" s="633" t="s">
        <v>886</v>
      </c>
      <c r="F26" s="633" t="s">
        <v>887</v>
      </c>
    </row>
    <row r="27" spans="1:10" ht="133.19999999999999">
      <c r="A27" s="575">
        <v>1</v>
      </c>
      <c r="B27" s="602" t="s">
        <v>888</v>
      </c>
      <c r="C27" s="603"/>
      <c r="D27" s="604"/>
    </row>
    <row r="28" spans="1:10">
      <c r="A28" s="605"/>
      <c r="B28" s="601"/>
      <c r="C28" s="577" t="s">
        <v>889</v>
      </c>
      <c r="D28" s="578">
        <v>12</v>
      </c>
      <c r="E28" s="634"/>
      <c r="F28" s="634">
        <f>D28*E28</f>
        <v>0</v>
      </c>
      <c r="G28" s="606"/>
      <c r="H28" s="606"/>
      <c r="I28" s="606"/>
      <c r="J28" s="606"/>
    </row>
    <row r="29" spans="1:10">
      <c r="A29" s="605"/>
      <c r="B29" s="601"/>
      <c r="C29" s="577"/>
      <c r="D29" s="578"/>
      <c r="E29" s="606"/>
      <c r="F29" s="606"/>
      <c r="G29" s="606"/>
      <c r="H29" s="606"/>
      <c r="I29" s="606"/>
      <c r="J29" s="606"/>
    </row>
    <row r="30" spans="1:10">
      <c r="A30" s="605"/>
      <c r="B30" s="601"/>
      <c r="C30" s="577"/>
      <c r="D30" s="578"/>
      <c r="E30" s="606"/>
      <c r="F30" s="606"/>
      <c r="G30" s="606"/>
      <c r="H30" s="606"/>
      <c r="I30" s="606"/>
      <c r="J30" s="606"/>
    </row>
    <row r="31" spans="1:10" ht="52.8">
      <c r="A31" s="605">
        <v>2</v>
      </c>
      <c r="B31" s="602" t="s">
        <v>890</v>
      </c>
      <c r="C31" s="577"/>
      <c r="D31" s="578"/>
      <c r="E31" s="606"/>
      <c r="F31" s="606"/>
      <c r="G31" s="606"/>
      <c r="H31" s="606"/>
      <c r="I31" s="606"/>
      <c r="J31" s="606"/>
    </row>
    <row r="32" spans="1:10">
      <c r="A32" s="605"/>
      <c r="B32" s="607"/>
      <c r="C32" s="577"/>
      <c r="D32" s="578"/>
      <c r="E32" s="606"/>
      <c r="F32" s="606"/>
      <c r="G32" s="606"/>
      <c r="H32" s="606"/>
      <c r="I32" s="606"/>
      <c r="J32" s="606"/>
    </row>
    <row r="33" spans="1:10">
      <c r="A33" s="605"/>
      <c r="B33" s="607"/>
      <c r="C33" s="577" t="s">
        <v>59</v>
      </c>
      <c r="D33" s="578">
        <v>14</v>
      </c>
      <c r="E33" s="634"/>
      <c r="F33" s="634">
        <f>D33*E33</f>
        <v>0</v>
      </c>
      <c r="G33" s="606"/>
      <c r="H33" s="606"/>
      <c r="I33" s="606"/>
      <c r="J33" s="606"/>
    </row>
    <row r="34" spans="1:10">
      <c r="A34" s="575"/>
      <c r="B34" s="600"/>
      <c r="C34" s="577"/>
      <c r="D34" s="578"/>
    </row>
    <row r="35" spans="1:10" ht="118.8">
      <c r="A35" s="575">
        <v>3</v>
      </c>
      <c r="B35" s="608" t="s">
        <v>891</v>
      </c>
      <c r="C35" s="609"/>
      <c r="D35" s="610"/>
      <c r="E35" s="611"/>
      <c r="F35" s="611"/>
      <c r="G35" s="611"/>
      <c r="H35" s="611"/>
      <c r="I35" s="611"/>
      <c r="J35" s="611"/>
    </row>
    <row r="36" spans="1:10">
      <c r="A36" s="575"/>
      <c r="B36" s="612"/>
      <c r="C36" s="593" t="s">
        <v>889</v>
      </c>
      <c r="D36" s="578">
        <v>28</v>
      </c>
      <c r="E36" s="635"/>
      <c r="F36" s="634">
        <f>D36*E36</f>
        <v>0</v>
      </c>
    </row>
    <row r="37" spans="1:10">
      <c r="A37" s="575"/>
      <c r="B37" s="612"/>
      <c r="C37" s="577"/>
      <c r="D37" s="578"/>
    </row>
    <row r="38" spans="1:10" ht="105.6">
      <c r="A38" s="613">
        <v>4</v>
      </c>
      <c r="B38" s="614" t="s">
        <v>892</v>
      </c>
      <c r="C38" s="609"/>
      <c r="D38" s="615"/>
      <c r="E38" s="611"/>
      <c r="F38" s="611"/>
      <c r="G38" s="611"/>
      <c r="H38" s="611"/>
      <c r="I38" s="611"/>
      <c r="J38" s="611"/>
    </row>
    <row r="39" spans="1:10">
      <c r="A39" s="575"/>
      <c r="B39" s="616"/>
      <c r="C39" s="617" t="s">
        <v>59</v>
      </c>
      <c r="D39" s="3">
        <v>8</v>
      </c>
      <c r="E39" s="636"/>
      <c r="F39" s="634">
        <f>D39*E39</f>
        <v>0</v>
      </c>
    </row>
    <row r="40" spans="1:10">
      <c r="A40" s="575"/>
      <c r="B40" s="600"/>
      <c r="C40" s="577"/>
      <c r="D40" s="578"/>
    </row>
    <row r="41" spans="1:10" ht="158.4">
      <c r="A41" s="575">
        <v>5</v>
      </c>
      <c r="B41" s="607" t="s">
        <v>893</v>
      </c>
      <c r="C41" s="577"/>
      <c r="D41" s="578"/>
    </row>
    <row r="42" spans="1:10">
      <c r="A42" s="575"/>
      <c r="B42" s="600"/>
      <c r="C42" s="577" t="s">
        <v>59</v>
      </c>
      <c r="D42" s="578">
        <v>102</v>
      </c>
      <c r="E42" s="635"/>
      <c r="F42" s="634">
        <f>D42*E42</f>
        <v>0</v>
      </c>
    </row>
    <row r="43" spans="1:10">
      <c r="A43" s="575"/>
      <c r="B43" s="600"/>
      <c r="C43" s="577"/>
      <c r="D43" s="578"/>
    </row>
    <row r="44" spans="1:10" ht="66">
      <c r="A44" s="575">
        <v>6</v>
      </c>
      <c r="B44" s="618" t="s">
        <v>894</v>
      </c>
      <c r="C44" s="577"/>
      <c r="D44" s="578"/>
    </row>
    <row r="45" spans="1:10">
      <c r="A45" s="575"/>
      <c r="B45" s="600"/>
      <c r="C45" s="577" t="s">
        <v>59</v>
      </c>
      <c r="D45" s="578">
        <v>22</v>
      </c>
      <c r="E45" s="635"/>
      <c r="F45" s="634">
        <f>D45*E45</f>
        <v>0</v>
      </c>
    </row>
    <row r="46" spans="1:10">
      <c r="A46" s="575"/>
      <c r="B46" s="600"/>
      <c r="C46" s="577"/>
      <c r="D46" s="578"/>
    </row>
    <row r="47" spans="1:10">
      <c r="A47" s="575">
        <v>7</v>
      </c>
      <c r="B47" s="619" t="s">
        <v>895</v>
      </c>
      <c r="C47" s="577"/>
      <c r="D47" s="578"/>
    </row>
    <row r="48" spans="1:10" ht="52.8">
      <c r="A48" s="575"/>
      <c r="B48" s="620" t="s">
        <v>896</v>
      </c>
      <c r="C48" s="577"/>
      <c r="D48" s="578"/>
    </row>
    <row r="49" spans="1:6">
      <c r="A49" s="575"/>
      <c r="B49" s="621"/>
      <c r="C49" s="577" t="s">
        <v>59</v>
      </c>
      <c r="D49" s="578">
        <v>2</v>
      </c>
      <c r="E49" s="635"/>
      <c r="F49" s="634">
        <f>D49*E49</f>
        <v>0</v>
      </c>
    </row>
    <row r="50" spans="1:6">
      <c r="A50" s="575"/>
      <c r="B50" s="600"/>
      <c r="C50" s="577"/>
      <c r="D50" s="578"/>
    </row>
    <row r="51" spans="1:6">
      <c r="A51" s="575">
        <v>8</v>
      </c>
      <c r="B51" s="601" t="s">
        <v>897</v>
      </c>
      <c r="C51" s="577"/>
      <c r="D51" s="578"/>
    </row>
    <row r="52" spans="1:6">
      <c r="A52" s="575"/>
      <c r="B52" s="600"/>
      <c r="C52" s="577"/>
      <c r="D52" s="578"/>
    </row>
    <row r="53" spans="1:6" ht="79.2">
      <c r="A53" s="622" t="s">
        <v>898</v>
      </c>
      <c r="B53" s="623" t="s">
        <v>899</v>
      </c>
      <c r="C53" s="577"/>
      <c r="D53" s="578"/>
    </row>
    <row r="54" spans="1:6">
      <c r="A54" s="622"/>
      <c r="B54" s="623"/>
      <c r="C54" s="577" t="s">
        <v>59</v>
      </c>
      <c r="D54" s="578">
        <v>2</v>
      </c>
      <c r="E54" s="635"/>
      <c r="F54" s="634">
        <f>D54*E54</f>
        <v>0</v>
      </c>
    </row>
    <row r="56" spans="1:6" ht="66">
      <c r="A56" s="622" t="s">
        <v>900</v>
      </c>
      <c r="B56" s="623" t="s">
        <v>901</v>
      </c>
      <c r="C56" s="577"/>
      <c r="D56" s="578"/>
    </row>
    <row r="57" spans="1:6">
      <c r="A57" s="622"/>
      <c r="B57" s="623"/>
      <c r="C57" s="577" t="s">
        <v>59</v>
      </c>
      <c r="D57" s="578">
        <v>2</v>
      </c>
      <c r="E57" s="635"/>
      <c r="F57" s="634">
        <f>D57*E57</f>
        <v>0</v>
      </c>
    </row>
    <row r="58" spans="1:6">
      <c r="A58" s="622"/>
      <c r="B58" s="623"/>
      <c r="C58" s="577"/>
      <c r="D58" s="578"/>
    </row>
    <row r="59" spans="1:6" ht="26.4">
      <c r="A59" s="622" t="s">
        <v>902</v>
      </c>
      <c r="B59" s="601" t="s">
        <v>903</v>
      </c>
      <c r="C59" s="577"/>
      <c r="D59" s="578"/>
    </row>
    <row r="60" spans="1:6">
      <c r="A60" s="622"/>
      <c r="B60" s="601"/>
      <c r="C60" s="577" t="s">
        <v>59</v>
      </c>
      <c r="D60" s="578">
        <v>2</v>
      </c>
      <c r="E60" s="635"/>
      <c r="F60" s="634">
        <f>D60*E60</f>
        <v>0</v>
      </c>
    </row>
    <row r="61" spans="1:6">
      <c r="A61" s="622"/>
      <c r="B61" s="601"/>
      <c r="C61" s="577"/>
      <c r="D61" s="578"/>
    </row>
    <row r="62" spans="1:6" ht="14.4">
      <c r="A62" s="622">
        <v>9</v>
      </c>
      <c r="B62" s="624" t="s">
        <v>904</v>
      </c>
      <c r="C62" s="577"/>
      <c r="D62" s="578"/>
    </row>
    <row r="63" spans="1:6" ht="124.2">
      <c r="A63" s="622"/>
      <c r="B63" s="625" t="s">
        <v>905</v>
      </c>
      <c r="C63" s="577"/>
      <c r="D63" s="578"/>
    </row>
    <row r="64" spans="1:6" ht="14.4">
      <c r="A64" s="622"/>
      <c r="B64" s="625"/>
      <c r="C64" s="577"/>
      <c r="D64" s="578"/>
    </row>
    <row r="65" spans="1:6" ht="14.4">
      <c r="A65" s="575"/>
      <c r="B65" s="626"/>
      <c r="C65" s="577" t="s">
        <v>59</v>
      </c>
      <c r="D65" s="627">
        <v>28</v>
      </c>
      <c r="E65" s="635"/>
      <c r="F65" s="634">
        <f>D65*E65</f>
        <v>0</v>
      </c>
    </row>
    <row r="66" spans="1:6" ht="14.4">
      <c r="A66" s="575"/>
      <c r="B66" s="626"/>
      <c r="C66" s="577"/>
      <c r="D66" s="627"/>
      <c r="E66" s="1"/>
    </row>
    <row r="67" spans="1:6" ht="14.4">
      <c r="A67" s="575">
        <v>10</v>
      </c>
      <c r="B67" s="628" t="s">
        <v>906</v>
      </c>
      <c r="C67" s="577"/>
      <c r="D67" s="627"/>
      <c r="E67" s="1"/>
    </row>
    <row r="68" spans="1:6" ht="14.4">
      <c r="A68" s="575"/>
      <c r="B68" s="625" t="s">
        <v>907</v>
      </c>
      <c r="C68" s="577"/>
      <c r="D68" s="627"/>
      <c r="E68" s="1"/>
    </row>
    <row r="69" spans="1:6" ht="69">
      <c r="A69" s="575"/>
      <c r="B69" s="625" t="s">
        <v>908</v>
      </c>
      <c r="C69" s="577"/>
      <c r="D69" s="578"/>
    </row>
    <row r="70" spans="1:6" ht="14.4">
      <c r="A70" s="575"/>
      <c r="B70" s="629"/>
      <c r="C70" s="577" t="s">
        <v>59</v>
      </c>
      <c r="D70" s="578">
        <v>10</v>
      </c>
      <c r="E70" s="635"/>
      <c r="F70" s="634">
        <f>D70*E70</f>
        <v>0</v>
      </c>
    </row>
    <row r="71" spans="1:6" ht="14.4">
      <c r="A71" s="575"/>
      <c r="B71" s="629"/>
      <c r="C71" s="577"/>
      <c r="D71" s="578"/>
    </row>
    <row r="72" spans="1:6" ht="14.4">
      <c r="A72" s="575">
        <v>11</v>
      </c>
      <c r="B72" s="629" t="s">
        <v>909</v>
      </c>
      <c r="C72" s="577"/>
      <c r="D72" s="578"/>
    </row>
    <row r="73" spans="1:6" ht="27.6">
      <c r="A73" s="575"/>
      <c r="B73" s="625" t="s">
        <v>910</v>
      </c>
      <c r="C73" s="577"/>
      <c r="D73" s="578"/>
    </row>
    <row r="74" spans="1:6" ht="14.4">
      <c r="A74" s="575"/>
      <c r="B74" s="629"/>
      <c r="C74" s="577" t="s">
        <v>59</v>
      </c>
      <c r="D74" s="578">
        <v>8</v>
      </c>
      <c r="E74" s="635"/>
      <c r="F74" s="634">
        <f>D74*E74</f>
        <v>0</v>
      </c>
    </row>
    <row r="75" spans="1:6" ht="14.4">
      <c r="A75" s="575"/>
      <c r="B75" s="629"/>
      <c r="C75" s="577"/>
      <c r="D75" s="578"/>
    </row>
    <row r="76" spans="1:6" ht="14.4">
      <c r="A76" s="575">
        <v>12</v>
      </c>
      <c r="B76" s="629" t="s">
        <v>911</v>
      </c>
      <c r="C76" s="577"/>
      <c r="D76" s="578"/>
    </row>
    <row r="77" spans="1:6" ht="39.6">
      <c r="A77" s="575"/>
      <c r="B77" s="630" t="s">
        <v>912</v>
      </c>
      <c r="C77" s="577"/>
      <c r="D77" s="578"/>
    </row>
    <row r="78" spans="1:6" ht="14.4">
      <c r="A78" s="575"/>
      <c r="B78" s="629"/>
      <c r="C78" s="577" t="s">
        <v>59</v>
      </c>
      <c r="D78" s="578">
        <v>14</v>
      </c>
      <c r="E78" s="635"/>
      <c r="F78" s="634">
        <f>D78*E78</f>
        <v>0</v>
      </c>
    </row>
    <row r="79" spans="1:6" ht="14.4">
      <c r="A79" s="575"/>
      <c r="B79" s="629"/>
      <c r="C79" s="577"/>
      <c r="D79" s="578"/>
    </row>
    <row r="80" spans="1:6" ht="14.4">
      <c r="A80" s="575">
        <v>13</v>
      </c>
      <c r="B80" s="628" t="s">
        <v>913</v>
      </c>
      <c r="C80" s="577"/>
      <c r="D80" s="578"/>
    </row>
    <row r="81" spans="1:6" ht="39.6">
      <c r="A81" s="575"/>
      <c r="B81" s="630" t="s">
        <v>914</v>
      </c>
      <c r="C81" s="577"/>
      <c r="D81" s="578"/>
    </row>
    <row r="82" spans="1:6" ht="14.4" thickBot="1">
      <c r="A82" s="575"/>
      <c r="B82" s="630"/>
      <c r="C82" s="577" t="s">
        <v>59</v>
      </c>
      <c r="D82" s="578">
        <v>15</v>
      </c>
      <c r="E82" s="635"/>
      <c r="F82" s="634">
        <f>D82*E82</f>
        <v>0</v>
      </c>
    </row>
    <row r="83" spans="1:6">
      <c r="A83" s="637"/>
      <c r="B83" s="638" t="s">
        <v>915</v>
      </c>
      <c r="C83" s="639"/>
      <c r="D83" s="640"/>
      <c r="E83" s="641"/>
      <c r="F83" s="642">
        <f>SUM(F28:F82)</f>
        <v>0</v>
      </c>
    </row>
    <row r="84" spans="1:6">
      <c r="A84" s="575"/>
      <c r="B84" s="600"/>
      <c r="C84" s="577"/>
      <c r="D84" s="578"/>
    </row>
    <row r="85" spans="1:6">
      <c r="A85" s="575"/>
      <c r="B85" s="600"/>
      <c r="C85" s="577"/>
      <c r="D85" s="578"/>
    </row>
    <row r="86" spans="1:6">
      <c r="A86" s="575"/>
      <c r="B86" s="600"/>
      <c r="C86" s="577"/>
      <c r="D86" s="578"/>
    </row>
    <row r="87" spans="1:6">
      <c r="A87" s="575"/>
      <c r="B87" s="600"/>
      <c r="C87" s="577"/>
      <c r="D87" s="578"/>
    </row>
    <row r="88" spans="1:6">
      <c r="A88" s="575"/>
      <c r="B88" s="600"/>
      <c r="C88" s="577"/>
      <c r="D88" s="578"/>
    </row>
    <row r="89" spans="1:6">
      <c r="A89" s="575"/>
      <c r="B89" s="600"/>
      <c r="C89" s="577"/>
      <c r="D89" s="578"/>
    </row>
    <row r="90" spans="1:6">
      <c r="A90" s="575"/>
      <c r="B90" s="600"/>
      <c r="C90" s="577"/>
      <c r="D90" s="578"/>
    </row>
    <row r="91" spans="1:6">
      <c r="A91" s="575"/>
      <c r="B91" s="600"/>
      <c r="C91" s="577"/>
      <c r="D91" s="578"/>
    </row>
    <row r="92" spans="1:6">
      <c r="A92" s="575"/>
      <c r="B92" s="600"/>
      <c r="C92" s="577"/>
      <c r="D92" s="578"/>
    </row>
    <row r="93" spans="1:6">
      <c r="A93" s="575"/>
      <c r="B93" s="600"/>
      <c r="C93" s="577"/>
      <c r="D93" s="578"/>
    </row>
    <row r="94" spans="1:6">
      <c r="A94" s="575"/>
      <c r="B94" s="600"/>
      <c r="C94" s="577"/>
      <c r="D94" s="578"/>
    </row>
    <row r="95" spans="1:6">
      <c r="A95" s="575"/>
      <c r="B95" s="600"/>
      <c r="C95" s="577"/>
      <c r="D95" s="578"/>
    </row>
    <row r="96" spans="1:6">
      <c r="A96" s="575"/>
      <c r="B96" s="600"/>
      <c r="C96" s="577"/>
      <c r="D96" s="578"/>
    </row>
    <row r="97" spans="1:4">
      <c r="A97" s="575"/>
      <c r="B97" s="600"/>
      <c r="C97" s="577"/>
      <c r="D97" s="578"/>
    </row>
    <row r="98" spans="1:4">
      <c r="A98" s="575"/>
      <c r="B98" s="600"/>
      <c r="C98" s="577"/>
      <c r="D98" s="578"/>
    </row>
    <row r="99" spans="1:4">
      <c r="A99" s="575"/>
      <c r="B99" s="600"/>
      <c r="C99" s="577"/>
      <c r="D99" s="578"/>
    </row>
    <row r="100" spans="1:4">
      <c r="A100" s="575"/>
      <c r="B100" s="600"/>
      <c r="C100" s="577"/>
      <c r="D100" s="578"/>
    </row>
    <row r="101" spans="1:4">
      <c r="A101" s="575"/>
      <c r="B101" s="600"/>
      <c r="C101" s="577"/>
      <c r="D101" s="578"/>
    </row>
    <row r="102" spans="1:4">
      <c r="A102" s="575"/>
      <c r="B102" s="600"/>
      <c r="C102" s="577"/>
      <c r="D102" s="578"/>
    </row>
    <row r="103" spans="1:4">
      <c r="A103" s="575"/>
      <c r="B103" s="600"/>
      <c r="C103" s="577"/>
      <c r="D103" s="578"/>
    </row>
    <row r="104" spans="1:4">
      <c r="A104" s="575"/>
      <c r="B104" s="600"/>
      <c r="C104" s="577"/>
      <c r="D104" s="578"/>
    </row>
    <row r="105" spans="1:4">
      <c r="A105" s="575"/>
      <c r="B105" s="600"/>
      <c r="C105" s="577"/>
      <c r="D105" s="578"/>
    </row>
    <row r="106" spans="1:4">
      <c r="A106" s="575"/>
      <c r="B106" s="600"/>
      <c r="C106" s="577"/>
      <c r="D106" s="578"/>
    </row>
    <row r="107" spans="1:4">
      <c r="A107" s="575"/>
      <c r="B107" s="600"/>
      <c r="C107" s="577"/>
      <c r="D107" s="578"/>
    </row>
    <row r="108" spans="1:4">
      <c r="A108" s="575"/>
      <c r="B108" s="600"/>
      <c r="C108" s="577"/>
      <c r="D108" s="578"/>
    </row>
    <row r="109" spans="1:4">
      <c r="A109" s="575"/>
      <c r="B109" s="600"/>
      <c r="C109" s="577"/>
      <c r="D109" s="578"/>
    </row>
    <row r="110" spans="1:4">
      <c r="A110" s="575"/>
      <c r="B110" s="600"/>
      <c r="C110" s="577"/>
      <c r="D110" s="578"/>
    </row>
    <row r="111" spans="1:4">
      <c r="A111" s="575"/>
      <c r="B111" s="600"/>
      <c r="C111" s="577"/>
      <c r="D111" s="578"/>
    </row>
    <row r="112" spans="1:4">
      <c r="A112" s="575"/>
      <c r="B112" s="600"/>
      <c r="C112" s="577"/>
      <c r="D112" s="578"/>
    </row>
    <row r="113" spans="1:4">
      <c r="A113" s="575"/>
      <c r="B113" s="600"/>
      <c r="C113" s="577"/>
      <c r="D113" s="578"/>
    </row>
    <row r="114" spans="1:4">
      <c r="A114" s="575"/>
      <c r="B114" s="600"/>
      <c r="C114" s="577"/>
      <c r="D114" s="578"/>
    </row>
    <row r="115" spans="1:4">
      <c r="A115" s="575"/>
      <c r="B115" s="600"/>
      <c r="C115" s="577"/>
      <c r="D115" s="578"/>
    </row>
    <row r="116" spans="1:4">
      <c r="A116" s="575"/>
      <c r="B116" s="600"/>
      <c r="C116" s="577"/>
      <c r="D116" s="578"/>
    </row>
    <row r="117" spans="1:4">
      <c r="A117" s="575"/>
      <c r="B117" s="600"/>
      <c r="C117" s="577"/>
      <c r="D117" s="578"/>
    </row>
    <row r="118" spans="1:4">
      <c r="A118" s="575"/>
      <c r="B118" s="600"/>
      <c r="C118" s="577"/>
      <c r="D118" s="578"/>
    </row>
    <row r="119" spans="1:4">
      <c r="A119" s="575"/>
      <c r="B119" s="600"/>
      <c r="C119" s="577"/>
      <c r="D119" s="578"/>
    </row>
    <row r="120" spans="1:4">
      <c r="A120" s="575"/>
      <c r="B120" s="600"/>
      <c r="C120" s="577"/>
      <c r="D120" s="578"/>
    </row>
    <row r="121" spans="1:4">
      <c r="A121" s="575"/>
      <c r="B121" s="600"/>
      <c r="C121" s="577"/>
      <c r="D121" s="578"/>
    </row>
    <row r="122" spans="1:4">
      <c r="A122" s="575"/>
      <c r="B122" s="600"/>
      <c r="C122" s="577"/>
      <c r="D122" s="578"/>
    </row>
    <row r="123" spans="1:4">
      <c r="A123" s="575"/>
      <c r="B123" s="600"/>
      <c r="C123" s="577"/>
      <c r="D123" s="578"/>
    </row>
    <row r="124" spans="1:4">
      <c r="A124" s="575"/>
      <c r="B124" s="600"/>
      <c r="C124" s="577"/>
      <c r="D124" s="578"/>
    </row>
    <row r="125" spans="1:4">
      <c r="A125" s="575"/>
      <c r="B125" s="600"/>
      <c r="C125" s="577"/>
      <c r="D125" s="578"/>
    </row>
    <row r="126" spans="1:4">
      <c r="A126" s="575"/>
      <c r="B126" s="600"/>
      <c r="C126" s="577"/>
      <c r="D126" s="578"/>
    </row>
    <row r="127" spans="1:4">
      <c r="A127" s="575"/>
      <c r="B127" s="600"/>
      <c r="C127" s="577"/>
      <c r="D127" s="578"/>
    </row>
    <row r="128" spans="1:4">
      <c r="A128" s="575"/>
      <c r="B128" s="600"/>
      <c r="C128" s="577"/>
      <c r="D128" s="578"/>
    </row>
    <row r="129" spans="1:4">
      <c r="A129" s="575"/>
      <c r="B129" s="600"/>
      <c r="C129" s="577"/>
      <c r="D129" s="578"/>
    </row>
    <row r="130" spans="1:4">
      <c r="A130" s="575"/>
      <c r="B130" s="600"/>
      <c r="C130" s="577"/>
      <c r="D130" s="578"/>
    </row>
    <row r="131" spans="1:4">
      <c r="A131" s="575"/>
      <c r="B131" s="600"/>
      <c r="C131" s="577"/>
      <c r="D131" s="578"/>
    </row>
    <row r="132" spans="1:4">
      <c r="A132" s="575"/>
      <c r="B132" s="600"/>
      <c r="C132" s="577"/>
      <c r="D132" s="578"/>
    </row>
    <row r="133" spans="1:4">
      <c r="A133" s="575"/>
      <c r="B133" s="600"/>
      <c r="C133" s="577"/>
      <c r="D133" s="578"/>
    </row>
    <row r="134" spans="1:4">
      <c r="A134" s="575"/>
      <c r="B134" s="600"/>
      <c r="C134" s="577"/>
      <c r="D134" s="578"/>
    </row>
    <row r="135" spans="1:4">
      <c r="A135" s="575"/>
      <c r="B135" s="600"/>
      <c r="C135" s="577"/>
      <c r="D135" s="578"/>
    </row>
    <row r="136" spans="1:4">
      <c r="A136" s="575"/>
      <c r="B136" s="600"/>
      <c r="C136" s="577"/>
      <c r="D136" s="578"/>
    </row>
    <row r="137" spans="1:4">
      <c r="A137" s="575"/>
      <c r="B137" s="600"/>
      <c r="C137" s="577"/>
      <c r="D137" s="578"/>
    </row>
    <row r="138" spans="1:4">
      <c r="A138" s="575"/>
      <c r="B138" s="600"/>
      <c r="C138" s="577"/>
      <c r="D138" s="578"/>
    </row>
    <row r="139" spans="1:4">
      <c r="A139" s="575"/>
      <c r="B139" s="600"/>
      <c r="C139" s="577"/>
      <c r="D139" s="578"/>
    </row>
    <row r="140" spans="1:4">
      <c r="A140" s="575"/>
      <c r="B140" s="600"/>
      <c r="C140" s="577"/>
      <c r="D140" s="578"/>
    </row>
    <row r="141" spans="1:4">
      <c r="A141" s="575"/>
      <c r="B141" s="600"/>
      <c r="C141" s="577"/>
      <c r="D141" s="578"/>
    </row>
    <row r="142" spans="1:4">
      <c r="A142" s="575"/>
      <c r="B142" s="600"/>
      <c r="C142" s="577"/>
      <c r="D142" s="578"/>
    </row>
    <row r="143" spans="1:4">
      <c r="A143" s="575"/>
      <c r="B143" s="600"/>
      <c r="C143" s="577"/>
      <c r="D143" s="578"/>
    </row>
    <row r="144" spans="1:4">
      <c r="A144" s="575"/>
      <c r="B144" s="600"/>
      <c r="C144" s="577"/>
      <c r="D144" s="578"/>
    </row>
    <row r="145" spans="1:4">
      <c r="A145" s="575"/>
      <c r="B145" s="600"/>
      <c r="C145" s="577"/>
      <c r="D145" s="578"/>
    </row>
    <row r="146" spans="1:4">
      <c r="A146" s="575"/>
      <c r="B146" s="600"/>
      <c r="C146" s="577"/>
      <c r="D146" s="578"/>
    </row>
    <row r="147" spans="1:4">
      <c r="A147" s="575"/>
      <c r="B147" s="600"/>
      <c r="C147" s="577"/>
      <c r="D147" s="578"/>
    </row>
    <row r="148" spans="1:4">
      <c r="A148" s="575"/>
      <c r="B148" s="600"/>
      <c r="C148" s="577"/>
      <c r="D148" s="578"/>
    </row>
    <row r="149" spans="1:4">
      <c r="A149" s="575"/>
      <c r="B149" s="600"/>
      <c r="C149" s="577"/>
      <c r="D149" s="578"/>
    </row>
    <row r="150" spans="1:4">
      <c r="A150" s="575"/>
      <c r="B150" s="600"/>
      <c r="C150" s="577"/>
      <c r="D150" s="578"/>
    </row>
    <row r="151" spans="1:4">
      <c r="A151" s="575"/>
      <c r="B151" s="600"/>
      <c r="C151" s="577"/>
      <c r="D151" s="578"/>
    </row>
    <row r="152" spans="1:4">
      <c r="A152" s="575"/>
      <c r="B152" s="600"/>
      <c r="C152" s="577"/>
      <c r="D152" s="578"/>
    </row>
    <row r="153" spans="1:4">
      <c r="A153" s="575"/>
      <c r="B153" s="600"/>
      <c r="C153" s="577"/>
      <c r="D153" s="578"/>
    </row>
    <row r="154" spans="1:4">
      <c r="A154" s="575"/>
      <c r="B154" s="600"/>
      <c r="C154" s="577"/>
      <c r="D154" s="578"/>
    </row>
    <row r="155" spans="1:4">
      <c r="A155" s="575"/>
      <c r="B155" s="600"/>
      <c r="C155" s="577"/>
      <c r="D155" s="578"/>
    </row>
    <row r="156" spans="1:4">
      <c r="A156" s="575"/>
      <c r="B156" s="600"/>
      <c r="C156" s="577"/>
      <c r="D156" s="578"/>
    </row>
    <row r="157" spans="1:4">
      <c r="A157" s="575"/>
      <c r="B157" s="600"/>
      <c r="C157" s="577"/>
      <c r="D157" s="578"/>
    </row>
    <row r="158" spans="1:4">
      <c r="A158" s="575"/>
      <c r="B158" s="600"/>
      <c r="C158" s="577"/>
      <c r="D158" s="578"/>
    </row>
    <row r="159" spans="1:4">
      <c r="A159" s="575"/>
      <c r="B159" s="600"/>
      <c r="C159" s="577"/>
      <c r="D159" s="578"/>
    </row>
    <row r="160" spans="1:4">
      <c r="A160" s="575"/>
      <c r="B160" s="600"/>
      <c r="C160" s="577"/>
      <c r="D160" s="578"/>
    </row>
    <row r="161" spans="1:4">
      <c r="A161" s="575"/>
      <c r="B161" s="600"/>
      <c r="C161" s="577"/>
      <c r="D161" s="578"/>
    </row>
    <row r="162" spans="1:4">
      <c r="A162" s="575"/>
      <c r="B162" s="600"/>
      <c r="C162" s="577"/>
      <c r="D162" s="578"/>
    </row>
    <row r="163" spans="1:4">
      <c r="A163" s="575"/>
      <c r="B163" s="600"/>
      <c r="C163" s="577"/>
      <c r="D163" s="578"/>
    </row>
    <row r="164" spans="1:4">
      <c r="A164" s="575"/>
      <c r="B164" s="600"/>
      <c r="C164" s="577"/>
      <c r="D164" s="578"/>
    </row>
    <row r="165" spans="1:4">
      <c r="A165" s="575"/>
      <c r="B165" s="600"/>
      <c r="C165" s="577"/>
      <c r="D165" s="578"/>
    </row>
    <row r="166" spans="1:4">
      <c r="A166" s="575"/>
      <c r="B166" s="600"/>
      <c r="C166" s="577"/>
      <c r="D166" s="578"/>
    </row>
    <row r="167" spans="1:4">
      <c r="A167" s="575"/>
      <c r="B167" s="600"/>
      <c r="C167" s="577"/>
      <c r="D167" s="578"/>
    </row>
    <row r="168" spans="1:4">
      <c r="A168" s="575"/>
      <c r="B168" s="600"/>
      <c r="C168" s="577"/>
      <c r="D168" s="578"/>
    </row>
    <row r="169" spans="1:4">
      <c r="A169" s="575"/>
      <c r="B169" s="600"/>
      <c r="C169" s="577"/>
      <c r="D169" s="578"/>
    </row>
    <row r="170" spans="1:4">
      <c r="A170" s="575"/>
      <c r="B170" s="600"/>
      <c r="C170" s="577"/>
      <c r="D170" s="578"/>
    </row>
    <row r="171" spans="1:4">
      <c r="A171" s="575"/>
      <c r="B171" s="600"/>
      <c r="C171" s="577"/>
      <c r="D171" s="578"/>
    </row>
    <row r="172" spans="1:4">
      <c r="A172" s="575"/>
      <c r="B172" s="600"/>
      <c r="C172" s="577"/>
      <c r="D172" s="578"/>
    </row>
    <row r="173" spans="1:4">
      <c r="A173" s="575"/>
      <c r="B173" s="600"/>
      <c r="C173" s="577"/>
      <c r="D173" s="578"/>
    </row>
    <row r="174" spans="1:4">
      <c r="A174" s="575"/>
      <c r="B174" s="600"/>
      <c r="C174" s="577"/>
      <c r="D174" s="578"/>
    </row>
    <row r="175" spans="1:4">
      <c r="A175" s="575"/>
      <c r="B175" s="600"/>
      <c r="C175" s="577"/>
      <c r="D175" s="578"/>
    </row>
    <row r="176" spans="1:4">
      <c r="A176" s="575"/>
      <c r="B176" s="600"/>
      <c r="C176" s="577"/>
      <c r="D176" s="578"/>
    </row>
    <row r="177" spans="1:4">
      <c r="A177" s="575"/>
      <c r="B177" s="600"/>
      <c r="C177" s="577"/>
      <c r="D177" s="578"/>
    </row>
    <row r="178" spans="1:4">
      <c r="A178" s="575"/>
      <c r="B178" s="600"/>
      <c r="C178" s="577"/>
      <c r="D178" s="578"/>
    </row>
    <row r="179" spans="1:4">
      <c r="A179" s="575"/>
      <c r="B179" s="600"/>
      <c r="C179" s="577"/>
      <c r="D179" s="578"/>
    </row>
    <row r="180" spans="1:4">
      <c r="A180" s="575"/>
      <c r="B180" s="600"/>
      <c r="C180" s="577"/>
      <c r="D180" s="578"/>
    </row>
    <row r="181" spans="1:4">
      <c r="A181" s="575"/>
      <c r="B181" s="600"/>
      <c r="C181" s="577"/>
      <c r="D181" s="578"/>
    </row>
    <row r="182" spans="1:4">
      <c r="A182" s="575"/>
      <c r="B182" s="600"/>
      <c r="C182" s="577"/>
      <c r="D182" s="578"/>
    </row>
    <row r="183" spans="1:4">
      <c r="A183" s="575"/>
      <c r="B183" s="600"/>
      <c r="C183" s="577"/>
      <c r="D183" s="578"/>
    </row>
    <row r="184" spans="1:4">
      <c r="A184" s="575"/>
      <c r="B184" s="600"/>
      <c r="C184" s="577"/>
      <c r="D184" s="578"/>
    </row>
    <row r="185" spans="1:4">
      <c r="A185" s="575"/>
      <c r="B185" s="600"/>
      <c r="C185" s="577"/>
      <c r="D185" s="578"/>
    </row>
    <row r="186" spans="1:4">
      <c r="A186" s="575"/>
      <c r="B186" s="600"/>
      <c r="C186" s="577"/>
      <c r="D186" s="578"/>
    </row>
    <row r="187" spans="1:4">
      <c r="A187" s="575"/>
      <c r="B187" s="600"/>
      <c r="C187" s="577"/>
      <c r="D187" s="578"/>
    </row>
    <row r="188" spans="1:4">
      <c r="A188" s="575"/>
      <c r="B188" s="600"/>
      <c r="C188" s="577"/>
      <c r="D188" s="578"/>
    </row>
    <row r="189" spans="1:4">
      <c r="A189" s="575"/>
      <c r="B189" s="600"/>
      <c r="C189" s="577"/>
      <c r="D189" s="578"/>
    </row>
    <row r="190" spans="1:4">
      <c r="A190" s="575"/>
      <c r="B190" s="600"/>
      <c r="C190" s="577"/>
      <c r="D190" s="578"/>
    </row>
    <row r="191" spans="1:4">
      <c r="A191" s="575"/>
      <c r="B191" s="600"/>
      <c r="C191" s="577"/>
      <c r="D191" s="578"/>
    </row>
    <row r="192" spans="1:4">
      <c r="A192" s="575"/>
      <c r="B192" s="600"/>
      <c r="C192" s="577"/>
      <c r="D192" s="578"/>
    </row>
    <row r="193" spans="1:4">
      <c r="A193" s="575"/>
      <c r="B193" s="600"/>
      <c r="C193" s="577"/>
      <c r="D193" s="578"/>
    </row>
    <row r="194" spans="1:4">
      <c r="A194" s="575"/>
      <c r="B194" s="600"/>
      <c r="C194" s="577"/>
      <c r="D194" s="578"/>
    </row>
    <row r="195" spans="1:4">
      <c r="A195" s="575"/>
      <c r="B195" s="600"/>
      <c r="C195" s="577"/>
      <c r="D195" s="578"/>
    </row>
    <row r="196" spans="1:4">
      <c r="A196" s="575"/>
      <c r="B196" s="600"/>
      <c r="C196" s="577"/>
      <c r="D196" s="578"/>
    </row>
    <row r="197" spans="1:4">
      <c r="A197" s="575"/>
      <c r="B197" s="600"/>
      <c r="C197" s="577"/>
      <c r="D197" s="578"/>
    </row>
    <row r="198" spans="1:4">
      <c r="A198" s="575"/>
      <c r="B198" s="600"/>
      <c r="C198" s="577"/>
      <c r="D198" s="578"/>
    </row>
    <row r="199" spans="1:4">
      <c r="A199" s="575"/>
      <c r="B199" s="600"/>
      <c r="C199" s="577"/>
      <c r="D199" s="57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I104"/>
  <sheetViews>
    <sheetView topLeftCell="A73" zoomScaleNormal="100" zoomScaleSheetLayoutView="160" workbookViewId="0">
      <selection activeCell="H89" sqref="H89"/>
    </sheetView>
  </sheetViews>
  <sheetFormatPr defaultRowHeight="13.8"/>
  <cols>
    <col min="1" max="1" width="1.59765625" style="2" customWidth="1"/>
    <col min="2" max="2" width="11.59765625" style="1" customWidth="1"/>
    <col min="3" max="3" width="34.09765625" style="5" customWidth="1"/>
    <col min="4" max="4" width="15.3984375" style="56" customWidth="1"/>
    <col min="5" max="5" width="1.69921875" style="5" customWidth="1"/>
    <col min="6" max="6" width="11.59765625" style="5" customWidth="1"/>
    <col min="7" max="243" width="8.5" style="5" customWidth="1"/>
    <col min="244" max="1011" width="10.69921875" customWidth="1"/>
  </cols>
  <sheetData>
    <row r="1" spans="1:5" s="1" customFormat="1">
      <c r="A1" s="3"/>
      <c r="C1" s="4"/>
      <c r="D1" s="198"/>
    </row>
    <row r="2" spans="1:5" s="212" customFormat="1">
      <c r="A2" s="213"/>
      <c r="B2" s="214"/>
      <c r="C2" s="215" t="s">
        <v>3</v>
      </c>
      <c r="D2" s="216"/>
    </row>
    <row r="3" spans="1:5" s="212" customFormat="1">
      <c r="A3" s="213"/>
      <c r="B3" s="214"/>
      <c r="C3" s="707"/>
      <c r="D3" s="216"/>
    </row>
    <row r="4" spans="1:5" s="212" customFormat="1">
      <c r="A4" s="213"/>
      <c r="B4" s="214"/>
      <c r="C4" s="707"/>
      <c r="D4" s="216"/>
    </row>
    <row r="5" spans="1:5" s="212" customFormat="1" ht="82.8">
      <c r="A5" s="213"/>
      <c r="B5" s="214"/>
      <c r="C5" s="147" t="s">
        <v>134</v>
      </c>
      <c r="D5" s="216"/>
    </row>
    <row r="6" spans="1:5" s="212" customFormat="1">
      <c r="A6" s="213"/>
      <c r="B6" s="214"/>
      <c r="C6" s="707"/>
      <c r="D6" s="216"/>
    </row>
    <row r="9" spans="1:5">
      <c r="B9" s="6"/>
      <c r="C9" s="7" t="s">
        <v>4</v>
      </c>
      <c r="D9" s="199"/>
    </row>
    <row r="11" spans="1:5">
      <c r="E11" s="8"/>
    </row>
    <row r="12" spans="1:5">
      <c r="B12" s="645" t="s">
        <v>923</v>
      </c>
      <c r="C12" s="67" t="s">
        <v>180</v>
      </c>
    </row>
    <row r="13" spans="1:5">
      <c r="B13" s="645"/>
      <c r="C13" s="67"/>
    </row>
    <row r="14" spans="1:5">
      <c r="B14" s="10"/>
      <c r="C14" s="11" t="s">
        <v>5</v>
      </c>
      <c r="D14" s="102"/>
    </row>
    <row r="15" spans="1:5">
      <c r="B15" s="14" t="s">
        <v>6</v>
      </c>
      <c r="C15" s="15" t="s">
        <v>7</v>
      </c>
      <c r="D15" s="200">
        <f>prip!F42</f>
        <v>0</v>
      </c>
    </row>
    <row r="16" spans="1:5">
      <c r="B16" s="14" t="s">
        <v>8</v>
      </c>
      <c r="C16" s="16" t="s">
        <v>9</v>
      </c>
      <c r="D16" s="200">
        <f>ruš!F80</f>
        <v>0</v>
      </c>
    </row>
    <row r="17" spans="2:4">
      <c r="B17" s="17" t="s">
        <v>10</v>
      </c>
      <c r="C17" s="16" t="s">
        <v>11</v>
      </c>
      <c r="D17" s="201">
        <f>zid!F86</f>
        <v>0</v>
      </c>
    </row>
    <row r="18" spans="2:4">
      <c r="B18" s="17" t="s">
        <v>12</v>
      </c>
      <c r="C18" s="16" t="s">
        <v>13</v>
      </c>
      <c r="D18" s="201">
        <f>SUM(D15:D17)*0.1</f>
        <v>0</v>
      </c>
    </row>
    <row r="19" spans="2:4">
      <c r="B19" s="19"/>
      <c r="C19" s="20" t="s">
        <v>14</v>
      </c>
      <c r="D19" s="202"/>
    </row>
    <row r="20" spans="2:4">
      <c r="B20" s="17" t="s">
        <v>12</v>
      </c>
      <c r="C20" s="16" t="s">
        <v>15</v>
      </c>
      <c r="D20" s="201">
        <f>mont!F57</f>
        <v>0</v>
      </c>
    </row>
    <row r="21" spans="2:4">
      <c r="B21" s="17" t="s">
        <v>19</v>
      </c>
      <c r="C21" s="16" t="s">
        <v>16</v>
      </c>
      <c r="D21" s="203">
        <f>talne!F25</f>
        <v>0</v>
      </c>
    </row>
    <row r="22" spans="2:4">
      <c r="B22" s="22" t="s">
        <v>20</v>
      </c>
      <c r="C22" s="23" t="s">
        <v>17</v>
      </c>
      <c r="D22" s="201">
        <f>keram!F29</f>
        <v>0</v>
      </c>
    </row>
    <row r="23" spans="2:4">
      <c r="B23" s="17" t="s">
        <v>22</v>
      </c>
      <c r="C23" s="16" t="s">
        <v>18</v>
      </c>
      <c r="D23" s="203">
        <f>slik!F30</f>
        <v>0</v>
      </c>
    </row>
    <row r="24" spans="2:4" ht="26.4">
      <c r="B24" s="14" t="s">
        <v>23</v>
      </c>
      <c r="C24" s="16" t="s">
        <v>281</v>
      </c>
      <c r="D24" s="203">
        <f>stavb.poh.!F93</f>
        <v>0</v>
      </c>
    </row>
    <row r="25" spans="2:4">
      <c r="B25" s="17" t="s">
        <v>24</v>
      </c>
      <c r="C25" s="16" t="s">
        <v>250</v>
      </c>
      <c r="D25" s="203">
        <f>ključ.dela!F10</f>
        <v>0</v>
      </c>
    </row>
    <row r="26" spans="2:4">
      <c r="B26" s="14" t="s">
        <v>268</v>
      </c>
      <c r="C26" s="21" t="s">
        <v>254</v>
      </c>
      <c r="D26" s="204">
        <f>'Razna oprema'!F12</f>
        <v>0</v>
      </c>
    </row>
    <row r="27" spans="2:4">
      <c r="B27" s="14"/>
      <c r="C27" s="21"/>
      <c r="D27" s="204"/>
    </row>
    <row r="28" spans="2:4" ht="35.4" customHeight="1">
      <c r="B28" s="14" t="s">
        <v>285</v>
      </c>
      <c r="C28" s="751" t="s">
        <v>1035</v>
      </c>
      <c r="D28" s="205">
        <v>0</v>
      </c>
    </row>
    <row r="29" spans="2:4">
      <c r="B29" s="14"/>
      <c r="C29" s="21"/>
      <c r="D29" s="204"/>
    </row>
    <row r="30" spans="2:4">
      <c r="B30" s="6"/>
      <c r="C30" s="7" t="s">
        <v>2</v>
      </c>
      <c r="D30" s="206">
        <f>SUM(D15:D28)</f>
        <v>0</v>
      </c>
    </row>
    <row r="31" spans="2:4">
      <c r="B31" s="645"/>
      <c r="C31" s="67"/>
    </row>
    <row r="32" spans="2:4">
      <c r="B32" s="645"/>
      <c r="C32" s="67"/>
    </row>
    <row r="33" spans="2:4" ht="14.4">
      <c r="B33" s="646" t="s">
        <v>924</v>
      </c>
      <c r="C33" s="678" t="s">
        <v>968</v>
      </c>
      <c r="D33" s="535"/>
    </row>
    <row r="34" spans="2:4" ht="14.4">
      <c r="B34" s="646"/>
      <c r="C34" s="678"/>
      <c r="D34" s="535"/>
    </row>
    <row r="35" spans="2:4">
      <c r="B35" s="10"/>
      <c r="C35" s="11" t="s">
        <v>5</v>
      </c>
      <c r="D35" s="102"/>
    </row>
    <row r="36" spans="2:4">
      <c r="B36" s="14" t="s">
        <v>6</v>
      </c>
      <c r="C36" s="15" t="s">
        <v>7</v>
      </c>
      <c r="D36" s="200">
        <f>prip!F53</f>
        <v>0</v>
      </c>
    </row>
    <row r="37" spans="2:4">
      <c r="B37" s="14" t="s">
        <v>8</v>
      </c>
      <c r="C37" s="16" t="s">
        <v>9</v>
      </c>
      <c r="D37" s="200">
        <f>ruš!F113</f>
        <v>0</v>
      </c>
    </row>
    <row r="38" spans="2:4">
      <c r="B38" s="17" t="s">
        <v>10</v>
      </c>
      <c r="C38" s="16" t="s">
        <v>11</v>
      </c>
      <c r="D38" s="201">
        <f>zid!F95</f>
        <v>0</v>
      </c>
    </row>
    <row r="39" spans="2:4">
      <c r="B39" s="17" t="s">
        <v>12</v>
      </c>
      <c r="C39" s="16" t="s">
        <v>13</v>
      </c>
      <c r="D39" s="201">
        <f>SUM(D36:D38)*0.1</f>
        <v>0</v>
      </c>
    </row>
    <row r="40" spans="2:4">
      <c r="B40" s="19"/>
      <c r="C40" s="20" t="s">
        <v>14</v>
      </c>
      <c r="D40" s="202"/>
    </row>
    <row r="41" spans="2:4">
      <c r="B41" s="17" t="s">
        <v>12</v>
      </c>
      <c r="C41" s="16" t="s">
        <v>15</v>
      </c>
      <c r="D41" s="201">
        <f>mont!F76</f>
        <v>0</v>
      </c>
    </row>
    <row r="42" spans="2:4">
      <c r="B42" s="17" t="s">
        <v>19</v>
      </c>
      <c r="C42" s="16" t="s">
        <v>16</v>
      </c>
      <c r="D42" s="203">
        <f>talne!F33</f>
        <v>0</v>
      </c>
    </row>
    <row r="43" spans="2:4">
      <c r="B43" s="22" t="s">
        <v>20</v>
      </c>
      <c r="C43" s="23" t="s">
        <v>17</v>
      </c>
      <c r="D43" s="201">
        <f>keram!F47</f>
        <v>0</v>
      </c>
    </row>
    <row r="44" spans="2:4">
      <c r="B44" s="17" t="s">
        <v>22</v>
      </c>
      <c r="C44" s="16" t="s">
        <v>18</v>
      </c>
      <c r="D44" s="203">
        <f>slik!F41</f>
        <v>0</v>
      </c>
    </row>
    <row r="45" spans="2:4" ht="26.4">
      <c r="B45" s="14" t="s">
        <v>23</v>
      </c>
      <c r="C45" s="16" t="s">
        <v>281</v>
      </c>
      <c r="D45" s="203">
        <f>stavb.poh.!F128</f>
        <v>0</v>
      </c>
    </row>
    <row r="46" spans="2:4">
      <c r="B46" s="17" t="s">
        <v>24</v>
      </c>
      <c r="C46" s="16" t="s">
        <v>250</v>
      </c>
      <c r="D46" s="203">
        <f>ključ.dela!F13</f>
        <v>0</v>
      </c>
    </row>
    <row r="47" spans="2:4">
      <c r="B47" s="14" t="s">
        <v>268</v>
      </c>
      <c r="C47" s="21" t="s">
        <v>254</v>
      </c>
      <c r="D47" s="204">
        <f>'Razna oprema'!F28</f>
        <v>0</v>
      </c>
    </row>
    <row r="48" spans="2:4">
      <c r="B48" s="14"/>
      <c r="C48" s="21"/>
      <c r="D48" s="204"/>
    </row>
    <row r="49" spans="2:4" ht="39.6">
      <c r="B49" s="14" t="s">
        <v>285</v>
      </c>
      <c r="C49" s="751" t="s">
        <v>1035</v>
      </c>
      <c r="D49" s="205">
        <v>0</v>
      </c>
    </row>
    <row r="50" spans="2:4">
      <c r="B50" s="14"/>
      <c r="C50" s="21"/>
      <c r="D50" s="204"/>
    </row>
    <row r="51" spans="2:4">
      <c r="B51" s="6"/>
      <c r="C51" s="7" t="s">
        <v>2</v>
      </c>
      <c r="D51" s="206">
        <f>SUM(D36:D49)</f>
        <v>0</v>
      </c>
    </row>
    <row r="52" spans="2:4" ht="14.4">
      <c r="B52" s="646"/>
      <c r="C52" s="678"/>
      <c r="D52" s="535"/>
    </row>
    <row r="53" spans="2:4" ht="14.4">
      <c r="B53" s="646"/>
      <c r="C53" s="678"/>
      <c r="D53" s="535"/>
    </row>
    <row r="54" spans="2:4" ht="14.4">
      <c r="B54" s="646" t="s">
        <v>960</v>
      </c>
      <c r="C54" s="678" t="s">
        <v>930</v>
      </c>
      <c r="D54" s="535"/>
    </row>
    <row r="55" spans="2:4" ht="14.4">
      <c r="B55" s="646"/>
      <c r="C55" s="678"/>
      <c r="D55" s="535"/>
    </row>
    <row r="56" spans="2:4">
      <c r="B56" s="10"/>
      <c r="C56" s="11" t="s">
        <v>5</v>
      </c>
      <c r="D56" s="102"/>
    </row>
    <row r="57" spans="2:4">
      <c r="B57" s="14" t="s">
        <v>6</v>
      </c>
      <c r="C57" s="15" t="s">
        <v>7</v>
      </c>
      <c r="D57" s="200">
        <f>prip!F72</f>
        <v>0</v>
      </c>
    </row>
    <row r="58" spans="2:4">
      <c r="B58" s="14" t="s">
        <v>8</v>
      </c>
      <c r="C58" s="16" t="s">
        <v>9</v>
      </c>
      <c r="D58" s="200">
        <f>ruš!F130</f>
        <v>0</v>
      </c>
    </row>
    <row r="59" spans="2:4">
      <c r="B59" s="17" t="s">
        <v>10</v>
      </c>
      <c r="C59" s="16" t="s">
        <v>11</v>
      </c>
      <c r="D59" s="201">
        <f>zid!F109</f>
        <v>0</v>
      </c>
    </row>
    <row r="60" spans="2:4">
      <c r="B60" s="17" t="s">
        <v>12</v>
      </c>
      <c r="C60" s="16" t="s">
        <v>13</v>
      </c>
      <c r="D60" s="201">
        <f>SUM(D57:D59)*0.1</f>
        <v>0</v>
      </c>
    </row>
    <row r="61" spans="2:4">
      <c r="B61" s="19"/>
      <c r="C61" s="20" t="s">
        <v>14</v>
      </c>
      <c r="D61" s="202"/>
    </row>
    <row r="62" spans="2:4">
      <c r="B62" s="17" t="s">
        <v>12</v>
      </c>
      <c r="C62" s="16" t="s">
        <v>15</v>
      </c>
      <c r="D62" s="201">
        <f>mont!F88</f>
        <v>0</v>
      </c>
    </row>
    <row r="63" spans="2:4">
      <c r="B63" s="17" t="s">
        <v>19</v>
      </c>
      <c r="C63" s="16" t="s">
        <v>16</v>
      </c>
      <c r="D63" s="203">
        <f>talne!F40</f>
        <v>0</v>
      </c>
    </row>
    <row r="64" spans="2:4">
      <c r="B64" s="22" t="s">
        <v>20</v>
      </c>
      <c r="C64" s="23" t="s">
        <v>17</v>
      </c>
      <c r="D64" s="201">
        <f>keram!F50</f>
        <v>0</v>
      </c>
    </row>
    <row r="65" spans="2:5">
      <c r="B65" s="17" t="s">
        <v>22</v>
      </c>
      <c r="C65" s="16" t="s">
        <v>18</v>
      </c>
      <c r="D65" s="203">
        <f>slik!F55</f>
        <v>0</v>
      </c>
    </row>
    <row r="66" spans="2:5" ht="26.4">
      <c r="B66" s="14" t="s">
        <v>23</v>
      </c>
      <c r="C66" s="16" t="s">
        <v>281</v>
      </c>
      <c r="D66" s="203">
        <f>stavb.poh.!F146</f>
        <v>0</v>
      </c>
    </row>
    <row r="67" spans="2:5">
      <c r="B67" s="17" t="s">
        <v>24</v>
      </c>
      <c r="C67" s="16" t="s">
        <v>250</v>
      </c>
      <c r="D67" s="203">
        <f>ključ.dela!F16</f>
        <v>0</v>
      </c>
    </row>
    <row r="68" spans="2:5">
      <c r="B68" s="14" t="s">
        <v>268</v>
      </c>
      <c r="C68" s="21" t="s">
        <v>254</v>
      </c>
      <c r="D68" s="204">
        <f>'Razna oprema'!F33</f>
        <v>0</v>
      </c>
    </row>
    <row r="69" spans="2:5">
      <c r="B69" s="14"/>
      <c r="C69" s="21"/>
      <c r="D69" s="204"/>
    </row>
    <row r="70" spans="2:5" ht="39.6">
      <c r="B70" s="14" t="s">
        <v>285</v>
      </c>
      <c r="C70" s="751" t="s">
        <v>1035</v>
      </c>
      <c r="D70" s="205">
        <v>0</v>
      </c>
    </row>
    <row r="71" spans="2:5">
      <c r="B71" s="14"/>
      <c r="C71" s="21"/>
      <c r="D71" s="204"/>
    </row>
    <row r="72" spans="2:5">
      <c r="B72" s="6"/>
      <c r="C72" s="7" t="s">
        <v>2</v>
      </c>
      <c r="D72" s="206">
        <f>SUM(D57:D70)</f>
        <v>0</v>
      </c>
    </row>
    <row r="73" spans="2:5" ht="14.4">
      <c r="B73" s="646"/>
      <c r="C73" s="678"/>
      <c r="D73" s="535"/>
    </row>
    <row r="74" spans="2:5" ht="14.4">
      <c r="B74" s="646"/>
      <c r="C74" s="678"/>
      <c r="D74" s="535"/>
    </row>
    <row r="75" spans="2:5" ht="14.4">
      <c r="B75" s="684" t="s">
        <v>969</v>
      </c>
      <c r="C75" s="678"/>
      <c r="D75" s="535"/>
    </row>
    <row r="76" spans="2:5" ht="14.4">
      <c r="B76" s="646"/>
      <c r="C76" s="678"/>
      <c r="D76" s="535"/>
    </row>
    <row r="77" spans="2:5" s="9" customFormat="1" ht="13.2">
      <c r="B77" s="10"/>
      <c r="C77" s="11" t="s">
        <v>5</v>
      </c>
      <c r="D77" s="102"/>
      <c r="E77" s="13"/>
    </row>
    <row r="78" spans="2:5" s="8" customFormat="1" ht="13.2">
      <c r="B78" s="14" t="s">
        <v>6</v>
      </c>
      <c r="C78" s="15" t="s">
        <v>7</v>
      </c>
      <c r="D78" s="200">
        <f>prip!F74</f>
        <v>0</v>
      </c>
      <c r="E78" s="13"/>
    </row>
    <row r="79" spans="2:5" s="8" customFormat="1" ht="13.2">
      <c r="B79" s="14" t="s">
        <v>8</v>
      </c>
      <c r="C79" s="16" t="s">
        <v>9</v>
      </c>
      <c r="D79" s="200">
        <f>ruš!F132</f>
        <v>0</v>
      </c>
      <c r="E79" s="13"/>
    </row>
    <row r="80" spans="2:5" s="8" customFormat="1" ht="13.2">
      <c r="B80" s="17" t="s">
        <v>10</v>
      </c>
      <c r="C80" s="16" t="s">
        <v>11</v>
      </c>
      <c r="D80" s="201">
        <f>zid!F114</f>
        <v>0</v>
      </c>
      <c r="E80" s="18"/>
    </row>
    <row r="81" spans="1:6" s="9" customFormat="1" ht="13.2">
      <c r="B81" s="17" t="s">
        <v>12</v>
      </c>
      <c r="C81" s="16" t="s">
        <v>13</v>
      </c>
      <c r="D81" s="201">
        <f>SUM(D78:D80)*0.1</f>
        <v>0</v>
      </c>
      <c r="E81" s="18"/>
      <c r="F81" s="8"/>
    </row>
    <row r="82" spans="1:6" s="9" customFormat="1" ht="13.2">
      <c r="B82" s="19"/>
      <c r="C82" s="20" t="s">
        <v>14</v>
      </c>
      <c r="D82" s="202"/>
      <c r="E82" s="18"/>
      <c r="F82" s="8"/>
    </row>
    <row r="83" spans="1:6" s="9" customFormat="1" ht="13.2">
      <c r="B83" s="17" t="s">
        <v>12</v>
      </c>
      <c r="C83" s="16" t="s">
        <v>15</v>
      </c>
      <c r="D83" s="201">
        <f>mont!F91</f>
        <v>0</v>
      </c>
      <c r="E83" s="18"/>
      <c r="F83" s="8"/>
    </row>
    <row r="84" spans="1:6" s="5" customFormat="1" ht="13.2">
      <c r="B84" s="17" t="s">
        <v>19</v>
      </c>
      <c r="C84" s="16" t="s">
        <v>16</v>
      </c>
      <c r="D84" s="203">
        <f>talne!F42</f>
        <v>0</v>
      </c>
      <c r="E84" s="18"/>
      <c r="F84" s="8"/>
    </row>
    <row r="85" spans="1:6" s="5" customFormat="1" ht="13.5" customHeight="1">
      <c r="B85" s="22" t="s">
        <v>20</v>
      </c>
      <c r="C85" s="23" t="s">
        <v>17</v>
      </c>
      <c r="D85" s="201">
        <f>keram!F54</f>
        <v>0</v>
      </c>
      <c r="E85" s="18"/>
      <c r="F85" s="8"/>
    </row>
    <row r="86" spans="1:6" s="5" customFormat="1" ht="13.2">
      <c r="A86" s="9"/>
      <c r="B86" s="17" t="s">
        <v>22</v>
      </c>
      <c r="C86" s="16" t="s">
        <v>18</v>
      </c>
      <c r="D86" s="203">
        <f>slik!F57</f>
        <v>0</v>
      </c>
      <c r="E86" s="18"/>
      <c r="F86" s="8"/>
    </row>
    <row r="87" spans="1:6" ht="25.5" customHeight="1">
      <c r="A87" s="24"/>
      <c r="B87" s="14" t="s">
        <v>23</v>
      </c>
      <c r="C87" s="16" t="s">
        <v>281</v>
      </c>
      <c r="D87" s="203">
        <f>stavb.poh.!F147</f>
        <v>0</v>
      </c>
      <c r="F87" s="8"/>
    </row>
    <row r="88" spans="1:6" ht="13.5" customHeight="1">
      <c r="A88" s="24"/>
      <c r="B88" s="17" t="s">
        <v>24</v>
      </c>
      <c r="C88" s="16" t="s">
        <v>21</v>
      </c>
      <c r="D88" s="203">
        <f>ključ.dela!F18</f>
        <v>0</v>
      </c>
      <c r="F88" s="8"/>
    </row>
    <row r="89" spans="1:6">
      <c r="B89" s="14" t="s">
        <v>268</v>
      </c>
      <c r="C89" s="21" t="s">
        <v>254</v>
      </c>
      <c r="D89" s="204">
        <f>'Razna oprema'!F37</f>
        <v>0</v>
      </c>
      <c r="F89" s="8"/>
    </row>
    <row r="90" spans="1:6">
      <c r="B90" s="14"/>
      <c r="C90" s="21"/>
      <c r="D90" s="204"/>
      <c r="F90" s="8"/>
    </row>
    <row r="91" spans="1:6" ht="39.6">
      <c r="B91" s="14" t="s">
        <v>285</v>
      </c>
      <c r="C91" s="16" t="s">
        <v>1035</v>
      </c>
      <c r="D91" s="205">
        <f>D28+D49+D70</f>
        <v>0</v>
      </c>
      <c r="F91" s="8"/>
    </row>
    <row r="92" spans="1:6">
      <c r="B92" s="14"/>
      <c r="C92" s="21"/>
      <c r="D92" s="204"/>
    </row>
    <row r="93" spans="1:6">
      <c r="B93" s="6"/>
      <c r="C93" s="7" t="s">
        <v>2</v>
      </c>
      <c r="D93" s="206">
        <f>SUM(D78:D91)</f>
        <v>0</v>
      </c>
    </row>
    <row r="94" spans="1:6">
      <c r="B94" s="5"/>
    </row>
    <row r="95" spans="1:6">
      <c r="B95" s="25"/>
    </row>
    <row r="96" spans="1:6">
      <c r="B96" s="5"/>
    </row>
    <row r="97" spans="2:2">
      <c r="B97" s="5"/>
    </row>
    <row r="98" spans="2:2">
      <c r="B98" s="5"/>
    </row>
    <row r="99" spans="2:2">
      <c r="B99" s="5"/>
    </row>
    <row r="100" spans="2:2">
      <c r="B100" s="5"/>
    </row>
    <row r="101" spans="2:2">
      <c r="B101" s="5"/>
    </row>
    <row r="102" spans="2:2">
      <c r="B102" s="5"/>
    </row>
    <row r="103" spans="2:2">
      <c r="B103" s="5"/>
    </row>
    <row r="104" spans="2:2">
      <c r="B104" s="5"/>
    </row>
  </sheetData>
  <pageMargins left="0.98425196850393704" right="0.15748031496062992" top="0.31496062992125984" bottom="0.31496062992125984" header="0.98425196850393704" footer="0.98425196850393704"/>
  <pageSetup paperSize="9" scale="86" fitToWidth="0" fitToHeight="0" pageOrder="overThenDown" orientation="landscape" horizontalDpi="300" verticalDpi="300" r:id="rId1"/>
  <headerFooter alignWithMargins="0"/>
  <rowBreaks count="1" manualBreakCount="1">
    <brk id="93"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C470"/>
  <sheetViews>
    <sheetView topLeftCell="A61" zoomScaleNormal="100" workbookViewId="0">
      <selection activeCell="E70" sqref="E70"/>
    </sheetView>
  </sheetViews>
  <sheetFormatPr defaultRowHeight="11.25" customHeight="1"/>
  <cols>
    <col min="1" max="1" width="9.3984375" style="57" customWidth="1"/>
    <col min="2" max="2" width="33.19921875" style="32" customWidth="1"/>
    <col min="3" max="3" width="6.3984375" style="54" customWidth="1"/>
    <col min="4" max="4" width="6.8984375" style="55" customWidth="1"/>
    <col min="5" max="5" width="9.09765625" style="55" customWidth="1"/>
    <col min="6" max="6" width="11.3984375" style="55" customWidth="1"/>
    <col min="7" max="7" width="4" style="29" customWidth="1"/>
    <col min="8" max="237" width="8.5" style="29" customWidth="1"/>
    <col min="238" max="1005" width="10.69921875" customWidth="1"/>
  </cols>
  <sheetData>
    <row r="1" spans="1:6" ht="11.25" customHeight="1">
      <c r="B1" s="67" t="s">
        <v>5</v>
      </c>
    </row>
    <row r="2" spans="1:6" ht="11.25" customHeight="1">
      <c r="B2" s="67"/>
    </row>
    <row r="3" spans="1:6" ht="27.6">
      <c r="A3" s="712">
        <v>1</v>
      </c>
      <c r="B3" s="581" t="s">
        <v>979</v>
      </c>
    </row>
    <row r="4" spans="1:6" ht="41.4">
      <c r="A4" s="712">
        <v>2</v>
      </c>
      <c r="B4" s="581" t="s">
        <v>980</v>
      </c>
    </row>
    <row r="5" spans="1:6" ht="41.4">
      <c r="A5" s="712"/>
      <c r="B5" s="581" t="s">
        <v>981</v>
      </c>
    </row>
    <row r="6" spans="1:6" ht="41.4">
      <c r="A6" s="712"/>
      <c r="B6" s="581" t="s">
        <v>982</v>
      </c>
    </row>
    <row r="7" spans="1:6" ht="41.4">
      <c r="A7" s="712"/>
      <c r="B7" s="581" t="s">
        <v>983</v>
      </c>
    </row>
    <row r="8" spans="1:6" ht="69">
      <c r="A8" s="712"/>
      <c r="B8" s="581" t="s">
        <v>984</v>
      </c>
    </row>
    <row r="9" spans="1:6" ht="41.4">
      <c r="A9" s="712">
        <v>3</v>
      </c>
      <c r="B9" s="581" t="s">
        <v>989</v>
      </c>
    </row>
    <row r="10" spans="1:6" ht="41.4">
      <c r="A10" s="712">
        <v>4</v>
      </c>
      <c r="B10" s="581" t="s">
        <v>985</v>
      </c>
    </row>
    <row r="11" spans="1:6" ht="41.4">
      <c r="A11" s="712"/>
      <c r="B11" s="581" t="s">
        <v>986</v>
      </c>
    </row>
    <row r="12" spans="1:6" ht="41.4">
      <c r="A12" s="712"/>
      <c r="B12" s="581" t="s">
        <v>987</v>
      </c>
    </row>
    <row r="13" spans="1:6" ht="55.2">
      <c r="A13" s="712">
        <v>5</v>
      </c>
      <c r="B13" s="581" t="s">
        <v>988</v>
      </c>
    </row>
    <row r="14" spans="1:6" ht="11.25" customHeight="1">
      <c r="B14" s="67"/>
    </row>
    <row r="15" spans="1:6" ht="13.8">
      <c r="A15" s="26" t="s">
        <v>6</v>
      </c>
      <c r="B15" s="27" t="s">
        <v>7</v>
      </c>
      <c r="C15" s="28" t="s">
        <v>25</v>
      </c>
      <c r="D15" s="12" t="s">
        <v>26</v>
      </c>
      <c r="E15" s="12" t="s">
        <v>27</v>
      </c>
      <c r="F15" s="12" t="s">
        <v>28</v>
      </c>
    </row>
    <row r="16" spans="1:6" ht="13.8">
      <c r="A16" s="30"/>
      <c r="B16" s="29"/>
      <c r="C16" s="33"/>
      <c r="D16" s="34"/>
      <c r="E16" s="60"/>
      <c r="F16" s="35"/>
    </row>
    <row r="17" spans="1:6" ht="13.8">
      <c r="A17" s="30"/>
      <c r="B17" s="67" t="s">
        <v>29</v>
      </c>
      <c r="C17" s="64"/>
      <c r="D17" s="65"/>
      <c r="E17" s="13"/>
      <c r="F17" s="65"/>
    </row>
    <row r="18" spans="1:6" ht="13.8">
      <c r="A18" s="645" t="s">
        <v>923</v>
      </c>
      <c r="B18" s="67" t="s">
        <v>180</v>
      </c>
      <c r="C18" s="33"/>
      <c r="D18" s="34"/>
      <c r="E18" s="34"/>
      <c r="F18" s="35"/>
    </row>
    <row r="19" spans="1:6" ht="26.4">
      <c r="A19" s="36">
        <v>1</v>
      </c>
      <c r="B19" s="37" t="s">
        <v>30</v>
      </c>
      <c r="C19" s="33" t="s">
        <v>31</v>
      </c>
      <c r="D19" s="38">
        <v>1</v>
      </c>
      <c r="E19" s="39"/>
      <c r="F19" s="35">
        <f>D19*E19</f>
        <v>0</v>
      </c>
    </row>
    <row r="20" spans="1:6" ht="13.8">
      <c r="A20" s="36"/>
      <c r="B20" s="40"/>
      <c r="C20" s="33"/>
      <c r="D20" s="41"/>
      <c r="E20" s="39"/>
      <c r="F20" s="35"/>
    </row>
    <row r="21" spans="1:6" ht="26.4">
      <c r="A21" s="30" t="s">
        <v>32</v>
      </c>
      <c r="B21" s="43" t="s">
        <v>33</v>
      </c>
      <c r="C21" s="33" t="s">
        <v>31</v>
      </c>
      <c r="D21" s="42">
        <v>1</v>
      </c>
      <c r="E21" s="39"/>
      <c r="F21" s="35">
        <f>D21*E21</f>
        <v>0</v>
      </c>
    </row>
    <row r="22" spans="1:6" ht="13.8">
      <c r="A22" s="30"/>
      <c r="B22" s="43"/>
      <c r="C22" s="33"/>
      <c r="D22" s="42"/>
      <c r="E22" s="39"/>
      <c r="F22" s="35"/>
    </row>
    <row r="23" spans="1:6" ht="26.4">
      <c r="A23" s="30" t="s">
        <v>34</v>
      </c>
      <c r="B23" s="37" t="s">
        <v>35</v>
      </c>
      <c r="C23" s="33" t="s">
        <v>36</v>
      </c>
      <c r="D23" s="41">
        <v>180</v>
      </c>
      <c r="E23" s="39"/>
      <c r="F23" s="35">
        <f>D23*E23</f>
        <v>0</v>
      </c>
    </row>
    <row r="24" spans="1:6" ht="13.8">
      <c r="A24" s="30"/>
      <c r="B24" s="37"/>
      <c r="C24" s="33"/>
      <c r="D24" s="41"/>
      <c r="E24" s="39"/>
      <c r="F24" s="35"/>
    </row>
    <row r="25" spans="1:6" ht="39.6">
      <c r="A25" s="30" t="s">
        <v>37</v>
      </c>
      <c r="B25" s="37" t="s">
        <v>38</v>
      </c>
      <c r="C25" s="33" t="s">
        <v>31</v>
      </c>
      <c r="D25" s="41">
        <v>3</v>
      </c>
      <c r="E25" s="39"/>
      <c r="F25" s="35">
        <f>D25*E25</f>
        <v>0</v>
      </c>
    </row>
    <row r="26" spans="1:6" ht="13.8">
      <c r="A26" s="30"/>
      <c r="B26" s="37"/>
      <c r="C26" s="33"/>
      <c r="D26" s="41"/>
      <c r="E26" s="39"/>
      <c r="F26" s="35"/>
    </row>
    <row r="27" spans="1:6" ht="26.4">
      <c r="A27" s="30" t="s">
        <v>39</v>
      </c>
      <c r="B27" s="43" t="s">
        <v>40</v>
      </c>
      <c r="C27" s="33" t="s">
        <v>41</v>
      </c>
      <c r="D27" s="41">
        <v>3</v>
      </c>
      <c r="E27" s="39"/>
      <c r="F27" s="35">
        <f>D27*E27</f>
        <v>0</v>
      </c>
    </row>
    <row r="28" spans="1:6" ht="13.8">
      <c r="A28" s="30"/>
      <c r="B28" s="43"/>
      <c r="C28" s="33"/>
      <c r="D28" s="41"/>
      <c r="E28" s="39"/>
      <c r="F28" s="35"/>
    </row>
    <row r="29" spans="1:6" ht="39.6">
      <c r="A29" s="30" t="s">
        <v>42</v>
      </c>
      <c r="B29" s="37" t="s">
        <v>43</v>
      </c>
      <c r="C29" s="33" t="s">
        <v>31</v>
      </c>
      <c r="D29" s="41">
        <v>1</v>
      </c>
      <c r="E29" s="39"/>
      <c r="F29" s="35">
        <f>D29*E29</f>
        <v>0</v>
      </c>
    </row>
    <row r="30" spans="1:6" ht="13.8">
      <c r="A30" s="30"/>
      <c r="B30" s="37"/>
      <c r="C30" s="33"/>
      <c r="D30" s="41"/>
      <c r="E30" s="39"/>
      <c r="F30" s="35"/>
    </row>
    <row r="31" spans="1:6" ht="26.4">
      <c r="A31" s="30" t="s">
        <v>44</v>
      </c>
      <c r="B31" s="37" t="s">
        <v>45</v>
      </c>
      <c r="C31" s="33" t="s">
        <v>31</v>
      </c>
      <c r="D31" s="41">
        <v>1</v>
      </c>
      <c r="E31" s="39"/>
      <c r="F31" s="35">
        <f>D31*E31</f>
        <v>0</v>
      </c>
    </row>
    <row r="32" spans="1:6" ht="13.8">
      <c r="A32" s="30"/>
      <c r="B32" s="37"/>
      <c r="C32" s="33"/>
      <c r="D32" s="41"/>
      <c r="E32" s="39"/>
      <c r="F32" s="35"/>
    </row>
    <row r="33" spans="1:6" ht="26.4">
      <c r="A33" s="30" t="s">
        <v>46</v>
      </c>
      <c r="B33" s="32" t="s">
        <v>47</v>
      </c>
      <c r="C33" s="33" t="s">
        <v>31</v>
      </c>
      <c r="D33" s="41">
        <v>1</v>
      </c>
      <c r="E33" s="39"/>
      <c r="F33" s="35">
        <f>D33*E33</f>
        <v>0</v>
      </c>
    </row>
    <row r="34" spans="1:6" ht="13.8">
      <c r="A34" s="30"/>
      <c r="C34" s="33"/>
      <c r="D34" s="41"/>
      <c r="E34" s="39"/>
      <c r="F34" s="35"/>
    </row>
    <row r="35" spans="1:6" ht="26.4">
      <c r="A35" s="30" t="s">
        <v>48</v>
      </c>
      <c r="B35" s="37" t="s">
        <v>49</v>
      </c>
      <c r="C35" s="33" t="s">
        <v>31</v>
      </c>
      <c r="D35" s="41">
        <v>1</v>
      </c>
      <c r="E35" s="39"/>
      <c r="F35" s="35">
        <f>D35*E35</f>
        <v>0</v>
      </c>
    </row>
    <row r="36" spans="1:6" ht="13.8">
      <c r="A36" s="30"/>
      <c r="B36" s="37"/>
      <c r="C36" s="33"/>
      <c r="D36" s="41"/>
      <c r="E36" s="39"/>
      <c r="F36" s="35"/>
    </row>
    <row r="37" spans="1:6" ht="47.4" customHeight="1">
      <c r="A37" s="30" t="s">
        <v>151</v>
      </c>
      <c r="B37" s="37" t="s">
        <v>163</v>
      </c>
      <c r="C37" s="33" t="s">
        <v>31</v>
      </c>
      <c r="D37" s="41">
        <v>1</v>
      </c>
      <c r="E37" s="39"/>
      <c r="F37" s="35">
        <f>D37*E37</f>
        <v>0</v>
      </c>
    </row>
    <row r="38" spans="1:6" ht="13.8">
      <c r="A38" s="30"/>
      <c r="B38" s="37"/>
      <c r="C38" s="33"/>
      <c r="D38" s="41"/>
      <c r="E38" s="39"/>
      <c r="F38" s="35"/>
    </row>
    <row r="39" spans="1:6" ht="39.6">
      <c r="A39" s="30" t="s">
        <v>153</v>
      </c>
      <c r="B39" s="37" t="s">
        <v>152</v>
      </c>
      <c r="C39" s="33" t="s">
        <v>31</v>
      </c>
      <c r="D39" s="41">
        <v>1</v>
      </c>
      <c r="E39" s="39"/>
      <c r="F39" s="35">
        <f>D39*E39</f>
        <v>0</v>
      </c>
    </row>
    <row r="40" spans="1:6" ht="13.8">
      <c r="A40" s="30"/>
      <c r="B40" s="37"/>
      <c r="C40" s="33"/>
      <c r="D40" s="41"/>
      <c r="E40" s="39"/>
      <c r="F40" s="35"/>
    </row>
    <row r="41" spans="1:6" ht="26.4">
      <c r="A41" s="30" t="s">
        <v>155</v>
      </c>
      <c r="B41" s="37" t="s">
        <v>154</v>
      </c>
      <c r="C41" s="33" t="s">
        <v>31</v>
      </c>
      <c r="D41" s="41">
        <v>1</v>
      </c>
      <c r="E41" s="39"/>
      <c r="F41" s="35">
        <f>D41*E41</f>
        <v>0</v>
      </c>
    </row>
    <row r="42" spans="1:6" ht="13.8">
      <c r="A42" s="30"/>
      <c r="B42" s="95" t="s">
        <v>941</v>
      </c>
      <c r="C42" s="219"/>
      <c r="D42" s="225"/>
      <c r="E42" s="220"/>
      <c r="F42" s="647">
        <f>SUM(F19:F41)</f>
        <v>0</v>
      </c>
    </row>
    <row r="43" spans="1:6" ht="13.8">
      <c r="A43" s="30"/>
      <c r="B43" s="95"/>
      <c r="D43" s="648"/>
      <c r="F43" s="649"/>
    </row>
    <row r="44" spans="1:6" ht="52.8">
      <c r="A44" s="646" t="s">
        <v>924</v>
      </c>
      <c r="B44" s="95" t="s">
        <v>925</v>
      </c>
      <c r="C44" s="64"/>
      <c r="D44" s="65"/>
      <c r="E44" s="35"/>
      <c r="F44" s="35"/>
    </row>
    <row r="45" spans="1:6" ht="26.4">
      <c r="A45" s="36">
        <v>1</v>
      </c>
      <c r="B45" s="37" t="s">
        <v>30</v>
      </c>
      <c r="C45" s="33" t="s">
        <v>31</v>
      </c>
      <c r="D45" s="38">
        <v>1</v>
      </c>
      <c r="E45" s="39"/>
      <c r="F45" s="35">
        <f>D45*E45</f>
        <v>0</v>
      </c>
    </row>
    <row r="46" spans="1:6" ht="13.8">
      <c r="A46" s="36"/>
      <c r="B46" s="40"/>
      <c r="C46" s="33"/>
      <c r="D46" s="41"/>
      <c r="E46" s="39"/>
      <c r="F46" s="35"/>
    </row>
    <row r="47" spans="1:6" ht="26.4">
      <c r="A47" s="30" t="s">
        <v>32</v>
      </c>
      <c r="B47" s="43" t="s">
        <v>33</v>
      </c>
      <c r="C47" s="33" t="s">
        <v>31</v>
      </c>
      <c r="D47" s="42">
        <v>1</v>
      </c>
      <c r="E47" s="39"/>
      <c r="F47" s="35">
        <f>D47*E47</f>
        <v>0</v>
      </c>
    </row>
    <row r="48" spans="1:6" ht="13.8">
      <c r="A48" s="30"/>
      <c r="B48" s="43"/>
      <c r="C48" s="33"/>
      <c r="D48" s="42"/>
      <c r="E48" s="39"/>
      <c r="F48" s="35"/>
    </row>
    <row r="49" spans="1:6" ht="26.4">
      <c r="A49" s="30" t="s">
        <v>48</v>
      </c>
      <c r="B49" s="37" t="s">
        <v>49</v>
      </c>
      <c r="C49" s="33" t="s">
        <v>31</v>
      </c>
      <c r="D49" s="41">
        <v>1</v>
      </c>
      <c r="E49" s="39"/>
      <c r="F49" s="35">
        <f>D49*E49</f>
        <v>0</v>
      </c>
    </row>
    <row r="50" spans="1:6" ht="13.8">
      <c r="A50" s="30"/>
      <c r="B50" s="37"/>
      <c r="C50" s="33"/>
      <c r="D50" s="41"/>
      <c r="E50" s="39"/>
      <c r="F50" s="35"/>
    </row>
    <row r="51" spans="1:6" ht="52.8">
      <c r="A51" s="30" t="s">
        <v>151</v>
      </c>
      <c r="B51" s="37" t="s">
        <v>163</v>
      </c>
      <c r="C51" s="33" t="s">
        <v>31</v>
      </c>
      <c r="D51" s="41">
        <v>1</v>
      </c>
      <c r="E51" s="39"/>
      <c r="F51" s="35">
        <f>D51*E51</f>
        <v>0</v>
      </c>
    </row>
    <row r="52" spans="1:6" ht="39.6">
      <c r="A52" s="30" t="s">
        <v>153</v>
      </c>
      <c r="B52" s="37" t="s">
        <v>152</v>
      </c>
      <c r="C52" s="33" t="s">
        <v>31</v>
      </c>
      <c r="D52" s="41">
        <v>1</v>
      </c>
      <c r="E52" s="39"/>
      <c r="F52" s="35">
        <f>D52*E52</f>
        <v>0</v>
      </c>
    </row>
    <row r="53" spans="1:6" ht="13.8">
      <c r="A53" s="103"/>
      <c r="B53" s="95" t="s">
        <v>942</v>
      </c>
      <c r="C53" s="225"/>
      <c r="D53" s="220"/>
      <c r="E53" s="647"/>
      <c r="F53" s="647">
        <f>SUM(F45:F52)</f>
        <v>0</v>
      </c>
    </row>
    <row r="54" spans="1:6" ht="13.8">
      <c r="A54" s="103"/>
      <c r="B54" s="95"/>
      <c r="C54" s="225"/>
      <c r="D54" s="220"/>
      <c r="E54" s="647"/>
      <c r="F54" s="647"/>
    </row>
    <row r="55" spans="1:6" ht="19.2" customHeight="1">
      <c r="A55" s="646" t="s">
        <v>929</v>
      </c>
      <c r="B55" s="95" t="s">
        <v>930</v>
      </c>
      <c r="C55" s="219"/>
      <c r="D55" s="225"/>
      <c r="E55" s="220"/>
      <c r="F55" s="647"/>
    </row>
    <row r="56" spans="1:6" ht="26.4">
      <c r="A56" s="36">
        <v>1</v>
      </c>
      <c r="B56" s="37" t="s">
        <v>30</v>
      </c>
      <c r="C56" s="33" t="s">
        <v>31</v>
      </c>
      <c r="D56" s="38">
        <v>1</v>
      </c>
      <c r="E56" s="39"/>
      <c r="F56" s="35">
        <f>D56*E56</f>
        <v>0</v>
      </c>
    </row>
    <row r="57" spans="1:6" ht="13.8">
      <c r="A57" s="36"/>
      <c r="B57" s="40"/>
      <c r="C57" s="33"/>
      <c r="D57" s="41"/>
      <c r="E57" s="39"/>
      <c r="F57" s="35"/>
    </row>
    <row r="58" spans="1:6" ht="26.4">
      <c r="A58" s="30" t="s">
        <v>32</v>
      </c>
      <c r="B58" s="43" t="s">
        <v>33</v>
      </c>
      <c r="C58" s="33" t="s">
        <v>31</v>
      </c>
      <c r="D58" s="42">
        <v>1</v>
      </c>
      <c r="E58" s="39"/>
      <c r="F58" s="35">
        <f>D58*E58</f>
        <v>0</v>
      </c>
    </row>
    <row r="59" spans="1:6" ht="13.8">
      <c r="A59" s="30"/>
      <c r="B59" s="43"/>
      <c r="C59" s="33"/>
      <c r="D59" s="42"/>
      <c r="E59" s="39"/>
      <c r="F59" s="35"/>
    </row>
    <row r="60" spans="1:6" ht="26.4">
      <c r="A60" s="30" t="s">
        <v>34</v>
      </c>
      <c r="B60" s="37" t="s">
        <v>35</v>
      </c>
      <c r="C60" s="33" t="s">
        <v>36</v>
      </c>
      <c r="D60" s="41">
        <v>180</v>
      </c>
      <c r="E60" s="39"/>
      <c r="F60" s="35">
        <f>D60*E60</f>
        <v>0</v>
      </c>
    </row>
    <row r="61" spans="1:6" ht="13.8">
      <c r="A61" s="30"/>
      <c r="B61" s="37"/>
      <c r="C61" s="33"/>
      <c r="D61" s="41"/>
      <c r="E61" s="39"/>
      <c r="F61" s="35"/>
    </row>
    <row r="62" spans="1:6" ht="26.4">
      <c r="A62" s="30" t="s">
        <v>39</v>
      </c>
      <c r="B62" s="43" t="s">
        <v>40</v>
      </c>
      <c r="C62" s="33" t="s">
        <v>41</v>
      </c>
      <c r="D62" s="41">
        <v>3</v>
      </c>
      <c r="E62" s="39"/>
      <c r="F62" s="35">
        <f>D62*E62</f>
        <v>0</v>
      </c>
    </row>
    <row r="63" spans="1:6" ht="13.8">
      <c r="A63" s="30"/>
      <c r="B63" s="43"/>
      <c r="C63" s="33"/>
      <c r="D63" s="41"/>
      <c r="E63" s="39"/>
      <c r="F63" s="35"/>
    </row>
    <row r="64" spans="1:6" ht="39.6">
      <c r="A64" s="30" t="s">
        <v>42</v>
      </c>
      <c r="B64" s="37" t="s">
        <v>43</v>
      </c>
      <c r="C64" s="33" t="s">
        <v>31</v>
      </c>
      <c r="D64" s="41">
        <v>1</v>
      </c>
      <c r="E64" s="39"/>
      <c r="F64" s="35">
        <f>D64*E64</f>
        <v>0</v>
      </c>
    </row>
    <row r="65" spans="1:6" ht="13.8">
      <c r="A65" s="30"/>
      <c r="B65" s="37"/>
      <c r="C65" s="33"/>
      <c r="D65" s="41"/>
      <c r="E65" s="39"/>
      <c r="F65" s="35"/>
    </row>
    <row r="66" spans="1:6" ht="26.4">
      <c r="A66" s="30" t="s">
        <v>48</v>
      </c>
      <c r="B66" s="37" t="s">
        <v>49</v>
      </c>
      <c r="C66" s="33" t="s">
        <v>31</v>
      </c>
      <c r="D66" s="41">
        <v>1</v>
      </c>
      <c r="E66" s="39"/>
      <c r="F66" s="35">
        <f>D66*E66</f>
        <v>0</v>
      </c>
    </row>
    <row r="67" spans="1:6" ht="13.8">
      <c r="A67" s="30"/>
      <c r="B67" s="37"/>
      <c r="C67" s="33"/>
      <c r="D67" s="41"/>
      <c r="E67" s="39"/>
      <c r="F67" s="35"/>
    </row>
    <row r="68" spans="1:6" ht="51.6" customHeight="1">
      <c r="A68" s="30" t="s">
        <v>151</v>
      </c>
      <c r="B68" s="37" t="s">
        <v>163</v>
      </c>
      <c r="C68" s="33" t="s">
        <v>31</v>
      </c>
      <c r="D68" s="41">
        <v>1</v>
      </c>
      <c r="E68" s="39"/>
      <c r="F68" s="35">
        <f>D68*E68</f>
        <v>0</v>
      </c>
    </row>
    <row r="69" spans="1:6" ht="13.8">
      <c r="A69" s="30"/>
      <c r="B69" s="37"/>
      <c r="C69" s="33"/>
      <c r="D69" s="41"/>
      <c r="E69" s="39"/>
      <c r="F69" s="35"/>
    </row>
    <row r="70" spans="1:6" ht="39.6">
      <c r="A70" s="30" t="s">
        <v>153</v>
      </c>
      <c r="B70" s="37" t="s">
        <v>152</v>
      </c>
      <c r="C70" s="33" t="s">
        <v>31</v>
      </c>
      <c r="D70" s="41">
        <v>1</v>
      </c>
      <c r="E70" s="39"/>
      <c r="F70" s="35">
        <f>D70*E70</f>
        <v>0</v>
      </c>
    </row>
    <row r="71" spans="1:6" ht="13.8">
      <c r="A71" s="30"/>
      <c r="B71" s="37"/>
      <c r="C71" s="33"/>
      <c r="D71" s="41"/>
      <c r="E71" s="39"/>
      <c r="F71" s="35"/>
    </row>
    <row r="72" spans="1:6" ht="13.8">
      <c r="A72" s="103"/>
      <c r="B72" s="95" t="s">
        <v>943</v>
      </c>
      <c r="C72" s="675"/>
      <c r="D72" s="219"/>
      <c r="E72" s="225"/>
      <c r="F72" s="647">
        <f>SUM(F56:F71)</f>
        <v>0</v>
      </c>
    </row>
    <row r="73" spans="1:6" ht="13.8">
      <c r="A73" s="30"/>
      <c r="B73" s="37"/>
      <c r="C73" s="44"/>
      <c r="D73" s="45"/>
      <c r="E73" s="46"/>
      <c r="F73" s="47"/>
    </row>
    <row r="74" spans="1:6" s="53" customFormat="1" ht="13.2">
      <c r="A74" s="48"/>
      <c r="B74" s="49" t="s">
        <v>50</v>
      </c>
      <c r="C74" s="50"/>
      <c r="D74" s="51"/>
      <c r="E74" s="52"/>
      <c r="F74" s="51">
        <f>F72+F53+F42</f>
        <v>0</v>
      </c>
    </row>
    <row r="75" spans="1:6" ht="13.8">
      <c r="A75" s="30"/>
      <c r="B75" s="37"/>
      <c r="E75" s="56"/>
    </row>
    <row r="76" spans="1:6" ht="13.8">
      <c r="A76" s="30"/>
      <c r="B76" s="37"/>
      <c r="E76" s="56"/>
    </row>
    <row r="77" spans="1:6" ht="13.8">
      <c r="A77" s="30"/>
      <c r="B77" s="37"/>
      <c r="E77" s="56"/>
    </row>
    <row r="78" spans="1:6" ht="13.8">
      <c r="A78" s="30"/>
      <c r="B78" s="37"/>
      <c r="E78" s="56"/>
    </row>
    <row r="79" spans="1:6" ht="13.8">
      <c r="A79" s="30"/>
      <c r="B79" s="37"/>
      <c r="E79" s="56"/>
    </row>
    <row r="80" spans="1:6" ht="13.8">
      <c r="A80" s="30"/>
      <c r="B80" s="37"/>
      <c r="E80" s="56"/>
    </row>
    <row r="81" spans="1:5" ht="13.8">
      <c r="A81" s="30"/>
      <c r="B81" s="37"/>
      <c r="E81" s="56"/>
    </row>
    <row r="82" spans="1:5" ht="13.8">
      <c r="A82" s="30"/>
      <c r="B82" s="37"/>
      <c r="E82" s="56"/>
    </row>
    <row r="83" spans="1:5" ht="13.8">
      <c r="A83" s="30"/>
      <c r="B83" s="37"/>
      <c r="E83" s="56"/>
    </row>
    <row r="84" spans="1:5" ht="13.8">
      <c r="A84" s="30"/>
      <c r="B84" s="37"/>
      <c r="E84" s="56"/>
    </row>
    <row r="85" spans="1:5" ht="13.8">
      <c r="A85" s="30"/>
      <c r="B85" s="37"/>
      <c r="E85" s="56"/>
    </row>
    <row r="86" spans="1:5" ht="13.8">
      <c r="A86" s="30"/>
      <c r="B86" s="37"/>
      <c r="E86" s="56"/>
    </row>
    <row r="87" spans="1:5" ht="13.8">
      <c r="A87" s="30"/>
      <c r="B87" s="37"/>
      <c r="E87" s="56"/>
    </row>
    <row r="88" spans="1:5" ht="13.8">
      <c r="A88" s="30"/>
      <c r="B88" s="37"/>
      <c r="E88" s="56"/>
    </row>
    <row r="89" spans="1:5" ht="13.8">
      <c r="A89" s="30"/>
      <c r="B89" s="37"/>
      <c r="E89" s="56"/>
    </row>
    <row r="90" spans="1:5" ht="13.8">
      <c r="A90" s="30"/>
      <c r="B90" s="37"/>
      <c r="E90" s="56"/>
    </row>
    <row r="91" spans="1:5" ht="13.8">
      <c r="A91" s="30"/>
      <c r="B91" s="37"/>
      <c r="E91" s="56"/>
    </row>
    <row r="92" spans="1:5" ht="13.8">
      <c r="A92" s="30"/>
      <c r="B92" s="37"/>
      <c r="E92" s="56"/>
    </row>
    <row r="93" spans="1:5" ht="13.8">
      <c r="A93" s="30"/>
      <c r="B93" s="37"/>
      <c r="E93" s="56"/>
    </row>
    <row r="94" spans="1:5" ht="11.25" customHeight="1">
      <c r="A94" s="30"/>
      <c r="B94" s="37"/>
      <c r="E94" s="56"/>
    </row>
    <row r="95" spans="1:5" ht="11.25" customHeight="1">
      <c r="A95" s="30"/>
      <c r="B95" s="37"/>
      <c r="E95" s="56"/>
    </row>
    <row r="96" spans="1:5" ht="11.25" customHeight="1">
      <c r="A96" s="30"/>
      <c r="B96" s="37"/>
      <c r="E96" s="56"/>
    </row>
    <row r="97" spans="1:5" ht="11.25" customHeight="1">
      <c r="A97" s="30"/>
      <c r="B97" s="37"/>
      <c r="E97" s="56"/>
    </row>
    <row r="98" spans="1:5" ht="11.25" customHeight="1">
      <c r="A98" s="30"/>
      <c r="B98" s="37"/>
      <c r="E98" s="56"/>
    </row>
    <row r="99" spans="1:5" ht="11.25" customHeight="1">
      <c r="A99" s="30"/>
      <c r="B99" s="37"/>
      <c r="E99" s="56"/>
    </row>
    <row r="100" spans="1:5" ht="11.25" customHeight="1">
      <c r="A100" s="30"/>
      <c r="B100" s="37"/>
      <c r="E100" s="56"/>
    </row>
    <row r="101" spans="1:5" ht="11.25" customHeight="1">
      <c r="A101" s="30"/>
      <c r="B101" s="37"/>
      <c r="E101" s="56"/>
    </row>
    <row r="102" spans="1:5" ht="11.25" customHeight="1">
      <c r="A102" s="30"/>
      <c r="B102" s="37"/>
      <c r="E102" s="56"/>
    </row>
    <row r="103" spans="1:5" ht="11.25" customHeight="1">
      <c r="A103" s="30"/>
      <c r="B103" s="37"/>
      <c r="E103" s="56"/>
    </row>
    <row r="104" spans="1:5" ht="11.25" customHeight="1">
      <c r="A104" s="30"/>
      <c r="B104" s="37"/>
      <c r="E104" s="56"/>
    </row>
    <row r="105" spans="1:5" ht="11.25" customHeight="1">
      <c r="A105" s="30"/>
      <c r="B105" s="37"/>
      <c r="E105" s="56"/>
    </row>
    <row r="106" spans="1:5" ht="11.25" customHeight="1">
      <c r="A106" s="30"/>
      <c r="B106" s="37"/>
      <c r="E106" s="56"/>
    </row>
    <row r="107" spans="1:5" ht="11.25" customHeight="1">
      <c r="A107" s="30"/>
      <c r="B107" s="37"/>
      <c r="E107" s="56"/>
    </row>
    <row r="108" spans="1:5" ht="11.25" customHeight="1">
      <c r="A108" s="30"/>
      <c r="B108" s="37"/>
      <c r="E108" s="56"/>
    </row>
    <row r="109" spans="1:5" ht="11.25" customHeight="1">
      <c r="A109" s="30"/>
      <c r="B109" s="37"/>
      <c r="E109" s="56"/>
    </row>
    <row r="110" spans="1:5" ht="11.25" customHeight="1">
      <c r="A110" s="30"/>
      <c r="B110" s="37"/>
      <c r="E110" s="56"/>
    </row>
    <row r="111" spans="1:5" ht="11.25" customHeight="1">
      <c r="A111" s="30"/>
      <c r="B111" s="37"/>
      <c r="E111" s="56"/>
    </row>
    <row r="112" spans="1:5" ht="11.25" customHeight="1">
      <c r="A112" s="30"/>
      <c r="B112" s="37"/>
      <c r="E112" s="56"/>
    </row>
    <row r="113" spans="1:5" ht="11.25" customHeight="1">
      <c r="A113" s="30"/>
      <c r="B113" s="37"/>
      <c r="E113" s="56"/>
    </row>
    <row r="114" spans="1:5" ht="11.25" customHeight="1">
      <c r="A114" s="30"/>
      <c r="B114" s="37"/>
      <c r="E114" s="56"/>
    </row>
    <row r="115" spans="1:5" ht="11.25" customHeight="1">
      <c r="A115" s="30"/>
      <c r="B115" s="37"/>
      <c r="E115" s="56"/>
    </row>
    <row r="116" spans="1:5" ht="11.25" customHeight="1">
      <c r="A116" s="30"/>
      <c r="B116" s="37"/>
      <c r="E116" s="56"/>
    </row>
    <row r="117" spans="1:5" ht="11.25" customHeight="1">
      <c r="A117" s="30"/>
      <c r="B117" s="37"/>
      <c r="E117" s="56"/>
    </row>
    <row r="118" spans="1:5" ht="11.25" customHeight="1">
      <c r="A118" s="30"/>
      <c r="B118" s="37"/>
      <c r="E118" s="56"/>
    </row>
    <row r="119" spans="1:5" ht="11.25" customHeight="1">
      <c r="A119" s="30"/>
      <c r="B119" s="37"/>
      <c r="E119" s="56"/>
    </row>
    <row r="120" spans="1:5" ht="11.25" customHeight="1">
      <c r="A120" s="30"/>
      <c r="B120" s="37"/>
      <c r="E120" s="56"/>
    </row>
    <row r="121" spans="1:5" ht="11.25" customHeight="1">
      <c r="A121" s="30"/>
      <c r="B121" s="37"/>
      <c r="E121" s="56"/>
    </row>
    <row r="122" spans="1:5" ht="11.25" customHeight="1">
      <c r="A122" s="30"/>
      <c r="B122" s="37"/>
      <c r="E122" s="56"/>
    </row>
    <row r="123" spans="1:5" ht="11.25" customHeight="1">
      <c r="A123" s="30"/>
      <c r="B123" s="37"/>
      <c r="E123" s="56"/>
    </row>
    <row r="124" spans="1:5" ht="11.25" customHeight="1">
      <c r="A124" s="30"/>
      <c r="B124" s="37"/>
      <c r="E124" s="56"/>
    </row>
    <row r="125" spans="1:5" ht="11.25" customHeight="1">
      <c r="A125" s="30"/>
      <c r="B125" s="37"/>
      <c r="E125" s="56"/>
    </row>
    <row r="126" spans="1:5" ht="11.25" customHeight="1">
      <c r="A126" s="30"/>
      <c r="B126" s="37"/>
      <c r="E126" s="56"/>
    </row>
    <row r="127" spans="1:5" ht="11.25" customHeight="1">
      <c r="A127" s="30"/>
      <c r="B127" s="37"/>
      <c r="E127" s="56"/>
    </row>
    <row r="128" spans="1:5" ht="11.25" customHeight="1">
      <c r="A128" s="30"/>
      <c r="B128" s="37"/>
      <c r="E128" s="56"/>
    </row>
    <row r="129" spans="1:5" ht="11.25" customHeight="1">
      <c r="A129" s="30"/>
      <c r="B129" s="37"/>
      <c r="E129" s="56"/>
    </row>
    <row r="130" spans="1:5" ht="11.25" customHeight="1">
      <c r="A130" s="30"/>
      <c r="B130" s="37"/>
      <c r="E130" s="56"/>
    </row>
    <row r="131" spans="1:5" ht="11.25" customHeight="1">
      <c r="A131" s="30"/>
      <c r="B131" s="37"/>
      <c r="E131" s="56"/>
    </row>
    <row r="132" spans="1:5" ht="11.25" customHeight="1">
      <c r="A132" s="30"/>
      <c r="B132" s="37"/>
      <c r="E132" s="56"/>
    </row>
    <row r="133" spans="1:5" ht="11.25" customHeight="1">
      <c r="A133" s="30"/>
      <c r="B133" s="37"/>
      <c r="E133" s="56"/>
    </row>
    <row r="134" spans="1:5" ht="11.25" customHeight="1">
      <c r="A134" s="30"/>
      <c r="B134" s="37"/>
      <c r="E134" s="56"/>
    </row>
    <row r="135" spans="1:5" ht="11.25" customHeight="1">
      <c r="A135" s="30"/>
      <c r="B135" s="37"/>
      <c r="E135" s="56"/>
    </row>
    <row r="136" spans="1:5" ht="11.25" customHeight="1">
      <c r="A136" s="30"/>
      <c r="B136" s="37"/>
      <c r="E136" s="56"/>
    </row>
    <row r="137" spans="1:5" ht="11.25" customHeight="1">
      <c r="A137" s="30"/>
      <c r="B137" s="37"/>
      <c r="E137" s="56"/>
    </row>
    <row r="138" spans="1:5" ht="11.25" customHeight="1">
      <c r="A138" s="30"/>
      <c r="B138" s="37"/>
      <c r="E138" s="56"/>
    </row>
    <row r="139" spans="1:5" ht="11.25" customHeight="1">
      <c r="A139" s="30"/>
      <c r="B139" s="37"/>
      <c r="E139" s="56"/>
    </row>
    <row r="140" spans="1:5" ht="11.25" customHeight="1">
      <c r="A140" s="30"/>
      <c r="B140" s="37"/>
      <c r="E140" s="56"/>
    </row>
    <row r="141" spans="1:5" ht="11.25" customHeight="1">
      <c r="A141" s="30"/>
      <c r="B141" s="37"/>
      <c r="E141" s="56"/>
    </row>
    <row r="142" spans="1:5" ht="11.25" customHeight="1">
      <c r="A142" s="30"/>
      <c r="B142" s="37"/>
      <c r="E142" s="56"/>
    </row>
    <row r="143" spans="1:5" ht="11.25" customHeight="1">
      <c r="A143" s="30"/>
      <c r="B143" s="37"/>
      <c r="E143" s="56"/>
    </row>
    <row r="144" spans="1:5" ht="11.25" customHeight="1">
      <c r="A144" s="30"/>
      <c r="B144" s="37"/>
      <c r="E144" s="56"/>
    </row>
    <row r="145" spans="1:5" ht="11.25" customHeight="1">
      <c r="A145" s="30"/>
      <c r="B145" s="37"/>
      <c r="E145" s="56"/>
    </row>
    <row r="146" spans="1:5" ht="11.25" customHeight="1">
      <c r="A146" s="30"/>
      <c r="B146" s="37"/>
      <c r="E146" s="56"/>
    </row>
    <row r="147" spans="1:5" ht="11.25" customHeight="1">
      <c r="A147" s="30"/>
      <c r="B147" s="37"/>
      <c r="E147" s="56"/>
    </row>
    <row r="148" spans="1:5" ht="11.25" customHeight="1">
      <c r="A148" s="30"/>
      <c r="B148" s="37"/>
      <c r="E148" s="56"/>
    </row>
    <row r="149" spans="1:5" ht="11.25" customHeight="1">
      <c r="A149" s="30"/>
      <c r="B149" s="37"/>
      <c r="E149" s="56"/>
    </row>
    <row r="150" spans="1:5" ht="11.25" customHeight="1">
      <c r="A150" s="30"/>
      <c r="B150" s="37"/>
      <c r="E150" s="56"/>
    </row>
    <row r="151" spans="1:5" ht="11.25" customHeight="1">
      <c r="A151" s="30"/>
      <c r="B151" s="37"/>
      <c r="E151" s="56"/>
    </row>
    <row r="152" spans="1:5" ht="11.25" customHeight="1">
      <c r="A152" s="30"/>
      <c r="B152" s="37"/>
      <c r="E152" s="56"/>
    </row>
    <row r="153" spans="1:5" ht="11.25" customHeight="1">
      <c r="A153" s="30"/>
      <c r="B153" s="37"/>
      <c r="E153" s="56"/>
    </row>
    <row r="154" spans="1:5" ht="11.25" customHeight="1">
      <c r="A154" s="30"/>
      <c r="B154" s="37"/>
      <c r="E154" s="56"/>
    </row>
    <row r="155" spans="1:5" ht="11.25" customHeight="1">
      <c r="A155" s="30"/>
      <c r="B155" s="37"/>
      <c r="E155" s="56"/>
    </row>
    <row r="156" spans="1:5" ht="11.25" customHeight="1">
      <c r="A156" s="30"/>
      <c r="B156" s="37"/>
      <c r="E156" s="56"/>
    </row>
    <row r="157" spans="1:5" ht="11.25" customHeight="1">
      <c r="A157" s="30"/>
      <c r="B157" s="37"/>
      <c r="E157" s="56"/>
    </row>
    <row r="158" spans="1:5" ht="11.25" customHeight="1">
      <c r="A158" s="30"/>
      <c r="B158" s="37"/>
      <c r="E158" s="56"/>
    </row>
    <row r="159" spans="1:5" ht="11.25" customHeight="1">
      <c r="A159" s="30"/>
      <c r="B159" s="37"/>
      <c r="E159" s="56"/>
    </row>
    <row r="160" spans="1:5" ht="11.25" customHeight="1">
      <c r="A160" s="30"/>
      <c r="B160" s="37"/>
      <c r="E160" s="56"/>
    </row>
    <row r="161" spans="1:5" ht="11.25" customHeight="1">
      <c r="A161" s="30"/>
      <c r="B161" s="37"/>
      <c r="E161" s="56"/>
    </row>
    <row r="162" spans="1:5" ht="11.25" customHeight="1">
      <c r="A162" s="30"/>
      <c r="B162" s="37"/>
      <c r="E162" s="56"/>
    </row>
    <row r="163" spans="1:5" ht="11.25" customHeight="1">
      <c r="A163" s="30"/>
      <c r="B163" s="37"/>
      <c r="E163" s="56"/>
    </row>
    <row r="164" spans="1:5" ht="11.25" customHeight="1">
      <c r="A164" s="30"/>
      <c r="B164" s="37"/>
      <c r="E164" s="56"/>
    </row>
    <row r="165" spans="1:5" ht="11.25" customHeight="1">
      <c r="A165" s="30"/>
      <c r="B165" s="37"/>
      <c r="E165" s="56"/>
    </row>
    <row r="166" spans="1:5" ht="11.25" customHeight="1">
      <c r="A166" s="30"/>
      <c r="B166" s="37"/>
      <c r="E166" s="56"/>
    </row>
    <row r="167" spans="1:5" ht="11.25" customHeight="1">
      <c r="A167" s="30"/>
      <c r="B167" s="37"/>
      <c r="E167" s="56"/>
    </row>
    <row r="168" spans="1:5" ht="11.25" customHeight="1">
      <c r="A168" s="30"/>
      <c r="B168" s="37"/>
      <c r="E168" s="56"/>
    </row>
    <row r="169" spans="1:5" ht="11.25" customHeight="1">
      <c r="A169" s="30"/>
      <c r="B169" s="37"/>
      <c r="E169" s="56"/>
    </row>
    <row r="170" spans="1:5" ht="11.25" customHeight="1">
      <c r="A170" s="30"/>
      <c r="B170" s="37"/>
      <c r="E170" s="56"/>
    </row>
    <row r="171" spans="1:5" ht="11.25" customHeight="1">
      <c r="A171" s="30"/>
      <c r="B171" s="37"/>
      <c r="E171" s="56"/>
    </row>
    <row r="172" spans="1:5" ht="11.25" customHeight="1">
      <c r="A172" s="30"/>
      <c r="B172" s="37"/>
      <c r="E172" s="56"/>
    </row>
    <row r="173" spans="1:5" ht="11.25" customHeight="1">
      <c r="A173" s="30"/>
      <c r="B173" s="37"/>
      <c r="E173" s="56"/>
    </row>
    <row r="174" spans="1:5" ht="11.25" customHeight="1">
      <c r="A174" s="30"/>
      <c r="B174" s="37"/>
      <c r="E174" s="56"/>
    </row>
    <row r="175" spans="1:5" ht="11.25" customHeight="1">
      <c r="A175" s="30"/>
      <c r="B175" s="37"/>
      <c r="E175" s="56"/>
    </row>
    <row r="176" spans="1:5" ht="11.25" customHeight="1">
      <c r="A176" s="30"/>
      <c r="B176" s="37"/>
      <c r="E176" s="56"/>
    </row>
    <row r="177" spans="1:5" ht="11.25" customHeight="1">
      <c r="A177" s="30"/>
      <c r="B177" s="37"/>
      <c r="E177" s="56"/>
    </row>
    <row r="178" spans="1:5" ht="11.25" customHeight="1">
      <c r="A178" s="30"/>
      <c r="B178" s="37"/>
      <c r="E178" s="56"/>
    </row>
    <row r="179" spans="1:5" ht="11.25" customHeight="1">
      <c r="A179" s="30"/>
      <c r="B179" s="37"/>
      <c r="E179" s="56"/>
    </row>
    <row r="180" spans="1:5" ht="11.25" customHeight="1">
      <c r="A180" s="30"/>
      <c r="B180" s="37"/>
      <c r="E180" s="56"/>
    </row>
    <row r="181" spans="1:5" ht="11.25" customHeight="1">
      <c r="A181" s="30"/>
      <c r="B181" s="37"/>
      <c r="E181" s="56"/>
    </row>
    <row r="182" spans="1:5" ht="11.25" customHeight="1">
      <c r="A182" s="30"/>
      <c r="B182" s="37"/>
      <c r="E182" s="56"/>
    </row>
    <row r="183" spans="1:5" ht="11.25" customHeight="1">
      <c r="A183" s="30"/>
      <c r="B183" s="37"/>
      <c r="E183" s="56"/>
    </row>
    <row r="184" spans="1:5" ht="11.25" customHeight="1">
      <c r="A184" s="30"/>
      <c r="B184" s="37"/>
      <c r="E184" s="56"/>
    </row>
    <row r="185" spans="1:5" ht="11.25" customHeight="1">
      <c r="A185" s="30"/>
      <c r="B185" s="37"/>
      <c r="E185" s="56"/>
    </row>
    <row r="186" spans="1:5" ht="11.25" customHeight="1">
      <c r="A186" s="30"/>
      <c r="B186" s="37"/>
      <c r="E186" s="56"/>
    </row>
    <row r="187" spans="1:5" ht="11.25" customHeight="1">
      <c r="A187" s="30"/>
      <c r="B187" s="37"/>
      <c r="E187" s="56"/>
    </row>
    <row r="188" spans="1:5" ht="11.25" customHeight="1">
      <c r="A188" s="30"/>
      <c r="B188" s="37"/>
      <c r="E188" s="56"/>
    </row>
    <row r="189" spans="1:5" ht="11.25" customHeight="1">
      <c r="A189" s="30"/>
      <c r="B189" s="37"/>
      <c r="E189" s="56"/>
    </row>
    <row r="190" spans="1:5" ht="11.25" customHeight="1">
      <c r="A190" s="30"/>
      <c r="B190" s="37"/>
      <c r="E190" s="56"/>
    </row>
    <row r="191" spans="1:5" ht="11.25" customHeight="1">
      <c r="A191" s="30"/>
      <c r="B191" s="37"/>
      <c r="E191" s="56"/>
    </row>
    <row r="192" spans="1:5" ht="11.25" customHeight="1">
      <c r="A192" s="30"/>
      <c r="B192" s="37"/>
      <c r="E192" s="56"/>
    </row>
    <row r="193" spans="1:5" ht="11.25" customHeight="1">
      <c r="A193" s="30"/>
      <c r="B193" s="37"/>
      <c r="E193" s="56"/>
    </row>
    <row r="194" spans="1:5" ht="11.25" customHeight="1">
      <c r="A194" s="30"/>
      <c r="B194" s="37"/>
      <c r="E194" s="56"/>
    </row>
    <row r="195" spans="1:5" ht="11.25" customHeight="1">
      <c r="A195" s="30"/>
      <c r="B195" s="37"/>
      <c r="E195" s="56"/>
    </row>
    <row r="196" spans="1:5" ht="11.25" customHeight="1">
      <c r="A196" s="30"/>
      <c r="B196" s="37"/>
      <c r="E196" s="56"/>
    </row>
    <row r="197" spans="1:5" ht="11.25" customHeight="1">
      <c r="A197" s="30"/>
      <c r="B197" s="37"/>
      <c r="E197" s="56"/>
    </row>
    <row r="198" spans="1:5" ht="11.25" customHeight="1">
      <c r="A198" s="30"/>
      <c r="B198" s="37"/>
      <c r="E198" s="56"/>
    </row>
    <row r="199" spans="1:5" ht="11.25" customHeight="1">
      <c r="A199" s="30"/>
      <c r="B199" s="37"/>
      <c r="E199" s="56"/>
    </row>
    <row r="200" spans="1:5" ht="11.25" customHeight="1">
      <c r="A200" s="30"/>
      <c r="B200" s="37"/>
      <c r="E200" s="56"/>
    </row>
    <row r="201" spans="1:5" ht="11.25" customHeight="1">
      <c r="A201" s="30"/>
      <c r="B201" s="37"/>
      <c r="E201" s="56"/>
    </row>
    <row r="202" spans="1:5" ht="11.25" customHeight="1">
      <c r="A202" s="30"/>
      <c r="B202" s="37"/>
      <c r="E202" s="56"/>
    </row>
    <row r="203" spans="1:5" ht="11.25" customHeight="1">
      <c r="A203" s="30"/>
      <c r="B203" s="37"/>
      <c r="E203" s="56"/>
    </row>
    <row r="204" spans="1:5" ht="11.25" customHeight="1">
      <c r="A204" s="30"/>
      <c r="B204" s="37"/>
      <c r="E204" s="56"/>
    </row>
    <row r="205" spans="1:5" ht="11.25" customHeight="1">
      <c r="A205" s="30"/>
      <c r="B205" s="37"/>
      <c r="E205" s="56"/>
    </row>
    <row r="206" spans="1:5" ht="11.25" customHeight="1">
      <c r="A206" s="30"/>
      <c r="B206" s="37"/>
      <c r="E206" s="56"/>
    </row>
    <row r="207" spans="1:5" ht="11.25" customHeight="1">
      <c r="A207" s="30"/>
      <c r="B207" s="37"/>
      <c r="E207" s="56"/>
    </row>
    <row r="208" spans="1:5" ht="11.25" customHeight="1">
      <c r="A208" s="30"/>
      <c r="B208" s="37"/>
      <c r="E208" s="56"/>
    </row>
    <row r="209" spans="1:5" ht="11.25" customHeight="1">
      <c r="A209" s="30"/>
      <c r="B209" s="37"/>
      <c r="E209" s="56"/>
    </row>
    <row r="210" spans="1:5" ht="11.25" customHeight="1">
      <c r="A210" s="30"/>
      <c r="B210" s="37"/>
      <c r="E210" s="56"/>
    </row>
    <row r="211" spans="1:5" ht="11.25" customHeight="1">
      <c r="A211" s="30"/>
      <c r="B211" s="37"/>
      <c r="E211" s="56"/>
    </row>
    <row r="212" spans="1:5" ht="11.25" customHeight="1">
      <c r="A212" s="30"/>
      <c r="B212" s="37"/>
      <c r="E212" s="56"/>
    </row>
    <row r="213" spans="1:5" ht="11.25" customHeight="1">
      <c r="A213" s="30"/>
      <c r="B213" s="37"/>
      <c r="E213" s="56"/>
    </row>
    <row r="214" spans="1:5" ht="11.25" customHeight="1">
      <c r="A214" s="30"/>
      <c r="B214" s="37"/>
      <c r="E214" s="56"/>
    </row>
    <row r="215" spans="1:5" ht="11.25" customHeight="1">
      <c r="A215" s="30"/>
      <c r="B215" s="37"/>
      <c r="E215" s="56"/>
    </row>
    <row r="216" spans="1:5" ht="11.25" customHeight="1">
      <c r="A216" s="30"/>
      <c r="B216" s="37"/>
      <c r="E216" s="56"/>
    </row>
    <row r="217" spans="1:5" ht="11.25" customHeight="1">
      <c r="A217" s="30"/>
      <c r="B217" s="37"/>
      <c r="E217" s="56"/>
    </row>
    <row r="218" spans="1:5" ht="11.25" customHeight="1">
      <c r="A218" s="30"/>
      <c r="B218" s="37"/>
      <c r="E218" s="56"/>
    </row>
    <row r="219" spans="1:5" ht="11.25" customHeight="1">
      <c r="A219" s="30"/>
      <c r="B219" s="37"/>
      <c r="E219" s="56"/>
    </row>
    <row r="220" spans="1:5" ht="11.25" customHeight="1">
      <c r="A220" s="30"/>
      <c r="B220" s="37"/>
      <c r="E220" s="56"/>
    </row>
    <row r="221" spans="1:5" ht="11.25" customHeight="1">
      <c r="A221" s="30"/>
      <c r="B221" s="37"/>
      <c r="E221" s="56"/>
    </row>
    <row r="222" spans="1:5" ht="11.25" customHeight="1">
      <c r="A222" s="30"/>
      <c r="B222" s="37"/>
      <c r="E222" s="56"/>
    </row>
    <row r="223" spans="1:5" ht="11.25" customHeight="1">
      <c r="A223" s="30"/>
      <c r="B223" s="37"/>
      <c r="E223" s="56"/>
    </row>
    <row r="224" spans="1:5" ht="11.25" customHeight="1">
      <c r="A224" s="30"/>
      <c r="B224" s="37"/>
      <c r="E224" s="56"/>
    </row>
    <row r="225" spans="1:5" ht="11.25" customHeight="1">
      <c r="A225" s="30"/>
      <c r="B225" s="37"/>
      <c r="E225" s="56"/>
    </row>
    <row r="226" spans="1:5" ht="11.25" customHeight="1">
      <c r="A226" s="30"/>
      <c r="B226" s="37"/>
      <c r="E226" s="56"/>
    </row>
    <row r="227" spans="1:5" ht="11.25" customHeight="1">
      <c r="A227" s="30"/>
      <c r="B227" s="37"/>
      <c r="E227" s="56"/>
    </row>
    <row r="228" spans="1:5" ht="11.25" customHeight="1">
      <c r="A228" s="30"/>
      <c r="B228" s="37"/>
      <c r="E228" s="56"/>
    </row>
    <row r="229" spans="1:5" ht="11.25" customHeight="1">
      <c r="A229" s="30"/>
      <c r="B229" s="37"/>
      <c r="E229" s="56"/>
    </row>
    <row r="230" spans="1:5" ht="11.25" customHeight="1">
      <c r="A230" s="30"/>
      <c r="B230" s="37"/>
      <c r="E230" s="56"/>
    </row>
    <row r="231" spans="1:5" ht="11.25" customHeight="1">
      <c r="A231" s="30"/>
      <c r="B231" s="37"/>
      <c r="E231" s="56"/>
    </row>
    <row r="232" spans="1:5" ht="11.25" customHeight="1">
      <c r="A232" s="30"/>
      <c r="B232" s="37"/>
      <c r="E232" s="56"/>
    </row>
    <row r="233" spans="1:5" ht="11.25" customHeight="1">
      <c r="A233" s="30"/>
      <c r="B233" s="37"/>
      <c r="E233" s="56"/>
    </row>
    <row r="234" spans="1:5" ht="11.25" customHeight="1">
      <c r="A234" s="30"/>
      <c r="B234" s="37"/>
      <c r="E234" s="56"/>
    </row>
    <row r="235" spans="1:5" ht="11.25" customHeight="1">
      <c r="A235" s="30"/>
      <c r="B235" s="37"/>
      <c r="E235" s="56"/>
    </row>
    <row r="236" spans="1:5" ht="11.25" customHeight="1">
      <c r="A236" s="30"/>
      <c r="B236" s="37"/>
      <c r="E236" s="56"/>
    </row>
    <row r="237" spans="1:5" ht="11.25" customHeight="1">
      <c r="A237" s="30"/>
      <c r="B237" s="37"/>
      <c r="E237" s="56"/>
    </row>
    <row r="238" spans="1:5" ht="11.25" customHeight="1">
      <c r="A238" s="30"/>
      <c r="B238" s="37"/>
      <c r="E238" s="56"/>
    </row>
    <row r="239" spans="1:5" ht="11.25" customHeight="1">
      <c r="A239" s="30"/>
      <c r="B239" s="37"/>
      <c r="E239" s="56"/>
    </row>
    <row r="240" spans="1:5" ht="11.25" customHeight="1">
      <c r="A240" s="30"/>
      <c r="B240" s="37"/>
      <c r="E240" s="56"/>
    </row>
    <row r="241" spans="1:5" ht="11.25" customHeight="1">
      <c r="A241" s="30"/>
      <c r="B241" s="37"/>
      <c r="E241" s="56"/>
    </row>
    <row r="242" spans="1:5" ht="11.25" customHeight="1">
      <c r="A242" s="30"/>
      <c r="B242" s="37"/>
      <c r="E242" s="56"/>
    </row>
    <row r="243" spans="1:5" ht="11.25" customHeight="1">
      <c r="A243" s="30"/>
      <c r="B243" s="37"/>
      <c r="E243" s="56"/>
    </row>
    <row r="244" spans="1:5" ht="11.25" customHeight="1">
      <c r="A244" s="30"/>
      <c r="B244" s="37"/>
      <c r="E244" s="56"/>
    </row>
    <row r="245" spans="1:5" ht="11.25" customHeight="1">
      <c r="A245" s="30"/>
      <c r="B245" s="37"/>
      <c r="E245" s="56"/>
    </row>
    <row r="246" spans="1:5" ht="11.25" customHeight="1">
      <c r="A246" s="30"/>
      <c r="B246" s="37"/>
      <c r="E246" s="56"/>
    </row>
    <row r="247" spans="1:5" ht="11.25" customHeight="1">
      <c r="A247" s="30"/>
      <c r="B247" s="37"/>
      <c r="E247" s="56"/>
    </row>
    <row r="248" spans="1:5" ht="11.25" customHeight="1">
      <c r="A248" s="30"/>
      <c r="B248" s="37"/>
      <c r="E248" s="56"/>
    </row>
    <row r="249" spans="1:5" ht="11.25" customHeight="1">
      <c r="A249" s="30"/>
      <c r="B249" s="37"/>
      <c r="E249" s="56"/>
    </row>
    <row r="250" spans="1:5" ht="11.25" customHeight="1">
      <c r="A250" s="30"/>
      <c r="B250" s="37"/>
      <c r="E250" s="56"/>
    </row>
    <row r="251" spans="1:5" ht="11.25" customHeight="1">
      <c r="A251" s="30"/>
      <c r="B251" s="37"/>
      <c r="E251" s="56"/>
    </row>
    <row r="252" spans="1:5" ht="11.25" customHeight="1">
      <c r="A252" s="30"/>
      <c r="B252" s="37"/>
      <c r="E252" s="56"/>
    </row>
    <row r="253" spans="1:5" ht="11.25" customHeight="1">
      <c r="A253" s="30"/>
      <c r="B253" s="37"/>
      <c r="E253" s="56"/>
    </row>
    <row r="254" spans="1:5" ht="11.25" customHeight="1">
      <c r="A254" s="30"/>
      <c r="B254" s="37"/>
      <c r="E254" s="56"/>
    </row>
    <row r="255" spans="1:5" ht="11.25" customHeight="1">
      <c r="A255" s="30"/>
      <c r="B255" s="37"/>
      <c r="E255" s="56"/>
    </row>
    <row r="256" spans="1:5" ht="11.25" customHeight="1">
      <c r="A256" s="30"/>
      <c r="B256" s="37"/>
      <c r="E256" s="56"/>
    </row>
    <row r="257" spans="1:5" ht="11.25" customHeight="1">
      <c r="A257" s="30"/>
      <c r="B257" s="37"/>
      <c r="E257" s="56"/>
    </row>
    <row r="258" spans="1:5" ht="11.25" customHeight="1">
      <c r="A258" s="30"/>
      <c r="B258" s="37"/>
      <c r="E258" s="56"/>
    </row>
    <row r="259" spans="1:5" ht="11.25" customHeight="1">
      <c r="A259" s="30"/>
      <c r="B259" s="37"/>
      <c r="E259" s="56"/>
    </row>
    <row r="260" spans="1:5" ht="11.25" customHeight="1">
      <c r="A260" s="30"/>
      <c r="B260" s="37"/>
      <c r="E260" s="56"/>
    </row>
    <row r="261" spans="1:5" ht="11.25" customHeight="1">
      <c r="A261" s="30"/>
      <c r="B261" s="37"/>
      <c r="E261" s="56"/>
    </row>
    <row r="262" spans="1:5" ht="11.25" customHeight="1">
      <c r="A262" s="30"/>
      <c r="B262" s="37"/>
      <c r="E262" s="56"/>
    </row>
    <row r="263" spans="1:5" ht="11.25" customHeight="1">
      <c r="A263" s="30"/>
      <c r="B263" s="37"/>
      <c r="E263" s="56"/>
    </row>
    <row r="264" spans="1:5" ht="11.25" customHeight="1">
      <c r="A264" s="30"/>
      <c r="B264" s="37"/>
      <c r="E264" s="56"/>
    </row>
    <row r="265" spans="1:5" ht="11.25" customHeight="1">
      <c r="A265" s="30"/>
      <c r="B265" s="37"/>
      <c r="E265" s="56"/>
    </row>
    <row r="266" spans="1:5" ht="11.25" customHeight="1">
      <c r="A266" s="30"/>
      <c r="B266" s="37"/>
      <c r="E266" s="56"/>
    </row>
    <row r="267" spans="1:5" ht="11.25" customHeight="1">
      <c r="A267" s="30"/>
      <c r="B267" s="37"/>
      <c r="E267" s="56"/>
    </row>
    <row r="268" spans="1:5" ht="11.25" customHeight="1">
      <c r="A268" s="30"/>
      <c r="B268" s="37"/>
      <c r="E268" s="56"/>
    </row>
    <row r="269" spans="1:5" ht="11.25" customHeight="1">
      <c r="A269" s="30"/>
      <c r="B269" s="37"/>
      <c r="E269" s="56"/>
    </row>
    <row r="270" spans="1:5" ht="11.25" customHeight="1">
      <c r="A270" s="30"/>
      <c r="B270" s="37"/>
      <c r="E270" s="56"/>
    </row>
    <row r="271" spans="1:5" ht="11.25" customHeight="1">
      <c r="A271" s="30"/>
      <c r="B271" s="37"/>
      <c r="E271" s="56"/>
    </row>
    <row r="272" spans="1:5" ht="11.25" customHeight="1">
      <c r="A272" s="30"/>
      <c r="B272" s="37"/>
      <c r="E272" s="56"/>
    </row>
    <row r="273" spans="1:5" ht="11.25" customHeight="1">
      <c r="A273" s="30"/>
      <c r="B273" s="37"/>
      <c r="E273" s="56"/>
    </row>
    <row r="274" spans="1:5" ht="11.25" customHeight="1">
      <c r="A274" s="30"/>
      <c r="B274" s="37"/>
      <c r="E274" s="56"/>
    </row>
    <row r="275" spans="1:5" ht="11.25" customHeight="1">
      <c r="A275" s="30"/>
      <c r="B275" s="37"/>
      <c r="E275" s="56"/>
    </row>
    <row r="276" spans="1:5" ht="11.25" customHeight="1">
      <c r="A276" s="30"/>
      <c r="B276" s="37"/>
      <c r="E276" s="56"/>
    </row>
    <row r="277" spans="1:5" ht="11.25" customHeight="1">
      <c r="A277" s="30"/>
      <c r="B277" s="37"/>
      <c r="E277" s="56"/>
    </row>
    <row r="278" spans="1:5" ht="11.25" customHeight="1">
      <c r="A278" s="30"/>
      <c r="B278" s="37"/>
      <c r="E278" s="56"/>
    </row>
    <row r="279" spans="1:5" ht="11.25" customHeight="1">
      <c r="A279" s="30"/>
      <c r="B279" s="37"/>
      <c r="E279" s="56"/>
    </row>
    <row r="280" spans="1:5" ht="11.25" customHeight="1">
      <c r="A280" s="30"/>
      <c r="B280" s="37"/>
      <c r="E280" s="56"/>
    </row>
    <row r="281" spans="1:5" ht="11.25" customHeight="1">
      <c r="A281" s="30"/>
      <c r="B281" s="37"/>
      <c r="E281" s="56"/>
    </row>
    <row r="282" spans="1:5" ht="11.25" customHeight="1">
      <c r="A282" s="30"/>
      <c r="B282" s="37"/>
      <c r="E282" s="56"/>
    </row>
    <row r="283" spans="1:5" ht="11.25" customHeight="1">
      <c r="A283" s="30"/>
      <c r="B283" s="37"/>
      <c r="E283" s="56"/>
    </row>
    <row r="284" spans="1:5" ht="11.25" customHeight="1">
      <c r="A284" s="30"/>
      <c r="B284" s="37"/>
      <c r="E284" s="56"/>
    </row>
    <row r="285" spans="1:5" ht="11.25" customHeight="1">
      <c r="A285" s="30"/>
      <c r="B285" s="37"/>
      <c r="E285" s="56"/>
    </row>
    <row r="286" spans="1:5" ht="11.25" customHeight="1">
      <c r="A286" s="30"/>
      <c r="B286" s="37"/>
      <c r="E286" s="56"/>
    </row>
    <row r="287" spans="1:5" ht="11.25" customHeight="1">
      <c r="A287" s="30"/>
      <c r="B287" s="37"/>
      <c r="E287" s="56"/>
    </row>
    <row r="288" spans="1:5" ht="11.25" customHeight="1">
      <c r="A288" s="30"/>
      <c r="B288" s="37"/>
      <c r="E288" s="56"/>
    </row>
    <row r="289" spans="1:5" ht="11.25" customHeight="1">
      <c r="A289" s="30"/>
      <c r="B289" s="37"/>
      <c r="E289" s="56"/>
    </row>
    <row r="290" spans="1:5" ht="11.25" customHeight="1">
      <c r="A290" s="30"/>
      <c r="B290" s="37"/>
      <c r="E290" s="56"/>
    </row>
    <row r="291" spans="1:5" ht="11.25" customHeight="1">
      <c r="A291" s="30"/>
      <c r="B291" s="37"/>
      <c r="E291" s="56"/>
    </row>
    <row r="292" spans="1:5" ht="11.25" customHeight="1">
      <c r="A292" s="30"/>
      <c r="B292" s="37"/>
      <c r="E292" s="56"/>
    </row>
    <row r="293" spans="1:5" ht="11.25" customHeight="1">
      <c r="A293" s="30"/>
      <c r="B293" s="37"/>
      <c r="E293" s="56"/>
    </row>
    <row r="294" spans="1:5" ht="11.25" customHeight="1">
      <c r="A294" s="30"/>
      <c r="B294" s="37"/>
      <c r="E294" s="56"/>
    </row>
    <row r="295" spans="1:5" ht="11.25" customHeight="1">
      <c r="A295" s="30"/>
      <c r="B295" s="37"/>
      <c r="E295" s="56"/>
    </row>
    <row r="296" spans="1:5" ht="11.25" customHeight="1">
      <c r="A296" s="30"/>
      <c r="B296" s="37"/>
      <c r="E296" s="56"/>
    </row>
    <row r="297" spans="1:5" ht="11.25" customHeight="1">
      <c r="A297" s="30"/>
      <c r="B297" s="37"/>
      <c r="E297" s="56"/>
    </row>
    <row r="298" spans="1:5" ht="11.25" customHeight="1">
      <c r="A298" s="30"/>
      <c r="B298" s="37"/>
      <c r="E298" s="56"/>
    </row>
    <row r="299" spans="1:5" ht="11.25" customHeight="1">
      <c r="A299" s="30"/>
      <c r="B299" s="37"/>
      <c r="E299" s="56"/>
    </row>
    <row r="300" spans="1:5" ht="11.25" customHeight="1">
      <c r="A300" s="30"/>
      <c r="B300" s="37"/>
      <c r="E300" s="56"/>
    </row>
    <row r="301" spans="1:5" ht="11.25" customHeight="1">
      <c r="A301" s="30"/>
      <c r="B301" s="37"/>
      <c r="E301" s="56"/>
    </row>
    <row r="302" spans="1:5" ht="11.25" customHeight="1">
      <c r="A302" s="30"/>
      <c r="B302" s="37"/>
      <c r="E302" s="56"/>
    </row>
    <row r="303" spans="1:5" ht="11.25" customHeight="1">
      <c r="A303" s="30"/>
      <c r="B303" s="37"/>
      <c r="E303" s="56"/>
    </row>
    <row r="304" spans="1:5" ht="11.25" customHeight="1">
      <c r="A304" s="30"/>
      <c r="B304" s="37"/>
      <c r="E304" s="56"/>
    </row>
    <row r="305" spans="1:5" ht="11.25" customHeight="1">
      <c r="A305" s="30"/>
      <c r="B305" s="37"/>
      <c r="E305" s="56"/>
    </row>
    <row r="306" spans="1:5" ht="11.25" customHeight="1">
      <c r="A306" s="30"/>
      <c r="B306" s="37"/>
      <c r="E306" s="56"/>
    </row>
    <row r="307" spans="1:5" ht="11.25" customHeight="1">
      <c r="A307" s="30"/>
      <c r="B307" s="37"/>
      <c r="E307" s="56"/>
    </row>
    <row r="308" spans="1:5" ht="11.25" customHeight="1">
      <c r="A308" s="30"/>
      <c r="B308" s="37"/>
      <c r="E308" s="56"/>
    </row>
    <row r="309" spans="1:5" ht="11.25" customHeight="1">
      <c r="A309" s="30"/>
      <c r="B309" s="37"/>
      <c r="E309" s="56"/>
    </row>
    <row r="310" spans="1:5" ht="11.25" customHeight="1">
      <c r="A310" s="30"/>
      <c r="B310" s="37"/>
      <c r="E310" s="56"/>
    </row>
    <row r="311" spans="1:5" ht="11.25" customHeight="1">
      <c r="A311" s="30"/>
      <c r="B311" s="37"/>
      <c r="E311" s="56"/>
    </row>
    <row r="312" spans="1:5" ht="11.25" customHeight="1">
      <c r="A312" s="30"/>
      <c r="B312" s="37"/>
      <c r="E312" s="56"/>
    </row>
    <row r="313" spans="1:5" ht="11.25" customHeight="1">
      <c r="A313" s="30"/>
      <c r="B313" s="37"/>
      <c r="E313" s="56"/>
    </row>
    <row r="314" spans="1:5" ht="11.25" customHeight="1">
      <c r="A314" s="30"/>
      <c r="B314" s="37"/>
      <c r="E314" s="56"/>
    </row>
    <row r="315" spans="1:5" ht="11.25" customHeight="1">
      <c r="A315" s="30"/>
      <c r="B315" s="37"/>
      <c r="E315" s="56"/>
    </row>
    <row r="316" spans="1:5" ht="11.25" customHeight="1">
      <c r="A316" s="30"/>
      <c r="B316" s="37"/>
      <c r="E316" s="56"/>
    </row>
    <row r="317" spans="1:5" ht="11.25" customHeight="1">
      <c r="A317" s="30"/>
      <c r="B317" s="37"/>
      <c r="E317" s="56"/>
    </row>
    <row r="318" spans="1:5" ht="11.25" customHeight="1">
      <c r="A318" s="30"/>
      <c r="B318" s="37"/>
      <c r="E318" s="56"/>
    </row>
    <row r="319" spans="1:5" ht="11.25" customHeight="1">
      <c r="A319" s="30"/>
      <c r="B319" s="37"/>
      <c r="E319" s="56"/>
    </row>
    <row r="320" spans="1:5" ht="11.25" customHeight="1">
      <c r="A320" s="30"/>
      <c r="B320" s="37"/>
      <c r="E320" s="56"/>
    </row>
    <row r="321" spans="1:5" ht="11.25" customHeight="1">
      <c r="A321" s="30"/>
      <c r="B321" s="37"/>
      <c r="E321" s="56"/>
    </row>
    <row r="322" spans="1:5" ht="11.25" customHeight="1">
      <c r="A322" s="30"/>
      <c r="B322" s="37"/>
      <c r="E322" s="56"/>
    </row>
    <row r="323" spans="1:5" ht="11.25" customHeight="1">
      <c r="A323" s="30"/>
      <c r="B323" s="37"/>
      <c r="E323" s="56"/>
    </row>
    <row r="324" spans="1:5" ht="11.25" customHeight="1">
      <c r="A324" s="30"/>
      <c r="B324" s="37"/>
      <c r="E324" s="56"/>
    </row>
    <row r="325" spans="1:5" ht="11.25" customHeight="1">
      <c r="A325" s="30"/>
      <c r="B325" s="37"/>
      <c r="E325" s="56"/>
    </row>
    <row r="326" spans="1:5" ht="11.25" customHeight="1">
      <c r="A326" s="30"/>
      <c r="B326" s="37"/>
      <c r="E326" s="56"/>
    </row>
    <row r="327" spans="1:5" ht="11.25" customHeight="1">
      <c r="A327" s="30"/>
      <c r="B327" s="37"/>
      <c r="E327" s="56"/>
    </row>
    <row r="328" spans="1:5" ht="11.25" customHeight="1">
      <c r="A328" s="30"/>
      <c r="B328" s="37"/>
      <c r="E328" s="56"/>
    </row>
    <row r="329" spans="1:5" ht="11.25" customHeight="1">
      <c r="A329" s="30"/>
      <c r="B329" s="37"/>
      <c r="E329" s="56"/>
    </row>
    <row r="330" spans="1:5" ht="11.25" customHeight="1">
      <c r="A330" s="30"/>
      <c r="B330" s="37"/>
      <c r="E330" s="56"/>
    </row>
    <row r="331" spans="1:5" ht="11.25" customHeight="1">
      <c r="A331" s="30"/>
      <c r="B331" s="37"/>
      <c r="E331" s="56"/>
    </row>
    <row r="332" spans="1:5" ht="11.25" customHeight="1">
      <c r="A332" s="30"/>
      <c r="B332" s="37"/>
      <c r="E332" s="56"/>
    </row>
    <row r="333" spans="1:5" ht="11.25" customHeight="1">
      <c r="A333" s="30"/>
      <c r="B333" s="37"/>
      <c r="E333" s="56"/>
    </row>
    <row r="334" spans="1:5" ht="11.25" customHeight="1">
      <c r="A334" s="30"/>
      <c r="B334" s="37"/>
      <c r="E334" s="56"/>
    </row>
    <row r="335" spans="1:5" ht="11.25" customHeight="1">
      <c r="A335" s="30"/>
      <c r="B335" s="37"/>
      <c r="E335" s="56"/>
    </row>
    <row r="336" spans="1:5" ht="11.25" customHeight="1">
      <c r="A336" s="30"/>
      <c r="B336" s="37"/>
      <c r="E336" s="56"/>
    </row>
    <row r="337" spans="1:5" ht="11.25" customHeight="1">
      <c r="A337" s="30"/>
      <c r="B337" s="37"/>
      <c r="E337" s="56"/>
    </row>
    <row r="338" spans="1:5" ht="11.25" customHeight="1">
      <c r="A338" s="30"/>
      <c r="B338" s="37"/>
      <c r="E338" s="56"/>
    </row>
    <row r="339" spans="1:5" ht="11.25" customHeight="1">
      <c r="A339" s="30"/>
      <c r="B339" s="37"/>
      <c r="E339" s="56"/>
    </row>
    <row r="340" spans="1:5" ht="11.25" customHeight="1">
      <c r="A340" s="30"/>
      <c r="B340" s="37"/>
      <c r="E340" s="56"/>
    </row>
    <row r="341" spans="1:5" ht="11.25" customHeight="1">
      <c r="A341" s="30"/>
      <c r="B341" s="37"/>
      <c r="E341" s="56"/>
    </row>
    <row r="342" spans="1:5" ht="11.25" customHeight="1">
      <c r="A342" s="30"/>
      <c r="B342" s="37"/>
      <c r="E342" s="56"/>
    </row>
    <row r="343" spans="1:5" ht="11.25" customHeight="1">
      <c r="A343" s="30"/>
      <c r="B343" s="37"/>
      <c r="E343" s="56"/>
    </row>
    <row r="344" spans="1:5" ht="11.25" customHeight="1">
      <c r="A344" s="30"/>
      <c r="B344" s="37"/>
      <c r="E344" s="56"/>
    </row>
    <row r="345" spans="1:5" ht="11.25" customHeight="1">
      <c r="A345" s="30"/>
      <c r="B345" s="37"/>
      <c r="E345" s="56"/>
    </row>
    <row r="346" spans="1:5" ht="11.25" customHeight="1">
      <c r="A346" s="30"/>
      <c r="B346" s="37"/>
      <c r="E346" s="56"/>
    </row>
    <row r="347" spans="1:5" ht="11.25" customHeight="1">
      <c r="A347" s="30"/>
      <c r="B347" s="37"/>
      <c r="E347" s="56"/>
    </row>
    <row r="348" spans="1:5" ht="11.25" customHeight="1">
      <c r="A348" s="30"/>
      <c r="B348" s="37"/>
      <c r="E348" s="56"/>
    </row>
    <row r="349" spans="1:5" ht="11.25" customHeight="1">
      <c r="A349" s="30"/>
      <c r="B349" s="37"/>
      <c r="E349" s="56"/>
    </row>
    <row r="350" spans="1:5" ht="11.25" customHeight="1">
      <c r="A350" s="30"/>
      <c r="B350" s="37"/>
      <c r="E350" s="56"/>
    </row>
    <row r="351" spans="1:5" ht="11.25" customHeight="1">
      <c r="A351" s="30"/>
      <c r="B351" s="37"/>
      <c r="E351" s="56"/>
    </row>
    <row r="352" spans="1:5" ht="11.25" customHeight="1">
      <c r="A352" s="30"/>
      <c r="B352" s="37"/>
      <c r="E352" s="56"/>
    </row>
    <row r="353" spans="1:5" ht="11.25" customHeight="1">
      <c r="A353" s="30"/>
      <c r="B353" s="37"/>
      <c r="E353" s="56"/>
    </row>
    <row r="354" spans="1:5" ht="11.25" customHeight="1">
      <c r="A354" s="30"/>
      <c r="B354" s="37"/>
      <c r="E354" s="56"/>
    </row>
    <row r="355" spans="1:5" ht="11.25" customHeight="1">
      <c r="A355" s="30"/>
      <c r="B355" s="37"/>
      <c r="E355" s="56"/>
    </row>
    <row r="356" spans="1:5" ht="11.25" customHeight="1">
      <c r="A356" s="30"/>
      <c r="B356" s="37"/>
      <c r="E356" s="56"/>
    </row>
    <row r="357" spans="1:5" ht="11.25" customHeight="1">
      <c r="A357" s="30"/>
      <c r="B357" s="37"/>
      <c r="E357" s="56"/>
    </row>
    <row r="358" spans="1:5" ht="11.25" customHeight="1">
      <c r="A358" s="30"/>
      <c r="B358" s="37"/>
      <c r="E358" s="56"/>
    </row>
    <row r="359" spans="1:5" ht="11.25" customHeight="1">
      <c r="A359" s="30"/>
      <c r="B359" s="37"/>
      <c r="E359" s="56"/>
    </row>
    <row r="360" spans="1:5" ht="11.25" customHeight="1">
      <c r="A360" s="30"/>
      <c r="B360" s="37"/>
      <c r="E360" s="56"/>
    </row>
    <row r="361" spans="1:5" ht="11.25" customHeight="1">
      <c r="A361" s="30"/>
      <c r="B361" s="37"/>
      <c r="E361" s="56"/>
    </row>
    <row r="362" spans="1:5" ht="11.25" customHeight="1">
      <c r="A362" s="30"/>
      <c r="B362" s="37"/>
      <c r="E362" s="56"/>
    </row>
    <row r="363" spans="1:5" ht="11.25" customHeight="1">
      <c r="A363" s="30"/>
      <c r="B363" s="37"/>
      <c r="E363" s="56"/>
    </row>
    <row r="364" spans="1:5" ht="11.25" customHeight="1">
      <c r="A364" s="30"/>
      <c r="B364" s="37"/>
      <c r="E364" s="56"/>
    </row>
    <row r="365" spans="1:5" ht="11.25" customHeight="1">
      <c r="A365" s="30"/>
      <c r="B365" s="37"/>
      <c r="E365" s="56"/>
    </row>
    <row r="366" spans="1:5" ht="11.25" customHeight="1">
      <c r="A366" s="30"/>
      <c r="B366" s="37"/>
      <c r="E366" s="56"/>
    </row>
    <row r="367" spans="1:5" ht="11.25" customHeight="1">
      <c r="A367" s="30"/>
      <c r="B367" s="37"/>
      <c r="E367" s="56"/>
    </row>
    <row r="368" spans="1:5" ht="11.25" customHeight="1">
      <c r="A368" s="30"/>
      <c r="B368" s="37"/>
      <c r="E368" s="56"/>
    </row>
    <row r="369" spans="1:5" ht="11.25" customHeight="1">
      <c r="A369" s="30"/>
      <c r="B369" s="37"/>
      <c r="E369" s="56"/>
    </row>
    <row r="370" spans="1:5" ht="11.25" customHeight="1">
      <c r="A370" s="30"/>
      <c r="B370" s="37"/>
      <c r="E370" s="56"/>
    </row>
    <row r="371" spans="1:5" ht="11.25" customHeight="1">
      <c r="A371" s="30"/>
      <c r="B371" s="37"/>
      <c r="E371" s="56"/>
    </row>
    <row r="372" spans="1:5" ht="11.25" customHeight="1">
      <c r="A372" s="30"/>
      <c r="B372" s="37"/>
      <c r="E372" s="56"/>
    </row>
    <row r="373" spans="1:5" ht="11.25" customHeight="1">
      <c r="A373" s="30"/>
      <c r="B373" s="37"/>
      <c r="E373" s="56"/>
    </row>
    <row r="374" spans="1:5" ht="11.25" customHeight="1">
      <c r="A374" s="30"/>
      <c r="B374" s="37"/>
      <c r="E374" s="56"/>
    </row>
    <row r="375" spans="1:5" ht="11.25" customHeight="1">
      <c r="A375" s="30"/>
      <c r="B375" s="37"/>
      <c r="E375" s="56"/>
    </row>
    <row r="376" spans="1:5" ht="11.25" customHeight="1">
      <c r="A376" s="30"/>
      <c r="B376" s="37"/>
      <c r="E376" s="56"/>
    </row>
    <row r="377" spans="1:5" ht="11.25" customHeight="1">
      <c r="A377" s="30"/>
      <c r="B377" s="37"/>
      <c r="E377" s="56"/>
    </row>
    <row r="378" spans="1:5" ht="11.25" customHeight="1">
      <c r="A378" s="30"/>
      <c r="B378" s="37"/>
      <c r="E378" s="56"/>
    </row>
    <row r="379" spans="1:5" ht="11.25" customHeight="1">
      <c r="A379" s="30"/>
      <c r="B379" s="37"/>
      <c r="E379" s="56"/>
    </row>
    <row r="380" spans="1:5" ht="11.25" customHeight="1">
      <c r="A380" s="30"/>
      <c r="B380" s="37"/>
      <c r="E380" s="56"/>
    </row>
    <row r="381" spans="1:5" ht="11.25" customHeight="1">
      <c r="A381" s="30"/>
      <c r="B381" s="37"/>
      <c r="E381" s="56"/>
    </row>
    <row r="382" spans="1:5" ht="11.25" customHeight="1">
      <c r="A382" s="30"/>
      <c r="B382" s="37"/>
      <c r="E382" s="56"/>
    </row>
    <row r="383" spans="1:5" ht="11.25" customHeight="1">
      <c r="A383" s="30"/>
      <c r="B383" s="37"/>
      <c r="E383" s="56"/>
    </row>
    <row r="384" spans="1:5" ht="11.25" customHeight="1">
      <c r="A384" s="30"/>
      <c r="B384" s="37"/>
      <c r="E384" s="56"/>
    </row>
    <row r="385" spans="1:5" ht="11.25" customHeight="1">
      <c r="A385" s="30"/>
      <c r="B385" s="37"/>
      <c r="E385" s="56"/>
    </row>
    <row r="386" spans="1:5" ht="11.25" customHeight="1">
      <c r="A386" s="30"/>
      <c r="B386" s="37"/>
      <c r="E386" s="56"/>
    </row>
    <row r="387" spans="1:5" ht="11.25" customHeight="1">
      <c r="A387" s="30"/>
      <c r="B387" s="37"/>
      <c r="E387" s="56"/>
    </row>
    <row r="388" spans="1:5" ht="11.25" customHeight="1">
      <c r="A388" s="30"/>
      <c r="B388" s="37"/>
      <c r="E388" s="56"/>
    </row>
    <row r="389" spans="1:5" ht="11.25" customHeight="1">
      <c r="A389" s="30"/>
      <c r="B389" s="37"/>
      <c r="E389" s="56"/>
    </row>
    <row r="390" spans="1:5" ht="11.25" customHeight="1">
      <c r="A390" s="30"/>
      <c r="B390" s="37"/>
      <c r="E390" s="56"/>
    </row>
    <row r="391" spans="1:5" ht="11.25" customHeight="1">
      <c r="A391" s="30"/>
      <c r="B391" s="37"/>
      <c r="E391" s="56"/>
    </row>
    <row r="392" spans="1:5" ht="11.25" customHeight="1">
      <c r="A392" s="30"/>
      <c r="B392" s="37"/>
      <c r="E392" s="56"/>
    </row>
    <row r="393" spans="1:5" ht="11.25" customHeight="1">
      <c r="A393" s="30"/>
      <c r="B393" s="37"/>
      <c r="E393" s="56"/>
    </row>
    <row r="394" spans="1:5" ht="11.25" customHeight="1">
      <c r="A394" s="30"/>
      <c r="B394" s="37"/>
      <c r="E394" s="56"/>
    </row>
    <row r="395" spans="1:5" ht="11.25" customHeight="1">
      <c r="A395" s="30"/>
      <c r="B395" s="37"/>
      <c r="E395" s="56"/>
    </row>
    <row r="396" spans="1:5" ht="11.25" customHeight="1">
      <c r="A396" s="30"/>
      <c r="B396" s="37"/>
      <c r="E396" s="56"/>
    </row>
    <row r="397" spans="1:5" ht="11.25" customHeight="1">
      <c r="A397" s="30"/>
      <c r="B397" s="37"/>
      <c r="E397" s="56"/>
    </row>
    <row r="398" spans="1:5" ht="11.25" customHeight="1">
      <c r="A398" s="30"/>
      <c r="B398" s="37"/>
      <c r="E398" s="56"/>
    </row>
    <row r="399" spans="1:5" ht="11.25" customHeight="1">
      <c r="A399" s="30"/>
      <c r="B399" s="37"/>
      <c r="E399" s="56"/>
    </row>
    <row r="400" spans="1:5" ht="11.25" customHeight="1">
      <c r="A400" s="30"/>
      <c r="B400" s="37"/>
      <c r="E400" s="56"/>
    </row>
    <row r="401" spans="1:5" ht="11.25" customHeight="1">
      <c r="A401" s="30"/>
      <c r="B401" s="37"/>
      <c r="E401" s="56"/>
    </row>
    <row r="402" spans="1:5" ht="11.25" customHeight="1">
      <c r="A402" s="30"/>
      <c r="B402" s="37"/>
      <c r="E402" s="56"/>
    </row>
    <row r="403" spans="1:5" ht="11.25" customHeight="1">
      <c r="A403" s="30"/>
      <c r="B403" s="37"/>
      <c r="E403" s="56"/>
    </row>
    <row r="404" spans="1:5" ht="11.25" customHeight="1">
      <c r="A404" s="30"/>
      <c r="B404" s="37"/>
      <c r="E404" s="56"/>
    </row>
    <row r="405" spans="1:5" ht="11.25" customHeight="1">
      <c r="A405" s="30"/>
      <c r="B405" s="37"/>
      <c r="E405" s="56"/>
    </row>
    <row r="406" spans="1:5" ht="11.25" customHeight="1">
      <c r="A406" s="30"/>
      <c r="B406" s="37"/>
      <c r="E406" s="56"/>
    </row>
    <row r="407" spans="1:5" ht="11.25" customHeight="1">
      <c r="A407" s="30"/>
      <c r="B407" s="37"/>
      <c r="E407" s="56"/>
    </row>
    <row r="408" spans="1:5" ht="11.25" customHeight="1">
      <c r="A408" s="30"/>
      <c r="B408" s="37"/>
      <c r="E408" s="56"/>
    </row>
    <row r="409" spans="1:5" ht="11.25" customHeight="1">
      <c r="A409" s="30"/>
      <c r="B409" s="37"/>
      <c r="E409" s="56"/>
    </row>
    <row r="410" spans="1:5" ht="11.25" customHeight="1">
      <c r="A410" s="30"/>
      <c r="B410" s="37"/>
      <c r="E410" s="56"/>
    </row>
    <row r="411" spans="1:5" ht="11.25" customHeight="1">
      <c r="A411" s="30"/>
      <c r="B411" s="37"/>
      <c r="E411" s="56"/>
    </row>
    <row r="412" spans="1:5" ht="11.25" customHeight="1">
      <c r="A412" s="30"/>
      <c r="B412" s="37"/>
      <c r="E412" s="56"/>
    </row>
    <row r="413" spans="1:5" ht="11.25" customHeight="1">
      <c r="A413" s="30"/>
      <c r="B413" s="37"/>
      <c r="E413" s="56"/>
    </row>
    <row r="414" spans="1:5" ht="11.25" customHeight="1">
      <c r="A414" s="30"/>
      <c r="B414" s="37"/>
      <c r="E414" s="56"/>
    </row>
    <row r="415" spans="1:5" ht="11.25" customHeight="1">
      <c r="A415" s="30"/>
      <c r="B415" s="37"/>
      <c r="E415" s="56"/>
    </row>
    <row r="416" spans="1:5" ht="11.25" customHeight="1">
      <c r="A416" s="30"/>
      <c r="B416" s="37"/>
      <c r="E416" s="56"/>
    </row>
    <row r="417" spans="1:5" ht="11.25" customHeight="1">
      <c r="A417" s="30"/>
      <c r="B417" s="37"/>
      <c r="E417" s="56"/>
    </row>
    <row r="418" spans="1:5" ht="11.25" customHeight="1">
      <c r="A418" s="30"/>
      <c r="B418" s="37"/>
      <c r="E418" s="56"/>
    </row>
    <row r="419" spans="1:5" ht="11.25" customHeight="1">
      <c r="A419" s="30"/>
      <c r="B419" s="37"/>
      <c r="E419" s="56"/>
    </row>
    <row r="420" spans="1:5" ht="11.25" customHeight="1">
      <c r="A420" s="30"/>
      <c r="B420" s="37"/>
      <c r="E420" s="56"/>
    </row>
    <row r="421" spans="1:5" ht="11.25" customHeight="1">
      <c r="A421" s="30"/>
      <c r="B421" s="37"/>
      <c r="E421" s="56"/>
    </row>
    <row r="422" spans="1:5" ht="11.25" customHeight="1">
      <c r="A422" s="30"/>
      <c r="B422" s="37"/>
      <c r="E422" s="56"/>
    </row>
    <row r="423" spans="1:5" ht="11.25" customHeight="1">
      <c r="A423" s="30"/>
      <c r="B423" s="37"/>
      <c r="E423" s="56"/>
    </row>
    <row r="424" spans="1:5" ht="11.25" customHeight="1">
      <c r="A424" s="30"/>
      <c r="B424" s="37"/>
      <c r="E424" s="56"/>
    </row>
    <row r="425" spans="1:5" ht="11.25" customHeight="1">
      <c r="A425" s="30"/>
      <c r="B425" s="37"/>
      <c r="E425" s="56"/>
    </row>
    <row r="426" spans="1:5" ht="11.25" customHeight="1">
      <c r="A426" s="30"/>
      <c r="B426" s="37"/>
      <c r="E426" s="56"/>
    </row>
    <row r="427" spans="1:5" ht="11.25" customHeight="1">
      <c r="A427" s="30"/>
      <c r="B427" s="37"/>
      <c r="E427" s="56"/>
    </row>
    <row r="428" spans="1:5" ht="11.25" customHeight="1">
      <c r="A428" s="30"/>
      <c r="B428" s="37"/>
      <c r="E428" s="56"/>
    </row>
    <row r="429" spans="1:5" ht="11.25" customHeight="1">
      <c r="A429" s="30"/>
      <c r="B429" s="37"/>
      <c r="E429" s="56"/>
    </row>
    <row r="430" spans="1:5" ht="11.25" customHeight="1">
      <c r="A430" s="30"/>
      <c r="B430" s="37"/>
      <c r="E430" s="56"/>
    </row>
    <row r="431" spans="1:5" ht="11.25" customHeight="1">
      <c r="A431" s="30"/>
      <c r="B431" s="37"/>
      <c r="E431" s="56"/>
    </row>
    <row r="432" spans="1:5" ht="11.25" customHeight="1">
      <c r="A432" s="30"/>
      <c r="B432" s="37"/>
      <c r="E432" s="56"/>
    </row>
    <row r="433" spans="1:5" ht="11.25" customHeight="1">
      <c r="A433" s="30"/>
      <c r="B433" s="37"/>
      <c r="E433" s="56"/>
    </row>
    <row r="434" spans="1:5" ht="11.25" customHeight="1">
      <c r="A434" s="30"/>
      <c r="B434" s="37"/>
      <c r="E434" s="56"/>
    </row>
    <row r="435" spans="1:5" ht="11.25" customHeight="1">
      <c r="A435" s="30"/>
      <c r="B435" s="37"/>
      <c r="E435" s="56"/>
    </row>
    <row r="436" spans="1:5" ht="11.25" customHeight="1">
      <c r="A436" s="30"/>
      <c r="B436" s="37"/>
      <c r="E436" s="56"/>
    </row>
    <row r="437" spans="1:5" ht="11.25" customHeight="1">
      <c r="A437" s="30"/>
      <c r="B437" s="37"/>
      <c r="E437" s="56"/>
    </row>
    <row r="438" spans="1:5" ht="11.25" customHeight="1">
      <c r="A438" s="30"/>
      <c r="B438" s="37"/>
      <c r="E438" s="56"/>
    </row>
    <row r="439" spans="1:5" ht="11.25" customHeight="1">
      <c r="A439" s="30"/>
      <c r="B439" s="37"/>
      <c r="E439" s="56"/>
    </row>
    <row r="440" spans="1:5" ht="11.25" customHeight="1">
      <c r="A440" s="30"/>
      <c r="B440" s="37"/>
      <c r="E440" s="56"/>
    </row>
    <row r="441" spans="1:5" ht="11.25" customHeight="1">
      <c r="A441" s="30"/>
      <c r="B441" s="37"/>
      <c r="E441" s="56"/>
    </row>
    <row r="442" spans="1:5" ht="11.25" customHeight="1">
      <c r="A442" s="30"/>
      <c r="B442" s="37"/>
      <c r="E442" s="56"/>
    </row>
    <row r="443" spans="1:5" ht="11.25" customHeight="1">
      <c r="A443" s="30"/>
      <c r="B443" s="37"/>
      <c r="E443" s="56"/>
    </row>
    <row r="444" spans="1:5" ht="11.25" customHeight="1">
      <c r="A444" s="30"/>
      <c r="B444" s="37"/>
      <c r="E444" s="56"/>
    </row>
    <row r="445" spans="1:5" ht="11.25" customHeight="1">
      <c r="A445" s="30"/>
      <c r="B445" s="37"/>
      <c r="E445" s="56"/>
    </row>
    <row r="446" spans="1:5" ht="11.25" customHeight="1">
      <c r="A446" s="30"/>
      <c r="B446" s="37"/>
      <c r="E446" s="56"/>
    </row>
    <row r="447" spans="1:5" ht="11.25" customHeight="1">
      <c r="A447" s="30"/>
      <c r="B447" s="37"/>
      <c r="E447" s="56"/>
    </row>
    <row r="448" spans="1:5" ht="11.25" customHeight="1">
      <c r="A448" s="30"/>
      <c r="B448" s="37"/>
      <c r="E448" s="56"/>
    </row>
    <row r="449" spans="1:5" ht="11.25" customHeight="1">
      <c r="A449" s="30"/>
      <c r="B449" s="37"/>
      <c r="E449" s="56"/>
    </row>
    <row r="450" spans="1:5" ht="11.25" customHeight="1">
      <c r="A450" s="30"/>
      <c r="B450" s="37"/>
      <c r="E450" s="56"/>
    </row>
    <row r="451" spans="1:5" ht="11.25" customHeight="1">
      <c r="A451" s="30"/>
      <c r="B451" s="37"/>
      <c r="E451" s="56"/>
    </row>
    <row r="452" spans="1:5" ht="11.25" customHeight="1">
      <c r="A452" s="30"/>
      <c r="B452" s="37"/>
      <c r="E452" s="56"/>
    </row>
    <row r="453" spans="1:5" ht="11.25" customHeight="1">
      <c r="A453" s="30"/>
      <c r="B453" s="37"/>
      <c r="E453" s="56"/>
    </row>
    <row r="454" spans="1:5" ht="11.25" customHeight="1">
      <c r="A454" s="30"/>
      <c r="B454" s="37"/>
      <c r="E454" s="56"/>
    </row>
    <row r="455" spans="1:5" ht="11.25" customHeight="1">
      <c r="A455" s="30"/>
      <c r="B455" s="37"/>
      <c r="E455" s="56"/>
    </row>
    <row r="456" spans="1:5" ht="11.25" customHeight="1">
      <c r="A456" s="30"/>
      <c r="B456" s="37"/>
      <c r="E456" s="56"/>
    </row>
    <row r="457" spans="1:5" ht="11.25" customHeight="1">
      <c r="A457" s="30"/>
      <c r="B457" s="37"/>
      <c r="E457" s="56"/>
    </row>
    <row r="458" spans="1:5" ht="11.25" customHeight="1">
      <c r="A458" s="30"/>
      <c r="B458" s="37"/>
      <c r="E458" s="56"/>
    </row>
    <row r="459" spans="1:5" ht="11.25" customHeight="1">
      <c r="A459" s="30"/>
      <c r="B459" s="37"/>
      <c r="E459" s="56"/>
    </row>
    <row r="460" spans="1:5" ht="11.25" customHeight="1">
      <c r="A460" s="30"/>
      <c r="B460" s="37"/>
      <c r="E460" s="56"/>
    </row>
    <row r="461" spans="1:5" ht="11.25" customHeight="1">
      <c r="A461" s="30"/>
      <c r="B461" s="37"/>
      <c r="E461" s="56"/>
    </row>
    <row r="462" spans="1:5" ht="11.25" customHeight="1">
      <c r="A462" s="30"/>
      <c r="B462" s="37"/>
      <c r="E462" s="56"/>
    </row>
    <row r="463" spans="1:5" ht="11.25" customHeight="1">
      <c r="A463" s="30"/>
      <c r="B463" s="37"/>
      <c r="E463" s="56"/>
    </row>
    <row r="464" spans="1:5" ht="11.25" customHeight="1">
      <c r="A464" s="30"/>
      <c r="B464" s="37"/>
      <c r="E464" s="56"/>
    </row>
    <row r="465" spans="1:5" ht="11.25" customHeight="1">
      <c r="A465" s="30"/>
      <c r="B465" s="37"/>
      <c r="E465" s="56"/>
    </row>
    <row r="466" spans="1:5" ht="11.25" customHeight="1">
      <c r="A466" s="30"/>
      <c r="B466" s="37"/>
      <c r="E466" s="56"/>
    </row>
    <row r="467" spans="1:5" ht="11.25" customHeight="1">
      <c r="A467" s="30"/>
      <c r="B467" s="37"/>
      <c r="E467" s="56"/>
    </row>
    <row r="468" spans="1:5" ht="11.25" customHeight="1">
      <c r="A468" s="30"/>
      <c r="B468" s="37"/>
      <c r="E468" s="56"/>
    </row>
    <row r="469" spans="1:5" ht="11.25" customHeight="1">
      <c r="A469" s="30"/>
      <c r="B469" s="37"/>
      <c r="E469" s="56"/>
    </row>
    <row r="470" spans="1:5" ht="11.25" customHeight="1">
      <c r="A470" s="30"/>
      <c r="B470" s="37"/>
      <c r="E470" s="56"/>
    </row>
  </sheetData>
  <pageMargins left="0.78661417322834648" right="0.42992125984251972" top="1.0822834645669293" bottom="1.0822834645669293" header="0.78661417322834648" footer="0.78661417322834648"/>
  <pageSetup paperSize="9" fitToWidth="0" fitToHeight="0" pageOrder="overThenDown"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B529"/>
  <sheetViews>
    <sheetView topLeftCell="A70" zoomScaleNormal="100" workbookViewId="0">
      <selection activeCell="E80" sqref="E80"/>
    </sheetView>
  </sheetViews>
  <sheetFormatPr defaultRowHeight="13.8"/>
  <cols>
    <col min="1" max="1" width="7.59765625" style="57" customWidth="1"/>
    <col min="2" max="2" width="35.3984375" style="32" customWidth="1"/>
    <col min="3" max="3" width="6.3984375" style="54" customWidth="1"/>
    <col min="4" max="4" width="7.19921875" style="55" customWidth="1"/>
    <col min="5" max="5" width="8.5" style="55" customWidth="1"/>
    <col min="6" max="6" width="9.3984375" style="55" customWidth="1"/>
    <col min="7" max="236" width="8.5" style="29" customWidth="1"/>
    <col min="237" max="1004" width="10.69921875" customWidth="1"/>
  </cols>
  <sheetData>
    <row r="1" spans="1:6">
      <c r="A1" s="30"/>
      <c r="B1" s="58"/>
      <c r="C1" s="59"/>
      <c r="D1" s="60"/>
      <c r="E1" s="60"/>
    </row>
    <row r="2" spans="1:6">
      <c r="A2" s="207" t="s">
        <v>8</v>
      </c>
      <c r="B2" s="61" t="s">
        <v>9</v>
      </c>
      <c r="C2" s="28" t="s">
        <v>25</v>
      </c>
      <c r="D2" s="12" t="s">
        <v>26</v>
      </c>
      <c r="E2" s="12" t="s">
        <v>27</v>
      </c>
      <c r="F2" s="12" t="s">
        <v>28</v>
      </c>
    </row>
    <row r="3" spans="1:6">
      <c r="A3" s="103"/>
      <c r="B3" s="63"/>
      <c r="C3" s="64"/>
      <c r="D3" s="65"/>
      <c r="E3" s="13"/>
      <c r="F3" s="65"/>
    </row>
    <row r="4" spans="1:6" ht="250.8">
      <c r="A4" s="103"/>
      <c r="B4" s="66" t="s">
        <v>990</v>
      </c>
      <c r="C4" s="64"/>
      <c r="D4" s="65"/>
      <c r="E4" s="13"/>
      <c r="F4" s="65"/>
    </row>
    <row r="5" spans="1:6">
      <c r="A5" s="103"/>
      <c r="B5" s="66"/>
      <c r="C5" s="64"/>
      <c r="D5" s="65"/>
      <c r="E5" s="13"/>
      <c r="F5" s="65"/>
    </row>
    <row r="6" spans="1:6" ht="26.4">
      <c r="A6" s="103"/>
      <c r="B6" s="66" t="s">
        <v>978</v>
      </c>
      <c r="C6" s="64"/>
      <c r="D6" s="65"/>
      <c r="E6" s="13"/>
      <c r="F6" s="65"/>
    </row>
    <row r="7" spans="1:6">
      <c r="A7" s="103"/>
      <c r="B7" s="66"/>
      <c r="C7" s="64"/>
      <c r="D7" s="65"/>
      <c r="E7" s="13"/>
      <c r="F7" s="65"/>
    </row>
    <row r="8" spans="1:6" ht="26.4">
      <c r="A8" s="103"/>
      <c r="B8" s="66" t="s">
        <v>190</v>
      </c>
      <c r="C8" s="64"/>
      <c r="D8" s="65"/>
      <c r="E8" s="13"/>
      <c r="F8" s="65"/>
    </row>
    <row r="9" spans="1:6">
      <c r="A9" s="103"/>
      <c r="B9" s="66"/>
      <c r="C9" s="64"/>
      <c r="D9" s="65"/>
      <c r="E9" s="13"/>
      <c r="F9" s="65"/>
    </row>
    <row r="10" spans="1:6">
      <c r="A10" s="103"/>
      <c r="B10" s="67" t="s">
        <v>29</v>
      </c>
      <c r="C10" s="64"/>
      <c r="D10" s="65"/>
      <c r="E10" s="13"/>
      <c r="F10" s="65"/>
    </row>
    <row r="11" spans="1:6">
      <c r="A11" s="645" t="s">
        <v>923</v>
      </c>
      <c r="B11" s="67" t="s">
        <v>180</v>
      </c>
      <c r="C11" s="64"/>
      <c r="D11" s="65"/>
      <c r="E11" s="13"/>
      <c r="F11" s="65"/>
    </row>
    <row r="12" spans="1:6" ht="72" customHeight="1">
      <c r="A12" s="30">
        <v>1</v>
      </c>
      <c r="B12" s="37" t="s">
        <v>165</v>
      </c>
      <c r="C12" s="68"/>
      <c r="D12" s="69"/>
      <c r="E12" s="70"/>
      <c r="F12" s="35"/>
    </row>
    <row r="13" spans="1:6" ht="26.4">
      <c r="A13" s="30"/>
      <c r="B13" s="37" t="s">
        <v>164</v>
      </c>
      <c r="C13" s="68"/>
      <c r="D13" s="69"/>
      <c r="E13" s="70"/>
      <c r="F13" s="35"/>
    </row>
    <row r="14" spans="1:6" ht="66">
      <c r="A14" s="30"/>
      <c r="B14" s="37" t="s">
        <v>188</v>
      </c>
      <c r="C14" s="68"/>
      <c r="D14" s="69"/>
      <c r="E14" s="70"/>
      <c r="F14" s="35"/>
    </row>
    <row r="15" spans="1:6" ht="39.6">
      <c r="A15" s="30"/>
      <c r="B15" s="37" t="s">
        <v>51</v>
      </c>
      <c r="C15" s="68" t="s">
        <v>52</v>
      </c>
      <c r="D15" s="69">
        <f>5*3*8</f>
        <v>120</v>
      </c>
      <c r="E15" s="71"/>
      <c r="F15" s="35">
        <f>D15*E15</f>
        <v>0</v>
      </c>
    </row>
    <row r="16" spans="1:6">
      <c r="A16" s="30"/>
      <c r="B16" s="37"/>
      <c r="C16" s="68"/>
      <c r="D16" s="35"/>
      <c r="E16" s="72"/>
      <c r="F16" s="35"/>
    </row>
    <row r="17" spans="1:6" ht="75.599999999999994" customHeight="1">
      <c r="A17" s="57">
        <v>2</v>
      </c>
      <c r="B17" s="217" t="s">
        <v>166</v>
      </c>
      <c r="C17" s="68"/>
      <c r="D17" s="35"/>
      <c r="E17" s="72"/>
      <c r="F17" s="35"/>
    </row>
    <row r="18" spans="1:6">
      <c r="A18" s="30" t="s">
        <v>32</v>
      </c>
      <c r="B18" s="37" t="s">
        <v>174</v>
      </c>
      <c r="C18" s="68" t="s">
        <v>31</v>
      </c>
      <c r="D18" s="69">
        <v>16</v>
      </c>
      <c r="E18" s="71"/>
      <c r="F18" s="35">
        <f t="shared" ref="F18:F24" si="0">D18*E18</f>
        <v>0</v>
      </c>
    </row>
    <row r="19" spans="1:6">
      <c r="A19" s="30" t="s">
        <v>34</v>
      </c>
      <c r="B19" s="37" t="s">
        <v>171</v>
      </c>
      <c r="C19" s="68" t="s">
        <v>31</v>
      </c>
      <c r="D19" s="69">
        <v>20</v>
      </c>
      <c r="E19" s="71"/>
      <c r="F19" s="35">
        <f t="shared" si="0"/>
        <v>0</v>
      </c>
    </row>
    <row r="20" spans="1:6">
      <c r="A20" s="30" t="s">
        <v>37</v>
      </c>
      <c r="B20" s="37" t="s">
        <v>175</v>
      </c>
      <c r="C20" s="68" t="s">
        <v>31</v>
      </c>
      <c r="D20" s="69">
        <v>6</v>
      </c>
      <c r="E20" s="71"/>
      <c r="F20" s="35">
        <f t="shared" si="0"/>
        <v>0</v>
      </c>
    </row>
    <row r="21" spans="1:6" ht="26.4">
      <c r="A21" s="30" t="s">
        <v>39</v>
      </c>
      <c r="B21" s="37" t="s">
        <v>189</v>
      </c>
      <c r="C21" s="68" t="s">
        <v>31</v>
      </c>
      <c r="D21" s="69">
        <v>12</v>
      </c>
      <c r="E21" s="71"/>
      <c r="F21" s="35">
        <f t="shared" si="0"/>
        <v>0</v>
      </c>
    </row>
    <row r="22" spans="1:6">
      <c r="A22" s="30" t="s">
        <v>42</v>
      </c>
      <c r="B22" s="37" t="s">
        <v>172</v>
      </c>
      <c r="C22" s="68" t="s">
        <v>31</v>
      </c>
      <c r="D22" s="69">
        <v>18</v>
      </c>
      <c r="E22" s="71"/>
      <c r="F22" s="35">
        <f t="shared" si="0"/>
        <v>0</v>
      </c>
    </row>
    <row r="23" spans="1:6">
      <c r="A23" s="30" t="s">
        <v>44</v>
      </c>
      <c r="B23" s="37" t="s">
        <v>176</v>
      </c>
      <c r="C23" s="68" t="s">
        <v>31</v>
      </c>
      <c r="D23" s="69">
        <v>2</v>
      </c>
      <c r="E23" s="71"/>
      <c r="F23" s="35">
        <f t="shared" si="0"/>
        <v>0</v>
      </c>
    </row>
    <row r="24" spans="1:6" ht="26.4">
      <c r="A24" s="30" t="s">
        <v>46</v>
      </c>
      <c r="B24" s="37" t="s">
        <v>173</v>
      </c>
      <c r="C24" s="68" t="s">
        <v>31</v>
      </c>
      <c r="D24" s="69">
        <v>9</v>
      </c>
      <c r="E24" s="71"/>
      <c r="F24" s="35">
        <f t="shared" si="0"/>
        <v>0</v>
      </c>
    </row>
    <row r="25" spans="1:6">
      <c r="A25" s="30"/>
      <c r="B25" s="37"/>
      <c r="C25" s="68"/>
      <c r="D25" s="69"/>
      <c r="E25" s="71"/>
      <c r="F25" s="35"/>
    </row>
    <row r="26" spans="1:6" ht="66">
      <c r="A26" s="30">
        <v>3</v>
      </c>
      <c r="B26" s="32" t="s">
        <v>54</v>
      </c>
      <c r="C26" s="68"/>
      <c r="D26" s="69"/>
      <c r="E26" s="71"/>
      <c r="F26" s="35"/>
    </row>
    <row r="27" spans="1:6">
      <c r="A27" s="30"/>
      <c r="B27" s="37" t="s">
        <v>53</v>
      </c>
      <c r="C27" s="68" t="s">
        <v>52</v>
      </c>
      <c r="D27" s="69">
        <v>24</v>
      </c>
      <c r="E27" s="71"/>
      <c r="F27" s="35">
        <f>D27*E27</f>
        <v>0</v>
      </c>
    </row>
    <row r="28" spans="1:6">
      <c r="A28" s="30"/>
      <c r="B28" s="37"/>
      <c r="C28" s="68"/>
      <c r="D28" s="69"/>
      <c r="E28" s="71"/>
      <c r="F28" s="35"/>
    </row>
    <row r="29" spans="1:6" ht="39.6">
      <c r="A29" s="30">
        <v>4</v>
      </c>
      <c r="B29" s="43" t="s">
        <v>156</v>
      </c>
      <c r="C29" s="68"/>
      <c r="D29" s="73"/>
      <c r="E29" s="71"/>
      <c r="F29" s="35"/>
    </row>
    <row r="30" spans="1:6">
      <c r="A30" s="30" t="s">
        <v>32</v>
      </c>
      <c r="B30" s="43" t="s">
        <v>56</v>
      </c>
      <c r="C30" s="68"/>
      <c r="D30" s="73"/>
      <c r="E30" s="71"/>
      <c r="F30" s="35"/>
    </row>
    <row r="31" spans="1:6">
      <c r="A31" s="75"/>
      <c r="B31" s="37" t="s">
        <v>57</v>
      </c>
      <c r="C31" s="68" t="s">
        <v>55</v>
      </c>
      <c r="D31" s="35">
        <v>22</v>
      </c>
      <c r="E31" s="71"/>
      <c r="F31" s="35">
        <f>D31*E31</f>
        <v>0</v>
      </c>
    </row>
    <row r="32" spans="1:6">
      <c r="B32" s="37"/>
      <c r="C32" s="68"/>
      <c r="D32" s="35"/>
      <c r="E32" s="71"/>
      <c r="F32" s="35"/>
    </row>
    <row r="33" spans="1:6" ht="42" customHeight="1">
      <c r="A33" s="30">
        <v>5</v>
      </c>
      <c r="B33" s="43" t="s">
        <v>167</v>
      </c>
      <c r="C33" s="68"/>
      <c r="D33" s="73"/>
      <c r="E33" s="71"/>
      <c r="F33" s="35"/>
    </row>
    <row r="34" spans="1:6" ht="30" customHeight="1">
      <c r="A34" s="30" t="s">
        <v>32</v>
      </c>
      <c r="B34" s="43" t="s">
        <v>179</v>
      </c>
      <c r="C34" s="68" t="s">
        <v>55</v>
      </c>
      <c r="D34" s="73">
        <v>23</v>
      </c>
      <c r="E34" s="71"/>
      <c r="F34" s="35">
        <f>D34*E34</f>
        <v>0</v>
      </c>
    </row>
    <row r="35" spans="1:6" ht="18" customHeight="1">
      <c r="A35" s="30"/>
      <c r="B35" s="37" t="s">
        <v>57</v>
      </c>
      <c r="C35" s="68"/>
      <c r="D35" s="73"/>
      <c r="E35" s="71"/>
      <c r="F35" s="35"/>
    </row>
    <row r="36" spans="1:6" ht="31.2" customHeight="1">
      <c r="A36" s="30" t="s">
        <v>34</v>
      </c>
      <c r="B36" s="99" t="s">
        <v>933</v>
      </c>
      <c r="C36" s="68"/>
      <c r="D36" s="73"/>
      <c r="E36" s="71"/>
      <c r="F36" s="35"/>
    </row>
    <row r="37" spans="1:6">
      <c r="A37" s="75"/>
      <c r="B37" s="37" t="s">
        <v>57</v>
      </c>
      <c r="C37" s="68" t="s">
        <v>55</v>
      </c>
      <c r="D37" s="35">
        <v>2</v>
      </c>
      <c r="E37" s="71"/>
      <c r="F37" s="35">
        <f>D37*E37</f>
        <v>0</v>
      </c>
    </row>
    <row r="38" spans="1:6">
      <c r="A38" s="30"/>
      <c r="B38" s="37"/>
      <c r="C38" s="219"/>
      <c r="D38" s="220"/>
      <c r="E38" s="221"/>
      <c r="F38" s="220"/>
    </row>
    <row r="39" spans="1:6" ht="51.75" customHeight="1">
      <c r="A39" s="30">
        <v>3</v>
      </c>
      <c r="B39" s="37" t="s">
        <v>157</v>
      </c>
      <c r="C39" s="219"/>
      <c r="D39" s="220"/>
      <c r="E39" s="220"/>
      <c r="F39" s="220"/>
    </row>
    <row r="40" spans="1:6" ht="16.8" customHeight="1">
      <c r="A40" s="30"/>
      <c r="B40" s="37" t="s">
        <v>160</v>
      </c>
      <c r="C40" s="222" t="s">
        <v>58</v>
      </c>
      <c r="D40" s="222">
        <v>284.94</v>
      </c>
      <c r="E40" s="223"/>
      <c r="F40" s="220">
        <f>D40*E40</f>
        <v>0</v>
      </c>
    </row>
    <row r="41" spans="1:6">
      <c r="A41" s="30"/>
      <c r="B41" s="37"/>
      <c r="C41" s="219"/>
      <c r="D41" s="220"/>
      <c r="E41" s="221"/>
      <c r="F41" s="220"/>
    </row>
    <row r="42" spans="1:6" ht="52.8">
      <c r="A42" s="30">
        <v>4</v>
      </c>
      <c r="B42" s="37" t="s">
        <v>158</v>
      </c>
      <c r="C42" s="219"/>
      <c r="D42" s="220"/>
      <c r="E42" s="221"/>
      <c r="F42" s="220"/>
    </row>
    <row r="43" spans="1:6">
      <c r="A43" s="30"/>
      <c r="B43" s="37" t="s">
        <v>159</v>
      </c>
      <c r="C43" s="219" t="s">
        <v>58</v>
      </c>
      <c r="D43" s="220">
        <v>88.15</v>
      </c>
      <c r="E43" s="221"/>
      <c r="F43" s="220">
        <f>D43*E43</f>
        <v>0</v>
      </c>
    </row>
    <row r="44" spans="1:6">
      <c r="A44" s="30"/>
      <c r="B44" s="37" t="s">
        <v>160</v>
      </c>
      <c r="C44" s="219" t="s">
        <v>58</v>
      </c>
      <c r="D44" s="220">
        <v>88.15</v>
      </c>
      <c r="E44" s="221"/>
      <c r="F44" s="220">
        <f>D44*E44</f>
        <v>0</v>
      </c>
    </row>
    <row r="45" spans="1:6">
      <c r="A45" s="30"/>
      <c r="B45" s="37"/>
      <c r="C45" s="219"/>
      <c r="D45" s="220"/>
      <c r="E45" s="221"/>
      <c r="F45" s="220"/>
    </row>
    <row r="46" spans="1:6" ht="87" customHeight="1">
      <c r="A46" s="30">
        <v>5</v>
      </c>
      <c r="B46" s="37" t="s">
        <v>206</v>
      </c>
      <c r="C46" s="219"/>
      <c r="D46" s="220"/>
      <c r="E46" s="221"/>
      <c r="F46" s="220"/>
    </row>
    <row r="47" spans="1:6">
      <c r="A47" s="30"/>
      <c r="B47" s="37" t="s">
        <v>207</v>
      </c>
      <c r="C47" s="219" t="s">
        <v>58</v>
      </c>
      <c r="D47" s="220">
        <v>30.3</v>
      </c>
      <c r="E47" s="221"/>
      <c r="F47" s="220">
        <f>D47*E47</f>
        <v>0</v>
      </c>
    </row>
    <row r="48" spans="1:6">
      <c r="A48" s="30"/>
      <c r="B48" s="37" t="s">
        <v>937</v>
      </c>
      <c r="C48" s="219" t="s">
        <v>58</v>
      </c>
      <c r="D48" s="220">
        <v>10</v>
      </c>
      <c r="E48" s="221"/>
      <c r="F48" s="220">
        <f>D48*E48</f>
        <v>0</v>
      </c>
    </row>
    <row r="49" spans="1:6">
      <c r="A49" s="30"/>
      <c r="B49" s="37"/>
      <c r="C49" s="219"/>
      <c r="D49" s="220"/>
      <c r="E49" s="221"/>
      <c r="F49" s="220"/>
    </row>
    <row r="50" spans="1:6" ht="66" customHeight="1">
      <c r="A50" s="30">
        <v>6</v>
      </c>
      <c r="B50" s="37" t="s">
        <v>935</v>
      </c>
      <c r="C50" s="219" t="s">
        <v>58</v>
      </c>
      <c r="D50" s="220">
        <v>2</v>
      </c>
      <c r="E50" s="221"/>
      <c r="F50" s="220">
        <f>D50*E50</f>
        <v>0</v>
      </c>
    </row>
    <row r="51" spans="1:6">
      <c r="A51" s="30"/>
      <c r="B51" s="37"/>
      <c r="C51" s="219"/>
      <c r="D51" s="220"/>
      <c r="E51" s="221"/>
      <c r="F51" s="220"/>
    </row>
    <row r="52" spans="1:6" ht="39" customHeight="1">
      <c r="A52" s="30">
        <v>7</v>
      </c>
      <c r="B52" s="37" t="s">
        <v>60</v>
      </c>
      <c r="C52" s="219"/>
      <c r="D52" s="220"/>
      <c r="E52" s="221"/>
      <c r="F52" s="220"/>
    </row>
    <row r="53" spans="1:6" ht="15.6" customHeight="1">
      <c r="A53" s="30" t="s">
        <v>32</v>
      </c>
      <c r="B53" s="37" t="s">
        <v>180</v>
      </c>
      <c r="C53" s="219" t="s">
        <v>58</v>
      </c>
      <c r="D53" s="220">
        <v>421</v>
      </c>
      <c r="E53" s="221"/>
      <c r="F53" s="220">
        <f>D53*E53</f>
        <v>0</v>
      </c>
    </row>
    <row r="54" spans="1:6">
      <c r="A54" s="30" t="s">
        <v>34</v>
      </c>
      <c r="B54" s="37" t="s">
        <v>161</v>
      </c>
      <c r="C54" s="219" t="s">
        <v>58</v>
      </c>
      <c r="D54" s="220">
        <v>47.15</v>
      </c>
      <c r="E54" s="221"/>
      <c r="F54" s="220">
        <f>D54*E54</f>
        <v>0</v>
      </c>
    </row>
    <row r="55" spans="1:6">
      <c r="A55" s="30"/>
      <c r="B55" s="37"/>
      <c r="C55" s="219"/>
      <c r="D55" s="220"/>
      <c r="E55" s="221"/>
      <c r="F55" s="220"/>
    </row>
    <row r="56" spans="1:6" ht="39" customHeight="1">
      <c r="A56" s="30">
        <v>8</v>
      </c>
      <c r="B56" s="37" t="s">
        <v>185</v>
      </c>
      <c r="C56" s="219"/>
      <c r="D56" s="220"/>
      <c r="E56" s="221"/>
      <c r="F56" s="220"/>
    </row>
    <row r="57" spans="1:6">
      <c r="A57" s="30" t="s">
        <v>32</v>
      </c>
      <c r="B57" s="37" t="s">
        <v>180</v>
      </c>
      <c r="C57" s="219" t="s">
        <v>58</v>
      </c>
      <c r="D57" s="220">
        <v>62</v>
      </c>
      <c r="E57" s="221"/>
      <c r="F57" s="220">
        <f>D57*E57</f>
        <v>0</v>
      </c>
    </row>
    <row r="58" spans="1:6">
      <c r="A58" s="30"/>
      <c r="B58" s="37"/>
      <c r="C58" s="219"/>
      <c r="D58" s="220"/>
      <c r="E58" s="221"/>
      <c r="F58" s="220"/>
    </row>
    <row r="59" spans="1:6" ht="39.6">
      <c r="A59" s="30">
        <v>9</v>
      </c>
      <c r="B59" s="37" t="s">
        <v>181</v>
      </c>
      <c r="C59" s="219"/>
      <c r="D59" s="220"/>
      <c r="E59" s="221"/>
      <c r="F59" s="220"/>
    </row>
    <row r="60" spans="1:6">
      <c r="A60" s="30" t="s">
        <v>32</v>
      </c>
      <c r="B60" s="37" t="s">
        <v>183</v>
      </c>
      <c r="C60" s="219" t="s">
        <v>58</v>
      </c>
      <c r="D60" s="220">
        <v>85.28</v>
      </c>
      <c r="E60" s="221"/>
      <c r="F60" s="220">
        <f>D60*E60</f>
        <v>0</v>
      </c>
    </row>
    <row r="61" spans="1:6">
      <c r="A61" s="30" t="s">
        <v>34</v>
      </c>
      <c r="B61" s="37" t="s">
        <v>182</v>
      </c>
      <c r="C61" s="219" t="s">
        <v>58</v>
      </c>
      <c r="D61" s="220">
        <v>157.72999999999999</v>
      </c>
      <c r="E61" s="221"/>
      <c r="F61" s="220">
        <f t="shared" ref="F61:F62" si="1">D61*E61</f>
        <v>0</v>
      </c>
    </row>
    <row r="62" spans="1:6">
      <c r="A62" s="30" t="s">
        <v>37</v>
      </c>
      <c r="B62" s="37" t="s">
        <v>184</v>
      </c>
      <c r="C62" s="219" t="s">
        <v>58</v>
      </c>
      <c r="D62" s="220">
        <v>32.32</v>
      </c>
      <c r="E62" s="221"/>
      <c r="F62" s="220">
        <f t="shared" si="1"/>
        <v>0</v>
      </c>
    </row>
    <row r="63" spans="1:6">
      <c r="A63" s="30" t="s">
        <v>39</v>
      </c>
      <c r="B63" s="37" t="s">
        <v>187</v>
      </c>
      <c r="C63" s="219" t="s">
        <v>58</v>
      </c>
      <c r="D63" s="220">
        <v>56.04</v>
      </c>
      <c r="E63" s="221"/>
      <c r="F63" s="220">
        <f t="shared" ref="F63" si="2">D63*E63</f>
        <v>0</v>
      </c>
    </row>
    <row r="64" spans="1:6">
      <c r="A64" s="30"/>
      <c r="B64" s="37"/>
      <c r="C64" s="219"/>
      <c r="D64" s="220"/>
      <c r="E64" s="221"/>
      <c r="F64" s="220"/>
    </row>
    <row r="65" spans="1:6" ht="39" customHeight="1">
      <c r="A65" s="30">
        <v>10</v>
      </c>
      <c r="B65" s="37" t="s">
        <v>940</v>
      </c>
      <c r="C65" s="219"/>
      <c r="D65" s="220"/>
      <c r="E65" s="221"/>
      <c r="F65" s="220"/>
    </row>
    <row r="66" spans="1:6">
      <c r="A66" s="30"/>
      <c r="B66" s="37" t="s">
        <v>62</v>
      </c>
      <c r="C66" s="219"/>
      <c r="D66" s="220"/>
      <c r="E66" s="221"/>
      <c r="F66" s="220"/>
    </row>
    <row r="67" spans="1:6">
      <c r="A67" s="30"/>
      <c r="B67" s="37" t="s">
        <v>939</v>
      </c>
      <c r="C67" s="219"/>
      <c r="D67" s="220"/>
      <c r="E67" s="221"/>
      <c r="F67" s="220"/>
    </row>
    <row r="68" spans="1:6">
      <c r="A68" s="30"/>
      <c r="B68" s="37" t="s">
        <v>63</v>
      </c>
      <c r="C68" s="219"/>
      <c r="D68" s="220"/>
      <c r="E68" s="221"/>
      <c r="F68" s="220"/>
    </row>
    <row r="69" spans="1:6">
      <c r="A69" s="30"/>
      <c r="B69" s="37" t="s">
        <v>64</v>
      </c>
      <c r="C69" s="219"/>
      <c r="D69" s="220"/>
      <c r="E69" s="221"/>
      <c r="F69" s="220"/>
    </row>
    <row r="70" spans="1:6">
      <c r="A70" s="30"/>
      <c r="B70" s="37" t="s">
        <v>186</v>
      </c>
      <c r="C70" s="219" t="s">
        <v>58</v>
      </c>
      <c r="D70" s="220">
        <v>20</v>
      </c>
      <c r="E70" s="221"/>
      <c r="F70" s="220">
        <f>D70*E70</f>
        <v>0</v>
      </c>
    </row>
    <row r="71" spans="1:6">
      <c r="A71" s="30"/>
      <c r="B71" s="37"/>
      <c r="C71" s="219"/>
      <c r="D71" s="220"/>
      <c r="E71" s="221"/>
      <c r="F71" s="220"/>
    </row>
    <row r="72" spans="1:6" ht="90.6" customHeight="1">
      <c r="A72" s="30">
        <v>11</v>
      </c>
      <c r="B72" s="37" t="s">
        <v>938</v>
      </c>
      <c r="C72" s="219"/>
      <c r="D72" s="220"/>
      <c r="E72" s="221"/>
      <c r="F72" s="220"/>
    </row>
    <row r="73" spans="1:6">
      <c r="A73" s="30" t="s">
        <v>32</v>
      </c>
      <c r="B73" s="37" t="s">
        <v>180</v>
      </c>
      <c r="C73" s="219" t="s">
        <v>58</v>
      </c>
      <c r="D73" s="220">
        <v>62</v>
      </c>
      <c r="E73" s="221"/>
      <c r="F73" s="220">
        <f>D73*E73</f>
        <v>0</v>
      </c>
    </row>
    <row r="74" spans="1:6">
      <c r="A74" s="30"/>
      <c r="B74" s="37"/>
      <c r="C74" s="219"/>
      <c r="D74" s="220"/>
      <c r="E74" s="221"/>
      <c r="F74" s="220"/>
    </row>
    <row r="75" spans="1:6" ht="52.8">
      <c r="A75" s="30">
        <v>12</v>
      </c>
      <c r="B75" s="37" t="s">
        <v>65</v>
      </c>
      <c r="C75" s="219"/>
      <c r="D75" s="220"/>
      <c r="E75" s="221"/>
      <c r="F75" s="220"/>
    </row>
    <row r="76" spans="1:6">
      <c r="A76" s="30"/>
      <c r="B76" s="37" t="s">
        <v>66</v>
      </c>
      <c r="C76" s="219" t="s">
        <v>52</v>
      </c>
      <c r="D76" s="220">
        <v>25</v>
      </c>
      <c r="E76" s="221"/>
      <c r="F76" s="220">
        <f>D76*E76</f>
        <v>0</v>
      </c>
    </row>
    <row r="77" spans="1:6">
      <c r="A77" s="30"/>
      <c r="B77" s="37" t="s">
        <v>67</v>
      </c>
      <c r="C77" s="219" t="s">
        <v>52</v>
      </c>
      <c r="D77" s="220">
        <v>25</v>
      </c>
      <c r="E77" s="221"/>
      <c r="F77" s="220">
        <f>D77*E77</f>
        <v>0</v>
      </c>
    </row>
    <row r="78" spans="1:6">
      <c r="A78" s="30"/>
      <c r="B78" s="37"/>
      <c r="C78" s="219"/>
      <c r="D78" s="220"/>
      <c r="E78" s="224"/>
      <c r="F78" s="220"/>
    </row>
    <row r="79" spans="1:6" ht="52.8">
      <c r="A79" s="30">
        <v>13</v>
      </c>
      <c r="B79" s="37" t="s">
        <v>68</v>
      </c>
      <c r="C79" s="219" t="s">
        <v>69</v>
      </c>
      <c r="D79" s="225">
        <v>0.1</v>
      </c>
      <c r="E79" s="220">
        <f>SUM(F15:F77)</f>
        <v>0</v>
      </c>
      <c r="F79" s="220">
        <f>D79*E79</f>
        <v>0</v>
      </c>
    </row>
    <row r="80" spans="1:6">
      <c r="A80" s="30"/>
      <c r="B80" s="95" t="s">
        <v>941</v>
      </c>
      <c r="C80" s="219"/>
      <c r="D80" s="225"/>
      <c r="E80" s="220"/>
      <c r="F80" s="647">
        <f>SUM(F12:F79)</f>
        <v>0</v>
      </c>
    </row>
    <row r="81" spans="1:6">
      <c r="A81" s="30"/>
      <c r="B81" s="37"/>
      <c r="C81" s="219"/>
      <c r="D81" s="225"/>
      <c r="E81" s="220"/>
      <c r="F81" s="220"/>
    </row>
    <row r="82" spans="1:6" ht="39.6">
      <c r="A82" s="646" t="s">
        <v>924</v>
      </c>
      <c r="B82" s="95" t="s">
        <v>925</v>
      </c>
      <c r="C82" s="219"/>
      <c r="D82" s="225"/>
      <c r="E82" s="220"/>
      <c r="F82" s="220"/>
    </row>
    <row r="83" spans="1:6">
      <c r="A83" s="30"/>
      <c r="B83" s="37"/>
      <c r="C83" s="219"/>
      <c r="D83" s="225"/>
      <c r="E83" s="220"/>
      <c r="F83" s="220"/>
    </row>
    <row r="84" spans="1:6" ht="52.8">
      <c r="A84" s="57">
        <v>1</v>
      </c>
      <c r="B84" s="217" t="s">
        <v>926</v>
      </c>
      <c r="C84" s="68"/>
      <c r="D84" s="35"/>
      <c r="E84" s="72"/>
      <c r="F84" s="35"/>
    </row>
    <row r="85" spans="1:6">
      <c r="A85" s="30" t="s">
        <v>48</v>
      </c>
      <c r="B85" s="37" t="s">
        <v>927</v>
      </c>
      <c r="C85" s="68" t="s">
        <v>31</v>
      </c>
      <c r="D85" s="69">
        <v>1</v>
      </c>
      <c r="E85" s="71"/>
      <c r="F85" s="35">
        <f t="shared" ref="F85" si="3">D85*E85</f>
        <v>0</v>
      </c>
    </row>
    <row r="86" spans="1:6" ht="39.6">
      <c r="A86" s="30">
        <v>2</v>
      </c>
      <c r="B86" s="37" t="s">
        <v>928</v>
      </c>
      <c r="C86" s="68"/>
      <c r="D86" s="69"/>
      <c r="E86" s="71"/>
      <c r="F86" s="35"/>
    </row>
    <row r="87" spans="1:6">
      <c r="A87" s="30" t="s">
        <v>32</v>
      </c>
      <c r="B87" s="37" t="s">
        <v>177</v>
      </c>
      <c r="C87" s="68" t="s">
        <v>31</v>
      </c>
      <c r="D87" s="69">
        <v>2</v>
      </c>
      <c r="E87" s="71"/>
      <c r="F87" s="35">
        <f t="shared" ref="F87:F88" si="4">D87*E87</f>
        <v>0</v>
      </c>
    </row>
    <row r="88" spans="1:6">
      <c r="A88" s="30" t="s">
        <v>34</v>
      </c>
      <c r="B88" s="37" t="s">
        <v>178</v>
      </c>
      <c r="C88" s="68" t="s">
        <v>31</v>
      </c>
      <c r="D88" s="69">
        <v>2</v>
      </c>
      <c r="E88" s="71"/>
      <c r="F88" s="35">
        <f t="shared" si="4"/>
        <v>0</v>
      </c>
    </row>
    <row r="89" spans="1:6">
      <c r="A89" s="30"/>
      <c r="B89" s="37"/>
      <c r="C89" s="219"/>
      <c r="D89" s="225"/>
      <c r="E89" s="220"/>
      <c r="F89" s="220"/>
    </row>
    <row r="90" spans="1:6" ht="39.6">
      <c r="A90" s="30">
        <v>3</v>
      </c>
      <c r="B90" s="43" t="s">
        <v>167</v>
      </c>
      <c r="C90" s="68"/>
      <c r="D90" s="73"/>
      <c r="E90" s="71"/>
      <c r="F90" s="35"/>
    </row>
    <row r="91" spans="1:6" ht="26.4">
      <c r="A91" s="57" t="s">
        <v>37</v>
      </c>
      <c r="B91" s="37" t="s">
        <v>931</v>
      </c>
      <c r="C91" s="68"/>
      <c r="D91" s="35"/>
      <c r="E91" s="71"/>
      <c r="F91" s="35"/>
    </row>
    <row r="92" spans="1:6">
      <c r="B92" s="37" t="s">
        <v>934</v>
      </c>
      <c r="C92" s="68" t="s">
        <v>55</v>
      </c>
      <c r="D92" s="35">
        <v>1</v>
      </c>
      <c r="E92" s="71"/>
      <c r="F92" s="35">
        <f>D92*E92</f>
        <v>0</v>
      </c>
    </row>
    <row r="93" spans="1:6" ht="26.4">
      <c r="A93" s="30" t="s">
        <v>39</v>
      </c>
      <c r="B93" s="37" t="s">
        <v>932</v>
      </c>
      <c r="C93" s="219"/>
      <c r="D93" s="225"/>
      <c r="E93" s="220"/>
      <c r="F93" s="220"/>
    </row>
    <row r="94" spans="1:6">
      <c r="A94" s="30"/>
      <c r="B94" s="37" t="s">
        <v>57</v>
      </c>
      <c r="C94" s="68" t="s">
        <v>55</v>
      </c>
      <c r="D94" s="35">
        <v>1</v>
      </c>
      <c r="E94" s="71"/>
      <c r="F94" s="35">
        <f>D94*E94</f>
        <v>0</v>
      </c>
    </row>
    <row r="95" spans="1:6">
      <c r="A95" s="30"/>
      <c r="B95" s="37"/>
      <c r="C95" s="219"/>
      <c r="D95" s="225"/>
      <c r="E95" s="220"/>
      <c r="F95" s="220"/>
    </row>
    <row r="96" spans="1:6" ht="66">
      <c r="A96" s="30">
        <v>4</v>
      </c>
      <c r="B96" s="37" t="s">
        <v>936</v>
      </c>
      <c r="C96" s="219" t="s">
        <v>58</v>
      </c>
      <c r="D96" s="220">
        <v>0.35</v>
      </c>
      <c r="E96" s="221"/>
      <c r="F96" s="220">
        <f>D96*E96</f>
        <v>0</v>
      </c>
    </row>
    <row r="97" spans="1:6">
      <c r="A97" s="30"/>
      <c r="B97" s="37"/>
      <c r="C97" s="219"/>
      <c r="D97" s="220"/>
      <c r="E97" s="221"/>
      <c r="F97" s="220"/>
    </row>
    <row r="98" spans="1:6" ht="39.6">
      <c r="A98" s="30">
        <v>5</v>
      </c>
      <c r="B98" s="37" t="s">
        <v>952</v>
      </c>
      <c r="C98" s="219"/>
      <c r="D98" s="220"/>
      <c r="E98" s="221"/>
      <c r="F98" s="220"/>
    </row>
    <row r="99" spans="1:6">
      <c r="A99" s="30" t="s">
        <v>37</v>
      </c>
      <c r="B99" s="37" t="s">
        <v>162</v>
      </c>
      <c r="C99" s="219" t="s">
        <v>58</v>
      </c>
      <c r="D99" s="220">
        <v>3</v>
      </c>
      <c r="E99" s="221"/>
      <c r="F99" s="220">
        <f>D99*E99</f>
        <v>0</v>
      </c>
    </row>
    <row r="100" spans="1:6">
      <c r="A100" s="30"/>
      <c r="B100" s="37"/>
      <c r="C100" s="219"/>
      <c r="D100" s="225"/>
      <c r="E100" s="220"/>
      <c r="F100" s="220"/>
    </row>
    <row r="101" spans="1:6" ht="39.6">
      <c r="A101" s="30">
        <v>6</v>
      </c>
      <c r="B101" s="37" t="s">
        <v>61</v>
      </c>
      <c r="C101" s="219"/>
      <c r="D101" s="220"/>
      <c r="E101" s="221"/>
      <c r="F101" s="220"/>
    </row>
    <row r="102" spans="1:6">
      <c r="A102" s="30"/>
      <c r="B102" s="37" t="s">
        <v>62</v>
      </c>
      <c r="C102" s="219"/>
      <c r="D102" s="220"/>
      <c r="E102" s="221"/>
      <c r="F102" s="220"/>
    </row>
    <row r="103" spans="1:6">
      <c r="A103" s="30"/>
      <c r="B103" s="37" t="s">
        <v>939</v>
      </c>
      <c r="C103" s="219"/>
      <c r="D103" s="220"/>
      <c r="E103" s="221"/>
      <c r="F103" s="220"/>
    </row>
    <row r="104" spans="1:6">
      <c r="A104" s="30"/>
      <c r="B104" s="37" t="s">
        <v>63</v>
      </c>
      <c r="C104" s="219"/>
      <c r="D104" s="220"/>
      <c r="E104" s="221"/>
      <c r="F104" s="220"/>
    </row>
    <row r="105" spans="1:6">
      <c r="A105" s="30"/>
      <c r="B105" s="37" t="s">
        <v>64</v>
      </c>
      <c r="C105" s="219"/>
      <c r="D105" s="220"/>
      <c r="E105" s="221"/>
      <c r="F105" s="220"/>
    </row>
    <row r="106" spans="1:6">
      <c r="A106" s="30"/>
      <c r="B106" s="37" t="s">
        <v>186</v>
      </c>
      <c r="C106" s="219" t="s">
        <v>58</v>
      </c>
      <c r="D106" s="220">
        <v>10</v>
      </c>
      <c r="E106" s="221"/>
      <c r="F106" s="220">
        <f>D106*E106</f>
        <v>0</v>
      </c>
    </row>
    <row r="107" spans="1:6">
      <c r="A107" s="30"/>
      <c r="B107" s="37"/>
      <c r="C107" s="219"/>
      <c r="D107" s="225"/>
      <c r="E107" s="220"/>
      <c r="F107" s="220"/>
    </row>
    <row r="108" spans="1:6" ht="52.8">
      <c r="A108" s="30">
        <v>7</v>
      </c>
      <c r="B108" s="37" t="s">
        <v>65</v>
      </c>
      <c r="C108" s="219"/>
      <c r="D108" s="220"/>
      <c r="E108" s="221"/>
      <c r="F108" s="220"/>
    </row>
    <row r="109" spans="1:6">
      <c r="A109" s="30"/>
      <c r="B109" s="37" t="s">
        <v>66</v>
      </c>
      <c r="C109" s="219" t="s">
        <v>52</v>
      </c>
      <c r="D109" s="220">
        <v>10</v>
      </c>
      <c r="E109" s="221"/>
      <c r="F109" s="220">
        <f>D109*E109</f>
        <v>0</v>
      </c>
    </row>
    <row r="110" spans="1:6">
      <c r="A110" s="30"/>
      <c r="B110" s="37" t="s">
        <v>67</v>
      </c>
      <c r="C110" s="219" t="s">
        <v>52</v>
      </c>
      <c r="D110" s="220">
        <v>10</v>
      </c>
      <c r="E110" s="221"/>
      <c r="F110" s="220">
        <f>D110*E110</f>
        <v>0</v>
      </c>
    </row>
    <row r="111" spans="1:6">
      <c r="A111" s="30"/>
      <c r="B111" s="37"/>
      <c r="C111" s="219"/>
      <c r="D111" s="220"/>
      <c r="E111" s="224"/>
      <c r="F111" s="220"/>
    </row>
    <row r="112" spans="1:6" ht="52.8">
      <c r="A112" s="30">
        <v>8</v>
      </c>
      <c r="B112" s="37" t="s">
        <v>68</v>
      </c>
      <c r="C112" s="219" t="s">
        <v>69</v>
      </c>
      <c r="D112" s="225">
        <v>0.1</v>
      </c>
      <c r="E112" s="220">
        <f>SUM(F85:F110)</f>
        <v>0</v>
      </c>
      <c r="F112" s="220">
        <f>D112*E112</f>
        <v>0</v>
      </c>
    </row>
    <row r="113" spans="1:6">
      <c r="A113" s="30"/>
      <c r="B113" s="95" t="s">
        <v>942</v>
      </c>
      <c r="C113" s="219"/>
      <c r="D113" s="225"/>
      <c r="E113" s="220"/>
      <c r="F113" s="647">
        <f>SUM(F84:F112)</f>
        <v>0</v>
      </c>
    </row>
    <row r="114" spans="1:6">
      <c r="A114" s="30"/>
      <c r="B114" s="37"/>
      <c r="C114" s="219"/>
      <c r="D114" s="225"/>
      <c r="E114" s="220"/>
      <c r="F114" s="220"/>
    </row>
    <row r="115" spans="1:6">
      <c r="A115" s="646" t="s">
        <v>929</v>
      </c>
      <c r="B115" s="95" t="s">
        <v>930</v>
      </c>
      <c r="C115" s="219"/>
      <c r="D115" s="225"/>
      <c r="E115" s="220"/>
      <c r="F115" s="220"/>
    </row>
    <row r="116" spans="1:6" ht="79.2">
      <c r="A116" s="57">
        <v>1</v>
      </c>
      <c r="B116" s="217" t="s">
        <v>166</v>
      </c>
      <c r="C116" s="68"/>
      <c r="D116" s="35"/>
      <c r="E116" s="72"/>
      <c r="F116" s="35"/>
    </row>
    <row r="117" spans="1:6">
      <c r="A117" s="30" t="s">
        <v>32</v>
      </c>
      <c r="B117" s="37" t="s">
        <v>174</v>
      </c>
      <c r="C117" s="68" t="s">
        <v>31</v>
      </c>
      <c r="D117" s="69">
        <v>1</v>
      </c>
      <c r="E117" s="71"/>
      <c r="F117" s="35">
        <f t="shared" ref="F117" si="5">D117*E117</f>
        <v>0</v>
      </c>
    </row>
    <row r="118" spans="1:6">
      <c r="A118" s="30"/>
      <c r="B118" s="37"/>
      <c r="C118" s="219"/>
      <c r="D118" s="225"/>
      <c r="E118" s="220"/>
      <c r="F118" s="220"/>
    </row>
    <row r="119" spans="1:6" ht="39.6">
      <c r="A119" s="30">
        <v>2</v>
      </c>
      <c r="B119" s="43" t="s">
        <v>167</v>
      </c>
      <c r="C119" s="68"/>
      <c r="D119" s="73"/>
      <c r="E119" s="71"/>
      <c r="F119" s="35"/>
    </row>
    <row r="120" spans="1:6" ht="26.4">
      <c r="A120" s="57" t="s">
        <v>42</v>
      </c>
      <c r="B120" s="99" t="s">
        <v>168</v>
      </c>
      <c r="C120" s="68"/>
      <c r="D120" s="35"/>
      <c r="E120" s="71"/>
      <c r="F120" s="35"/>
    </row>
    <row r="121" spans="1:6">
      <c r="B121" s="37" t="s">
        <v>169</v>
      </c>
      <c r="C121" s="68" t="s">
        <v>55</v>
      </c>
      <c r="D121" s="35">
        <v>1</v>
      </c>
      <c r="E121" s="71"/>
      <c r="F121" s="35">
        <f>D121*E121</f>
        <v>0</v>
      </c>
    </row>
    <row r="122" spans="1:6" ht="26.4">
      <c r="A122" s="57" t="s">
        <v>44</v>
      </c>
      <c r="B122" s="37" t="s">
        <v>170</v>
      </c>
      <c r="C122" s="219"/>
      <c r="D122" s="220"/>
      <c r="E122" s="220"/>
      <c r="F122" s="220"/>
    </row>
    <row r="123" spans="1:6">
      <c r="A123" s="30"/>
      <c r="B123" s="37" t="s">
        <v>169</v>
      </c>
      <c r="C123" s="219" t="s">
        <v>55</v>
      </c>
      <c r="D123" s="220">
        <v>1</v>
      </c>
      <c r="E123" s="221"/>
      <c r="F123" s="220">
        <f>D123*E123</f>
        <v>0</v>
      </c>
    </row>
    <row r="124" spans="1:6">
      <c r="A124" s="30"/>
      <c r="B124" s="37"/>
      <c r="C124" s="219"/>
      <c r="D124" s="225"/>
      <c r="E124" s="220"/>
      <c r="F124" s="220"/>
    </row>
    <row r="125" spans="1:6" ht="52.8">
      <c r="A125" s="30">
        <v>3</v>
      </c>
      <c r="B125" s="37" t="s">
        <v>65</v>
      </c>
      <c r="C125" s="219"/>
      <c r="D125" s="220"/>
      <c r="E125" s="221"/>
      <c r="F125" s="220"/>
    </row>
    <row r="126" spans="1:6">
      <c r="A126" s="30"/>
      <c r="B126" s="37" t="s">
        <v>66</v>
      </c>
      <c r="C126" s="219" t="s">
        <v>52</v>
      </c>
      <c r="D126" s="220">
        <v>5</v>
      </c>
      <c r="E126" s="221"/>
      <c r="F126" s="220">
        <f>D126*E126</f>
        <v>0</v>
      </c>
    </row>
    <row r="127" spans="1:6">
      <c r="A127" s="30"/>
      <c r="B127" s="37" t="s">
        <v>67</v>
      </c>
      <c r="C127" s="219" t="s">
        <v>52</v>
      </c>
      <c r="D127" s="220">
        <v>5</v>
      </c>
      <c r="E127" s="221"/>
      <c r="F127" s="220">
        <f>D127*E127</f>
        <v>0</v>
      </c>
    </row>
    <row r="128" spans="1:6">
      <c r="A128" s="30"/>
      <c r="B128" s="37"/>
      <c r="C128" s="219"/>
      <c r="D128" s="220"/>
      <c r="E128" s="224"/>
      <c r="F128" s="220"/>
    </row>
    <row r="129" spans="1:6" ht="52.8">
      <c r="A129" s="30">
        <v>4</v>
      </c>
      <c r="B129" s="37" t="s">
        <v>68</v>
      </c>
      <c r="C129" s="219" t="s">
        <v>69</v>
      </c>
      <c r="D129" s="225">
        <v>0.1</v>
      </c>
      <c r="E129" s="220">
        <f>SUM(F65:F128)</f>
        <v>0</v>
      </c>
      <c r="F129" s="220">
        <f>D129*E129</f>
        <v>0</v>
      </c>
    </row>
    <row r="130" spans="1:6">
      <c r="A130" s="30"/>
      <c r="B130" s="95" t="s">
        <v>943</v>
      </c>
      <c r="C130" s="219"/>
      <c r="D130" s="225"/>
      <c r="E130" s="220"/>
      <c r="F130" s="647">
        <f>SUM(F116:F129)</f>
        <v>0</v>
      </c>
    </row>
    <row r="131" spans="1:6">
      <c r="A131" s="30"/>
      <c r="B131" s="37"/>
      <c r="C131" s="79"/>
      <c r="D131" s="80"/>
      <c r="E131" s="29"/>
      <c r="F131" s="80"/>
    </row>
    <row r="132" spans="1:6" s="53" customFormat="1" ht="13.2">
      <c r="A132" s="48"/>
      <c r="B132" s="49" t="s">
        <v>70</v>
      </c>
      <c r="C132" s="50"/>
      <c r="D132" s="51"/>
      <c r="E132" s="52"/>
      <c r="F132" s="51">
        <f>F80+F113+F130</f>
        <v>0</v>
      </c>
    </row>
    <row r="133" spans="1:6">
      <c r="A133" s="30"/>
      <c r="B133" s="37"/>
      <c r="E133" s="56"/>
    </row>
    <row r="134" spans="1:6">
      <c r="A134" s="30"/>
      <c r="B134" s="37"/>
      <c r="E134" s="56"/>
    </row>
    <row r="135" spans="1:6">
      <c r="A135" s="30"/>
      <c r="B135" s="37"/>
      <c r="E135" s="56"/>
    </row>
    <row r="136" spans="1:6">
      <c r="A136" s="30"/>
      <c r="B136" s="37"/>
      <c r="E136" s="56"/>
    </row>
    <row r="137" spans="1:6">
      <c r="A137" s="30"/>
      <c r="B137" s="37"/>
      <c r="E137" s="56"/>
    </row>
    <row r="138" spans="1:6">
      <c r="A138" s="30"/>
      <c r="B138" s="37"/>
      <c r="E138" s="56"/>
    </row>
    <row r="139" spans="1:6">
      <c r="A139" s="30"/>
      <c r="B139" s="37"/>
      <c r="E139" s="56"/>
    </row>
    <row r="140" spans="1:6">
      <c r="A140" s="30"/>
      <c r="B140" s="37"/>
      <c r="E140" s="56"/>
    </row>
    <row r="141" spans="1:6">
      <c r="A141" s="30"/>
      <c r="B141" s="37"/>
      <c r="E141" s="56"/>
    </row>
    <row r="142" spans="1:6">
      <c r="A142" s="30"/>
      <c r="B142" s="37"/>
      <c r="E142" s="56"/>
    </row>
    <row r="143" spans="1:6">
      <c r="A143" s="30"/>
      <c r="B143" s="37"/>
      <c r="E143" s="56"/>
    </row>
    <row r="144" spans="1:6">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ht="11.25" customHeight="1">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row r="452" spans="1:5">
      <c r="A452" s="30"/>
      <c r="B452" s="37"/>
      <c r="E452" s="56"/>
    </row>
    <row r="453" spans="1:5">
      <c r="A453" s="30"/>
      <c r="B453" s="37"/>
      <c r="E453" s="56"/>
    </row>
    <row r="454" spans="1:5">
      <c r="A454" s="30"/>
      <c r="B454" s="37"/>
      <c r="E454" s="56"/>
    </row>
    <row r="455" spans="1:5">
      <c r="A455" s="30"/>
      <c r="B455" s="37"/>
      <c r="E455" s="56"/>
    </row>
    <row r="456" spans="1:5">
      <c r="A456" s="30"/>
      <c r="B456" s="37"/>
      <c r="E456" s="56"/>
    </row>
    <row r="457" spans="1:5">
      <c r="A457" s="30"/>
      <c r="B457" s="37"/>
      <c r="E457" s="56"/>
    </row>
    <row r="458" spans="1:5">
      <c r="A458" s="30"/>
      <c r="B458" s="37"/>
      <c r="E458" s="56"/>
    </row>
    <row r="459" spans="1:5">
      <c r="A459" s="30"/>
      <c r="B459" s="37"/>
      <c r="E459" s="56"/>
    </row>
    <row r="460" spans="1:5">
      <c r="A460" s="30"/>
      <c r="B460" s="37"/>
      <c r="E460" s="56"/>
    </row>
    <row r="461" spans="1:5">
      <c r="A461" s="30"/>
      <c r="B461" s="37"/>
      <c r="E461" s="56"/>
    </row>
    <row r="462" spans="1:5">
      <c r="A462" s="30"/>
      <c r="B462" s="37"/>
      <c r="E462" s="56"/>
    </row>
    <row r="463" spans="1:5">
      <c r="A463" s="30"/>
      <c r="B463" s="37"/>
      <c r="E463" s="56"/>
    </row>
    <row r="464" spans="1:5">
      <c r="A464" s="30"/>
      <c r="B464" s="37"/>
      <c r="E464" s="56"/>
    </row>
    <row r="465" spans="1:5">
      <c r="A465" s="30"/>
      <c r="B465" s="37"/>
      <c r="E465" s="56"/>
    </row>
    <row r="466" spans="1:5">
      <c r="A466" s="30"/>
      <c r="B466" s="37"/>
      <c r="E466" s="56"/>
    </row>
    <row r="467" spans="1:5">
      <c r="A467" s="30"/>
      <c r="B467" s="37"/>
      <c r="E467" s="56"/>
    </row>
    <row r="468" spans="1:5">
      <c r="A468" s="30"/>
      <c r="B468" s="37"/>
      <c r="E468" s="56"/>
    </row>
    <row r="469" spans="1:5">
      <c r="A469" s="30"/>
      <c r="B469" s="37"/>
      <c r="E469" s="56"/>
    </row>
    <row r="470" spans="1:5">
      <c r="A470" s="30"/>
      <c r="B470" s="37"/>
      <c r="E470" s="56"/>
    </row>
    <row r="471" spans="1:5">
      <c r="A471" s="30"/>
      <c r="B471" s="37"/>
      <c r="E471" s="56"/>
    </row>
    <row r="472" spans="1:5">
      <c r="A472" s="30"/>
      <c r="B472" s="37"/>
      <c r="E472" s="56"/>
    </row>
    <row r="473" spans="1:5">
      <c r="A473" s="30"/>
      <c r="B473" s="37"/>
      <c r="E473" s="56"/>
    </row>
    <row r="474" spans="1:5">
      <c r="A474" s="30"/>
      <c r="B474" s="37"/>
      <c r="E474" s="56"/>
    </row>
    <row r="475" spans="1:5">
      <c r="A475" s="30"/>
      <c r="B475" s="37"/>
      <c r="E475" s="56"/>
    </row>
    <row r="476" spans="1:5">
      <c r="A476" s="30"/>
      <c r="B476" s="37"/>
      <c r="E476" s="56"/>
    </row>
    <row r="477" spans="1:5">
      <c r="A477" s="30"/>
      <c r="B477" s="37"/>
      <c r="E477" s="56"/>
    </row>
    <row r="478" spans="1:5">
      <c r="A478" s="30"/>
      <c r="B478" s="37"/>
      <c r="E478" s="56"/>
    </row>
    <row r="479" spans="1:5">
      <c r="A479" s="30"/>
      <c r="B479" s="37"/>
      <c r="E479" s="56"/>
    </row>
    <row r="480" spans="1:5">
      <c r="A480" s="30"/>
      <c r="B480" s="37"/>
      <c r="E480" s="56"/>
    </row>
    <row r="481" spans="1:5">
      <c r="A481" s="30"/>
      <c r="B481" s="37"/>
      <c r="E481" s="56"/>
    </row>
    <row r="482" spans="1:5">
      <c r="A482" s="30"/>
      <c r="B482" s="37"/>
      <c r="E482" s="56"/>
    </row>
    <row r="483" spans="1:5">
      <c r="A483" s="30"/>
      <c r="B483" s="37"/>
      <c r="E483" s="56"/>
    </row>
    <row r="484" spans="1:5">
      <c r="A484" s="30"/>
      <c r="B484" s="37"/>
      <c r="E484" s="56"/>
    </row>
    <row r="485" spans="1:5">
      <c r="A485" s="30"/>
      <c r="B485" s="37"/>
      <c r="E485" s="56"/>
    </row>
    <row r="486" spans="1:5">
      <c r="A486" s="30"/>
      <c r="B486" s="37"/>
      <c r="E486" s="56"/>
    </row>
    <row r="487" spans="1:5">
      <c r="A487" s="30"/>
      <c r="B487" s="37"/>
      <c r="E487" s="56"/>
    </row>
    <row r="488" spans="1:5">
      <c r="A488" s="30"/>
      <c r="B488" s="37"/>
      <c r="E488" s="56"/>
    </row>
    <row r="489" spans="1:5">
      <c r="A489" s="30"/>
      <c r="B489" s="37"/>
      <c r="E489" s="56"/>
    </row>
    <row r="490" spans="1:5">
      <c r="A490" s="30"/>
      <c r="B490" s="37"/>
      <c r="E490" s="56"/>
    </row>
    <row r="491" spans="1:5">
      <c r="A491" s="30"/>
      <c r="B491" s="37"/>
      <c r="E491" s="56"/>
    </row>
    <row r="492" spans="1:5">
      <c r="A492" s="30"/>
      <c r="B492" s="37"/>
      <c r="E492" s="56"/>
    </row>
    <row r="493" spans="1:5">
      <c r="A493" s="30"/>
      <c r="B493" s="37"/>
      <c r="E493" s="56"/>
    </row>
    <row r="494" spans="1:5">
      <c r="A494" s="30"/>
      <c r="B494" s="37"/>
      <c r="E494" s="56"/>
    </row>
    <row r="495" spans="1:5">
      <c r="A495" s="30"/>
      <c r="B495" s="37"/>
      <c r="E495" s="56"/>
    </row>
    <row r="496" spans="1:5">
      <c r="A496" s="30"/>
      <c r="B496" s="37"/>
      <c r="E496" s="56"/>
    </row>
    <row r="497" spans="1:5">
      <c r="A497" s="30"/>
      <c r="B497" s="37"/>
      <c r="E497" s="56"/>
    </row>
    <row r="498" spans="1:5">
      <c r="A498" s="30"/>
      <c r="B498" s="37"/>
      <c r="E498" s="56"/>
    </row>
    <row r="499" spans="1:5">
      <c r="A499" s="30"/>
      <c r="B499" s="37"/>
      <c r="E499" s="56"/>
    </row>
    <row r="500" spans="1:5">
      <c r="A500" s="30"/>
      <c r="B500" s="37"/>
      <c r="E500" s="56"/>
    </row>
    <row r="501" spans="1:5">
      <c r="A501" s="30"/>
      <c r="B501" s="37"/>
      <c r="E501" s="56"/>
    </row>
    <row r="502" spans="1:5">
      <c r="A502" s="30"/>
      <c r="B502" s="37"/>
      <c r="E502" s="56"/>
    </row>
    <row r="503" spans="1:5">
      <c r="A503" s="30"/>
      <c r="B503" s="37"/>
      <c r="E503" s="56"/>
    </row>
    <row r="504" spans="1:5">
      <c r="A504" s="30"/>
      <c r="B504" s="37"/>
      <c r="E504" s="56"/>
    </row>
    <row r="505" spans="1:5">
      <c r="A505" s="30"/>
      <c r="B505" s="37"/>
      <c r="E505" s="56"/>
    </row>
    <row r="506" spans="1:5">
      <c r="A506" s="30"/>
      <c r="B506" s="37"/>
      <c r="E506" s="56"/>
    </row>
    <row r="507" spans="1:5">
      <c r="A507" s="30"/>
      <c r="B507" s="37"/>
      <c r="E507" s="56"/>
    </row>
    <row r="508" spans="1:5">
      <c r="A508" s="30"/>
      <c r="B508" s="37"/>
      <c r="E508" s="56"/>
    </row>
    <row r="509" spans="1:5">
      <c r="A509" s="30"/>
      <c r="B509" s="37"/>
      <c r="E509" s="56"/>
    </row>
    <row r="510" spans="1:5">
      <c r="A510" s="30"/>
      <c r="B510" s="37"/>
      <c r="E510" s="56"/>
    </row>
    <row r="511" spans="1:5">
      <c r="A511" s="30"/>
      <c r="B511" s="37"/>
      <c r="E511" s="56"/>
    </row>
    <row r="512" spans="1:5">
      <c r="A512" s="30"/>
      <c r="B512" s="37"/>
      <c r="E512" s="56"/>
    </row>
    <row r="513" spans="1:5">
      <c r="A513" s="30"/>
      <c r="B513" s="37"/>
      <c r="E513" s="56"/>
    </row>
    <row r="514" spans="1:5">
      <c r="A514" s="30"/>
      <c r="B514" s="37"/>
      <c r="E514" s="56"/>
    </row>
    <row r="515" spans="1:5">
      <c r="A515" s="30"/>
      <c r="B515" s="37"/>
      <c r="E515" s="56"/>
    </row>
    <row r="516" spans="1:5">
      <c r="A516" s="30"/>
      <c r="B516" s="37"/>
      <c r="E516" s="56"/>
    </row>
    <row r="517" spans="1:5">
      <c r="A517" s="30"/>
      <c r="B517" s="37"/>
      <c r="E517" s="56"/>
    </row>
    <row r="518" spans="1:5">
      <c r="A518" s="30"/>
      <c r="B518" s="37"/>
      <c r="E518" s="56"/>
    </row>
    <row r="519" spans="1:5">
      <c r="A519" s="30"/>
      <c r="B519" s="37"/>
      <c r="E519" s="56"/>
    </row>
    <row r="520" spans="1:5">
      <c r="A520" s="30"/>
      <c r="B520" s="37"/>
      <c r="E520" s="56"/>
    </row>
    <row r="521" spans="1:5">
      <c r="A521" s="30"/>
      <c r="B521" s="37"/>
      <c r="E521" s="56"/>
    </row>
    <row r="522" spans="1:5">
      <c r="A522" s="30"/>
      <c r="B522" s="37"/>
      <c r="E522" s="56"/>
    </row>
    <row r="523" spans="1:5">
      <c r="A523" s="30"/>
      <c r="B523" s="37"/>
      <c r="E523" s="56"/>
    </row>
    <row r="524" spans="1:5">
      <c r="A524" s="30"/>
      <c r="B524" s="37"/>
      <c r="E524" s="56"/>
    </row>
    <row r="525" spans="1:5">
      <c r="A525" s="30"/>
      <c r="B525" s="37"/>
      <c r="E525" s="56"/>
    </row>
    <row r="526" spans="1:5">
      <c r="A526" s="30"/>
      <c r="B526" s="37"/>
      <c r="E526" s="56"/>
    </row>
    <row r="527" spans="1:5">
      <c r="A527" s="30"/>
      <c r="B527" s="37"/>
      <c r="E527" s="56"/>
    </row>
    <row r="528" spans="1:5">
      <c r="A528" s="30"/>
      <c r="B528" s="37"/>
      <c r="E528" s="56"/>
    </row>
    <row r="529" spans="1:5">
      <c r="A529" s="30"/>
      <c r="B529" s="37"/>
      <c r="E529" s="56"/>
    </row>
  </sheetData>
  <pageMargins left="0.39291338582677166" right="0.51929133858267718" top="0.97559055118110249" bottom="0.86496062992125977" header="0.67992125984251972" footer="0"/>
  <pageSetup paperSize="9" fitToWidth="0" fitToHeight="0" pageOrder="overThenDown" orientation="portrait" verticalDpi="0" r:id="rId1"/>
  <headerFooter alignWithMargins="0">
    <oddFooter>&amp;C&amp;10&amp;P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C511"/>
  <sheetViews>
    <sheetView topLeftCell="A55" zoomScaleNormal="100" workbookViewId="0">
      <selection activeCell="E106" sqref="E106"/>
    </sheetView>
  </sheetViews>
  <sheetFormatPr defaultRowHeight="13.8"/>
  <cols>
    <col min="1" max="1" width="7.19921875" style="57" customWidth="1"/>
    <col min="2" max="2" width="35.69921875" style="32" customWidth="1"/>
    <col min="3" max="3" width="5" style="54" customWidth="1"/>
    <col min="4" max="4" width="6.09765625" style="55" customWidth="1"/>
    <col min="5" max="5" width="8.5" style="55" customWidth="1"/>
    <col min="6" max="6" width="9.3984375" style="55" customWidth="1"/>
    <col min="7" max="237" width="8.5" style="29" customWidth="1"/>
    <col min="238" max="1005" width="10.69921875" customWidth="1"/>
  </cols>
  <sheetData>
    <row r="1" spans="1:6">
      <c r="A1" s="30"/>
      <c r="B1" s="58"/>
      <c r="C1" s="59"/>
      <c r="D1" s="60"/>
      <c r="E1" s="60"/>
    </row>
    <row r="2" spans="1:6">
      <c r="A2" s="207" t="s">
        <v>10</v>
      </c>
      <c r="B2" s="61" t="s">
        <v>11</v>
      </c>
      <c r="C2" s="28" t="s">
        <v>25</v>
      </c>
      <c r="D2" s="12" t="s">
        <v>26</v>
      </c>
      <c r="E2" s="12" t="s">
        <v>27</v>
      </c>
      <c r="F2" s="12" t="s">
        <v>28</v>
      </c>
    </row>
    <row r="3" spans="1:6" s="83" customFormat="1" ht="13.2">
      <c r="A3" s="103"/>
      <c r="B3" s="63"/>
      <c r="C3" s="81"/>
      <c r="D3" s="13"/>
      <c r="E3" s="82"/>
      <c r="F3" s="82"/>
    </row>
    <row r="4" spans="1:6">
      <c r="A4" s="103"/>
      <c r="B4" s="63" t="s">
        <v>71</v>
      </c>
      <c r="C4" s="64"/>
      <c r="D4" s="13"/>
      <c r="E4" s="65"/>
      <c r="F4" s="65"/>
    </row>
    <row r="5" spans="1:6" ht="39.6">
      <c r="A5" s="103"/>
      <c r="B5" s="66" t="s">
        <v>191</v>
      </c>
      <c r="C5" s="64"/>
      <c r="D5" s="13"/>
      <c r="E5" s="65"/>
      <c r="F5" s="65"/>
    </row>
    <row r="6" spans="1:6" ht="27" customHeight="1">
      <c r="A6" s="103"/>
      <c r="B6" s="66" t="s">
        <v>72</v>
      </c>
      <c r="C6" s="64"/>
      <c r="D6" s="13"/>
      <c r="E6" s="65"/>
      <c r="F6" s="65"/>
    </row>
    <row r="7" spans="1:6" ht="39.6">
      <c r="A7" s="103"/>
      <c r="B7" s="66" t="s">
        <v>73</v>
      </c>
      <c r="C7" s="64"/>
      <c r="D7" s="13"/>
      <c r="E7" s="65"/>
      <c r="F7" s="65"/>
    </row>
    <row r="8" spans="1:6">
      <c r="A8" s="103"/>
      <c r="B8" s="66" t="s">
        <v>74</v>
      </c>
      <c r="C8" s="64"/>
      <c r="D8" s="13"/>
      <c r="E8" s="65"/>
      <c r="F8" s="65"/>
    </row>
    <row r="9" spans="1:6" ht="39.6">
      <c r="A9" s="103"/>
      <c r="B9" s="66" t="s">
        <v>75</v>
      </c>
      <c r="C9" s="64"/>
      <c r="D9" s="13"/>
      <c r="E9" s="65"/>
      <c r="F9" s="65"/>
    </row>
    <row r="10" spans="1:6">
      <c r="A10" s="103"/>
      <c r="B10" s="66"/>
      <c r="C10" s="64"/>
      <c r="D10" s="13"/>
      <c r="E10" s="65"/>
      <c r="F10" s="65"/>
    </row>
    <row r="11" spans="1:6">
      <c r="A11" s="103"/>
      <c r="B11" s="67" t="s">
        <v>29</v>
      </c>
      <c r="C11" s="64"/>
      <c r="D11" s="13"/>
      <c r="E11" s="65"/>
      <c r="F11" s="65"/>
    </row>
    <row r="12" spans="1:6">
      <c r="A12" s="645" t="s">
        <v>923</v>
      </c>
      <c r="B12" s="67" t="s">
        <v>180</v>
      </c>
      <c r="C12" s="64"/>
      <c r="D12" s="13"/>
      <c r="E12" s="65"/>
      <c r="F12" s="65"/>
    </row>
    <row r="13" spans="1:6" ht="58.2" customHeight="1">
      <c r="A13" s="30">
        <v>1</v>
      </c>
      <c r="B13" s="37" t="s">
        <v>192</v>
      </c>
      <c r="C13" s="74"/>
      <c r="D13" s="84"/>
      <c r="E13" s="85"/>
      <c r="F13" s="35"/>
    </row>
    <row r="14" spans="1:6" ht="15" customHeight="1">
      <c r="A14" s="30"/>
      <c r="B14" s="37" t="s">
        <v>193</v>
      </c>
      <c r="C14" s="68" t="s">
        <v>58</v>
      </c>
      <c r="D14" s="84">
        <v>250.55</v>
      </c>
      <c r="E14" s="86"/>
      <c r="F14" s="35">
        <f>D14*E14</f>
        <v>0</v>
      </c>
    </row>
    <row r="15" spans="1:6">
      <c r="A15" s="30"/>
      <c r="B15" s="37"/>
      <c r="C15" s="68"/>
      <c r="D15" s="84"/>
      <c r="E15" s="86"/>
      <c r="F15" s="35"/>
    </row>
    <row r="16" spans="1:6" ht="39.6">
      <c r="A16" s="30">
        <v>2</v>
      </c>
      <c r="B16" s="37" t="s">
        <v>76</v>
      </c>
      <c r="C16" s="68"/>
      <c r="D16" s="84"/>
      <c r="E16" s="86"/>
      <c r="F16" s="35"/>
    </row>
    <row r="17" spans="1:6" ht="26.4">
      <c r="A17" s="30"/>
      <c r="B17" s="37" t="s">
        <v>77</v>
      </c>
      <c r="C17" s="68"/>
      <c r="D17" s="84"/>
      <c r="E17" s="86"/>
      <c r="F17" s="35"/>
    </row>
    <row r="18" spans="1:6">
      <c r="A18" s="30"/>
      <c r="B18" s="37" t="s">
        <v>78</v>
      </c>
      <c r="C18" s="68" t="s">
        <v>58</v>
      </c>
      <c r="D18" s="55">
        <v>20</v>
      </c>
      <c r="E18" s="87"/>
      <c r="F18" s="35">
        <f>D18*E18</f>
        <v>0</v>
      </c>
    </row>
    <row r="19" spans="1:6">
      <c r="A19" s="30"/>
      <c r="B19" s="37"/>
      <c r="C19" s="68"/>
      <c r="E19" s="87"/>
      <c r="F19" s="35"/>
    </row>
    <row r="20" spans="1:6" ht="66">
      <c r="A20" s="30">
        <v>3</v>
      </c>
      <c r="B20" s="37" t="s">
        <v>79</v>
      </c>
      <c r="C20" s="68"/>
      <c r="E20" s="86"/>
      <c r="F20" s="35"/>
    </row>
    <row r="21" spans="1:6" ht="26.4">
      <c r="A21" s="75"/>
      <c r="B21" s="37" t="s">
        <v>77</v>
      </c>
      <c r="C21" s="68"/>
      <c r="E21" s="87"/>
      <c r="F21" s="35"/>
    </row>
    <row r="22" spans="1:6">
      <c r="A22" s="30"/>
      <c r="B22" s="29" t="s">
        <v>78</v>
      </c>
      <c r="C22" s="68" t="s">
        <v>55</v>
      </c>
      <c r="D22" s="55">
        <v>40</v>
      </c>
      <c r="E22" s="86"/>
      <c r="F22" s="35">
        <f>D22*E22</f>
        <v>0</v>
      </c>
    </row>
    <row r="23" spans="1:6">
      <c r="A23" s="30"/>
      <c r="B23" s="29"/>
      <c r="C23" s="68"/>
      <c r="E23" s="86"/>
      <c r="F23" s="35"/>
    </row>
    <row r="24" spans="1:6">
      <c r="A24" s="30"/>
      <c r="B24" s="29"/>
      <c r="C24" s="68"/>
      <c r="E24" s="86"/>
      <c r="F24" s="35"/>
    </row>
    <row r="25" spans="1:6">
      <c r="A25" s="30"/>
      <c r="B25" s="90" t="s">
        <v>80</v>
      </c>
      <c r="C25" s="68"/>
      <c r="E25" s="87"/>
      <c r="F25" s="35"/>
    </row>
    <row r="26" spans="1:6">
      <c r="A26" s="30"/>
      <c r="B26" s="90"/>
      <c r="C26" s="68"/>
      <c r="E26" s="87"/>
      <c r="F26" s="35"/>
    </row>
    <row r="27" spans="1:6">
      <c r="A27" s="57">
        <v>4</v>
      </c>
      <c r="B27" s="76" t="s">
        <v>81</v>
      </c>
      <c r="C27" s="68"/>
      <c r="D27" s="9"/>
      <c r="E27" s="91"/>
      <c r="F27" s="35"/>
    </row>
    <row r="28" spans="1:6">
      <c r="B28" s="76" t="s">
        <v>82</v>
      </c>
      <c r="C28" s="68"/>
      <c r="D28" s="9"/>
      <c r="E28" s="91"/>
      <c r="F28" s="35"/>
    </row>
    <row r="29" spans="1:6">
      <c r="A29" s="236"/>
      <c r="B29" s="37" t="s">
        <v>83</v>
      </c>
      <c r="C29" s="68"/>
      <c r="E29" s="86"/>
      <c r="F29" s="35"/>
    </row>
    <row r="30" spans="1:6" ht="26.4">
      <c r="A30" s="236"/>
      <c r="B30" s="37" t="s">
        <v>84</v>
      </c>
      <c r="C30" s="68"/>
      <c r="E30" s="86"/>
      <c r="F30" s="35"/>
    </row>
    <row r="31" spans="1:6">
      <c r="A31" s="30"/>
      <c r="B31" s="37" t="s">
        <v>85</v>
      </c>
      <c r="C31" s="68"/>
      <c r="D31" s="9"/>
      <c r="E31" s="91"/>
      <c r="F31" s="35"/>
    </row>
    <row r="32" spans="1:6" ht="14.25" customHeight="1">
      <c r="A32" s="30"/>
      <c r="B32" s="37" t="s">
        <v>86</v>
      </c>
      <c r="C32" s="68"/>
      <c r="D32" s="29"/>
      <c r="E32" s="88"/>
      <c r="F32" s="77"/>
    </row>
    <row r="33" spans="1:6" ht="26.4">
      <c r="A33" s="30"/>
      <c r="B33" s="37" t="s">
        <v>87</v>
      </c>
      <c r="C33" s="68"/>
      <c r="D33" s="29"/>
      <c r="E33" s="88"/>
      <c r="F33" s="77"/>
    </row>
    <row r="34" spans="1:6">
      <c r="A34" s="30"/>
      <c r="B34" s="37" t="s">
        <v>194</v>
      </c>
      <c r="C34" s="68" t="s">
        <v>58</v>
      </c>
      <c r="D34" s="55">
        <v>55</v>
      </c>
      <c r="E34" s="86"/>
      <c r="F34" s="35">
        <f>D34*E34</f>
        <v>0</v>
      </c>
    </row>
    <row r="35" spans="1:6" ht="13.5" customHeight="1">
      <c r="A35" s="30"/>
      <c r="B35" s="37" t="s">
        <v>195</v>
      </c>
      <c r="C35" s="68" t="s">
        <v>58</v>
      </c>
      <c r="D35" s="55">
        <v>20</v>
      </c>
      <c r="E35" s="86"/>
      <c r="F35" s="35">
        <f>D35*E35</f>
        <v>0</v>
      </c>
    </row>
    <row r="36" spans="1:6">
      <c r="A36" s="30"/>
      <c r="B36" s="37"/>
      <c r="C36" s="68"/>
      <c r="E36" s="86"/>
      <c r="F36" s="35"/>
    </row>
    <row r="37" spans="1:6">
      <c r="A37" s="30"/>
      <c r="B37" s="37"/>
      <c r="C37" s="68"/>
      <c r="E37" s="86"/>
      <c r="F37" s="35"/>
    </row>
    <row r="38" spans="1:6" ht="26.4">
      <c r="A38" s="30">
        <v>5</v>
      </c>
      <c r="B38" s="37" t="s">
        <v>88</v>
      </c>
      <c r="C38" s="68" t="s">
        <v>58</v>
      </c>
      <c r="D38" s="55">
        <v>75</v>
      </c>
      <c r="E38" s="86"/>
      <c r="F38" s="35">
        <f>D38*E38</f>
        <v>0</v>
      </c>
    </row>
    <row r="39" spans="1:6">
      <c r="A39" s="30"/>
      <c r="B39" s="37"/>
      <c r="C39" s="68"/>
      <c r="E39" s="86"/>
      <c r="F39" s="35"/>
    </row>
    <row r="40" spans="1:6" ht="26.4">
      <c r="A40" s="30">
        <v>6</v>
      </c>
      <c r="B40" s="37" t="s">
        <v>89</v>
      </c>
      <c r="C40" s="68" t="s">
        <v>58</v>
      </c>
      <c r="D40" s="55">
        <v>75</v>
      </c>
      <c r="E40" s="86"/>
      <c r="F40" s="35">
        <f>D40*E40</f>
        <v>0</v>
      </c>
    </row>
    <row r="41" spans="1:6">
      <c r="A41" s="30"/>
      <c r="B41" s="37"/>
      <c r="C41" s="68"/>
      <c r="E41" s="86"/>
      <c r="F41" s="35"/>
    </row>
    <row r="42" spans="1:6" ht="171.6">
      <c r="A42" s="30">
        <v>7</v>
      </c>
      <c r="B42" s="37" t="s">
        <v>258</v>
      </c>
      <c r="C42" s="68" t="s">
        <v>55</v>
      </c>
      <c r="D42" s="55">
        <v>4</v>
      </c>
      <c r="E42" s="86"/>
      <c r="F42" s="35">
        <f>D42*E42</f>
        <v>0</v>
      </c>
    </row>
    <row r="43" spans="1:6">
      <c r="A43" s="30"/>
      <c r="B43" s="37"/>
      <c r="C43" s="68"/>
      <c r="E43" s="86"/>
      <c r="F43" s="35"/>
    </row>
    <row r="44" spans="1:6" ht="39.6">
      <c r="A44" s="30">
        <v>8</v>
      </c>
      <c r="B44" s="37" t="s">
        <v>259</v>
      </c>
      <c r="C44" s="68"/>
      <c r="E44" s="86"/>
      <c r="F44" s="35"/>
    </row>
    <row r="45" spans="1:6">
      <c r="A45" s="30"/>
      <c r="B45" s="37"/>
      <c r="C45" s="68"/>
      <c r="E45" s="86"/>
      <c r="F45" s="35"/>
    </row>
    <row r="46" spans="1:6">
      <c r="A46" s="30"/>
      <c r="B46" s="37" t="s">
        <v>263</v>
      </c>
      <c r="C46" s="68"/>
      <c r="E46" s="86"/>
      <c r="F46" s="35"/>
    </row>
    <row r="47" spans="1:6">
      <c r="A47" s="30"/>
      <c r="B47" s="37" t="s">
        <v>1002</v>
      </c>
      <c r="C47" s="68" t="s">
        <v>55</v>
      </c>
      <c r="D47" s="55">
        <v>1</v>
      </c>
      <c r="E47" s="86"/>
      <c r="F47" s="35">
        <f t="shared" ref="F47:F50" si="0">D47*E47</f>
        <v>0</v>
      </c>
    </row>
    <row r="48" spans="1:6">
      <c r="A48" s="30"/>
      <c r="B48" s="37" t="s">
        <v>1003</v>
      </c>
      <c r="C48" s="68" t="s">
        <v>55</v>
      </c>
      <c r="D48" s="55">
        <v>1</v>
      </c>
      <c r="E48" s="86"/>
      <c r="F48" s="35">
        <f t="shared" si="0"/>
        <v>0</v>
      </c>
    </row>
    <row r="49" spans="1:6">
      <c r="A49" s="30"/>
      <c r="B49" s="37" t="s">
        <v>1004</v>
      </c>
      <c r="C49" s="68" t="s">
        <v>55</v>
      </c>
      <c r="D49" s="55">
        <v>1</v>
      </c>
      <c r="E49" s="86"/>
      <c r="F49" s="35">
        <f t="shared" si="0"/>
        <v>0</v>
      </c>
    </row>
    <row r="50" spans="1:6">
      <c r="A50" s="30"/>
      <c r="B50" s="37" t="s">
        <v>1005</v>
      </c>
      <c r="C50" s="68" t="s">
        <v>55</v>
      </c>
      <c r="D50" s="55">
        <v>9</v>
      </c>
      <c r="E50" s="86"/>
      <c r="F50" s="35">
        <f t="shared" si="0"/>
        <v>0</v>
      </c>
    </row>
    <row r="51" spans="1:6">
      <c r="A51" s="30"/>
      <c r="B51" s="37"/>
      <c r="C51" s="68"/>
      <c r="E51" s="86"/>
      <c r="F51" s="35"/>
    </row>
    <row r="52" spans="1:6">
      <c r="A52" s="30"/>
      <c r="B52" s="237" t="s">
        <v>261</v>
      </c>
      <c r="C52" s="68"/>
      <c r="E52" s="86"/>
      <c r="F52" s="35"/>
    </row>
    <row r="53" spans="1:6">
      <c r="A53" s="30"/>
      <c r="B53" s="237" t="s">
        <v>997</v>
      </c>
      <c r="C53" s="68" t="s">
        <v>55</v>
      </c>
      <c r="D53" s="55">
        <v>1</v>
      </c>
      <c r="E53" s="86"/>
      <c r="F53" s="35">
        <f t="shared" ref="F53:F58" si="1">D53*E53</f>
        <v>0</v>
      </c>
    </row>
    <row r="54" spans="1:6">
      <c r="A54" s="30"/>
      <c r="B54" s="237" t="s">
        <v>998</v>
      </c>
      <c r="C54" s="68" t="s">
        <v>55</v>
      </c>
      <c r="D54" s="55">
        <v>1</v>
      </c>
      <c r="E54" s="86"/>
      <c r="F54" s="35">
        <f t="shared" si="1"/>
        <v>0</v>
      </c>
    </row>
    <row r="55" spans="1:6">
      <c r="A55" s="30"/>
      <c r="B55" s="237" t="s">
        <v>999</v>
      </c>
      <c r="C55" s="68" t="s">
        <v>55</v>
      </c>
      <c r="D55" s="55">
        <v>1</v>
      </c>
      <c r="E55" s="86"/>
      <c r="F55" s="35">
        <f t="shared" si="1"/>
        <v>0</v>
      </c>
    </row>
    <row r="56" spans="1:6">
      <c r="A56" s="30"/>
      <c r="B56" s="237" t="s">
        <v>1000</v>
      </c>
      <c r="C56" s="68" t="s">
        <v>55</v>
      </c>
      <c r="D56" s="55">
        <v>1</v>
      </c>
      <c r="E56" s="86"/>
      <c r="F56" s="35">
        <f t="shared" si="1"/>
        <v>0</v>
      </c>
    </row>
    <row r="57" spans="1:6">
      <c r="A57" s="30"/>
      <c r="B57" s="237" t="s">
        <v>1001</v>
      </c>
      <c r="C57" s="68" t="s">
        <v>55</v>
      </c>
      <c r="D57" s="55">
        <v>1</v>
      </c>
      <c r="E57" s="86"/>
      <c r="F57" s="35">
        <f t="shared" si="1"/>
        <v>0</v>
      </c>
    </row>
    <row r="58" spans="1:6">
      <c r="A58" s="30"/>
      <c r="B58" s="237" t="s">
        <v>999</v>
      </c>
      <c r="C58" s="68" t="s">
        <v>55</v>
      </c>
      <c r="D58" s="55">
        <v>1</v>
      </c>
      <c r="E58" s="86"/>
      <c r="F58" s="35">
        <f t="shared" si="1"/>
        <v>0</v>
      </c>
    </row>
    <row r="59" spans="1:6">
      <c r="A59" s="30"/>
      <c r="B59" s="237"/>
      <c r="C59" s="68"/>
      <c r="E59" s="86"/>
      <c r="F59" s="35"/>
    </row>
    <row r="60" spans="1:6" ht="30" customHeight="1">
      <c r="A60" s="30">
        <v>9</v>
      </c>
      <c r="B60" s="37" t="s">
        <v>948</v>
      </c>
      <c r="C60" s="68"/>
      <c r="E60" s="86"/>
      <c r="F60" s="35"/>
    </row>
    <row r="61" spans="1:6">
      <c r="A61" s="30"/>
      <c r="B61" s="237" t="s">
        <v>264</v>
      </c>
      <c r="C61" s="68"/>
      <c r="E61" s="86"/>
      <c r="F61" s="35"/>
    </row>
    <row r="62" spans="1:6">
      <c r="A62" s="30"/>
      <c r="B62" s="37" t="s">
        <v>993</v>
      </c>
      <c r="C62" s="68" t="s">
        <v>55</v>
      </c>
      <c r="D62" s="55">
        <v>5</v>
      </c>
      <c r="E62" s="86"/>
      <c r="F62" s="35">
        <f t="shared" ref="F62:F65" si="2">D62*E62</f>
        <v>0</v>
      </c>
    </row>
    <row r="63" spans="1:6">
      <c r="A63" s="30"/>
      <c r="B63" s="37" t="s">
        <v>994</v>
      </c>
      <c r="C63" s="68" t="s">
        <v>55</v>
      </c>
      <c r="D63" s="55">
        <v>1</v>
      </c>
      <c r="E63" s="86"/>
      <c r="F63" s="35">
        <f t="shared" si="2"/>
        <v>0</v>
      </c>
    </row>
    <row r="64" spans="1:6">
      <c r="A64" s="30"/>
      <c r="B64" s="37" t="s">
        <v>995</v>
      </c>
      <c r="C64" s="68" t="s">
        <v>55</v>
      </c>
      <c r="D64" s="55">
        <v>3</v>
      </c>
      <c r="E64" s="86"/>
      <c r="F64" s="35">
        <f t="shared" si="2"/>
        <v>0</v>
      </c>
    </row>
    <row r="65" spans="1:6">
      <c r="A65" s="30"/>
      <c r="B65" s="37" t="s">
        <v>996</v>
      </c>
      <c r="C65" s="68" t="s">
        <v>55</v>
      </c>
      <c r="D65" s="55">
        <v>1</v>
      </c>
      <c r="E65" s="86"/>
      <c r="F65" s="35">
        <f t="shared" si="2"/>
        <v>0</v>
      </c>
    </row>
    <row r="66" spans="1:6">
      <c r="A66" s="30"/>
      <c r="B66" s="37"/>
      <c r="C66" s="68"/>
      <c r="E66" s="86"/>
      <c r="F66" s="35"/>
    </row>
    <row r="67" spans="1:6" ht="26.4">
      <c r="A67" s="30">
        <v>10</v>
      </c>
      <c r="B67" s="37" t="s">
        <v>944</v>
      </c>
      <c r="C67" s="68"/>
      <c r="E67" s="86"/>
      <c r="F67" s="35"/>
    </row>
    <row r="68" spans="1:6">
      <c r="A68" s="30"/>
      <c r="B68" s="37" t="s">
        <v>991</v>
      </c>
      <c r="C68" s="68" t="s">
        <v>55</v>
      </c>
      <c r="D68" s="55">
        <v>4</v>
      </c>
      <c r="E68" s="86"/>
      <c r="F68" s="35">
        <f t="shared" ref="F68:F69" si="3">D68*E68</f>
        <v>0</v>
      </c>
    </row>
    <row r="69" spans="1:6">
      <c r="A69" s="30"/>
      <c r="B69" s="37" t="s">
        <v>992</v>
      </c>
      <c r="C69" s="68" t="s">
        <v>55</v>
      </c>
      <c r="D69" s="55">
        <v>16</v>
      </c>
      <c r="E69" s="86"/>
      <c r="F69" s="35">
        <f t="shared" si="3"/>
        <v>0</v>
      </c>
    </row>
    <row r="70" spans="1:6">
      <c r="A70" s="30"/>
      <c r="B70" s="37"/>
      <c r="C70" s="68"/>
      <c r="E70" s="86"/>
      <c r="F70" s="35"/>
    </row>
    <row r="71" spans="1:6" ht="79.2">
      <c r="A71" s="30">
        <v>11</v>
      </c>
      <c r="B71" s="37" t="s">
        <v>950</v>
      </c>
      <c r="C71" s="68" t="s">
        <v>55</v>
      </c>
      <c r="D71" s="55">
        <f>SUM(D45:D65)</f>
        <v>28</v>
      </c>
      <c r="E71" s="86"/>
      <c r="F71" s="35">
        <f>D71*E71</f>
        <v>0</v>
      </c>
    </row>
    <row r="72" spans="1:6">
      <c r="A72" s="30"/>
      <c r="B72" s="37"/>
      <c r="C72" s="68"/>
      <c r="E72" s="86"/>
      <c r="F72" s="35"/>
    </row>
    <row r="73" spans="1:6" ht="39.6">
      <c r="A73" s="30">
        <v>12</v>
      </c>
      <c r="B73" s="37" t="s">
        <v>945</v>
      </c>
      <c r="C73" s="68"/>
      <c r="E73" s="86"/>
      <c r="F73" s="35"/>
    </row>
    <row r="74" spans="1:6">
      <c r="A74" s="30"/>
      <c r="B74" s="37" t="s">
        <v>946</v>
      </c>
      <c r="C74" s="68" t="s">
        <v>55</v>
      </c>
      <c r="D74" s="55">
        <v>6</v>
      </c>
      <c r="E74" s="86"/>
      <c r="F74" s="35">
        <f>D74*E74</f>
        <v>0</v>
      </c>
    </row>
    <row r="75" spans="1:6">
      <c r="A75" s="30"/>
      <c r="B75" s="37" t="s">
        <v>947</v>
      </c>
      <c r="C75" s="68" t="s">
        <v>55</v>
      </c>
      <c r="D75" s="55">
        <v>16</v>
      </c>
      <c r="E75" s="86"/>
      <c r="F75" s="35">
        <f>D75*E75</f>
        <v>0</v>
      </c>
    </row>
    <row r="76" spans="1:6">
      <c r="A76" s="30"/>
      <c r="B76" s="37"/>
      <c r="C76" s="68"/>
      <c r="E76" s="86"/>
      <c r="F76" s="35"/>
    </row>
    <row r="77" spans="1:6" ht="26.4">
      <c r="A77" s="30">
        <v>13</v>
      </c>
      <c r="B77" s="37" t="s">
        <v>265</v>
      </c>
      <c r="C77" s="68" t="s">
        <v>36</v>
      </c>
      <c r="D77" s="55">
        <v>25</v>
      </c>
      <c r="E77" s="86"/>
      <c r="F77" s="35">
        <f>D77*E77</f>
        <v>0</v>
      </c>
    </row>
    <row r="78" spans="1:6">
      <c r="A78" s="30"/>
      <c r="B78" s="37"/>
      <c r="C78" s="68"/>
      <c r="E78" s="86"/>
      <c r="F78" s="35"/>
    </row>
    <row r="79" spans="1:6" ht="26.4">
      <c r="A79" s="30">
        <v>14</v>
      </c>
      <c r="B79" s="37" t="s">
        <v>266</v>
      </c>
      <c r="C79" s="68" t="s">
        <v>36</v>
      </c>
      <c r="D79" s="55">
        <v>25</v>
      </c>
      <c r="E79" s="86"/>
      <c r="F79" s="35">
        <f>D79*E79</f>
        <v>0</v>
      </c>
    </row>
    <row r="80" spans="1:6">
      <c r="A80" s="30"/>
      <c r="B80" s="37"/>
      <c r="C80" s="68"/>
      <c r="E80" s="86"/>
      <c r="F80" s="35"/>
    </row>
    <row r="81" spans="1:6" ht="39.6">
      <c r="A81" s="30">
        <v>15</v>
      </c>
      <c r="B81" s="37" t="s">
        <v>90</v>
      </c>
      <c r="C81" s="68"/>
      <c r="E81" s="86"/>
      <c r="F81" s="35"/>
    </row>
    <row r="82" spans="1:6">
      <c r="A82" s="30"/>
      <c r="B82" s="37" t="s">
        <v>66</v>
      </c>
      <c r="C82" s="68" t="s">
        <v>52</v>
      </c>
      <c r="D82" s="55">
        <v>25</v>
      </c>
      <c r="E82" s="86"/>
      <c r="F82" s="35">
        <f>D82*E82</f>
        <v>0</v>
      </c>
    </row>
    <row r="83" spans="1:6">
      <c r="A83" s="30"/>
      <c r="B83" s="37" t="s">
        <v>67</v>
      </c>
      <c r="C83" s="68" t="s">
        <v>52</v>
      </c>
      <c r="D83" s="55">
        <v>25</v>
      </c>
      <c r="E83" s="86"/>
      <c r="F83" s="35">
        <f>D83*E83</f>
        <v>0</v>
      </c>
    </row>
    <row r="84" spans="1:6" ht="11.25" customHeight="1">
      <c r="A84" s="30"/>
      <c r="B84" s="37"/>
      <c r="C84" s="68"/>
      <c r="E84" s="85"/>
      <c r="F84" s="35"/>
    </row>
    <row r="85" spans="1:6" ht="52.8">
      <c r="A85" s="30">
        <v>16</v>
      </c>
      <c r="B85" s="37" t="s">
        <v>91</v>
      </c>
      <c r="C85" s="68" t="s">
        <v>69</v>
      </c>
      <c r="D85" s="54">
        <v>0.05</v>
      </c>
      <c r="E85" s="35">
        <f>SUM(F13:F84)</f>
        <v>0</v>
      </c>
      <c r="F85" s="35">
        <f>D85*E85</f>
        <v>0</v>
      </c>
    </row>
    <row r="86" spans="1:6">
      <c r="A86" s="30"/>
      <c r="B86" s="95" t="s">
        <v>941</v>
      </c>
      <c r="C86" s="219"/>
      <c r="D86" s="225"/>
      <c r="E86" s="220"/>
      <c r="F86" s="647">
        <f>SUM(F13:F85)</f>
        <v>0</v>
      </c>
    </row>
    <row r="87" spans="1:6">
      <c r="A87" s="30"/>
      <c r="B87" s="37"/>
      <c r="C87" s="68"/>
      <c r="E87" s="85"/>
      <c r="F87" s="35"/>
    </row>
    <row r="88" spans="1:6" ht="39.6">
      <c r="A88" s="646" t="s">
        <v>924</v>
      </c>
      <c r="B88" s="95" t="s">
        <v>925</v>
      </c>
      <c r="C88" s="68"/>
      <c r="E88" s="85"/>
      <c r="F88" s="35"/>
    </row>
    <row r="89" spans="1:6">
      <c r="A89" s="646"/>
      <c r="B89" s="95"/>
      <c r="C89" s="68"/>
      <c r="E89" s="85"/>
      <c r="F89" s="35"/>
    </row>
    <row r="90" spans="1:6" ht="39.6">
      <c r="A90" s="30">
        <v>1</v>
      </c>
      <c r="B90" s="37" t="s">
        <v>90</v>
      </c>
      <c r="C90" s="68"/>
      <c r="E90" s="86"/>
      <c r="F90" s="35"/>
    </row>
    <row r="91" spans="1:6">
      <c r="A91" s="30"/>
      <c r="B91" s="37" t="s">
        <v>66</v>
      </c>
      <c r="C91" s="68" t="s">
        <v>52</v>
      </c>
      <c r="D91" s="55">
        <v>5</v>
      </c>
      <c r="E91" s="86"/>
      <c r="F91" s="35">
        <f>D91*E91</f>
        <v>0</v>
      </c>
    </row>
    <row r="92" spans="1:6">
      <c r="A92" s="30"/>
      <c r="B92" s="37" t="s">
        <v>67</v>
      </c>
      <c r="C92" s="68" t="s">
        <v>52</v>
      </c>
      <c r="D92" s="55">
        <v>5</v>
      </c>
      <c r="E92" s="86"/>
      <c r="F92" s="35">
        <f>D92*E92</f>
        <v>0</v>
      </c>
    </row>
    <row r="93" spans="1:6">
      <c r="A93" s="30"/>
      <c r="B93" s="37"/>
      <c r="C93" s="68"/>
      <c r="E93" s="85"/>
      <c r="F93" s="35"/>
    </row>
    <row r="94" spans="1:6" ht="52.8">
      <c r="A94" s="30">
        <v>2</v>
      </c>
      <c r="B94" s="37" t="s">
        <v>91</v>
      </c>
      <c r="C94" s="68" t="s">
        <v>69</v>
      </c>
      <c r="D94" s="54">
        <v>0.05</v>
      </c>
      <c r="E94" s="35">
        <f>SUM(F21:F93)</f>
        <v>0</v>
      </c>
      <c r="F94" s="35">
        <f>D94*E94</f>
        <v>0</v>
      </c>
    </row>
    <row r="95" spans="1:6">
      <c r="A95" s="646"/>
      <c r="B95" s="95" t="s">
        <v>942</v>
      </c>
      <c r="C95" s="219"/>
      <c r="D95" s="225"/>
      <c r="E95" s="220"/>
      <c r="F95" s="647">
        <f>SUM(F90:F94)</f>
        <v>0</v>
      </c>
    </row>
    <row r="96" spans="1:6">
      <c r="A96" s="646"/>
      <c r="B96" s="95"/>
      <c r="C96" s="68"/>
      <c r="E96" s="85"/>
      <c r="F96" s="35"/>
    </row>
    <row r="97" spans="1:6">
      <c r="A97" s="646" t="s">
        <v>929</v>
      </c>
      <c r="B97" s="95" t="s">
        <v>930</v>
      </c>
      <c r="C97" s="68"/>
      <c r="E97" s="85"/>
      <c r="F97" s="35"/>
    </row>
    <row r="98" spans="1:6" ht="39.6">
      <c r="A98" s="30">
        <v>1</v>
      </c>
      <c r="B98" s="37" t="s">
        <v>259</v>
      </c>
      <c r="C98" s="68"/>
      <c r="E98" s="86"/>
      <c r="F98" s="35"/>
    </row>
    <row r="99" spans="1:6">
      <c r="A99" s="30"/>
      <c r="B99" s="237" t="s">
        <v>260</v>
      </c>
      <c r="C99" s="68"/>
      <c r="E99" s="86"/>
      <c r="F99" s="35"/>
    </row>
    <row r="100" spans="1:6">
      <c r="A100" s="30"/>
      <c r="B100" s="37" t="s">
        <v>262</v>
      </c>
      <c r="C100" s="68" t="s">
        <v>55</v>
      </c>
      <c r="D100" s="55">
        <v>2</v>
      </c>
      <c r="E100" s="86"/>
      <c r="F100" s="35">
        <f>D100*E100</f>
        <v>0</v>
      </c>
    </row>
    <row r="101" spans="1:6">
      <c r="A101" s="30"/>
      <c r="B101" s="37"/>
      <c r="C101" s="68"/>
      <c r="E101" s="86"/>
      <c r="F101" s="35"/>
    </row>
    <row r="102" spans="1:6" ht="79.2">
      <c r="A102" s="30">
        <v>2</v>
      </c>
      <c r="B102" s="37" t="s">
        <v>949</v>
      </c>
      <c r="C102" s="68" t="s">
        <v>55</v>
      </c>
      <c r="D102" s="55">
        <v>2</v>
      </c>
      <c r="E102" s="86"/>
      <c r="F102" s="35">
        <f>D102*E102</f>
        <v>0</v>
      </c>
    </row>
    <row r="103" spans="1:6">
      <c r="A103" s="30"/>
      <c r="B103" s="37"/>
      <c r="C103" s="68"/>
      <c r="E103" s="86"/>
      <c r="F103" s="35"/>
    </row>
    <row r="104" spans="1:6" ht="39.6">
      <c r="A104" s="30">
        <v>3</v>
      </c>
      <c r="B104" s="37" t="s">
        <v>90</v>
      </c>
      <c r="C104" s="68"/>
      <c r="E104" s="86"/>
      <c r="F104" s="35"/>
    </row>
    <row r="105" spans="1:6">
      <c r="A105" s="30"/>
      <c r="B105" s="37" t="s">
        <v>66</v>
      </c>
      <c r="C105" s="68" t="s">
        <v>52</v>
      </c>
      <c r="D105" s="55">
        <v>10</v>
      </c>
      <c r="E105" s="86"/>
      <c r="F105" s="35">
        <f>D105*E105</f>
        <v>0</v>
      </c>
    </row>
    <row r="106" spans="1:6">
      <c r="A106" s="30"/>
      <c r="B106" s="37" t="s">
        <v>67</v>
      </c>
      <c r="C106" s="68" t="s">
        <v>52</v>
      </c>
      <c r="D106" s="55">
        <v>10</v>
      </c>
      <c r="E106" s="86"/>
      <c r="F106" s="35">
        <f>D106*E106</f>
        <v>0</v>
      </c>
    </row>
    <row r="107" spans="1:6">
      <c r="A107" s="30"/>
      <c r="B107" s="37"/>
      <c r="C107" s="68"/>
      <c r="E107" s="85"/>
      <c r="F107" s="35"/>
    </row>
    <row r="108" spans="1:6" ht="52.8">
      <c r="A108" s="30">
        <v>4</v>
      </c>
      <c r="B108" s="37" t="s">
        <v>91</v>
      </c>
      <c r="C108" s="68" t="s">
        <v>69</v>
      </c>
      <c r="D108" s="54">
        <v>0.05</v>
      </c>
      <c r="E108" s="35">
        <f>SUM(F35:F107)</f>
        <v>0</v>
      </c>
      <c r="F108" s="35">
        <f>D108*E108</f>
        <v>0</v>
      </c>
    </row>
    <row r="109" spans="1:6">
      <c r="A109" s="30"/>
      <c r="B109" s="95" t="s">
        <v>943</v>
      </c>
      <c r="C109" s="37"/>
      <c r="D109" s="219"/>
      <c r="E109" s="225"/>
      <c r="F109" s="647">
        <f>SUM(F98:F108)</f>
        <v>0</v>
      </c>
    </row>
    <row r="110" spans="1:6">
      <c r="A110" s="30"/>
      <c r="B110" s="37"/>
      <c r="C110" s="68"/>
      <c r="E110" s="86"/>
      <c r="F110" s="35"/>
    </row>
    <row r="111" spans="1:6">
      <c r="A111" s="30"/>
      <c r="B111" s="37"/>
      <c r="C111" s="68"/>
      <c r="E111" s="86"/>
      <c r="F111" s="35"/>
    </row>
    <row r="112" spans="1:6">
      <c r="A112" s="30"/>
      <c r="B112" s="37"/>
      <c r="C112" s="68"/>
      <c r="E112" s="86"/>
      <c r="F112" s="35"/>
    </row>
    <row r="113" spans="1:6">
      <c r="A113" s="30"/>
      <c r="B113" s="37"/>
      <c r="C113" s="79"/>
      <c r="D113" s="92"/>
      <c r="E113" s="80"/>
      <c r="F113" s="80"/>
    </row>
    <row r="114" spans="1:6" s="53" customFormat="1" ht="13.2">
      <c r="A114" s="48"/>
      <c r="B114" s="49" t="s">
        <v>92</v>
      </c>
      <c r="C114" s="50"/>
      <c r="D114" s="51"/>
      <c r="E114" s="52"/>
      <c r="F114" s="51">
        <f>F86+F95+F109</f>
        <v>0</v>
      </c>
    </row>
    <row r="115" spans="1:6">
      <c r="A115" s="30"/>
      <c r="B115" s="37"/>
      <c r="E115" s="56"/>
    </row>
    <row r="116" spans="1:6">
      <c r="A116" s="30"/>
      <c r="B116" s="37"/>
      <c r="E116" s="56"/>
    </row>
    <row r="117" spans="1:6">
      <c r="A117" s="30"/>
      <c r="B117" s="37"/>
      <c r="E117" s="56"/>
    </row>
    <row r="118" spans="1:6">
      <c r="A118" s="30"/>
      <c r="B118" s="37"/>
      <c r="E118" s="56"/>
    </row>
    <row r="119" spans="1:6">
      <c r="A119" s="30"/>
      <c r="B119" s="37"/>
      <c r="E119" s="56"/>
    </row>
    <row r="120" spans="1:6">
      <c r="A120" s="30"/>
      <c r="B120" s="37"/>
      <c r="E120" s="56"/>
    </row>
    <row r="121" spans="1:6">
      <c r="A121" s="30"/>
      <c r="B121" s="37"/>
      <c r="E121" s="56"/>
    </row>
    <row r="122" spans="1:6">
      <c r="A122" s="30"/>
      <c r="B122" s="37"/>
      <c r="E122" s="56"/>
    </row>
    <row r="123" spans="1:6">
      <c r="A123" s="30"/>
      <c r="B123" s="37"/>
      <c r="E123" s="56"/>
    </row>
    <row r="124" spans="1:6">
      <c r="A124" s="30"/>
      <c r="B124" s="37"/>
      <c r="E124" s="56"/>
    </row>
    <row r="125" spans="1:6">
      <c r="A125" s="30"/>
      <c r="B125" s="37"/>
      <c r="E125" s="56"/>
    </row>
    <row r="126" spans="1:6">
      <c r="A126" s="30"/>
      <c r="B126" s="37"/>
      <c r="E126" s="56"/>
    </row>
    <row r="127" spans="1:6">
      <c r="A127" s="30"/>
      <c r="B127" s="37"/>
      <c r="E127" s="56"/>
    </row>
    <row r="128" spans="1:6">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ht="11.25" customHeight="1">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row r="452" spans="1:5">
      <c r="A452" s="30"/>
      <c r="B452" s="37"/>
      <c r="E452" s="56"/>
    </row>
    <row r="453" spans="1:5">
      <c r="A453" s="30"/>
      <c r="B453" s="37"/>
      <c r="E453" s="56"/>
    </row>
    <row r="454" spans="1:5">
      <c r="A454" s="30"/>
      <c r="B454" s="37"/>
      <c r="E454" s="56"/>
    </row>
    <row r="455" spans="1:5">
      <c r="A455" s="30"/>
      <c r="B455" s="37"/>
      <c r="E455" s="56"/>
    </row>
    <row r="456" spans="1:5">
      <c r="A456" s="30"/>
      <c r="B456" s="37"/>
      <c r="E456" s="56"/>
    </row>
    <row r="457" spans="1:5">
      <c r="A457" s="30"/>
      <c r="B457" s="37"/>
      <c r="E457" s="56"/>
    </row>
    <row r="458" spans="1:5">
      <c r="A458" s="30"/>
      <c r="B458" s="37"/>
      <c r="E458" s="56"/>
    </row>
    <row r="459" spans="1:5">
      <c r="A459" s="30"/>
      <c r="B459" s="37"/>
      <c r="E459" s="56"/>
    </row>
    <row r="460" spans="1:5">
      <c r="A460" s="30"/>
      <c r="B460" s="37"/>
      <c r="E460" s="56"/>
    </row>
    <row r="461" spans="1:5">
      <c r="A461" s="30"/>
      <c r="B461" s="37"/>
      <c r="E461" s="56"/>
    </row>
    <row r="462" spans="1:5">
      <c r="A462" s="30"/>
      <c r="B462" s="37"/>
      <c r="E462" s="56"/>
    </row>
    <row r="463" spans="1:5">
      <c r="A463" s="30"/>
      <c r="B463" s="37"/>
      <c r="E463" s="56"/>
    </row>
    <row r="464" spans="1:5">
      <c r="A464" s="30"/>
      <c r="B464" s="37"/>
      <c r="E464" s="56"/>
    </row>
    <row r="465" spans="1:5">
      <c r="A465" s="30"/>
      <c r="B465" s="37"/>
      <c r="E465" s="56"/>
    </row>
    <row r="466" spans="1:5">
      <c r="A466" s="30"/>
      <c r="B466" s="37"/>
      <c r="E466" s="56"/>
    </row>
    <row r="467" spans="1:5">
      <c r="A467" s="30"/>
      <c r="B467" s="37"/>
      <c r="E467" s="56"/>
    </row>
    <row r="468" spans="1:5">
      <c r="A468" s="30"/>
      <c r="B468" s="37"/>
      <c r="E468" s="56"/>
    </row>
    <row r="469" spans="1:5">
      <c r="A469" s="30"/>
      <c r="B469" s="37"/>
      <c r="E469" s="56"/>
    </row>
    <row r="470" spans="1:5">
      <c r="A470" s="30"/>
      <c r="B470" s="37"/>
      <c r="E470" s="56"/>
    </row>
    <row r="471" spans="1:5">
      <c r="A471" s="30"/>
      <c r="B471" s="37"/>
      <c r="E471" s="56"/>
    </row>
    <row r="472" spans="1:5">
      <c r="A472" s="30"/>
      <c r="B472" s="37"/>
      <c r="E472" s="56"/>
    </row>
    <row r="473" spans="1:5">
      <c r="A473" s="30"/>
      <c r="B473" s="37"/>
      <c r="E473" s="56"/>
    </row>
    <row r="474" spans="1:5">
      <c r="A474" s="30"/>
      <c r="B474" s="37"/>
      <c r="E474" s="56"/>
    </row>
    <row r="475" spans="1:5">
      <c r="A475" s="30"/>
      <c r="B475" s="37"/>
      <c r="E475" s="56"/>
    </row>
    <row r="476" spans="1:5">
      <c r="A476" s="30"/>
      <c r="B476" s="37"/>
      <c r="E476" s="56"/>
    </row>
    <row r="477" spans="1:5">
      <c r="A477" s="30"/>
      <c r="B477" s="37"/>
      <c r="E477" s="56"/>
    </row>
    <row r="478" spans="1:5">
      <c r="A478" s="30"/>
      <c r="B478" s="37"/>
      <c r="E478" s="56"/>
    </row>
    <row r="479" spans="1:5">
      <c r="A479" s="30"/>
      <c r="B479" s="37"/>
      <c r="E479" s="56"/>
    </row>
    <row r="480" spans="1:5">
      <c r="A480" s="30"/>
      <c r="B480" s="37"/>
      <c r="E480" s="56"/>
    </row>
    <row r="481" spans="1:5">
      <c r="A481" s="30"/>
      <c r="B481" s="37"/>
      <c r="E481" s="56"/>
    </row>
    <row r="482" spans="1:5">
      <c r="A482" s="30"/>
      <c r="B482" s="37"/>
      <c r="E482" s="56"/>
    </row>
    <row r="483" spans="1:5">
      <c r="A483" s="30"/>
      <c r="B483" s="37"/>
      <c r="E483" s="56"/>
    </row>
    <row r="484" spans="1:5">
      <c r="A484" s="30"/>
      <c r="B484" s="37"/>
      <c r="E484" s="56"/>
    </row>
    <row r="485" spans="1:5">
      <c r="A485" s="30"/>
      <c r="B485" s="37"/>
      <c r="E485" s="56"/>
    </row>
    <row r="486" spans="1:5">
      <c r="A486" s="30"/>
      <c r="B486" s="37"/>
      <c r="E486" s="56"/>
    </row>
    <row r="487" spans="1:5">
      <c r="A487" s="30"/>
      <c r="B487" s="37"/>
      <c r="E487" s="56"/>
    </row>
    <row r="488" spans="1:5">
      <c r="A488" s="30"/>
      <c r="B488" s="37"/>
      <c r="E488" s="56"/>
    </row>
    <row r="489" spans="1:5">
      <c r="A489" s="30"/>
      <c r="B489" s="37"/>
      <c r="E489" s="56"/>
    </row>
    <row r="490" spans="1:5">
      <c r="A490" s="30"/>
      <c r="B490" s="37"/>
      <c r="E490" s="56"/>
    </row>
    <row r="491" spans="1:5">
      <c r="A491" s="30"/>
      <c r="B491" s="37"/>
      <c r="E491" s="56"/>
    </row>
    <row r="492" spans="1:5">
      <c r="A492" s="30"/>
      <c r="B492" s="37"/>
      <c r="E492" s="56"/>
    </row>
    <row r="493" spans="1:5">
      <c r="A493" s="30"/>
      <c r="B493" s="37"/>
      <c r="E493" s="56"/>
    </row>
    <row r="494" spans="1:5">
      <c r="A494" s="30"/>
      <c r="B494" s="37"/>
      <c r="E494" s="56"/>
    </row>
    <row r="495" spans="1:5">
      <c r="A495" s="30"/>
      <c r="B495" s="37"/>
      <c r="E495" s="56"/>
    </row>
    <row r="496" spans="1:5">
      <c r="A496" s="30"/>
      <c r="B496" s="37"/>
      <c r="E496" s="56"/>
    </row>
    <row r="497" spans="1:5">
      <c r="A497" s="30"/>
      <c r="B497" s="37"/>
      <c r="E497" s="56"/>
    </row>
    <row r="498" spans="1:5">
      <c r="A498" s="30"/>
      <c r="B498" s="37"/>
      <c r="E498" s="56"/>
    </row>
    <row r="499" spans="1:5">
      <c r="A499" s="30"/>
      <c r="B499" s="37"/>
      <c r="E499" s="56"/>
    </row>
    <row r="500" spans="1:5">
      <c r="A500" s="30"/>
      <c r="B500" s="37"/>
      <c r="E500" s="56"/>
    </row>
    <row r="501" spans="1:5">
      <c r="A501" s="30"/>
      <c r="B501" s="37"/>
      <c r="E501" s="56"/>
    </row>
    <row r="502" spans="1:5">
      <c r="A502" s="30"/>
      <c r="B502" s="37"/>
      <c r="E502" s="56"/>
    </row>
    <row r="503" spans="1:5">
      <c r="A503" s="30"/>
      <c r="B503" s="37"/>
      <c r="E503" s="56"/>
    </row>
    <row r="504" spans="1:5">
      <c r="A504" s="30"/>
      <c r="B504" s="37"/>
      <c r="E504" s="56"/>
    </row>
    <row r="505" spans="1:5">
      <c r="A505" s="30"/>
      <c r="B505" s="37"/>
      <c r="E505" s="56"/>
    </row>
    <row r="506" spans="1:5">
      <c r="A506" s="30"/>
      <c r="B506" s="37"/>
      <c r="E506" s="56"/>
    </row>
    <row r="507" spans="1:5">
      <c r="A507" s="30"/>
      <c r="B507" s="37"/>
      <c r="E507" s="56"/>
    </row>
    <row r="508" spans="1:5">
      <c r="A508" s="30"/>
      <c r="B508" s="37"/>
      <c r="E508" s="56"/>
    </row>
    <row r="509" spans="1:5">
      <c r="A509" s="30"/>
      <c r="B509" s="37"/>
      <c r="E509" s="56"/>
    </row>
    <row r="510" spans="1:5">
      <c r="A510" s="30"/>
      <c r="B510" s="37"/>
      <c r="E510" s="56"/>
    </row>
    <row r="511" spans="1:5">
      <c r="A511" s="30"/>
      <c r="B511" s="37"/>
      <c r="E511" s="56"/>
    </row>
  </sheetData>
  <pageMargins left="0.74999999999999989" right="0.74999999999999989" top="1.2956692913385828" bottom="1.2956692913385828" header="1" footer="1"/>
  <pageSetup paperSize="0" fitToWidth="0" fitToHeight="0" pageOrder="overThenDown" orientation="portrait" horizontalDpi="0" verticalDpi="0" copies="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B401"/>
  <sheetViews>
    <sheetView topLeftCell="A79" zoomScaleNormal="100" workbookViewId="0">
      <selection activeCell="K69" sqref="K69"/>
    </sheetView>
  </sheetViews>
  <sheetFormatPr defaultRowHeight="13.8"/>
  <cols>
    <col min="1" max="1" width="6.59765625" style="57" customWidth="1"/>
    <col min="2" max="2" width="36.09765625" style="32" customWidth="1"/>
    <col min="3" max="3" width="3.3984375" style="54" customWidth="1"/>
    <col min="4" max="4" width="7.5" style="55" customWidth="1"/>
    <col min="5" max="5" width="8.59765625" style="55" customWidth="1"/>
    <col min="6" max="6" width="9.3984375" style="55" customWidth="1"/>
    <col min="7" max="236" width="8.5" style="29" customWidth="1"/>
    <col min="237" max="1004" width="10.69921875" customWidth="1"/>
  </cols>
  <sheetData>
    <row r="1" spans="1:6">
      <c r="A1" s="30"/>
      <c r="B1" s="58" t="s">
        <v>14</v>
      </c>
      <c r="C1" s="59"/>
      <c r="D1" s="60"/>
      <c r="E1" s="60"/>
    </row>
    <row r="2" spans="1:6">
      <c r="A2" s="30"/>
      <c r="B2" s="58"/>
      <c r="C2" s="59"/>
      <c r="D2" s="60"/>
      <c r="E2" s="60"/>
    </row>
    <row r="3" spans="1:6">
      <c r="A3" s="48" t="s">
        <v>12</v>
      </c>
      <c r="B3" s="61" t="s">
        <v>15</v>
      </c>
      <c r="C3" s="50" t="s">
        <v>25</v>
      </c>
      <c r="D3" s="93" t="s">
        <v>26</v>
      </c>
      <c r="E3" s="93" t="s">
        <v>27</v>
      </c>
      <c r="F3" s="93" t="s">
        <v>28</v>
      </c>
    </row>
    <row r="4" spans="1:6" s="83" customFormat="1" ht="13.2">
      <c r="A4" s="103"/>
      <c r="B4" s="66"/>
      <c r="C4" s="81"/>
      <c r="D4" s="13"/>
      <c r="E4" s="82"/>
      <c r="F4" s="82"/>
    </row>
    <row r="5" spans="1:6">
      <c r="A5" s="103"/>
      <c r="B5" s="29"/>
      <c r="C5" s="64"/>
      <c r="D5" s="13"/>
      <c r="E5" s="65"/>
      <c r="F5" s="65"/>
    </row>
    <row r="6" spans="1:6">
      <c r="A6" s="103"/>
      <c r="B6" s="63" t="s">
        <v>71</v>
      </c>
      <c r="C6" s="64"/>
      <c r="D6" s="13"/>
      <c r="E6" s="65"/>
      <c r="F6" s="65"/>
    </row>
    <row r="7" spans="1:6" ht="27" customHeight="1">
      <c r="A7" s="103"/>
      <c r="B7" s="66" t="s">
        <v>72</v>
      </c>
      <c r="C7" s="64"/>
      <c r="D7" s="13"/>
      <c r="E7" s="65"/>
      <c r="F7" s="65"/>
    </row>
    <row r="8" spans="1:6" ht="39.6">
      <c r="A8" s="103"/>
      <c r="B8" s="66" t="s">
        <v>93</v>
      </c>
      <c r="C8" s="64"/>
      <c r="D8" s="13"/>
      <c r="E8" s="65"/>
      <c r="F8" s="65"/>
    </row>
    <row r="9" spans="1:6">
      <c r="A9" s="103"/>
      <c r="B9" s="66" t="s">
        <v>74</v>
      </c>
      <c r="C9" s="64"/>
      <c r="D9" s="13"/>
      <c r="E9" s="65"/>
      <c r="F9" s="65"/>
    </row>
    <row r="10" spans="1:6" ht="39.6">
      <c r="A10" s="103"/>
      <c r="B10" s="66" t="s">
        <v>75</v>
      </c>
      <c r="C10" s="64"/>
      <c r="D10" s="13"/>
      <c r="E10" s="65"/>
      <c r="F10" s="65"/>
    </row>
    <row r="11" spans="1:6">
      <c r="A11" s="103"/>
      <c r="B11" s="66"/>
      <c r="C11" s="64"/>
      <c r="D11" s="13"/>
      <c r="E11" s="65"/>
      <c r="F11" s="65"/>
    </row>
    <row r="12" spans="1:6">
      <c r="A12" s="103"/>
      <c r="B12" s="67" t="s">
        <v>29</v>
      </c>
      <c r="C12" s="64"/>
      <c r="D12" s="13"/>
      <c r="E12" s="65"/>
      <c r="F12" s="65"/>
    </row>
    <row r="13" spans="1:6">
      <c r="A13" s="103"/>
      <c r="B13" s="66"/>
      <c r="C13" s="64"/>
      <c r="D13" s="13"/>
      <c r="E13" s="65"/>
      <c r="F13" s="65"/>
    </row>
    <row r="14" spans="1:6" s="29" customFormat="1" ht="13.2">
      <c r="A14" s="645" t="s">
        <v>923</v>
      </c>
      <c r="B14" s="67" t="s">
        <v>180</v>
      </c>
      <c r="C14" s="64"/>
      <c r="D14" s="13"/>
      <c r="E14" s="65"/>
      <c r="F14" s="65"/>
    </row>
    <row r="15" spans="1:6" s="29" customFormat="1" ht="17.25" customHeight="1">
      <c r="A15" s="103"/>
      <c r="B15" s="94" t="s">
        <v>196</v>
      </c>
      <c r="C15" s="64"/>
      <c r="D15" s="13"/>
      <c r="E15" s="65"/>
      <c r="F15" s="65"/>
    </row>
    <row r="16" spans="1:6" s="29" customFormat="1" ht="27.6" customHeight="1">
      <c r="A16" s="103">
        <v>1</v>
      </c>
      <c r="B16" s="217" t="s">
        <v>208</v>
      </c>
      <c r="C16" s="64"/>
      <c r="D16" s="13"/>
      <c r="E16" s="65"/>
      <c r="F16" s="65"/>
    </row>
    <row r="17" spans="1:6" s="29" customFormat="1" ht="33" customHeight="1">
      <c r="A17" s="30"/>
      <c r="B17" s="37" t="s">
        <v>198</v>
      </c>
      <c r="C17" s="68"/>
      <c r="D17" s="55"/>
      <c r="E17" s="87"/>
      <c r="F17" s="35"/>
    </row>
    <row r="18" spans="1:6" s="29" customFormat="1" ht="13.2">
      <c r="A18" s="30"/>
      <c r="B18" s="226" t="s">
        <v>199</v>
      </c>
      <c r="C18" s="68"/>
      <c r="D18" s="84"/>
      <c r="E18" s="85"/>
      <c r="F18" s="35"/>
    </row>
    <row r="19" spans="1:6" s="29" customFormat="1" ht="26.4">
      <c r="A19" s="30"/>
      <c r="B19" s="226" t="s">
        <v>197</v>
      </c>
      <c r="C19" s="68"/>
      <c r="D19" s="84"/>
      <c r="E19" s="85"/>
      <c r="F19" s="35"/>
    </row>
    <row r="20" spans="1:6" s="29" customFormat="1" ht="39.6">
      <c r="A20" s="30"/>
      <c r="B20" s="226" t="s">
        <v>200</v>
      </c>
      <c r="C20" s="68"/>
      <c r="D20" s="84"/>
      <c r="E20" s="85"/>
      <c r="F20" s="35"/>
    </row>
    <row r="21" spans="1:6" s="29" customFormat="1" ht="39.6">
      <c r="A21" s="30"/>
      <c r="B21" s="226" t="s">
        <v>213</v>
      </c>
      <c r="C21" s="68" t="s">
        <v>36</v>
      </c>
      <c r="D21" s="55">
        <v>48</v>
      </c>
      <c r="E21" s="87"/>
      <c r="F21" s="35">
        <f>D21*E21</f>
        <v>0</v>
      </c>
    </row>
    <row r="22" spans="1:6" s="29" customFormat="1" ht="13.2">
      <c r="A22" s="30"/>
      <c r="B22" s="37"/>
      <c r="C22" s="68"/>
      <c r="D22" s="84"/>
      <c r="E22" s="85"/>
      <c r="F22" s="35"/>
    </row>
    <row r="23" spans="1:6" s="29" customFormat="1" ht="47.4" customHeight="1">
      <c r="A23" s="103">
        <v>2</v>
      </c>
      <c r="B23" s="217" t="s">
        <v>951</v>
      </c>
      <c r="C23" s="64"/>
      <c r="D23" s="13"/>
      <c r="E23" s="96"/>
      <c r="F23" s="65"/>
    </row>
    <row r="24" spans="1:6" s="29" customFormat="1" ht="27" customHeight="1">
      <c r="A24" s="30"/>
      <c r="B24" s="37" t="s">
        <v>201</v>
      </c>
      <c r="C24" s="68"/>
      <c r="D24" s="84"/>
      <c r="E24" s="86"/>
      <c r="F24" s="35"/>
    </row>
    <row r="25" spans="1:6" s="29" customFormat="1" ht="13.2">
      <c r="A25" s="30"/>
      <c r="B25" s="226" t="s">
        <v>212</v>
      </c>
      <c r="C25" s="68"/>
      <c r="D25" s="84"/>
      <c r="E25" s="86"/>
      <c r="F25" s="35"/>
    </row>
    <row r="26" spans="1:6" s="29" customFormat="1" ht="26.4">
      <c r="A26" s="30"/>
      <c r="B26" s="226" t="s">
        <v>209</v>
      </c>
      <c r="C26" s="68"/>
      <c r="D26" s="84"/>
      <c r="E26" s="86"/>
      <c r="F26" s="35"/>
    </row>
    <row r="27" spans="1:6" s="29" customFormat="1" ht="39.6">
      <c r="A27" s="30"/>
      <c r="B27" s="226" t="s">
        <v>210</v>
      </c>
      <c r="C27" s="68"/>
      <c r="D27" s="55"/>
      <c r="E27" s="87"/>
      <c r="F27" s="35"/>
    </row>
    <row r="28" spans="1:6" s="29" customFormat="1" ht="39.6">
      <c r="A28" s="30"/>
      <c r="B28" s="226" t="s">
        <v>213</v>
      </c>
      <c r="C28" s="68" t="s">
        <v>58</v>
      </c>
      <c r="D28" s="55">
        <v>30.5</v>
      </c>
      <c r="E28" s="87"/>
      <c r="F28" s="35">
        <f>D28*E28</f>
        <v>0</v>
      </c>
    </row>
    <row r="29" spans="1:6" s="29" customFormat="1" ht="13.2">
      <c r="A29" s="30"/>
      <c r="B29" s="226"/>
      <c r="C29" s="68"/>
      <c r="D29" s="55"/>
      <c r="E29" s="87"/>
      <c r="F29" s="35"/>
    </row>
    <row r="30" spans="1:6" s="29" customFormat="1" ht="39.6">
      <c r="A30" s="103">
        <v>3</v>
      </c>
      <c r="B30" s="32" t="s">
        <v>203</v>
      </c>
      <c r="C30" s="64"/>
      <c r="D30" s="13"/>
      <c r="E30" s="96"/>
      <c r="F30" s="65"/>
    </row>
    <row r="31" spans="1:6" s="29" customFormat="1" ht="13.2">
      <c r="A31" s="30"/>
      <c r="B31" s="226" t="s">
        <v>212</v>
      </c>
      <c r="C31" s="68"/>
      <c r="D31" s="84"/>
      <c r="E31" s="86"/>
      <c r="F31" s="35"/>
    </row>
    <row r="32" spans="1:6" s="29" customFormat="1" ht="26.4">
      <c r="A32" s="30"/>
      <c r="B32" s="226" t="s">
        <v>197</v>
      </c>
      <c r="C32" s="68"/>
      <c r="D32" s="84"/>
      <c r="E32" s="86"/>
      <c r="F32" s="35"/>
    </row>
    <row r="33" spans="1:6" s="29" customFormat="1" ht="26.4">
      <c r="A33" s="30"/>
      <c r="B33" s="226" t="s">
        <v>202</v>
      </c>
      <c r="C33" s="68"/>
      <c r="D33" s="84"/>
      <c r="E33" s="86"/>
      <c r="F33" s="35"/>
    </row>
    <row r="34" spans="1:6" s="29" customFormat="1" ht="39.6">
      <c r="A34" s="30"/>
      <c r="B34" s="226" t="s">
        <v>213</v>
      </c>
      <c r="C34" s="68"/>
      <c r="D34" s="55"/>
      <c r="E34" s="87"/>
      <c r="F34" s="35"/>
    </row>
    <row r="35" spans="1:6" s="29" customFormat="1" ht="13.2">
      <c r="A35" s="30"/>
      <c r="B35" s="226" t="s">
        <v>204</v>
      </c>
      <c r="C35" s="68" t="s">
        <v>58</v>
      </c>
      <c r="D35" s="55">
        <v>8</v>
      </c>
      <c r="E35" s="87"/>
      <c r="F35" s="35">
        <f>D35*E35</f>
        <v>0</v>
      </c>
    </row>
    <row r="36" spans="1:6" s="29" customFormat="1" ht="13.2">
      <c r="A36" s="30"/>
      <c r="B36" s="226" t="s">
        <v>205</v>
      </c>
      <c r="C36" s="68" t="s">
        <v>58</v>
      </c>
      <c r="D36" s="55">
        <v>8</v>
      </c>
      <c r="E36" s="87"/>
      <c r="F36" s="35">
        <f>D36*E36</f>
        <v>0</v>
      </c>
    </row>
    <row r="37" spans="1:6" s="29" customFormat="1" ht="13.2">
      <c r="A37" s="30"/>
      <c r="B37" s="95"/>
      <c r="C37" s="68"/>
      <c r="D37" s="55"/>
      <c r="E37" s="87"/>
      <c r="F37" s="35"/>
    </row>
    <row r="38" spans="1:6" s="29" customFormat="1" ht="26.25" customHeight="1">
      <c r="A38" s="103">
        <v>4</v>
      </c>
      <c r="B38" s="32" t="s">
        <v>228</v>
      </c>
      <c r="C38" s="64"/>
      <c r="D38" s="13"/>
      <c r="E38" s="96"/>
      <c r="F38" s="65"/>
    </row>
    <row r="39" spans="1:6" s="29" customFormat="1" ht="13.2">
      <c r="A39" s="30"/>
      <c r="B39" s="226" t="s">
        <v>211</v>
      </c>
      <c r="C39" s="64"/>
      <c r="D39" s="13"/>
      <c r="E39" s="96"/>
      <c r="F39" s="65"/>
    </row>
    <row r="40" spans="1:6" s="29" customFormat="1" ht="26.4">
      <c r="A40" s="30"/>
      <c r="B40" s="226" t="s">
        <v>197</v>
      </c>
      <c r="C40" s="64"/>
      <c r="D40" s="13"/>
      <c r="E40" s="96"/>
      <c r="F40" s="65"/>
    </row>
    <row r="41" spans="1:6" s="29" customFormat="1" ht="13.2">
      <c r="A41" s="30"/>
      <c r="B41" s="226" t="s">
        <v>214</v>
      </c>
      <c r="C41" s="64"/>
      <c r="D41" s="13"/>
      <c r="E41" s="96"/>
      <c r="F41" s="65"/>
    </row>
    <row r="42" spans="1:6" s="29" customFormat="1" ht="26.4">
      <c r="A42" s="30"/>
      <c r="B42" s="226" t="s">
        <v>202</v>
      </c>
      <c r="C42" s="68"/>
      <c r="D42" s="84"/>
      <c r="E42" s="86"/>
      <c r="F42" s="35"/>
    </row>
    <row r="43" spans="1:6" s="29" customFormat="1" ht="39.6">
      <c r="A43" s="30"/>
      <c r="B43" s="226" t="s">
        <v>213</v>
      </c>
      <c r="C43" s="68"/>
      <c r="D43" s="55"/>
      <c r="E43" s="87"/>
      <c r="F43" s="35"/>
    </row>
    <row r="44" spans="1:6" s="29" customFormat="1" ht="13.2">
      <c r="A44" s="30" t="s">
        <v>32</v>
      </c>
      <c r="B44" s="226" t="s">
        <v>230</v>
      </c>
      <c r="C44" s="68" t="s">
        <v>58</v>
      </c>
      <c r="D44" s="55">
        <v>31</v>
      </c>
      <c r="E44" s="87"/>
      <c r="F44" s="35">
        <f t="shared" ref="F44:F45" si="0">D44*E44</f>
        <v>0</v>
      </c>
    </row>
    <row r="45" spans="1:6" s="29" customFormat="1" ht="13.2">
      <c r="A45" s="30" t="s">
        <v>34</v>
      </c>
      <c r="B45" s="226" t="s">
        <v>241</v>
      </c>
      <c r="C45" s="68" t="s">
        <v>58</v>
      </c>
      <c r="D45" s="55">
        <v>15.58</v>
      </c>
      <c r="E45" s="87"/>
      <c r="F45" s="35">
        <f t="shared" si="0"/>
        <v>0</v>
      </c>
    </row>
    <row r="46" spans="1:6" s="29" customFormat="1" ht="13.2">
      <c r="A46" s="30"/>
      <c r="C46" s="68"/>
      <c r="D46" s="55"/>
      <c r="E46" s="87"/>
      <c r="F46" s="35"/>
    </row>
    <row r="47" spans="1:6" s="29" customFormat="1" ht="13.2">
      <c r="A47" s="30"/>
      <c r="B47" s="98" t="s">
        <v>231</v>
      </c>
      <c r="C47" s="68"/>
      <c r="D47" s="55"/>
      <c r="E47" s="86"/>
      <c r="F47" s="35"/>
    </row>
    <row r="48" spans="1:6" s="29" customFormat="1" ht="12.75" customHeight="1">
      <c r="A48" s="103">
        <v>5</v>
      </c>
      <c r="B48" s="32" t="s">
        <v>94</v>
      </c>
      <c r="C48" s="64"/>
      <c r="D48" s="13"/>
      <c r="E48" s="96"/>
      <c r="F48" s="65"/>
    </row>
    <row r="49" spans="1:6" s="29" customFormat="1" ht="13.2">
      <c r="A49" s="103"/>
      <c r="B49" s="32" t="s">
        <v>95</v>
      </c>
      <c r="C49" s="64"/>
      <c r="D49" s="13"/>
      <c r="E49" s="96"/>
      <c r="F49" s="65"/>
    </row>
    <row r="50" spans="1:6" s="29" customFormat="1" ht="81.599999999999994" customHeight="1">
      <c r="A50" s="103"/>
      <c r="B50" s="37" t="s">
        <v>215</v>
      </c>
      <c r="C50" s="64"/>
      <c r="D50" s="13"/>
      <c r="E50" s="96"/>
      <c r="F50" s="65"/>
    </row>
    <row r="51" spans="1:6" s="29" customFormat="1" ht="13.2">
      <c r="A51" s="30"/>
      <c r="B51" s="37" t="s">
        <v>217</v>
      </c>
      <c r="C51" s="74"/>
      <c r="E51" s="88"/>
      <c r="F51" s="74"/>
    </row>
    <row r="52" spans="1:6" s="29" customFormat="1" ht="13.2">
      <c r="A52" s="30"/>
      <c r="B52" s="37" t="s">
        <v>216</v>
      </c>
      <c r="C52" s="68" t="s">
        <v>58</v>
      </c>
      <c r="D52" s="84">
        <v>65</v>
      </c>
      <c r="E52" s="86"/>
      <c r="F52" s="35">
        <f>D52*E52</f>
        <v>0</v>
      </c>
    </row>
    <row r="53" spans="1:6" s="29" customFormat="1" ht="13.2">
      <c r="A53" s="103"/>
      <c r="B53" s="66"/>
      <c r="C53" s="64"/>
      <c r="D53" s="13"/>
      <c r="E53" s="96"/>
      <c r="F53" s="65"/>
    </row>
    <row r="54" spans="1:6" s="29" customFormat="1" ht="69" customHeight="1">
      <c r="A54" s="30">
        <v>6</v>
      </c>
      <c r="B54" s="37" t="s">
        <v>218</v>
      </c>
      <c r="C54" s="68" t="s">
        <v>58</v>
      </c>
      <c r="D54" s="84">
        <v>32</v>
      </c>
      <c r="E54" s="86"/>
      <c r="F54" s="35">
        <f>D54*E54</f>
        <v>0</v>
      </c>
    </row>
    <row r="55" spans="1:6" s="29" customFormat="1" ht="13.2">
      <c r="A55" s="30"/>
      <c r="B55" s="37"/>
      <c r="C55" s="68"/>
      <c r="D55" s="84"/>
      <c r="E55" s="86"/>
      <c r="F55" s="35"/>
    </row>
    <row r="56" spans="1:6" s="29" customFormat="1" ht="39.6">
      <c r="A56" s="30">
        <v>7</v>
      </c>
      <c r="B56" s="37" t="s">
        <v>96</v>
      </c>
      <c r="C56" s="68" t="s">
        <v>69</v>
      </c>
      <c r="D56" s="75">
        <v>0.03</v>
      </c>
      <c r="E56" s="35">
        <f>SUM(F14:F55)</f>
        <v>0</v>
      </c>
      <c r="F56" s="35">
        <f>D56*E56</f>
        <v>0</v>
      </c>
    </row>
    <row r="57" spans="1:6" s="29" customFormat="1" ht="13.2">
      <c r="A57" s="30"/>
      <c r="B57" s="95" t="s">
        <v>941</v>
      </c>
      <c r="C57" s="219"/>
      <c r="D57" s="225"/>
      <c r="E57" s="220"/>
      <c r="F57" s="647">
        <f>SUM(F15:F56)</f>
        <v>0</v>
      </c>
    </row>
    <row r="58" spans="1:6" s="29" customFormat="1" ht="13.2">
      <c r="A58" s="30"/>
      <c r="B58" s="95"/>
      <c r="C58" s="54"/>
      <c r="D58" s="648"/>
      <c r="E58" s="55"/>
      <c r="F58" s="649"/>
    </row>
    <row r="59" spans="1:6" s="29" customFormat="1" ht="39.6">
      <c r="A59" s="646" t="s">
        <v>924</v>
      </c>
      <c r="B59" s="95" t="s">
        <v>925</v>
      </c>
      <c r="C59" s="68"/>
      <c r="D59" s="54"/>
      <c r="E59" s="35"/>
      <c r="F59" s="35"/>
    </row>
    <row r="60" spans="1:6" s="29" customFormat="1" ht="13.2">
      <c r="A60" s="30"/>
      <c r="B60" s="37"/>
      <c r="C60" s="68"/>
      <c r="D60" s="54"/>
      <c r="E60" s="35"/>
      <c r="F60" s="35"/>
    </row>
    <row r="61" spans="1:6" s="29" customFormat="1" ht="26.4">
      <c r="A61" s="103">
        <v>1</v>
      </c>
      <c r="B61" s="32" t="s">
        <v>228</v>
      </c>
      <c r="C61" s="64"/>
      <c r="D61" s="13"/>
      <c r="E61" s="96"/>
      <c r="F61" s="65"/>
    </row>
    <row r="62" spans="1:6" s="29" customFormat="1" ht="13.2">
      <c r="A62" s="30"/>
      <c r="B62" s="226" t="s">
        <v>211</v>
      </c>
      <c r="C62" s="64"/>
      <c r="D62" s="13"/>
      <c r="E62" s="96"/>
      <c r="F62" s="65"/>
    </row>
    <row r="63" spans="1:6" s="29" customFormat="1" ht="26.4">
      <c r="A63" s="30"/>
      <c r="B63" s="226" t="s">
        <v>197</v>
      </c>
      <c r="C63" s="64"/>
      <c r="D63" s="13"/>
      <c r="E63" s="96"/>
      <c r="F63" s="65"/>
    </row>
    <row r="64" spans="1:6" s="29" customFormat="1" ht="13.2">
      <c r="A64" s="30"/>
      <c r="B64" s="226" t="s">
        <v>214</v>
      </c>
      <c r="C64" s="64"/>
      <c r="D64" s="13"/>
      <c r="E64" s="96"/>
      <c r="F64" s="65"/>
    </row>
    <row r="65" spans="1:6" s="29" customFormat="1" ht="26.4">
      <c r="A65" s="30"/>
      <c r="B65" s="226" t="s">
        <v>202</v>
      </c>
      <c r="C65" s="68"/>
      <c r="D65" s="84"/>
      <c r="E65" s="86"/>
      <c r="F65" s="35"/>
    </row>
    <row r="66" spans="1:6" s="29" customFormat="1" ht="39.6">
      <c r="A66" s="30"/>
      <c r="B66" s="226" t="s">
        <v>213</v>
      </c>
      <c r="C66" s="68"/>
      <c r="D66" s="55"/>
      <c r="E66" s="87"/>
      <c r="F66" s="35"/>
    </row>
    <row r="67" spans="1:6" s="29" customFormat="1" ht="13.2">
      <c r="A67" s="30" t="s">
        <v>37</v>
      </c>
      <c r="B67" s="29" t="s">
        <v>229</v>
      </c>
      <c r="C67" s="68" t="s">
        <v>58</v>
      </c>
      <c r="D67" s="55">
        <v>8.9</v>
      </c>
      <c r="E67" s="87"/>
      <c r="F67" s="35">
        <f t="shared" ref="F67" si="1">D67*E67</f>
        <v>0</v>
      </c>
    </row>
    <row r="68" spans="1:6" s="29" customFormat="1" ht="13.2">
      <c r="A68" s="30"/>
      <c r="C68" s="68"/>
      <c r="D68" s="55"/>
      <c r="E68" s="87"/>
      <c r="F68" s="35"/>
    </row>
    <row r="69" spans="1:6" s="29" customFormat="1" ht="39.6">
      <c r="A69" s="30">
        <v>2</v>
      </c>
      <c r="B69" s="97" t="s">
        <v>626</v>
      </c>
      <c r="C69" s="68"/>
      <c r="D69" s="55"/>
      <c r="E69" s="87"/>
      <c r="F69" s="35"/>
    </row>
    <row r="70" spans="1:6" s="29" customFormat="1" ht="13.2">
      <c r="A70" s="30"/>
      <c r="B70" s="226" t="s">
        <v>212</v>
      </c>
      <c r="C70" s="68"/>
      <c r="D70" s="55"/>
      <c r="E70" s="87"/>
      <c r="F70" s="35"/>
    </row>
    <row r="71" spans="1:6" s="29" customFormat="1" ht="26.4">
      <c r="A71" s="30"/>
      <c r="B71" s="226" t="s">
        <v>197</v>
      </c>
      <c r="C71" s="68"/>
      <c r="D71" s="55"/>
      <c r="E71" s="87"/>
      <c r="F71" s="35"/>
    </row>
    <row r="72" spans="1:6" s="29" customFormat="1" ht="26.4">
      <c r="A72" s="30"/>
      <c r="B72" s="226" t="s">
        <v>202</v>
      </c>
      <c r="C72" s="68"/>
      <c r="D72" s="55"/>
      <c r="E72" s="87"/>
      <c r="F72" s="35"/>
    </row>
    <row r="73" spans="1:6" s="29" customFormat="1" ht="39.6">
      <c r="A73" s="30"/>
      <c r="B73" s="226" t="s">
        <v>213</v>
      </c>
      <c r="C73" s="68" t="s">
        <v>58</v>
      </c>
      <c r="D73" s="55">
        <v>12.75</v>
      </c>
      <c r="E73" s="87"/>
      <c r="F73" s="35">
        <f t="shared" ref="F73" si="2">D73*E73</f>
        <v>0</v>
      </c>
    </row>
    <row r="74" spans="1:6" s="29" customFormat="1" ht="13.2">
      <c r="A74" s="30"/>
      <c r="C74" s="68"/>
      <c r="D74" s="55"/>
      <c r="E74" s="87"/>
      <c r="F74" s="35"/>
    </row>
    <row r="75" spans="1:6" s="29" customFormat="1" ht="39.6">
      <c r="A75" s="30">
        <v>3</v>
      </c>
      <c r="B75" s="37" t="s">
        <v>96</v>
      </c>
      <c r="C75" s="68" t="s">
        <v>69</v>
      </c>
      <c r="D75" s="75">
        <v>0.03</v>
      </c>
      <c r="E75" s="35">
        <f>SUM(F67:F73)</f>
        <v>0</v>
      </c>
      <c r="F75" s="35">
        <f>D75*E75</f>
        <v>0</v>
      </c>
    </row>
    <row r="76" spans="1:6" s="29" customFormat="1" ht="13.2">
      <c r="A76" s="30"/>
      <c r="B76" s="95" t="s">
        <v>942</v>
      </c>
      <c r="C76" s="219"/>
      <c r="D76" s="225"/>
      <c r="E76" s="220"/>
      <c r="F76" s="647">
        <f>SUM(F71:F75)</f>
        <v>0</v>
      </c>
    </row>
    <row r="77" spans="1:6" s="29" customFormat="1" ht="13.2">
      <c r="A77" s="30"/>
      <c r="C77" s="68"/>
      <c r="D77" s="55"/>
      <c r="E77" s="87"/>
      <c r="F77" s="35"/>
    </row>
    <row r="78" spans="1:6" s="29" customFormat="1" ht="13.2">
      <c r="A78" s="30"/>
      <c r="B78" s="37"/>
      <c r="C78" s="68"/>
      <c r="D78" s="54"/>
      <c r="E78" s="35"/>
      <c r="F78" s="35"/>
    </row>
    <row r="79" spans="1:6" s="29" customFormat="1" ht="13.2">
      <c r="A79" s="646" t="s">
        <v>929</v>
      </c>
      <c r="B79" s="95" t="s">
        <v>930</v>
      </c>
      <c r="C79" s="68"/>
      <c r="D79" s="54"/>
      <c r="E79" s="35"/>
      <c r="F79" s="35"/>
    </row>
    <row r="80" spans="1:6" s="29" customFormat="1" ht="13.2">
      <c r="A80" s="30"/>
      <c r="B80" s="37"/>
      <c r="C80" s="68"/>
      <c r="D80" s="54"/>
      <c r="E80" s="35"/>
      <c r="F80" s="35"/>
    </row>
    <row r="81" spans="1:6" s="29" customFormat="1" ht="26.4">
      <c r="A81" s="30">
        <v>1</v>
      </c>
      <c r="B81" s="97" t="s">
        <v>627</v>
      </c>
      <c r="C81" s="68"/>
      <c r="D81" s="55"/>
      <c r="E81" s="87"/>
      <c r="F81" s="35"/>
    </row>
    <row r="82" spans="1:6" s="29" customFormat="1" ht="13.2">
      <c r="A82" s="30"/>
      <c r="B82" s="226" t="s">
        <v>212</v>
      </c>
      <c r="C82" s="68"/>
      <c r="D82" s="55"/>
      <c r="E82" s="87"/>
      <c r="F82" s="35"/>
    </row>
    <row r="83" spans="1:6" s="29" customFormat="1" ht="26.4">
      <c r="A83" s="30"/>
      <c r="B83" s="226" t="s">
        <v>197</v>
      </c>
      <c r="C83" s="68"/>
      <c r="D83" s="55"/>
      <c r="E83" s="87"/>
      <c r="F83" s="35"/>
    </row>
    <row r="84" spans="1:6" s="29" customFormat="1" ht="26.4">
      <c r="A84" s="30"/>
      <c r="B84" s="226" t="s">
        <v>202</v>
      </c>
      <c r="C84" s="68"/>
      <c r="D84" s="55"/>
      <c r="E84" s="87"/>
      <c r="F84" s="35"/>
    </row>
    <row r="85" spans="1:6" s="29" customFormat="1" ht="39.6">
      <c r="A85" s="30"/>
      <c r="B85" s="226" t="s">
        <v>213</v>
      </c>
      <c r="C85" s="68" t="s">
        <v>58</v>
      </c>
      <c r="D85" s="55">
        <v>26</v>
      </c>
      <c r="E85" s="87"/>
      <c r="F85" s="35">
        <f t="shared" ref="F85" si="3">D85*E85</f>
        <v>0</v>
      </c>
    </row>
    <row r="86" spans="1:6" s="29" customFormat="1" ht="13.2">
      <c r="A86" s="30"/>
      <c r="B86" s="37"/>
      <c r="C86" s="68"/>
      <c r="D86" s="54"/>
      <c r="E86" s="35"/>
      <c r="F86" s="35"/>
    </row>
    <row r="87" spans="1:6" s="29" customFormat="1" ht="39.6">
      <c r="A87" s="30">
        <v>2</v>
      </c>
      <c r="B87" s="37" t="s">
        <v>96</v>
      </c>
      <c r="C87" s="68" t="s">
        <v>69</v>
      </c>
      <c r="D87" s="75">
        <v>0.03</v>
      </c>
      <c r="E87" s="35">
        <f>F85</f>
        <v>0</v>
      </c>
      <c r="F87" s="35">
        <f>D87*E87</f>
        <v>0</v>
      </c>
    </row>
    <row r="88" spans="1:6" s="29" customFormat="1" ht="13.2">
      <c r="A88" s="30"/>
      <c r="B88" s="95" t="s">
        <v>943</v>
      </c>
      <c r="C88" s="37"/>
      <c r="D88" s="219"/>
      <c r="E88" s="225"/>
      <c r="F88" s="647">
        <f>SUM(F85:F87)</f>
        <v>0</v>
      </c>
    </row>
    <row r="89" spans="1:6" s="29" customFormat="1" ht="13.2">
      <c r="A89" s="30"/>
      <c r="B89" s="37"/>
      <c r="C89" s="68"/>
      <c r="D89" s="54"/>
      <c r="E89" s="35"/>
      <c r="F89" s="35"/>
    </row>
    <row r="90" spans="1:6" s="29" customFormat="1" ht="13.2">
      <c r="A90" s="30"/>
      <c r="B90" s="37"/>
      <c r="C90" s="100"/>
      <c r="D90" s="101"/>
      <c r="E90" s="100"/>
      <c r="F90" s="47"/>
    </row>
    <row r="91" spans="1:6" s="53" customFormat="1" ht="13.2">
      <c r="A91" s="48"/>
      <c r="B91" s="61" t="s">
        <v>97</v>
      </c>
      <c r="C91" s="50"/>
      <c r="D91" s="51"/>
      <c r="E91" s="52"/>
      <c r="F91" s="51">
        <f>F57+F76+F88</f>
        <v>0</v>
      </c>
    </row>
    <row r="92" spans="1:6" s="29" customFormat="1" ht="13.2">
      <c r="A92" s="30"/>
      <c r="B92" s="37"/>
      <c r="C92" s="54"/>
      <c r="D92" s="55"/>
      <c r="E92" s="56"/>
      <c r="F92" s="55"/>
    </row>
    <row r="93" spans="1:6">
      <c r="A93" s="30"/>
      <c r="B93" s="37"/>
      <c r="E93" s="56"/>
    </row>
    <row r="94" spans="1:6">
      <c r="A94" s="30"/>
      <c r="B94" s="37"/>
      <c r="E94" s="56"/>
    </row>
    <row r="95" spans="1:6">
      <c r="A95" s="30"/>
      <c r="B95" s="37"/>
      <c r="E95" s="56"/>
    </row>
    <row r="96" spans="1:6">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sheetData>
  <pageMargins left="0.74999999999999989" right="0.74999999999999989" top="1.2956692913385828" bottom="1.1566929133858268" header="1" footer="0"/>
  <pageSetup paperSize="0" fitToWidth="0" fitToHeight="0" pageOrder="overThenDown" orientation="portrait" horizontalDpi="0" verticalDpi="0" copies="0"/>
  <headerFooter alignWithMargins="0">
    <oddFooter>&amp;C&amp;10&amp;P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IB438"/>
  <sheetViews>
    <sheetView topLeftCell="A18" zoomScale="115" zoomScaleNormal="115" workbookViewId="0">
      <selection activeCell="E25" sqref="E25"/>
    </sheetView>
  </sheetViews>
  <sheetFormatPr defaultRowHeight="13.8"/>
  <cols>
    <col min="1" max="1" width="6.8984375" style="57" customWidth="1"/>
    <col min="2" max="2" width="35.3984375" style="32" customWidth="1"/>
    <col min="3" max="3" width="4.69921875" style="54" customWidth="1"/>
    <col min="4" max="4" width="6.69921875" style="55" customWidth="1"/>
    <col min="5" max="5" width="9.3984375" style="55" customWidth="1"/>
    <col min="6" max="6" width="10.5" style="55" customWidth="1"/>
    <col min="7" max="236" width="8.5" style="29" customWidth="1"/>
    <col min="237" max="1004" width="10.69921875" customWidth="1"/>
  </cols>
  <sheetData>
    <row r="2" spans="1:6">
      <c r="A2" s="30"/>
      <c r="B2" s="58"/>
      <c r="C2" s="59"/>
      <c r="D2" s="60"/>
      <c r="E2" s="60"/>
    </row>
    <row r="3" spans="1:6">
      <c r="A3" s="48" t="s">
        <v>19</v>
      </c>
      <c r="B3" s="61" t="s">
        <v>16</v>
      </c>
      <c r="C3" s="28" t="s">
        <v>25</v>
      </c>
      <c r="D3" s="12" t="s">
        <v>26</v>
      </c>
      <c r="E3" s="12" t="s">
        <v>27</v>
      </c>
      <c r="F3" s="12" t="s">
        <v>28</v>
      </c>
    </row>
    <row r="4" spans="1:6" s="83" customFormat="1" ht="13.2">
      <c r="A4" s="103"/>
      <c r="B4" s="63"/>
      <c r="C4" s="64"/>
      <c r="D4" s="65"/>
      <c r="E4" s="13"/>
      <c r="F4" s="35"/>
    </row>
    <row r="5" spans="1:6">
      <c r="A5" s="103"/>
      <c r="B5" s="63" t="s">
        <v>71</v>
      </c>
      <c r="C5" s="64"/>
      <c r="D5" s="65"/>
      <c r="E5" s="13"/>
      <c r="F5" s="35"/>
    </row>
    <row r="6" spans="1:6">
      <c r="A6" s="103"/>
      <c r="B6" s="66"/>
      <c r="C6" s="64"/>
      <c r="D6" s="65"/>
      <c r="E6" s="13"/>
      <c r="F6" s="35"/>
    </row>
    <row r="7" spans="1:6" ht="39.6">
      <c r="A7" s="103"/>
      <c r="B7" s="66" t="s">
        <v>75</v>
      </c>
      <c r="C7" s="64"/>
      <c r="D7" s="65"/>
      <c r="E7" s="13"/>
      <c r="F7" s="35"/>
    </row>
    <row r="8" spans="1:6" ht="26.4">
      <c r="A8" s="30"/>
      <c r="B8" s="37" t="s">
        <v>219</v>
      </c>
      <c r="C8" s="68"/>
      <c r="D8" s="35"/>
      <c r="E8" s="70"/>
      <c r="F8" s="35"/>
    </row>
    <row r="9" spans="1:6">
      <c r="A9" s="103"/>
      <c r="B9" s="66"/>
      <c r="C9" s="64"/>
      <c r="D9" s="65"/>
      <c r="E9" s="13"/>
      <c r="F9" s="35"/>
    </row>
    <row r="10" spans="1:6">
      <c r="A10" s="103"/>
      <c r="B10" s="67" t="s">
        <v>29</v>
      </c>
      <c r="C10" s="64"/>
      <c r="D10" s="65"/>
      <c r="E10" s="13"/>
      <c r="F10" s="35"/>
    </row>
    <row r="11" spans="1:6">
      <c r="A11" s="645" t="s">
        <v>923</v>
      </c>
      <c r="B11" s="67" t="s">
        <v>180</v>
      </c>
      <c r="C11" s="64"/>
      <c r="D11" s="65"/>
      <c r="E11" s="13"/>
      <c r="F11" s="35"/>
    </row>
    <row r="12" spans="1:6" ht="66">
      <c r="A12" s="103">
        <v>1</v>
      </c>
      <c r="B12" s="230" t="s">
        <v>220</v>
      </c>
      <c r="C12" s="68" t="s">
        <v>58</v>
      </c>
      <c r="D12" s="228">
        <v>430</v>
      </c>
      <c r="E12" s="229"/>
      <c r="F12" s="35">
        <f>D12*E12</f>
        <v>0</v>
      </c>
    </row>
    <row r="13" spans="1:6">
      <c r="A13" s="103"/>
      <c r="B13" s="230"/>
      <c r="C13" s="68"/>
      <c r="D13" s="228"/>
      <c r="E13" s="229"/>
      <c r="F13" s="35"/>
    </row>
    <row r="14" spans="1:6" ht="66">
      <c r="A14" s="57">
        <v>2</v>
      </c>
      <c r="B14" s="230" t="s">
        <v>221</v>
      </c>
      <c r="C14" s="68" t="s">
        <v>58</v>
      </c>
      <c r="D14" s="228">
        <v>30</v>
      </c>
      <c r="E14" s="229"/>
      <c r="F14" s="35">
        <f>D14*E14</f>
        <v>0</v>
      </c>
    </row>
    <row r="15" spans="1:6">
      <c r="B15" s="230"/>
      <c r="C15" s="68"/>
      <c r="D15" s="228"/>
      <c r="E15" s="229"/>
      <c r="F15" s="35"/>
    </row>
    <row r="16" spans="1:6" ht="66">
      <c r="A16" s="57">
        <v>3</v>
      </c>
      <c r="B16" s="231" t="s">
        <v>225</v>
      </c>
      <c r="C16" s="68"/>
      <c r="D16" s="228"/>
      <c r="E16" s="229"/>
      <c r="F16" s="35"/>
    </row>
    <row r="17" spans="1:6" ht="107.4" customHeight="1">
      <c r="B17" s="231" t="s">
        <v>223</v>
      </c>
      <c r="C17" s="68"/>
      <c r="D17" s="228"/>
      <c r="E17" s="229"/>
      <c r="F17" s="35"/>
    </row>
    <row r="18" spans="1:6" ht="77.400000000000006" customHeight="1">
      <c r="B18" s="231" t="s">
        <v>224</v>
      </c>
      <c r="C18" s="68" t="s">
        <v>58</v>
      </c>
      <c r="D18" s="228">
        <v>430</v>
      </c>
      <c r="E18" s="229"/>
      <c r="F18" s="35">
        <f>D18*E18</f>
        <v>0</v>
      </c>
    </row>
    <row r="19" spans="1:6" ht="18" customHeight="1">
      <c r="B19" s="231"/>
      <c r="C19" s="68"/>
      <c r="D19" s="228"/>
      <c r="E19" s="229"/>
      <c r="F19" s="35"/>
    </row>
    <row r="20" spans="1:6" ht="39.6">
      <c r="A20" s="57">
        <v>4</v>
      </c>
      <c r="B20" s="231" t="s">
        <v>226</v>
      </c>
      <c r="C20" s="68" t="s">
        <v>58</v>
      </c>
      <c r="D20" s="228">
        <v>430</v>
      </c>
      <c r="E20" s="229"/>
      <c r="F20" s="35">
        <f>D20*E20</f>
        <v>0</v>
      </c>
    </row>
    <row r="21" spans="1:6">
      <c r="A21" s="103"/>
      <c r="B21" s="231"/>
      <c r="C21" s="228"/>
      <c r="D21" s="229"/>
      <c r="E21" s="87"/>
      <c r="F21" s="35"/>
    </row>
    <row r="22" spans="1:6" ht="39.6">
      <c r="A22" s="103">
        <v>5</v>
      </c>
      <c r="B22" s="227" t="s">
        <v>222</v>
      </c>
      <c r="C22" s="68" t="s">
        <v>36</v>
      </c>
      <c r="D22" s="73">
        <v>375</v>
      </c>
      <c r="E22" s="87"/>
      <c r="F22" s="35">
        <f>D22*E22</f>
        <v>0</v>
      </c>
    </row>
    <row r="23" spans="1:6">
      <c r="A23" s="103"/>
      <c r="B23" s="67"/>
      <c r="C23" s="64"/>
      <c r="D23" s="65"/>
      <c r="E23" s="65"/>
      <c r="F23" s="35"/>
    </row>
    <row r="24" spans="1:6" ht="66">
      <c r="A24" s="30">
        <v>6</v>
      </c>
      <c r="B24" s="37" t="s">
        <v>98</v>
      </c>
      <c r="C24" s="68" t="s">
        <v>69</v>
      </c>
      <c r="D24" s="68">
        <v>0.03</v>
      </c>
      <c r="E24" s="35">
        <f>SUM(F12:F23)</f>
        <v>0</v>
      </c>
      <c r="F24" s="35">
        <f>D24*E24</f>
        <v>0</v>
      </c>
    </row>
    <row r="25" spans="1:6">
      <c r="A25" s="30"/>
      <c r="B25" s="95" t="s">
        <v>941</v>
      </c>
      <c r="C25" s="219"/>
      <c r="D25" s="225"/>
      <c r="E25" s="220"/>
      <c r="F25" s="647">
        <f>SUM(F12:F24)</f>
        <v>0</v>
      </c>
    </row>
    <row r="26" spans="1:6">
      <c r="A26" s="30"/>
      <c r="B26" s="37"/>
      <c r="C26" s="68"/>
      <c r="D26" s="68"/>
      <c r="F26" s="35"/>
    </row>
    <row r="27" spans="1:6" ht="39.6">
      <c r="A27" s="646" t="s">
        <v>924</v>
      </c>
      <c r="B27" s="95" t="s">
        <v>925</v>
      </c>
      <c r="C27" s="68"/>
      <c r="D27" s="68"/>
      <c r="F27" s="35"/>
    </row>
    <row r="28" spans="1:6">
      <c r="A28" s="30"/>
      <c r="B28" s="37"/>
      <c r="C28" s="68"/>
      <c r="D28" s="68"/>
      <c r="F28" s="35"/>
    </row>
    <row r="29" spans="1:6" ht="121.2" customHeight="1">
      <c r="A29" s="30">
        <v>1</v>
      </c>
      <c r="B29" s="37" t="s">
        <v>953</v>
      </c>
      <c r="C29" s="68" t="s">
        <v>58</v>
      </c>
      <c r="D29" s="68">
        <v>10</v>
      </c>
      <c r="F29" s="35">
        <f>D29*E29</f>
        <v>0</v>
      </c>
    </row>
    <row r="30" spans="1:6">
      <c r="A30" s="30"/>
      <c r="B30" s="37" t="s">
        <v>954</v>
      </c>
      <c r="C30" s="68" t="s">
        <v>36</v>
      </c>
      <c r="D30" s="68">
        <v>12.5</v>
      </c>
      <c r="F30" s="35">
        <f>D30*E30</f>
        <v>0</v>
      </c>
    </row>
    <row r="31" spans="1:6">
      <c r="A31" s="30"/>
      <c r="B31" s="37"/>
      <c r="C31" s="68"/>
      <c r="D31" s="68"/>
      <c r="F31" s="35"/>
    </row>
    <row r="32" spans="1:6" ht="66">
      <c r="A32" s="30">
        <v>2</v>
      </c>
      <c r="B32" s="37" t="s">
        <v>98</v>
      </c>
      <c r="C32" s="68" t="s">
        <v>69</v>
      </c>
      <c r="D32" s="68">
        <v>0.03</v>
      </c>
      <c r="E32" s="35">
        <f>SUM(F29:F30)</f>
        <v>0</v>
      </c>
      <c r="F32" s="35">
        <f>D32*E32</f>
        <v>0</v>
      </c>
    </row>
    <row r="33" spans="1:6">
      <c r="A33" s="30"/>
      <c r="B33" s="95" t="s">
        <v>942</v>
      </c>
      <c r="C33" s="219"/>
      <c r="D33" s="225"/>
      <c r="E33" s="220"/>
      <c r="F33" s="647">
        <f>SUM(F29:F32)</f>
        <v>0</v>
      </c>
    </row>
    <row r="34" spans="1:6">
      <c r="A34" s="30"/>
      <c r="B34" s="37"/>
      <c r="C34" s="68"/>
      <c r="D34" s="68"/>
      <c r="F34" s="35"/>
    </row>
    <row r="35" spans="1:6">
      <c r="A35" s="646" t="s">
        <v>929</v>
      </c>
      <c r="B35" s="95" t="s">
        <v>930</v>
      </c>
      <c r="C35" s="68"/>
      <c r="D35" s="68"/>
      <c r="F35" s="35"/>
    </row>
    <row r="36" spans="1:6">
      <c r="A36" s="646"/>
      <c r="B36" s="95"/>
      <c r="C36" s="68"/>
      <c r="D36" s="68"/>
      <c r="F36" s="35"/>
    </row>
    <row r="37" spans="1:6" ht="26.4">
      <c r="A37" s="30">
        <v>1</v>
      </c>
      <c r="B37" s="37" t="s">
        <v>955</v>
      </c>
      <c r="C37" s="68" t="s">
        <v>58</v>
      </c>
      <c r="D37" s="68">
        <v>332.17</v>
      </c>
      <c r="F37" s="35">
        <f>D37*E37</f>
        <v>0</v>
      </c>
    </row>
    <row r="38" spans="1:6">
      <c r="A38" s="30"/>
      <c r="B38" s="37"/>
      <c r="C38" s="68"/>
      <c r="D38" s="68"/>
      <c r="F38" s="35"/>
    </row>
    <row r="39" spans="1:6" ht="66">
      <c r="A39" s="30">
        <v>2</v>
      </c>
      <c r="B39" s="37" t="s">
        <v>98</v>
      </c>
      <c r="C39" s="68" t="s">
        <v>69</v>
      </c>
      <c r="D39" s="68">
        <v>0.03</v>
      </c>
      <c r="E39" s="35">
        <f>SUM(F36:F37)</f>
        <v>0</v>
      </c>
      <c r="F39" s="35">
        <f>D39*E39</f>
        <v>0</v>
      </c>
    </row>
    <row r="40" spans="1:6">
      <c r="A40" s="30"/>
      <c r="B40" s="95" t="s">
        <v>943</v>
      </c>
      <c r="C40" s="37"/>
      <c r="D40" s="219"/>
      <c r="E40" s="225"/>
      <c r="F40" s="647">
        <f>SUM(F37:F39)</f>
        <v>0</v>
      </c>
    </row>
    <row r="41" spans="1:6">
      <c r="A41" s="103"/>
      <c r="B41" s="67"/>
      <c r="C41" s="64"/>
      <c r="D41" s="65"/>
      <c r="E41" s="13"/>
      <c r="F41" s="35"/>
    </row>
    <row r="42" spans="1:6" s="53" customFormat="1" ht="13.2">
      <c r="A42" s="48"/>
      <c r="B42" s="61" t="s">
        <v>99</v>
      </c>
      <c r="C42" s="50"/>
      <c r="D42" s="51"/>
      <c r="E42" s="52"/>
      <c r="F42" s="51">
        <f>F33+F25+F40</f>
        <v>0</v>
      </c>
    </row>
    <row r="43" spans="1:6">
      <c r="A43" s="30"/>
      <c r="B43" s="37"/>
      <c r="E43" s="56"/>
    </row>
    <row r="44" spans="1:6">
      <c r="A44" s="30"/>
      <c r="B44" s="37"/>
      <c r="E44" s="56"/>
    </row>
    <row r="45" spans="1:6">
      <c r="A45" s="30"/>
      <c r="B45" s="37"/>
      <c r="E45" s="56"/>
    </row>
    <row r="46" spans="1:6">
      <c r="A46" s="30"/>
      <c r="B46" s="37"/>
      <c r="E46" s="56"/>
    </row>
    <row r="47" spans="1:6">
      <c r="A47" s="30"/>
      <c r="B47" s="37"/>
      <c r="E47" s="56"/>
    </row>
    <row r="48" spans="1:6">
      <c r="A48" s="30"/>
      <c r="B48" s="37"/>
      <c r="E48" s="56"/>
    </row>
    <row r="49" spans="1:5">
      <c r="A49" s="30"/>
      <c r="B49" s="37"/>
      <c r="E49" s="56"/>
    </row>
    <row r="50" spans="1:5">
      <c r="A50" s="30"/>
      <c r="B50" s="37"/>
      <c r="E50" s="56"/>
    </row>
    <row r="51" spans="1:5">
      <c r="A51" s="30"/>
      <c r="B51" s="37"/>
      <c r="E51" s="56"/>
    </row>
    <row r="52" spans="1:5">
      <c r="A52" s="30"/>
      <c r="B52" s="37"/>
      <c r="E52" s="56"/>
    </row>
    <row r="53" spans="1:5">
      <c r="A53" s="30"/>
      <c r="B53" s="37"/>
      <c r="E53" s="56"/>
    </row>
    <row r="54" spans="1:5">
      <c r="A54" s="30"/>
      <c r="B54" s="37"/>
      <c r="E54" s="56"/>
    </row>
    <row r="55" spans="1:5">
      <c r="A55" s="30"/>
      <c r="B55" s="37"/>
      <c r="E55" s="56"/>
    </row>
    <row r="56" spans="1:5">
      <c r="A56" s="30"/>
      <c r="B56" s="37"/>
      <c r="E56" s="56"/>
    </row>
    <row r="57" spans="1:5">
      <c r="A57" s="30"/>
      <c r="B57" s="37"/>
      <c r="E57" s="56"/>
    </row>
    <row r="58" spans="1:5">
      <c r="A58" s="30"/>
      <c r="B58" s="37"/>
      <c r="E58" s="56"/>
    </row>
    <row r="59" spans="1:5">
      <c r="A59" s="30"/>
      <c r="B59" s="37"/>
      <c r="E59" s="56"/>
    </row>
    <row r="60" spans="1:5">
      <c r="A60" s="30"/>
      <c r="B60" s="37"/>
      <c r="E60" s="56"/>
    </row>
    <row r="61" spans="1:5">
      <c r="A61" s="30"/>
      <c r="B61" s="37"/>
      <c r="E61" s="56"/>
    </row>
    <row r="62" spans="1:5" ht="11.25" customHeight="1">
      <c r="A62" s="30"/>
      <c r="B62" s="37"/>
      <c r="E62" s="56"/>
    </row>
    <row r="63" spans="1:5">
      <c r="A63" s="30"/>
      <c r="B63" s="37"/>
      <c r="E63" s="56"/>
    </row>
    <row r="64" spans="1:5">
      <c r="A64" s="30"/>
      <c r="B64" s="37"/>
      <c r="E64" s="56"/>
    </row>
    <row r="65" spans="1:5">
      <c r="A65" s="30"/>
      <c r="B65" s="37"/>
      <c r="E65" s="56"/>
    </row>
    <row r="66" spans="1:5">
      <c r="A66" s="30"/>
      <c r="B66" s="37"/>
      <c r="E66" s="56"/>
    </row>
    <row r="67" spans="1:5">
      <c r="A67" s="30"/>
      <c r="B67" s="37"/>
      <c r="E67" s="56"/>
    </row>
    <row r="68" spans="1:5">
      <c r="A68" s="30"/>
      <c r="B68" s="37"/>
      <c r="E68" s="56"/>
    </row>
    <row r="69" spans="1:5">
      <c r="A69" s="30"/>
      <c r="B69" s="37"/>
      <c r="E69" s="56"/>
    </row>
    <row r="70" spans="1:5">
      <c r="A70" s="30"/>
      <c r="B70" s="37"/>
      <c r="E70" s="56"/>
    </row>
    <row r="71" spans="1:5">
      <c r="A71" s="30"/>
      <c r="B71" s="37"/>
      <c r="E71" s="56"/>
    </row>
    <row r="72" spans="1:5">
      <c r="A72" s="30"/>
      <c r="B72" s="37"/>
      <c r="E72" s="56"/>
    </row>
    <row r="73" spans="1:5">
      <c r="A73" s="30"/>
      <c r="B73" s="37"/>
      <c r="E73" s="56"/>
    </row>
    <row r="74" spans="1:5">
      <c r="A74" s="30"/>
      <c r="B74" s="37"/>
      <c r="E74" s="56"/>
    </row>
    <row r="75" spans="1:5">
      <c r="A75" s="30"/>
      <c r="B75" s="37"/>
      <c r="E75" s="56"/>
    </row>
    <row r="76" spans="1:5">
      <c r="A76" s="30"/>
      <c r="B76" s="37"/>
      <c r="E76" s="56"/>
    </row>
    <row r="77" spans="1:5">
      <c r="A77" s="30"/>
      <c r="B77" s="37"/>
      <c r="E77" s="56"/>
    </row>
    <row r="78" spans="1:5">
      <c r="A78" s="30"/>
      <c r="B78" s="37"/>
      <c r="E78" s="56"/>
    </row>
    <row r="79" spans="1:5">
      <c r="A79" s="30"/>
      <c r="B79" s="37"/>
      <c r="E79" s="56"/>
    </row>
    <row r="80" spans="1:5">
      <c r="A80" s="30"/>
      <c r="B80" s="37"/>
      <c r="E80" s="56"/>
    </row>
    <row r="81" spans="1:5">
      <c r="A81" s="30"/>
      <c r="B81" s="37"/>
      <c r="E81" s="56"/>
    </row>
    <row r="82" spans="1:5">
      <c r="A82" s="30"/>
      <c r="B82" s="37"/>
      <c r="E82" s="56"/>
    </row>
    <row r="83" spans="1:5">
      <c r="A83" s="30"/>
      <c r="B83" s="37"/>
      <c r="E83" s="56"/>
    </row>
    <row r="84" spans="1:5">
      <c r="A84" s="30"/>
      <c r="B84" s="37"/>
      <c r="E84" s="56"/>
    </row>
    <row r="85" spans="1:5">
      <c r="A85" s="30"/>
      <c r="B85" s="37"/>
      <c r="E85" s="56"/>
    </row>
    <row r="86" spans="1:5">
      <c r="A86" s="30"/>
      <c r="B86" s="37"/>
      <c r="E86" s="56"/>
    </row>
    <row r="87" spans="1:5">
      <c r="A87" s="30"/>
      <c r="B87" s="37"/>
      <c r="E87" s="56"/>
    </row>
    <row r="88" spans="1:5">
      <c r="A88" s="30"/>
      <c r="B88" s="37"/>
      <c r="E88" s="56"/>
    </row>
    <row r="89" spans="1:5">
      <c r="A89" s="30"/>
      <c r="B89" s="37"/>
      <c r="E89" s="56"/>
    </row>
    <row r="90" spans="1:5">
      <c r="A90" s="30"/>
      <c r="B90" s="37"/>
      <c r="E90" s="56"/>
    </row>
    <row r="91" spans="1:5">
      <c r="A91" s="30"/>
      <c r="B91" s="37"/>
      <c r="E91" s="56"/>
    </row>
    <row r="92" spans="1:5">
      <c r="A92" s="30"/>
      <c r="B92" s="37"/>
      <c r="E92" s="56"/>
    </row>
    <row r="93" spans="1:5">
      <c r="A93" s="30"/>
      <c r="B93" s="37"/>
      <c r="E93" s="56"/>
    </row>
    <row r="94" spans="1:5">
      <c r="A94" s="30"/>
      <c r="B94" s="37"/>
      <c r="E94" s="56"/>
    </row>
    <row r="95" spans="1:5">
      <c r="A95" s="30"/>
      <c r="B95" s="37"/>
      <c r="E95" s="56"/>
    </row>
    <row r="96" spans="1:5">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sheetData>
  <pageMargins left="0.91929133858267698" right="0.74999999999999989" top="1.2956692913385828" bottom="1.2956692913385828" header="1" footer="1"/>
  <pageSetup paperSize="9" fitToWidth="0" fitToHeight="0" pageOrder="overThenDown"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B451"/>
  <sheetViews>
    <sheetView topLeftCell="A36" zoomScale="145" zoomScaleNormal="145" workbookViewId="0">
      <selection activeCell="E47" sqref="E47"/>
    </sheetView>
  </sheetViews>
  <sheetFormatPr defaultRowHeight="13.8"/>
  <cols>
    <col min="1" max="1" width="6.19921875" style="57" customWidth="1"/>
    <col min="2" max="2" width="35.3984375" style="32" customWidth="1"/>
    <col min="3" max="3" width="5" style="54" customWidth="1"/>
    <col min="4" max="4" width="6.69921875" style="55" customWidth="1"/>
    <col min="5" max="5" width="8.3984375" style="55" customWidth="1"/>
    <col min="6" max="6" width="9.19921875" style="55" customWidth="1"/>
    <col min="7" max="236" width="8.5" style="29" customWidth="1"/>
    <col min="237" max="1004" width="10.69921875" customWidth="1"/>
  </cols>
  <sheetData>
    <row r="2" spans="1:6">
      <c r="A2" s="30"/>
      <c r="B2" s="58"/>
      <c r="C2" s="59"/>
      <c r="D2" s="60"/>
    </row>
    <row r="3" spans="1:6">
      <c r="A3" s="48" t="s">
        <v>20</v>
      </c>
      <c r="B3" s="61" t="s">
        <v>17</v>
      </c>
      <c r="C3" s="28" t="s">
        <v>25</v>
      </c>
      <c r="D3" s="12" t="s">
        <v>26</v>
      </c>
      <c r="E3" s="102" t="s">
        <v>27</v>
      </c>
      <c r="F3" s="12" t="s">
        <v>28</v>
      </c>
    </row>
    <row r="4" spans="1:6" s="83" customFormat="1" ht="13.2">
      <c r="A4" s="103"/>
      <c r="B4" s="63"/>
      <c r="C4" s="81"/>
      <c r="D4" s="82"/>
      <c r="E4" s="31"/>
      <c r="F4" s="31"/>
    </row>
    <row r="5" spans="1:6">
      <c r="A5" s="103"/>
      <c r="B5" s="63" t="s">
        <v>71</v>
      </c>
      <c r="C5" s="64"/>
      <c r="D5" s="65"/>
      <c r="E5" s="35"/>
      <c r="F5" s="35"/>
    </row>
    <row r="6" spans="1:6">
      <c r="A6" s="103"/>
      <c r="B6" s="66"/>
      <c r="C6" s="64"/>
      <c r="D6" s="65"/>
      <c r="E6" s="35"/>
      <c r="F6" s="35"/>
    </row>
    <row r="7" spans="1:6" ht="39.6">
      <c r="A7" s="103"/>
      <c r="B7" s="66" t="s">
        <v>75</v>
      </c>
      <c r="C7" s="64"/>
      <c r="D7" s="65"/>
      <c r="E7" s="35"/>
      <c r="F7" s="35"/>
    </row>
    <row r="8" spans="1:6" ht="28.2" customHeight="1">
      <c r="B8" s="66" t="s">
        <v>100</v>
      </c>
      <c r="C8" s="68"/>
      <c r="D8" s="35"/>
      <c r="E8" s="35"/>
      <c r="F8" s="35"/>
    </row>
    <row r="9" spans="1:6" ht="24" customHeight="1">
      <c r="A9" s="103"/>
      <c r="B9" s="66" t="s">
        <v>227</v>
      </c>
      <c r="C9" s="64"/>
      <c r="D9" s="65"/>
      <c r="E9" s="35"/>
      <c r="F9" s="35"/>
    </row>
    <row r="10" spans="1:6">
      <c r="A10" s="103"/>
      <c r="C10" s="64"/>
      <c r="D10" s="65"/>
      <c r="E10" s="35"/>
      <c r="F10" s="35"/>
    </row>
    <row r="11" spans="1:6">
      <c r="A11" s="103"/>
      <c r="B11" s="67" t="s">
        <v>29</v>
      </c>
      <c r="C11" s="64"/>
      <c r="D11" s="65"/>
      <c r="E11" s="35"/>
      <c r="F11" s="35"/>
    </row>
    <row r="12" spans="1:6">
      <c r="A12" s="645" t="s">
        <v>923</v>
      </c>
      <c r="B12" s="67" t="s">
        <v>180</v>
      </c>
      <c r="C12" s="64"/>
      <c r="D12" s="65"/>
      <c r="E12" s="35"/>
      <c r="F12" s="35"/>
    </row>
    <row r="13" spans="1:6" ht="39.6">
      <c r="A13" s="103">
        <v>1</v>
      </c>
      <c r="B13" s="32" t="s">
        <v>101</v>
      </c>
      <c r="C13" s="64"/>
      <c r="D13" s="65"/>
      <c r="E13" s="35"/>
      <c r="F13" s="35"/>
    </row>
    <row r="14" spans="1:6">
      <c r="A14" s="103"/>
      <c r="B14" s="32" t="s">
        <v>102</v>
      </c>
      <c r="C14" s="64"/>
      <c r="D14" s="65"/>
      <c r="E14" s="35"/>
      <c r="F14" s="35"/>
    </row>
    <row r="15" spans="1:6">
      <c r="A15" s="103"/>
      <c r="B15" s="32" t="s">
        <v>232</v>
      </c>
      <c r="C15" s="64"/>
      <c r="D15" s="65"/>
      <c r="E15" s="35"/>
      <c r="F15" s="35"/>
    </row>
    <row r="16" spans="1:6">
      <c r="A16" s="103"/>
      <c r="B16" s="32" t="s">
        <v>103</v>
      </c>
      <c r="C16" s="64"/>
      <c r="D16" s="65"/>
      <c r="E16" s="35"/>
      <c r="F16" s="35"/>
    </row>
    <row r="17" spans="1:6">
      <c r="A17" s="103"/>
      <c r="B17" s="32" t="s">
        <v>233</v>
      </c>
      <c r="C17" s="64" t="s">
        <v>58</v>
      </c>
      <c r="D17" s="35">
        <v>33.200000000000003</v>
      </c>
      <c r="E17" s="87"/>
      <c r="F17" s="35">
        <f>D17*E17</f>
        <v>0</v>
      </c>
    </row>
    <row r="18" spans="1:6">
      <c r="A18" s="103"/>
      <c r="B18" s="67"/>
      <c r="C18" s="64"/>
      <c r="D18" s="65"/>
      <c r="E18" s="87"/>
      <c r="F18" s="35"/>
    </row>
    <row r="19" spans="1:6" ht="52.8">
      <c r="A19" s="103">
        <v>2</v>
      </c>
      <c r="B19" s="32" t="s">
        <v>104</v>
      </c>
      <c r="C19" s="64"/>
      <c r="D19" s="35"/>
      <c r="E19" s="87"/>
      <c r="F19" s="35"/>
    </row>
    <row r="20" spans="1:6">
      <c r="A20" s="103"/>
      <c r="B20" s="32" t="s">
        <v>102</v>
      </c>
      <c r="C20" s="64"/>
      <c r="D20" s="35"/>
      <c r="E20" s="87"/>
      <c r="F20" s="35"/>
    </row>
    <row r="21" spans="1:6">
      <c r="A21" s="103"/>
      <c r="B21" s="32" t="s">
        <v>232</v>
      </c>
      <c r="C21" s="64"/>
      <c r="D21" s="35"/>
      <c r="E21" s="87"/>
      <c r="F21" s="35"/>
    </row>
    <row r="22" spans="1:6">
      <c r="A22" s="103"/>
      <c r="B22" s="32" t="s">
        <v>105</v>
      </c>
      <c r="C22" s="64"/>
      <c r="D22" s="35"/>
      <c r="E22" s="87"/>
      <c r="F22" s="35"/>
    </row>
    <row r="23" spans="1:6">
      <c r="A23" s="103"/>
      <c r="B23" s="32" t="s">
        <v>233</v>
      </c>
      <c r="C23" s="64" t="s">
        <v>58</v>
      </c>
      <c r="D23" s="35">
        <f>SUM(D17:D21)</f>
        <v>33.200000000000003</v>
      </c>
      <c r="E23" s="87"/>
      <c r="F23" s="35">
        <f>D23*E23</f>
        <v>0</v>
      </c>
    </row>
    <row r="24" spans="1:6">
      <c r="A24" s="103"/>
      <c r="B24" s="67"/>
      <c r="C24" s="64"/>
      <c r="D24" s="35"/>
      <c r="E24" s="87"/>
      <c r="F24" s="35"/>
    </row>
    <row r="25" spans="1:6" ht="39.6">
      <c r="A25" s="103">
        <v>4</v>
      </c>
      <c r="B25" s="32" t="s">
        <v>106</v>
      </c>
      <c r="C25" s="74"/>
      <c r="D25" s="74"/>
      <c r="E25" s="87"/>
      <c r="F25" s="35"/>
    </row>
    <row r="26" spans="1:6">
      <c r="A26" s="103"/>
      <c r="B26" s="32" t="s">
        <v>107</v>
      </c>
      <c r="C26" s="64" t="s">
        <v>59</v>
      </c>
      <c r="D26" s="65">
        <v>4</v>
      </c>
      <c r="E26" s="87"/>
      <c r="F26" s="35">
        <f>D26*E26</f>
        <v>0</v>
      </c>
    </row>
    <row r="27" spans="1:6">
      <c r="A27" s="103"/>
      <c r="C27" s="64"/>
      <c r="D27" s="65"/>
      <c r="E27" s="35"/>
      <c r="F27" s="35"/>
    </row>
    <row r="28" spans="1:6" ht="52.8">
      <c r="A28" s="30">
        <v>5</v>
      </c>
      <c r="B28" s="37" t="s">
        <v>108</v>
      </c>
      <c r="C28" s="68" t="s">
        <v>69</v>
      </c>
      <c r="D28" s="78">
        <v>0.03</v>
      </c>
      <c r="E28" s="35">
        <f>SUM(F17:F27)</f>
        <v>0</v>
      </c>
      <c r="F28" s="35">
        <f>D28*E28</f>
        <v>0</v>
      </c>
    </row>
    <row r="29" spans="1:6">
      <c r="A29" s="103"/>
      <c r="B29" s="95" t="s">
        <v>941</v>
      </c>
      <c r="C29" s="219"/>
      <c r="D29" s="225"/>
      <c r="E29" s="220"/>
      <c r="F29" s="647">
        <f>SUM(F13:F28)</f>
        <v>0</v>
      </c>
    </row>
    <row r="30" spans="1:6">
      <c r="A30" s="103"/>
      <c r="C30" s="64"/>
      <c r="D30" s="65"/>
      <c r="E30" s="35"/>
      <c r="F30" s="35"/>
    </row>
    <row r="31" spans="1:6" ht="39.6">
      <c r="A31" s="646" t="s">
        <v>924</v>
      </c>
      <c r="B31" s="95" t="s">
        <v>925</v>
      </c>
      <c r="C31" s="64"/>
      <c r="D31" s="65"/>
      <c r="E31" s="35"/>
      <c r="F31" s="35"/>
    </row>
    <row r="32" spans="1:6">
      <c r="A32" s="103"/>
      <c r="C32" s="64"/>
      <c r="D32" s="65"/>
      <c r="E32" s="35"/>
      <c r="F32" s="35"/>
    </row>
    <row r="33" spans="1:6" ht="39.6">
      <c r="A33" s="103">
        <v>1</v>
      </c>
      <c r="B33" s="32" t="s">
        <v>101</v>
      </c>
      <c r="C33" s="64"/>
      <c r="D33" s="65"/>
      <c r="E33" s="35"/>
      <c r="F33" s="35"/>
    </row>
    <row r="34" spans="1:6" ht="26.4">
      <c r="A34" s="103"/>
      <c r="B34" s="32" t="s">
        <v>956</v>
      </c>
      <c r="C34" s="64"/>
      <c r="D34" s="65"/>
      <c r="E34" s="35"/>
      <c r="F34" s="35"/>
    </row>
    <row r="35" spans="1:6">
      <c r="A35" s="103"/>
      <c r="B35" s="32" t="s">
        <v>103</v>
      </c>
      <c r="C35" s="64"/>
      <c r="D35" s="65"/>
      <c r="E35" s="35"/>
      <c r="F35" s="35"/>
    </row>
    <row r="36" spans="1:6">
      <c r="A36" s="103"/>
      <c r="B36" s="32" t="s">
        <v>234</v>
      </c>
      <c r="C36" s="64" t="s">
        <v>58</v>
      </c>
      <c r="D36" s="35">
        <v>5</v>
      </c>
      <c r="E36" s="87"/>
      <c r="F36" s="35">
        <f>D36*E36</f>
        <v>0</v>
      </c>
    </row>
    <row r="37" spans="1:6">
      <c r="A37" s="103"/>
      <c r="C37" s="64"/>
      <c r="D37" s="65"/>
      <c r="E37" s="35"/>
      <c r="F37" s="35"/>
    </row>
    <row r="38" spans="1:6" ht="52.8">
      <c r="A38" s="103">
        <v>2</v>
      </c>
      <c r="B38" s="32" t="s">
        <v>104</v>
      </c>
      <c r="C38" s="64"/>
      <c r="D38" s="35"/>
      <c r="E38" s="87"/>
      <c r="F38" s="35"/>
    </row>
    <row r="39" spans="1:6" ht="26.4">
      <c r="A39" s="103"/>
      <c r="B39" s="32" t="s">
        <v>956</v>
      </c>
      <c r="C39" s="64"/>
      <c r="D39" s="35"/>
      <c r="E39" s="87"/>
      <c r="F39" s="35"/>
    </row>
    <row r="40" spans="1:6">
      <c r="A40" s="103"/>
      <c r="B40" s="32" t="s">
        <v>105</v>
      </c>
      <c r="C40" s="64"/>
      <c r="D40" s="35"/>
      <c r="E40" s="87"/>
      <c r="F40" s="35"/>
    </row>
    <row r="41" spans="1:6">
      <c r="A41" s="103"/>
      <c r="B41" s="32" t="s">
        <v>234</v>
      </c>
      <c r="C41" s="64" t="s">
        <v>58</v>
      </c>
      <c r="D41" s="35">
        <v>5</v>
      </c>
      <c r="E41" s="87"/>
      <c r="F41" s="35">
        <f>D41*E41</f>
        <v>0</v>
      </c>
    </row>
    <row r="42" spans="1:6">
      <c r="A42" s="103"/>
      <c r="C42" s="64"/>
      <c r="D42" s="65"/>
      <c r="E42" s="35"/>
      <c r="F42" s="35"/>
    </row>
    <row r="43" spans="1:6" ht="39.6">
      <c r="A43" s="103">
        <v>3</v>
      </c>
      <c r="B43" s="32" t="s">
        <v>106</v>
      </c>
      <c r="C43" s="74"/>
      <c r="D43" s="74"/>
      <c r="E43" s="87"/>
      <c r="F43" s="35"/>
    </row>
    <row r="44" spans="1:6">
      <c r="A44" s="103"/>
      <c r="B44" s="32" t="s">
        <v>107</v>
      </c>
      <c r="C44" s="64" t="s">
        <v>59</v>
      </c>
      <c r="D44" s="65">
        <v>1</v>
      </c>
      <c r="E44" s="87"/>
      <c r="F44" s="35">
        <f>D44*E44</f>
        <v>0</v>
      </c>
    </row>
    <row r="45" spans="1:6">
      <c r="A45" s="103"/>
      <c r="C45" s="64"/>
      <c r="D45" s="65"/>
      <c r="E45" s="35"/>
      <c r="F45" s="35"/>
    </row>
    <row r="46" spans="1:6" ht="52.8">
      <c r="A46" s="30">
        <v>5</v>
      </c>
      <c r="B46" s="37" t="s">
        <v>108</v>
      </c>
      <c r="C46" s="68" t="s">
        <v>69</v>
      </c>
      <c r="D46" s="78">
        <v>0.03</v>
      </c>
      <c r="E46" s="35">
        <f>SUM(F35:F45)</f>
        <v>0</v>
      </c>
      <c r="F46" s="35">
        <f>D46*E46</f>
        <v>0</v>
      </c>
    </row>
    <row r="47" spans="1:6">
      <c r="A47" s="103"/>
      <c r="B47" s="95" t="s">
        <v>942</v>
      </c>
      <c r="C47" s="219"/>
      <c r="D47" s="225"/>
      <c r="E47" s="220"/>
      <c r="F47" s="647">
        <f>SUM(F36:F46)</f>
        <v>0</v>
      </c>
    </row>
    <row r="48" spans="1:6">
      <c r="A48" s="103"/>
      <c r="B48" s="95"/>
      <c r="C48" s="68"/>
      <c r="D48" s="78"/>
      <c r="E48" s="35"/>
      <c r="F48" s="650"/>
    </row>
    <row r="49" spans="1:6">
      <c r="A49" s="646" t="s">
        <v>929</v>
      </c>
      <c r="B49" s="95" t="s">
        <v>930</v>
      </c>
      <c r="C49" s="68"/>
      <c r="D49" s="78"/>
      <c r="E49" s="35"/>
      <c r="F49" s="650"/>
    </row>
    <row r="50" spans="1:6">
      <c r="A50" s="103"/>
      <c r="B50" s="95" t="s">
        <v>943</v>
      </c>
      <c r="C50" s="37"/>
      <c r="D50" s="219"/>
      <c r="E50" s="225"/>
      <c r="F50" s="647">
        <v>0</v>
      </c>
    </row>
    <row r="51" spans="1:6">
      <c r="A51" s="103"/>
      <c r="B51" s="95"/>
      <c r="C51" s="68"/>
      <c r="D51" s="78"/>
      <c r="E51" s="35"/>
      <c r="F51" s="650"/>
    </row>
    <row r="52" spans="1:6">
      <c r="A52" s="103"/>
      <c r="B52" s="95"/>
      <c r="C52" s="68"/>
      <c r="D52" s="78"/>
      <c r="E52" s="35"/>
      <c r="F52" s="650"/>
    </row>
    <row r="53" spans="1:6">
      <c r="A53" s="103"/>
      <c r="B53" s="95"/>
      <c r="C53" s="79"/>
      <c r="D53" s="651"/>
      <c r="E53" s="47"/>
      <c r="F53" s="652"/>
    </row>
    <row r="54" spans="1:6" s="53" customFormat="1" ht="13.2">
      <c r="A54" s="48"/>
      <c r="B54" s="27" t="s">
        <v>17</v>
      </c>
      <c r="C54" s="50"/>
      <c r="D54" s="51"/>
      <c r="E54" s="52"/>
      <c r="F54" s="51">
        <f>F29+F47+F50</f>
        <v>0</v>
      </c>
    </row>
    <row r="55" spans="1:6">
      <c r="A55" s="30"/>
      <c r="B55" s="37"/>
      <c r="E55" s="56"/>
    </row>
    <row r="56" spans="1:6">
      <c r="A56" s="30"/>
      <c r="B56" s="37"/>
      <c r="E56" s="56"/>
    </row>
    <row r="57" spans="1:6">
      <c r="A57" s="30"/>
      <c r="B57" s="37"/>
      <c r="E57" s="56"/>
    </row>
    <row r="58" spans="1:6">
      <c r="A58" s="30"/>
      <c r="B58" s="37"/>
      <c r="E58" s="56"/>
    </row>
    <row r="59" spans="1:6">
      <c r="A59" s="30"/>
      <c r="B59" s="37"/>
      <c r="E59" s="56"/>
    </row>
    <row r="60" spans="1:6">
      <c r="A60" s="30"/>
      <c r="B60" s="37"/>
      <c r="E60" s="56"/>
    </row>
    <row r="61" spans="1:6">
      <c r="A61" s="30"/>
      <c r="B61" s="37"/>
      <c r="E61" s="56"/>
    </row>
    <row r="62" spans="1:6">
      <c r="A62" s="30"/>
      <c r="B62" s="37"/>
      <c r="E62" s="56"/>
    </row>
    <row r="63" spans="1:6">
      <c r="A63" s="30"/>
      <c r="B63" s="37"/>
      <c r="E63" s="56"/>
    </row>
    <row r="64" spans="1:6">
      <c r="A64" s="30"/>
      <c r="B64" s="37"/>
      <c r="E64" s="56"/>
    </row>
    <row r="65" spans="1:5">
      <c r="A65" s="30"/>
      <c r="B65" s="37"/>
      <c r="E65" s="56"/>
    </row>
    <row r="66" spans="1:5">
      <c r="A66" s="30"/>
      <c r="B66" s="37"/>
      <c r="E66" s="56"/>
    </row>
    <row r="67" spans="1:5">
      <c r="A67" s="30"/>
      <c r="B67" s="37"/>
      <c r="E67" s="56"/>
    </row>
    <row r="68" spans="1:5">
      <c r="A68" s="30"/>
      <c r="B68" s="37"/>
      <c r="E68" s="56"/>
    </row>
    <row r="69" spans="1:5">
      <c r="A69" s="30"/>
      <c r="B69" s="37"/>
      <c r="E69" s="56"/>
    </row>
    <row r="70" spans="1:5">
      <c r="A70" s="30"/>
      <c r="B70" s="37"/>
      <c r="E70" s="56"/>
    </row>
    <row r="71" spans="1:5">
      <c r="A71" s="30"/>
      <c r="B71" s="37"/>
      <c r="E71" s="56"/>
    </row>
    <row r="72" spans="1:5">
      <c r="A72" s="30"/>
      <c r="B72" s="37"/>
      <c r="E72" s="56"/>
    </row>
    <row r="73" spans="1:5">
      <c r="A73" s="30"/>
      <c r="B73" s="37"/>
      <c r="E73" s="56"/>
    </row>
    <row r="74" spans="1:5">
      <c r="A74" s="30"/>
      <c r="B74" s="37"/>
      <c r="E74" s="56"/>
    </row>
    <row r="75" spans="1:5" ht="11.25" customHeight="1">
      <c r="A75" s="30"/>
      <c r="B75" s="37"/>
      <c r="E75" s="56"/>
    </row>
    <row r="76" spans="1:5">
      <c r="A76" s="30"/>
      <c r="B76" s="37"/>
      <c r="E76" s="56"/>
    </row>
    <row r="77" spans="1:5">
      <c r="A77" s="30"/>
      <c r="B77" s="37"/>
      <c r="E77" s="56"/>
    </row>
    <row r="78" spans="1:5">
      <c r="A78" s="30"/>
      <c r="B78" s="37"/>
      <c r="E78" s="56"/>
    </row>
    <row r="79" spans="1:5">
      <c r="A79" s="30"/>
      <c r="B79" s="37"/>
      <c r="E79" s="56"/>
    </row>
    <row r="80" spans="1:5">
      <c r="A80" s="30"/>
      <c r="B80" s="37"/>
      <c r="E80" s="56"/>
    </row>
    <row r="81" spans="1:5">
      <c r="A81" s="30"/>
      <c r="B81" s="37"/>
      <c r="E81" s="56"/>
    </row>
    <row r="82" spans="1:5">
      <c r="A82" s="30"/>
      <c r="B82" s="37"/>
      <c r="E82" s="56"/>
    </row>
    <row r="83" spans="1:5">
      <c r="A83" s="30"/>
      <c r="B83" s="37"/>
      <c r="E83" s="56"/>
    </row>
    <row r="84" spans="1:5">
      <c r="A84" s="30"/>
      <c r="B84" s="37"/>
      <c r="E84" s="56"/>
    </row>
    <row r="85" spans="1:5">
      <c r="A85" s="30"/>
      <c r="B85" s="37"/>
      <c r="E85" s="56"/>
    </row>
    <row r="86" spans="1:5">
      <c r="A86" s="30"/>
      <c r="B86" s="37"/>
      <c r="E86" s="56"/>
    </row>
    <row r="87" spans="1:5">
      <c r="A87" s="30"/>
      <c r="B87" s="37"/>
      <c r="E87" s="56"/>
    </row>
    <row r="88" spans="1:5">
      <c r="A88" s="30"/>
      <c r="B88" s="37"/>
      <c r="E88" s="56"/>
    </row>
    <row r="89" spans="1:5">
      <c r="A89" s="30"/>
      <c r="B89" s="37"/>
      <c r="E89" s="56"/>
    </row>
    <row r="90" spans="1:5">
      <c r="A90" s="30"/>
      <c r="B90" s="37"/>
      <c r="E90" s="56"/>
    </row>
    <row r="91" spans="1:5">
      <c r="A91" s="30"/>
      <c r="B91" s="37"/>
      <c r="E91" s="56"/>
    </row>
    <row r="92" spans="1:5">
      <c r="A92" s="30"/>
      <c r="B92" s="37"/>
      <c r="E92" s="56"/>
    </row>
    <row r="93" spans="1:5">
      <c r="A93" s="30"/>
      <c r="B93" s="37"/>
      <c r="E93" s="56"/>
    </row>
    <row r="94" spans="1:5">
      <c r="A94" s="30"/>
      <c r="B94" s="37"/>
      <c r="E94" s="56"/>
    </row>
    <row r="95" spans="1:5">
      <c r="A95" s="30"/>
      <c r="B95" s="37"/>
      <c r="E95" s="56"/>
    </row>
    <row r="96" spans="1:5">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sheetData>
  <pageMargins left="0.96929133858267702" right="0.74999999999999989" top="1.2956692913385828" bottom="1.2956692913385828" header="1" footer="1"/>
  <pageSetup paperSize="0" fitToWidth="0" fitToHeight="0" pageOrder="overThenDown" orientation="portrait" horizontalDpi="0" verticalDpi="0"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B453"/>
  <sheetViews>
    <sheetView topLeftCell="A55" zoomScale="130" zoomScaleNormal="130" workbookViewId="0">
      <selection activeCell="E29" sqref="E29"/>
    </sheetView>
  </sheetViews>
  <sheetFormatPr defaultRowHeight="13.8"/>
  <cols>
    <col min="1" max="1" width="7.69921875" style="57" customWidth="1"/>
    <col min="2" max="2" width="35.3984375" style="32" customWidth="1"/>
    <col min="3" max="3" width="3.59765625" style="54" customWidth="1"/>
    <col min="4" max="4" width="8.3984375" style="55" customWidth="1"/>
    <col min="5" max="5" width="9.3984375" style="55" customWidth="1"/>
    <col min="6" max="6" width="10.5" style="55" customWidth="1"/>
    <col min="7" max="236" width="8.5" style="29" customWidth="1"/>
    <col min="237" max="1004" width="10.69921875" customWidth="1"/>
  </cols>
  <sheetData>
    <row r="2" spans="1:6">
      <c r="A2" s="30"/>
      <c r="B2" s="58"/>
      <c r="C2" s="59"/>
    </row>
    <row r="3" spans="1:6">
      <c r="A3" s="48" t="s">
        <v>22</v>
      </c>
      <c r="B3" s="61" t="s">
        <v>18</v>
      </c>
      <c r="C3" s="28" t="s">
        <v>25</v>
      </c>
      <c r="D3" s="102" t="s">
        <v>26</v>
      </c>
      <c r="E3" s="102" t="s">
        <v>27</v>
      </c>
      <c r="F3" s="12" t="s">
        <v>28</v>
      </c>
    </row>
    <row r="4" spans="1:6">
      <c r="A4" s="103"/>
      <c r="B4" s="63"/>
      <c r="C4" s="105"/>
      <c r="D4" s="31"/>
      <c r="E4" s="31"/>
      <c r="F4" s="31"/>
    </row>
    <row r="5" spans="1:6">
      <c r="A5" s="103"/>
      <c r="B5" s="66" t="s">
        <v>71</v>
      </c>
      <c r="C5" s="105"/>
      <c r="D5" s="35"/>
      <c r="E5" s="35"/>
      <c r="F5" s="35"/>
    </row>
    <row r="6" spans="1:6" ht="27" customHeight="1">
      <c r="A6" s="103"/>
      <c r="B6" s="66" t="s">
        <v>72</v>
      </c>
      <c r="C6" s="105"/>
      <c r="D6" s="35"/>
      <c r="E6" s="35"/>
      <c r="F6" s="35"/>
    </row>
    <row r="7" spans="1:6" ht="39.6">
      <c r="A7" s="103"/>
      <c r="B7" s="66" t="s">
        <v>93</v>
      </c>
      <c r="C7" s="105"/>
      <c r="D7" s="35"/>
      <c r="E7" s="35"/>
      <c r="F7" s="35"/>
    </row>
    <row r="8" spans="1:6">
      <c r="A8" s="103"/>
      <c r="B8" s="66"/>
      <c r="C8" s="105"/>
      <c r="D8" s="35"/>
      <c r="E8" s="35"/>
      <c r="F8" s="35"/>
    </row>
    <row r="9" spans="1:6" ht="39.6">
      <c r="A9" s="103"/>
      <c r="B9" s="66" t="s">
        <v>75</v>
      </c>
      <c r="C9" s="105"/>
      <c r="D9" s="35"/>
      <c r="E9" s="35"/>
      <c r="F9" s="35"/>
    </row>
    <row r="10" spans="1:6">
      <c r="A10" s="103"/>
      <c r="B10" s="66"/>
      <c r="C10" s="105"/>
      <c r="D10" s="35"/>
      <c r="E10" s="35"/>
      <c r="F10" s="35"/>
    </row>
    <row r="11" spans="1:6">
      <c r="A11" s="103"/>
      <c r="B11" s="63" t="s">
        <v>29</v>
      </c>
      <c r="C11" s="105"/>
      <c r="D11" s="35"/>
      <c r="E11" s="35"/>
      <c r="F11" s="35"/>
    </row>
    <row r="12" spans="1:6">
      <c r="A12" s="645" t="s">
        <v>923</v>
      </c>
      <c r="B12" s="67" t="s">
        <v>180</v>
      </c>
      <c r="C12" s="105"/>
      <c r="D12" s="35"/>
      <c r="E12" s="35"/>
      <c r="F12" s="35"/>
    </row>
    <row r="13" spans="1:6" ht="52.8">
      <c r="A13" s="103">
        <v>1</v>
      </c>
      <c r="B13" s="66" t="s">
        <v>235</v>
      </c>
      <c r="C13" s="105"/>
      <c r="D13" s="35"/>
      <c r="E13" s="106"/>
      <c r="F13" s="35"/>
    </row>
    <row r="14" spans="1:6" ht="13.5" customHeight="1">
      <c r="A14" s="103"/>
      <c r="B14" s="66" t="s">
        <v>180</v>
      </c>
      <c r="C14" s="105" t="s">
        <v>58</v>
      </c>
      <c r="D14" s="35">
        <v>93.09</v>
      </c>
      <c r="E14" s="87"/>
      <c r="F14" s="35">
        <f>D14*E14</f>
        <v>0</v>
      </c>
    </row>
    <row r="15" spans="1:6">
      <c r="A15" s="103"/>
      <c r="B15" s="66"/>
      <c r="C15" s="105"/>
      <c r="D15" s="35"/>
      <c r="E15" s="87"/>
      <c r="F15" s="35"/>
    </row>
    <row r="16" spans="1:6" ht="79.2">
      <c r="A16" s="103">
        <v>2</v>
      </c>
      <c r="B16" s="66" t="s">
        <v>282</v>
      </c>
      <c r="C16" s="105"/>
      <c r="D16" s="35"/>
      <c r="E16" s="106"/>
      <c r="F16" s="35"/>
    </row>
    <row r="17" spans="1:6">
      <c r="A17" s="103"/>
      <c r="B17" s="66" t="s">
        <v>180</v>
      </c>
      <c r="C17" s="105" t="s">
        <v>58</v>
      </c>
      <c r="D17" s="35">
        <v>1276.18</v>
      </c>
      <c r="E17" s="87"/>
      <c r="F17" s="35">
        <f>D17*E17</f>
        <v>0</v>
      </c>
    </row>
    <row r="18" spans="1:6">
      <c r="A18" s="103"/>
      <c r="B18" s="66"/>
      <c r="C18" s="105"/>
      <c r="D18" s="35"/>
      <c r="E18" s="87"/>
      <c r="F18" s="35"/>
    </row>
    <row r="19" spans="1:6" ht="52.8">
      <c r="A19" s="103">
        <v>3</v>
      </c>
      <c r="B19" s="66" t="s">
        <v>237</v>
      </c>
      <c r="C19" s="105"/>
      <c r="D19" s="35"/>
      <c r="E19" s="106"/>
      <c r="F19" s="35"/>
    </row>
    <row r="20" spans="1:6" ht="13.5" customHeight="1">
      <c r="A20" s="103"/>
      <c r="B20" s="66" t="s">
        <v>180</v>
      </c>
      <c r="C20" s="105" t="s">
        <v>58</v>
      </c>
      <c r="D20" s="35">
        <v>398.2</v>
      </c>
      <c r="E20" s="87"/>
      <c r="F20" s="35">
        <f>D20*E20</f>
        <v>0</v>
      </c>
    </row>
    <row r="21" spans="1:6">
      <c r="A21" s="103"/>
      <c r="B21" s="66"/>
      <c r="C21" s="105"/>
      <c r="D21" s="35"/>
      <c r="E21" s="87"/>
      <c r="F21" s="35"/>
    </row>
    <row r="22" spans="1:6" ht="66">
      <c r="A22" s="103">
        <v>4</v>
      </c>
      <c r="B22" s="66" t="s">
        <v>240</v>
      </c>
      <c r="C22" s="105" t="s">
        <v>36</v>
      </c>
      <c r="D22" s="35">
        <v>56.06</v>
      </c>
      <c r="E22" s="87"/>
      <c r="F22" s="35">
        <f>D22*E22</f>
        <v>0</v>
      </c>
    </row>
    <row r="23" spans="1:6">
      <c r="A23" s="103"/>
      <c r="B23" s="66"/>
      <c r="C23" s="105"/>
      <c r="D23" s="35"/>
      <c r="E23" s="87"/>
      <c r="F23" s="35"/>
    </row>
    <row r="24" spans="1:6" ht="52.8">
      <c r="A24" s="103">
        <v>5</v>
      </c>
      <c r="B24" s="66" t="s">
        <v>239</v>
      </c>
      <c r="C24" s="105"/>
      <c r="D24" s="35"/>
      <c r="E24" s="87"/>
      <c r="F24" s="35"/>
    </row>
    <row r="25" spans="1:6">
      <c r="A25" s="103"/>
      <c r="B25" s="66" t="s">
        <v>238</v>
      </c>
      <c r="C25" s="105" t="s">
        <v>55</v>
      </c>
      <c r="D25" s="35">
        <v>26</v>
      </c>
      <c r="E25" s="87"/>
      <c r="F25" s="35">
        <f>D25*E25</f>
        <v>0</v>
      </c>
    </row>
    <row r="26" spans="1:6">
      <c r="A26" s="103"/>
      <c r="B26" s="66"/>
      <c r="C26" s="105"/>
      <c r="D26" s="35"/>
      <c r="E26" s="87"/>
      <c r="F26" s="35"/>
    </row>
    <row r="27" spans="1:6" ht="28.5" customHeight="1">
      <c r="A27" s="103">
        <v>6</v>
      </c>
      <c r="B27" s="66" t="s">
        <v>957</v>
      </c>
      <c r="C27" s="105" t="s">
        <v>36</v>
      </c>
      <c r="D27" s="35">
        <v>51</v>
      </c>
      <c r="E27" s="87"/>
      <c r="F27" s="35">
        <f>D27*E27</f>
        <v>0</v>
      </c>
    </row>
    <row r="28" spans="1:6">
      <c r="A28" s="103"/>
      <c r="B28" s="66"/>
      <c r="C28" s="105"/>
      <c r="D28" s="35"/>
      <c r="E28" s="87"/>
      <c r="F28" s="35"/>
    </row>
    <row r="29" spans="1:6" ht="52.8">
      <c r="A29" s="30">
        <v>7</v>
      </c>
      <c r="B29" s="37" t="s">
        <v>108</v>
      </c>
      <c r="C29" s="33" t="s">
        <v>69</v>
      </c>
      <c r="D29" s="104">
        <v>0.03</v>
      </c>
      <c r="E29" s="35">
        <f>SUM(F13:F28)</f>
        <v>0</v>
      </c>
      <c r="F29" s="35">
        <f>D29*E29</f>
        <v>0</v>
      </c>
    </row>
    <row r="30" spans="1:6">
      <c r="A30" s="103"/>
      <c r="B30" s="95" t="s">
        <v>941</v>
      </c>
      <c r="C30" s="225"/>
      <c r="D30" s="220"/>
      <c r="E30" s="647"/>
      <c r="F30" s="647">
        <f>SUM(F16:F29)</f>
        <v>0</v>
      </c>
    </row>
    <row r="31" spans="1:6">
      <c r="A31" s="103"/>
      <c r="C31" s="65"/>
      <c r="D31" s="35"/>
      <c r="E31" s="35"/>
      <c r="F31" s="35"/>
    </row>
    <row r="32" spans="1:6" ht="39.6">
      <c r="A32" s="646" t="s">
        <v>924</v>
      </c>
      <c r="B32" s="95" t="s">
        <v>925</v>
      </c>
      <c r="C32" s="65"/>
      <c r="D32" s="35"/>
      <c r="E32" s="35"/>
      <c r="F32" s="35"/>
    </row>
    <row r="33" spans="1:6">
      <c r="A33" s="30"/>
      <c r="B33" s="37"/>
      <c r="C33" s="33"/>
      <c r="D33" s="104"/>
      <c r="E33" s="35"/>
      <c r="F33" s="35"/>
    </row>
    <row r="34" spans="1:6" ht="52.8">
      <c r="A34" s="103">
        <v>1</v>
      </c>
      <c r="B34" s="66" t="s">
        <v>235</v>
      </c>
      <c r="C34" s="105"/>
      <c r="D34" s="35"/>
      <c r="E34" s="106"/>
      <c r="F34" s="35"/>
    </row>
    <row r="35" spans="1:6">
      <c r="A35" s="103"/>
      <c r="B35" s="66" t="s">
        <v>236</v>
      </c>
      <c r="C35" s="105" t="s">
        <v>58</v>
      </c>
      <c r="D35" s="35">
        <v>95</v>
      </c>
      <c r="E35" s="87"/>
      <c r="F35" s="35">
        <f>D35*E35</f>
        <v>0</v>
      </c>
    </row>
    <row r="36" spans="1:6">
      <c r="A36" s="103"/>
      <c r="B36" s="66"/>
      <c r="C36" s="105"/>
      <c r="D36" s="35"/>
      <c r="E36" s="87"/>
      <c r="F36" s="35"/>
    </row>
    <row r="37" spans="1:6" ht="79.2">
      <c r="A37" s="103">
        <v>2</v>
      </c>
      <c r="B37" s="66" t="s">
        <v>282</v>
      </c>
      <c r="C37" s="105"/>
      <c r="D37" s="35"/>
      <c r="E37" s="106"/>
      <c r="F37" s="35"/>
    </row>
    <row r="38" spans="1:6">
      <c r="A38" s="103"/>
      <c r="B38" s="66" t="s">
        <v>236</v>
      </c>
      <c r="C38" s="105" t="s">
        <v>58</v>
      </c>
      <c r="D38" s="35">
        <v>45</v>
      </c>
      <c r="E38" s="87"/>
      <c r="F38" s="35">
        <f>D38*E38</f>
        <v>0</v>
      </c>
    </row>
    <row r="39" spans="1:6">
      <c r="A39" s="30"/>
      <c r="B39" s="37"/>
      <c r="C39" s="33"/>
      <c r="D39" s="104"/>
      <c r="E39" s="35"/>
      <c r="F39" s="35"/>
    </row>
    <row r="40" spans="1:6" ht="52.8">
      <c r="A40" s="30">
        <v>3</v>
      </c>
      <c r="B40" s="37" t="s">
        <v>108</v>
      </c>
      <c r="C40" s="33" t="s">
        <v>69</v>
      </c>
      <c r="D40" s="104">
        <v>0.03</v>
      </c>
      <c r="E40" s="35">
        <f>SUM(F35:F38)</f>
        <v>0</v>
      </c>
      <c r="F40" s="35">
        <f>D40*E40</f>
        <v>0</v>
      </c>
    </row>
    <row r="41" spans="1:6">
      <c r="A41" s="103"/>
      <c r="B41" s="95" t="s">
        <v>942</v>
      </c>
      <c r="C41" s="225"/>
      <c r="D41" s="220"/>
      <c r="E41" s="647"/>
      <c r="F41" s="647">
        <f>SUM(F34:F40)</f>
        <v>0</v>
      </c>
    </row>
    <row r="42" spans="1:6">
      <c r="A42" s="30"/>
      <c r="B42" s="37"/>
      <c r="C42" s="33"/>
      <c r="D42" s="104"/>
      <c r="E42" s="35"/>
      <c r="F42" s="35"/>
    </row>
    <row r="43" spans="1:6">
      <c r="A43" s="646" t="s">
        <v>929</v>
      </c>
      <c r="B43" s="95" t="s">
        <v>930</v>
      </c>
      <c r="C43" s="68"/>
      <c r="D43" s="78"/>
      <c r="E43" s="35"/>
      <c r="F43" s="650"/>
    </row>
    <row r="44" spans="1:6">
      <c r="A44" s="646"/>
      <c r="B44" s="95"/>
      <c r="D44" s="648"/>
      <c r="F44" s="649"/>
    </row>
    <row r="45" spans="1:6" ht="52.8">
      <c r="A45" s="103">
        <v>1</v>
      </c>
      <c r="B45" s="66" t="s">
        <v>235</v>
      </c>
      <c r="C45" s="105"/>
      <c r="D45" s="35"/>
      <c r="E45" s="106"/>
      <c r="F45" s="35"/>
    </row>
    <row r="46" spans="1:6">
      <c r="A46" s="103"/>
      <c r="B46" s="66" t="s">
        <v>236</v>
      </c>
      <c r="C46" s="105" t="s">
        <v>58</v>
      </c>
      <c r="D46" s="35">
        <v>65</v>
      </c>
      <c r="E46" s="87"/>
      <c r="F46" s="35">
        <f>D46*E46</f>
        <v>0</v>
      </c>
    </row>
    <row r="47" spans="1:6">
      <c r="A47" s="103"/>
      <c r="B47" s="66"/>
      <c r="C47" s="105"/>
      <c r="D47" s="35"/>
      <c r="E47" s="87"/>
      <c r="F47" s="35"/>
    </row>
    <row r="48" spans="1:6" ht="79.2">
      <c r="A48" s="103">
        <v>2</v>
      </c>
      <c r="B48" s="66" t="s">
        <v>282</v>
      </c>
      <c r="C48" s="105"/>
      <c r="D48" s="35"/>
      <c r="E48" s="106"/>
      <c r="F48" s="35"/>
    </row>
    <row r="49" spans="1:6">
      <c r="A49" s="103"/>
      <c r="B49" s="66" t="s">
        <v>236</v>
      </c>
      <c r="C49" s="105" t="s">
        <v>58</v>
      </c>
      <c r="D49" s="35">
        <v>45</v>
      </c>
      <c r="E49" s="87"/>
      <c r="F49" s="35">
        <f>D49*E49</f>
        <v>0</v>
      </c>
    </row>
    <row r="50" spans="1:6">
      <c r="A50" s="30"/>
      <c r="B50" s="37"/>
      <c r="C50" s="33"/>
      <c r="D50" s="104"/>
      <c r="E50" s="35"/>
      <c r="F50" s="35"/>
    </row>
    <row r="51" spans="1:6" ht="58.8" customHeight="1">
      <c r="A51" s="30">
        <v>3</v>
      </c>
      <c r="B51" s="37" t="s">
        <v>970</v>
      </c>
      <c r="C51" s="33"/>
      <c r="D51" s="104"/>
      <c r="E51" s="35"/>
      <c r="F51" s="35"/>
    </row>
    <row r="52" spans="1:6">
      <c r="A52" s="30"/>
      <c r="B52" s="37" t="s">
        <v>971</v>
      </c>
      <c r="C52" s="33" t="s">
        <v>972</v>
      </c>
      <c r="D52" s="104">
        <v>100</v>
      </c>
      <c r="E52" s="35"/>
      <c r="F52" s="35">
        <f>D52*E52</f>
        <v>0</v>
      </c>
    </row>
    <row r="53" spans="1:6">
      <c r="A53" s="30"/>
      <c r="B53" s="37"/>
      <c r="C53" s="33"/>
      <c r="D53" s="104"/>
      <c r="E53" s="35"/>
      <c r="F53" s="35"/>
    </row>
    <row r="54" spans="1:6" ht="52.8">
      <c r="A54" s="30">
        <v>4</v>
      </c>
      <c r="B54" s="37" t="s">
        <v>108</v>
      </c>
      <c r="C54" s="33" t="s">
        <v>69</v>
      </c>
      <c r="D54" s="104">
        <v>0.03</v>
      </c>
      <c r="E54" s="35">
        <f>SUM(F46:F52)</f>
        <v>0</v>
      </c>
      <c r="F54" s="35">
        <f>D54*E54</f>
        <v>0</v>
      </c>
    </row>
    <row r="55" spans="1:6">
      <c r="A55" s="30"/>
      <c r="B55" s="95" t="s">
        <v>943</v>
      </c>
      <c r="C55" s="225"/>
      <c r="D55" s="220"/>
      <c r="E55" s="647"/>
      <c r="F55" s="647">
        <f>SUM(F45:F54)</f>
        <v>0</v>
      </c>
    </row>
    <row r="56" spans="1:6">
      <c r="A56" s="103"/>
      <c r="B56" s="66"/>
      <c r="C56" s="105"/>
      <c r="D56" s="47"/>
      <c r="E56" s="47"/>
      <c r="F56" s="47"/>
    </row>
    <row r="57" spans="1:6" s="53" customFormat="1" ht="13.2">
      <c r="A57" s="48"/>
      <c r="B57" s="61" t="s">
        <v>109</v>
      </c>
      <c r="C57" s="50"/>
      <c r="D57" s="51"/>
      <c r="E57" s="52"/>
      <c r="F57" s="51">
        <f>F30+F41+F55</f>
        <v>0</v>
      </c>
    </row>
    <row r="58" spans="1:6">
      <c r="A58" s="30"/>
      <c r="B58" s="37"/>
      <c r="E58" s="56"/>
    </row>
    <row r="59" spans="1:6">
      <c r="A59" s="30"/>
      <c r="B59" s="37"/>
      <c r="E59" s="56"/>
    </row>
    <row r="60" spans="1:6">
      <c r="A60" s="30"/>
      <c r="B60" s="37"/>
      <c r="E60" s="56"/>
    </row>
    <row r="61" spans="1:6">
      <c r="A61" s="30"/>
      <c r="B61" s="37"/>
      <c r="E61" s="56"/>
    </row>
    <row r="62" spans="1:6">
      <c r="A62" s="30"/>
      <c r="B62" s="37"/>
      <c r="E62" s="56"/>
    </row>
    <row r="63" spans="1:6">
      <c r="A63" s="30"/>
      <c r="B63" s="37"/>
      <c r="E63" s="56"/>
    </row>
    <row r="64" spans="1:6">
      <c r="A64" s="30"/>
      <c r="B64" s="37"/>
      <c r="E64" s="56"/>
    </row>
    <row r="65" spans="1:5">
      <c r="A65" s="30"/>
      <c r="B65" s="37"/>
      <c r="E65" s="56"/>
    </row>
    <row r="66" spans="1:5">
      <c r="A66" s="30"/>
      <c r="B66" s="37"/>
      <c r="E66" s="56"/>
    </row>
    <row r="67" spans="1:5">
      <c r="A67" s="30"/>
      <c r="B67" s="37"/>
      <c r="E67" s="56"/>
    </row>
    <row r="68" spans="1:5">
      <c r="A68" s="30"/>
      <c r="B68" s="37"/>
      <c r="E68" s="56"/>
    </row>
    <row r="69" spans="1:5">
      <c r="A69" s="30"/>
      <c r="B69" s="37"/>
      <c r="E69" s="56"/>
    </row>
    <row r="70" spans="1:5">
      <c r="A70" s="30"/>
      <c r="B70" s="37"/>
      <c r="E70" s="56"/>
    </row>
    <row r="71" spans="1:5">
      <c r="A71" s="30"/>
      <c r="B71" s="37"/>
      <c r="E71" s="56"/>
    </row>
    <row r="72" spans="1:5">
      <c r="A72" s="30"/>
      <c r="B72" s="37"/>
      <c r="E72" s="56"/>
    </row>
    <row r="73" spans="1:5">
      <c r="A73" s="30"/>
      <c r="B73" s="37"/>
      <c r="E73" s="56"/>
    </row>
    <row r="74" spans="1:5">
      <c r="A74" s="30"/>
      <c r="B74" s="37"/>
      <c r="E74" s="56"/>
    </row>
    <row r="75" spans="1:5">
      <c r="A75" s="30"/>
      <c r="B75" s="37"/>
      <c r="E75" s="56"/>
    </row>
    <row r="76" spans="1:5">
      <c r="A76" s="30"/>
      <c r="B76" s="37"/>
      <c r="E76" s="56"/>
    </row>
    <row r="77" spans="1:5" ht="11.25" customHeight="1">
      <c r="A77" s="30"/>
      <c r="B77" s="37"/>
      <c r="E77" s="56"/>
    </row>
    <row r="78" spans="1:5">
      <c r="A78" s="30"/>
      <c r="B78" s="37"/>
      <c r="E78" s="56"/>
    </row>
    <row r="79" spans="1:5">
      <c r="A79" s="30"/>
      <c r="B79" s="37"/>
      <c r="E79" s="56"/>
    </row>
    <row r="80" spans="1:5">
      <c r="A80" s="30"/>
      <c r="B80" s="37"/>
      <c r="E80" s="56"/>
    </row>
    <row r="81" spans="1:5">
      <c r="A81" s="30"/>
      <c r="B81" s="37"/>
      <c r="E81" s="56"/>
    </row>
    <row r="82" spans="1:5">
      <c r="A82" s="30"/>
      <c r="B82" s="37"/>
      <c r="E82" s="56"/>
    </row>
    <row r="83" spans="1:5">
      <c r="A83" s="30"/>
      <c r="B83" s="37"/>
      <c r="E83" s="56"/>
    </row>
    <row r="84" spans="1:5">
      <c r="A84" s="30"/>
      <c r="B84" s="37"/>
      <c r="E84" s="56"/>
    </row>
    <row r="85" spans="1:5">
      <c r="A85" s="30"/>
      <c r="B85" s="37"/>
      <c r="E85" s="56"/>
    </row>
    <row r="86" spans="1:5">
      <c r="A86" s="30"/>
      <c r="B86" s="37"/>
      <c r="E86" s="56"/>
    </row>
    <row r="87" spans="1:5">
      <c r="A87" s="30"/>
      <c r="B87" s="37"/>
      <c r="E87" s="56"/>
    </row>
    <row r="88" spans="1:5">
      <c r="A88" s="30"/>
      <c r="B88" s="37"/>
      <c r="E88" s="56"/>
    </row>
    <row r="89" spans="1:5">
      <c r="A89" s="30"/>
      <c r="B89" s="37"/>
      <c r="E89" s="56"/>
    </row>
    <row r="90" spans="1:5">
      <c r="A90" s="30"/>
      <c r="B90" s="37"/>
      <c r="E90" s="56"/>
    </row>
    <row r="91" spans="1:5">
      <c r="A91" s="30"/>
      <c r="B91" s="37"/>
      <c r="E91" s="56"/>
    </row>
    <row r="92" spans="1:5">
      <c r="A92" s="30"/>
      <c r="B92" s="37"/>
      <c r="E92" s="56"/>
    </row>
    <row r="93" spans="1:5">
      <c r="A93" s="30"/>
      <c r="B93" s="37"/>
      <c r="E93" s="56"/>
    </row>
    <row r="94" spans="1:5">
      <c r="A94" s="30"/>
      <c r="B94" s="37"/>
      <c r="E94" s="56"/>
    </row>
    <row r="95" spans="1:5">
      <c r="A95" s="30"/>
      <c r="B95" s="37"/>
      <c r="E95" s="56"/>
    </row>
    <row r="96" spans="1:5">
      <c r="A96" s="30"/>
      <c r="B96" s="37"/>
      <c r="E96" s="56"/>
    </row>
    <row r="97" spans="1:5">
      <c r="A97" s="30"/>
      <c r="B97" s="37"/>
      <c r="E97" s="56"/>
    </row>
    <row r="98" spans="1:5">
      <c r="A98" s="30"/>
      <c r="B98" s="37"/>
      <c r="E98" s="56"/>
    </row>
    <row r="99" spans="1:5">
      <c r="A99" s="30"/>
      <c r="B99" s="37"/>
      <c r="E99" s="56"/>
    </row>
    <row r="100" spans="1:5">
      <c r="A100" s="30"/>
      <c r="B100" s="37"/>
      <c r="E100" s="56"/>
    </row>
    <row r="101" spans="1:5">
      <c r="A101" s="30"/>
      <c r="B101" s="37"/>
      <c r="E101" s="56"/>
    </row>
    <row r="102" spans="1:5">
      <c r="A102" s="30"/>
      <c r="B102" s="37"/>
      <c r="E102" s="56"/>
    </row>
    <row r="103" spans="1:5">
      <c r="A103" s="30"/>
      <c r="B103" s="37"/>
      <c r="E103" s="56"/>
    </row>
    <row r="104" spans="1:5">
      <c r="A104" s="30"/>
      <c r="B104" s="37"/>
      <c r="E104" s="56"/>
    </row>
    <row r="105" spans="1:5">
      <c r="A105" s="30"/>
      <c r="B105" s="37"/>
      <c r="E105" s="56"/>
    </row>
    <row r="106" spans="1:5">
      <c r="A106" s="30"/>
      <c r="B106" s="37"/>
      <c r="E106" s="56"/>
    </row>
    <row r="107" spans="1:5">
      <c r="A107" s="30"/>
      <c r="B107" s="37"/>
      <c r="E107" s="56"/>
    </row>
    <row r="108" spans="1:5">
      <c r="A108" s="30"/>
      <c r="B108" s="37"/>
      <c r="E108" s="56"/>
    </row>
    <row r="109" spans="1:5">
      <c r="A109" s="30"/>
      <c r="B109" s="37"/>
      <c r="E109" s="56"/>
    </row>
    <row r="110" spans="1:5">
      <c r="A110" s="30"/>
      <c r="B110" s="37"/>
      <c r="E110" s="56"/>
    </row>
    <row r="111" spans="1:5">
      <c r="A111" s="30"/>
      <c r="B111" s="37"/>
      <c r="E111" s="56"/>
    </row>
    <row r="112" spans="1:5">
      <c r="A112" s="30"/>
      <c r="B112" s="37"/>
      <c r="E112" s="56"/>
    </row>
    <row r="113" spans="1:5">
      <c r="A113" s="30"/>
      <c r="B113" s="37"/>
      <c r="E113" s="56"/>
    </row>
    <row r="114" spans="1:5">
      <c r="A114" s="30"/>
      <c r="B114" s="37"/>
      <c r="E114" s="56"/>
    </row>
    <row r="115" spans="1:5">
      <c r="A115" s="30"/>
      <c r="B115" s="37"/>
      <c r="E115" s="56"/>
    </row>
    <row r="116" spans="1:5">
      <c r="A116" s="30"/>
      <c r="B116" s="37"/>
      <c r="E116" s="56"/>
    </row>
    <row r="117" spans="1:5">
      <c r="A117" s="30"/>
      <c r="B117" s="37"/>
      <c r="E117" s="56"/>
    </row>
    <row r="118" spans="1:5">
      <c r="A118" s="30"/>
      <c r="B118" s="37"/>
      <c r="E118" s="56"/>
    </row>
    <row r="119" spans="1:5">
      <c r="A119" s="30"/>
      <c r="B119" s="37"/>
      <c r="E119" s="56"/>
    </row>
    <row r="120" spans="1:5">
      <c r="A120" s="30"/>
      <c r="B120" s="37"/>
      <c r="E120" s="56"/>
    </row>
    <row r="121" spans="1:5">
      <c r="A121" s="30"/>
      <c r="B121" s="37"/>
      <c r="E121" s="56"/>
    </row>
    <row r="122" spans="1:5">
      <c r="A122" s="30"/>
      <c r="B122" s="37"/>
      <c r="E122" s="56"/>
    </row>
    <row r="123" spans="1:5">
      <c r="A123" s="30"/>
      <c r="B123" s="37"/>
      <c r="E123" s="56"/>
    </row>
    <row r="124" spans="1:5">
      <c r="A124" s="30"/>
      <c r="B124" s="37"/>
      <c r="E124" s="56"/>
    </row>
    <row r="125" spans="1:5">
      <c r="A125" s="30"/>
      <c r="B125" s="37"/>
      <c r="E125" s="56"/>
    </row>
    <row r="126" spans="1:5">
      <c r="A126" s="30"/>
      <c r="B126" s="37"/>
      <c r="E126" s="56"/>
    </row>
    <row r="127" spans="1:5">
      <c r="A127" s="30"/>
      <c r="B127" s="37"/>
      <c r="E127" s="56"/>
    </row>
    <row r="128" spans="1:5">
      <c r="A128" s="30"/>
      <c r="B128" s="37"/>
      <c r="E128" s="56"/>
    </row>
    <row r="129" spans="1:5">
      <c r="A129" s="30"/>
      <c r="B129" s="37"/>
      <c r="E129" s="56"/>
    </row>
    <row r="130" spans="1:5">
      <c r="A130" s="30"/>
      <c r="B130" s="37"/>
      <c r="E130" s="56"/>
    </row>
    <row r="131" spans="1:5">
      <c r="A131" s="30"/>
      <c r="B131" s="37"/>
      <c r="E131" s="56"/>
    </row>
    <row r="132" spans="1:5">
      <c r="A132" s="30"/>
      <c r="B132" s="37"/>
      <c r="E132" s="56"/>
    </row>
    <row r="133" spans="1:5">
      <c r="A133" s="30"/>
      <c r="B133" s="37"/>
      <c r="E133" s="56"/>
    </row>
    <row r="134" spans="1:5">
      <c r="A134" s="30"/>
      <c r="B134" s="37"/>
      <c r="E134" s="56"/>
    </row>
    <row r="135" spans="1:5">
      <c r="A135" s="30"/>
      <c r="B135" s="37"/>
      <c r="E135" s="56"/>
    </row>
    <row r="136" spans="1:5">
      <c r="A136" s="30"/>
      <c r="B136" s="37"/>
      <c r="E136" s="56"/>
    </row>
    <row r="137" spans="1:5">
      <c r="A137" s="30"/>
      <c r="B137" s="37"/>
      <c r="E137" s="56"/>
    </row>
    <row r="138" spans="1:5">
      <c r="A138" s="30"/>
      <c r="B138" s="37"/>
      <c r="E138" s="56"/>
    </row>
    <row r="139" spans="1:5">
      <c r="A139" s="30"/>
      <c r="B139" s="37"/>
      <c r="E139" s="56"/>
    </row>
    <row r="140" spans="1:5">
      <c r="A140" s="30"/>
      <c r="B140" s="37"/>
      <c r="E140" s="56"/>
    </row>
    <row r="141" spans="1:5">
      <c r="A141" s="30"/>
      <c r="B141" s="37"/>
      <c r="E141" s="56"/>
    </row>
    <row r="142" spans="1:5">
      <c r="A142" s="30"/>
      <c r="B142" s="37"/>
      <c r="E142" s="56"/>
    </row>
    <row r="143" spans="1:5">
      <c r="A143" s="30"/>
      <c r="B143" s="37"/>
      <c r="E143" s="56"/>
    </row>
    <row r="144" spans="1:5">
      <c r="A144" s="30"/>
      <c r="B144" s="37"/>
      <c r="E144" s="56"/>
    </row>
    <row r="145" spans="1:5">
      <c r="A145" s="30"/>
      <c r="B145" s="37"/>
      <c r="E145" s="56"/>
    </row>
    <row r="146" spans="1:5">
      <c r="A146" s="30"/>
      <c r="B146" s="37"/>
      <c r="E146" s="56"/>
    </row>
    <row r="147" spans="1:5">
      <c r="A147" s="30"/>
      <c r="B147" s="37"/>
      <c r="E147" s="56"/>
    </row>
    <row r="148" spans="1:5">
      <c r="A148" s="30"/>
      <c r="B148" s="37"/>
      <c r="E148" s="56"/>
    </row>
    <row r="149" spans="1:5">
      <c r="A149" s="30"/>
      <c r="B149" s="37"/>
      <c r="E149" s="56"/>
    </row>
    <row r="150" spans="1:5">
      <c r="A150" s="30"/>
      <c r="B150" s="37"/>
      <c r="E150" s="56"/>
    </row>
    <row r="151" spans="1:5">
      <c r="A151" s="30"/>
      <c r="B151" s="37"/>
      <c r="E151" s="56"/>
    </row>
    <row r="152" spans="1:5">
      <c r="A152" s="30"/>
      <c r="B152" s="37"/>
      <c r="E152" s="56"/>
    </row>
    <row r="153" spans="1:5">
      <c r="A153" s="30"/>
      <c r="B153" s="37"/>
      <c r="E153" s="56"/>
    </row>
    <row r="154" spans="1:5">
      <c r="A154" s="30"/>
      <c r="B154" s="37"/>
      <c r="E154" s="56"/>
    </row>
    <row r="155" spans="1:5">
      <c r="A155" s="30"/>
      <c r="B155" s="37"/>
      <c r="E155" s="56"/>
    </row>
    <row r="156" spans="1:5">
      <c r="A156" s="30"/>
      <c r="B156" s="37"/>
      <c r="E156" s="56"/>
    </row>
    <row r="157" spans="1:5">
      <c r="A157" s="30"/>
      <c r="B157" s="37"/>
      <c r="E157" s="56"/>
    </row>
    <row r="158" spans="1:5">
      <c r="A158" s="30"/>
      <c r="B158" s="37"/>
      <c r="E158" s="56"/>
    </row>
    <row r="159" spans="1:5">
      <c r="A159" s="30"/>
      <c r="B159" s="37"/>
      <c r="E159" s="56"/>
    </row>
    <row r="160" spans="1:5">
      <c r="A160" s="30"/>
      <c r="B160" s="37"/>
      <c r="E160" s="56"/>
    </row>
    <row r="161" spans="1:5">
      <c r="A161" s="30"/>
      <c r="B161" s="37"/>
      <c r="E161" s="56"/>
    </row>
    <row r="162" spans="1:5">
      <c r="A162" s="30"/>
      <c r="B162" s="37"/>
      <c r="E162" s="56"/>
    </row>
    <row r="163" spans="1:5">
      <c r="A163" s="30"/>
      <c r="B163" s="37"/>
      <c r="E163" s="56"/>
    </row>
    <row r="164" spans="1:5">
      <c r="A164" s="30"/>
      <c r="B164" s="37"/>
      <c r="E164" s="56"/>
    </row>
    <row r="165" spans="1:5">
      <c r="A165" s="30"/>
      <c r="B165" s="37"/>
      <c r="E165" s="56"/>
    </row>
    <row r="166" spans="1:5">
      <c r="A166" s="30"/>
      <c r="B166" s="37"/>
      <c r="E166" s="56"/>
    </row>
    <row r="167" spans="1:5">
      <c r="A167" s="30"/>
      <c r="B167" s="37"/>
      <c r="E167" s="56"/>
    </row>
    <row r="168" spans="1:5">
      <c r="A168" s="30"/>
      <c r="B168" s="37"/>
      <c r="E168" s="56"/>
    </row>
    <row r="169" spans="1:5">
      <c r="A169" s="30"/>
      <c r="B169" s="37"/>
      <c r="E169" s="56"/>
    </row>
    <row r="170" spans="1:5">
      <c r="A170" s="30"/>
      <c r="B170" s="37"/>
      <c r="E170" s="56"/>
    </row>
    <row r="171" spans="1:5">
      <c r="A171" s="30"/>
      <c r="B171" s="37"/>
      <c r="E171" s="56"/>
    </row>
    <row r="172" spans="1:5">
      <c r="A172" s="30"/>
      <c r="B172" s="37"/>
      <c r="E172" s="56"/>
    </row>
    <row r="173" spans="1:5">
      <c r="A173" s="30"/>
      <c r="B173" s="37"/>
      <c r="E173" s="56"/>
    </row>
    <row r="174" spans="1:5">
      <c r="A174" s="30"/>
      <c r="B174" s="37"/>
      <c r="E174" s="56"/>
    </row>
    <row r="175" spans="1:5">
      <c r="A175" s="30"/>
      <c r="B175" s="37"/>
      <c r="E175" s="56"/>
    </row>
    <row r="176" spans="1:5">
      <c r="A176" s="30"/>
      <c r="B176" s="37"/>
      <c r="E176" s="56"/>
    </row>
    <row r="177" spans="1:5">
      <c r="A177" s="30"/>
      <c r="B177" s="37"/>
      <c r="E177" s="56"/>
    </row>
    <row r="178" spans="1:5">
      <c r="A178" s="30"/>
      <c r="B178" s="37"/>
      <c r="E178" s="56"/>
    </row>
    <row r="179" spans="1:5">
      <c r="A179" s="30"/>
      <c r="B179" s="37"/>
      <c r="E179" s="56"/>
    </row>
    <row r="180" spans="1:5">
      <c r="A180" s="30"/>
      <c r="B180" s="37"/>
      <c r="E180" s="56"/>
    </row>
    <row r="181" spans="1:5">
      <c r="A181" s="30"/>
      <c r="B181" s="37"/>
      <c r="E181" s="56"/>
    </row>
    <row r="182" spans="1:5">
      <c r="A182" s="30"/>
      <c r="B182" s="37"/>
      <c r="E182" s="56"/>
    </row>
    <row r="183" spans="1:5">
      <c r="A183" s="30"/>
      <c r="B183" s="37"/>
      <c r="E183" s="56"/>
    </row>
    <row r="184" spans="1:5">
      <c r="A184" s="30"/>
      <c r="B184" s="37"/>
      <c r="E184" s="56"/>
    </row>
    <row r="185" spans="1:5">
      <c r="A185" s="30"/>
      <c r="B185" s="37"/>
      <c r="E185" s="56"/>
    </row>
    <row r="186" spans="1:5">
      <c r="A186" s="30"/>
      <c r="B186" s="37"/>
      <c r="E186" s="56"/>
    </row>
    <row r="187" spans="1:5">
      <c r="A187" s="30"/>
      <c r="B187" s="37"/>
      <c r="E187" s="56"/>
    </row>
    <row r="188" spans="1:5">
      <c r="A188" s="30"/>
      <c r="B188" s="37"/>
      <c r="E188" s="56"/>
    </row>
    <row r="189" spans="1:5">
      <c r="A189" s="30"/>
      <c r="B189" s="37"/>
      <c r="E189" s="56"/>
    </row>
    <row r="190" spans="1:5">
      <c r="A190" s="30"/>
      <c r="B190" s="37"/>
      <c r="E190" s="56"/>
    </row>
    <row r="191" spans="1:5">
      <c r="A191" s="30"/>
      <c r="B191" s="37"/>
      <c r="E191" s="56"/>
    </row>
    <row r="192" spans="1:5">
      <c r="A192" s="30"/>
      <c r="B192" s="37"/>
      <c r="E192" s="56"/>
    </row>
    <row r="193" spans="1:5">
      <c r="A193" s="30"/>
      <c r="B193" s="37"/>
      <c r="E193" s="56"/>
    </row>
    <row r="194" spans="1:5">
      <c r="A194" s="30"/>
      <c r="B194" s="37"/>
      <c r="E194" s="56"/>
    </row>
    <row r="195" spans="1:5">
      <c r="A195" s="30"/>
      <c r="B195" s="37"/>
      <c r="E195" s="56"/>
    </row>
    <row r="196" spans="1:5">
      <c r="A196" s="30"/>
      <c r="B196" s="37"/>
      <c r="E196" s="56"/>
    </row>
    <row r="197" spans="1:5">
      <c r="A197" s="30"/>
      <c r="B197" s="37"/>
      <c r="E197" s="56"/>
    </row>
    <row r="198" spans="1:5">
      <c r="A198" s="30"/>
      <c r="B198" s="37"/>
      <c r="E198" s="56"/>
    </row>
    <row r="199" spans="1:5">
      <c r="A199" s="30"/>
      <c r="B199" s="37"/>
      <c r="E199" s="56"/>
    </row>
    <row r="200" spans="1:5">
      <c r="A200" s="30"/>
      <c r="B200" s="37"/>
      <c r="E200" s="56"/>
    </row>
    <row r="201" spans="1:5">
      <c r="A201" s="30"/>
      <c r="B201" s="37"/>
      <c r="E201" s="56"/>
    </row>
    <row r="202" spans="1:5">
      <c r="A202" s="30"/>
      <c r="B202" s="37"/>
      <c r="E202" s="56"/>
    </row>
    <row r="203" spans="1:5">
      <c r="A203" s="30"/>
      <c r="B203" s="37"/>
      <c r="E203" s="56"/>
    </row>
    <row r="204" spans="1:5">
      <c r="A204" s="30"/>
      <c r="B204" s="37"/>
      <c r="E204" s="56"/>
    </row>
    <row r="205" spans="1:5">
      <c r="A205" s="30"/>
      <c r="B205" s="37"/>
      <c r="E205" s="56"/>
    </row>
    <row r="206" spans="1:5">
      <c r="A206" s="30"/>
      <c r="B206" s="37"/>
      <c r="E206" s="56"/>
    </row>
    <row r="207" spans="1:5">
      <c r="A207" s="30"/>
      <c r="B207" s="37"/>
      <c r="E207" s="56"/>
    </row>
    <row r="208" spans="1:5">
      <c r="A208" s="30"/>
      <c r="B208" s="37"/>
      <c r="E208" s="56"/>
    </row>
    <row r="209" spans="1:5">
      <c r="A209" s="30"/>
      <c r="B209" s="37"/>
      <c r="E209" s="56"/>
    </row>
    <row r="210" spans="1:5">
      <c r="A210" s="30"/>
      <c r="B210" s="37"/>
      <c r="E210" s="56"/>
    </row>
    <row r="211" spans="1:5">
      <c r="A211" s="30"/>
      <c r="B211" s="37"/>
      <c r="E211" s="56"/>
    </row>
    <row r="212" spans="1:5">
      <c r="A212" s="30"/>
      <c r="B212" s="37"/>
      <c r="E212" s="56"/>
    </row>
    <row r="213" spans="1:5">
      <c r="A213" s="30"/>
      <c r="B213" s="37"/>
      <c r="E213" s="56"/>
    </row>
    <row r="214" spans="1:5">
      <c r="A214" s="30"/>
      <c r="B214" s="37"/>
      <c r="E214" s="56"/>
    </row>
    <row r="215" spans="1:5">
      <c r="A215" s="30"/>
      <c r="B215" s="37"/>
      <c r="E215" s="56"/>
    </row>
    <row r="216" spans="1:5">
      <c r="A216" s="30"/>
      <c r="B216" s="37"/>
      <c r="E216" s="56"/>
    </row>
    <row r="217" spans="1:5">
      <c r="A217" s="30"/>
      <c r="B217" s="37"/>
      <c r="E217" s="56"/>
    </row>
    <row r="218" spans="1:5">
      <c r="A218" s="30"/>
      <c r="B218" s="37"/>
      <c r="E218" s="56"/>
    </row>
    <row r="219" spans="1:5">
      <c r="A219" s="30"/>
      <c r="B219" s="37"/>
      <c r="E219" s="56"/>
    </row>
    <row r="220" spans="1:5">
      <c r="A220" s="30"/>
      <c r="B220" s="37"/>
      <c r="E220" s="56"/>
    </row>
    <row r="221" spans="1:5">
      <c r="A221" s="30"/>
      <c r="B221" s="37"/>
      <c r="E221" s="56"/>
    </row>
    <row r="222" spans="1:5">
      <c r="A222" s="30"/>
      <c r="B222" s="37"/>
      <c r="E222" s="56"/>
    </row>
    <row r="223" spans="1:5">
      <c r="A223" s="30"/>
      <c r="B223" s="37"/>
      <c r="E223" s="56"/>
    </row>
    <row r="224" spans="1:5">
      <c r="A224" s="30"/>
      <c r="B224" s="37"/>
      <c r="E224" s="56"/>
    </row>
    <row r="225" spans="1:5">
      <c r="A225" s="30"/>
      <c r="B225" s="37"/>
      <c r="E225" s="56"/>
    </row>
    <row r="226" spans="1:5">
      <c r="A226" s="30"/>
      <c r="B226" s="37"/>
      <c r="E226" s="56"/>
    </row>
    <row r="227" spans="1:5">
      <c r="A227" s="30"/>
      <c r="B227" s="37"/>
      <c r="E227" s="56"/>
    </row>
    <row r="228" spans="1:5">
      <c r="A228" s="30"/>
      <c r="B228" s="37"/>
      <c r="E228" s="56"/>
    </row>
    <row r="229" spans="1:5">
      <c r="A229" s="30"/>
      <c r="B229" s="37"/>
      <c r="E229" s="56"/>
    </row>
    <row r="230" spans="1:5">
      <c r="A230" s="30"/>
      <c r="B230" s="37"/>
      <c r="E230" s="56"/>
    </row>
    <row r="231" spans="1:5">
      <c r="A231" s="30"/>
      <c r="B231" s="37"/>
      <c r="E231" s="56"/>
    </row>
    <row r="232" spans="1:5">
      <c r="A232" s="30"/>
      <c r="B232" s="37"/>
      <c r="E232" s="56"/>
    </row>
    <row r="233" spans="1:5">
      <c r="A233" s="30"/>
      <c r="B233" s="37"/>
      <c r="E233" s="56"/>
    </row>
    <row r="234" spans="1:5">
      <c r="A234" s="30"/>
      <c r="B234" s="37"/>
      <c r="E234" s="56"/>
    </row>
    <row r="235" spans="1:5">
      <c r="A235" s="30"/>
      <c r="B235" s="37"/>
      <c r="E235" s="56"/>
    </row>
    <row r="236" spans="1:5">
      <c r="A236" s="30"/>
      <c r="B236" s="37"/>
      <c r="E236" s="56"/>
    </row>
    <row r="237" spans="1:5">
      <c r="A237" s="30"/>
      <c r="B237" s="37"/>
      <c r="E237" s="56"/>
    </row>
    <row r="238" spans="1:5">
      <c r="A238" s="30"/>
      <c r="B238" s="37"/>
      <c r="E238" s="56"/>
    </row>
    <row r="239" spans="1:5">
      <c r="A239" s="30"/>
      <c r="B239" s="37"/>
      <c r="E239" s="56"/>
    </row>
    <row r="240" spans="1:5">
      <c r="A240" s="30"/>
      <c r="B240" s="37"/>
      <c r="E240" s="56"/>
    </row>
    <row r="241" spans="1:5">
      <c r="A241" s="30"/>
      <c r="B241" s="37"/>
      <c r="E241" s="56"/>
    </row>
    <row r="242" spans="1:5">
      <c r="A242" s="30"/>
      <c r="B242" s="37"/>
      <c r="E242" s="56"/>
    </row>
    <row r="243" spans="1:5">
      <c r="A243" s="30"/>
      <c r="B243" s="37"/>
      <c r="E243" s="56"/>
    </row>
    <row r="244" spans="1:5">
      <c r="A244" s="30"/>
      <c r="B244" s="37"/>
      <c r="E244" s="56"/>
    </row>
    <row r="245" spans="1:5">
      <c r="A245" s="30"/>
      <c r="B245" s="37"/>
      <c r="E245" s="56"/>
    </row>
    <row r="246" spans="1:5">
      <c r="A246" s="30"/>
      <c r="B246" s="37"/>
      <c r="E246" s="56"/>
    </row>
    <row r="247" spans="1:5">
      <c r="A247" s="30"/>
      <c r="B247" s="37"/>
      <c r="E247" s="56"/>
    </row>
    <row r="248" spans="1:5">
      <c r="A248" s="30"/>
      <c r="B248" s="37"/>
      <c r="E248" s="56"/>
    </row>
    <row r="249" spans="1:5">
      <c r="A249" s="30"/>
      <c r="B249" s="37"/>
      <c r="E249" s="56"/>
    </row>
    <row r="250" spans="1:5">
      <c r="A250" s="30"/>
      <c r="B250" s="37"/>
      <c r="E250" s="56"/>
    </row>
    <row r="251" spans="1:5">
      <c r="A251" s="30"/>
      <c r="B251" s="37"/>
      <c r="E251" s="56"/>
    </row>
    <row r="252" spans="1:5">
      <c r="A252" s="30"/>
      <c r="B252" s="37"/>
      <c r="E252" s="56"/>
    </row>
    <row r="253" spans="1:5">
      <c r="A253" s="30"/>
      <c r="B253" s="37"/>
      <c r="E253" s="56"/>
    </row>
    <row r="254" spans="1:5">
      <c r="A254" s="30"/>
      <c r="B254" s="37"/>
      <c r="E254" s="56"/>
    </row>
    <row r="255" spans="1:5">
      <c r="A255" s="30"/>
      <c r="B255" s="37"/>
      <c r="E255" s="56"/>
    </row>
    <row r="256" spans="1:5">
      <c r="A256" s="30"/>
      <c r="B256" s="37"/>
      <c r="E256" s="56"/>
    </row>
    <row r="257" spans="1:5">
      <c r="A257" s="30"/>
      <c r="B257" s="37"/>
      <c r="E257" s="56"/>
    </row>
    <row r="258" spans="1:5">
      <c r="A258" s="30"/>
      <c r="B258" s="37"/>
      <c r="E258" s="56"/>
    </row>
    <row r="259" spans="1:5">
      <c r="A259" s="30"/>
      <c r="B259" s="37"/>
      <c r="E259" s="56"/>
    </row>
    <row r="260" spans="1:5">
      <c r="A260" s="30"/>
      <c r="B260" s="37"/>
      <c r="E260" s="56"/>
    </row>
    <row r="261" spans="1:5">
      <c r="A261" s="30"/>
      <c r="B261" s="37"/>
      <c r="E261" s="56"/>
    </row>
    <row r="262" spans="1:5">
      <c r="A262" s="30"/>
      <c r="B262" s="37"/>
      <c r="E262" s="56"/>
    </row>
    <row r="263" spans="1:5">
      <c r="A263" s="30"/>
      <c r="B263" s="37"/>
      <c r="E263" s="56"/>
    </row>
    <row r="264" spans="1:5">
      <c r="A264" s="30"/>
      <c r="B264" s="37"/>
      <c r="E264" s="56"/>
    </row>
    <row r="265" spans="1:5">
      <c r="A265" s="30"/>
      <c r="B265" s="37"/>
      <c r="E265" s="56"/>
    </row>
    <row r="266" spans="1:5">
      <c r="A266" s="30"/>
      <c r="B266" s="37"/>
      <c r="E266" s="56"/>
    </row>
    <row r="267" spans="1:5">
      <c r="A267" s="30"/>
      <c r="B267" s="37"/>
      <c r="E267" s="56"/>
    </row>
    <row r="268" spans="1:5">
      <c r="A268" s="30"/>
      <c r="B268" s="37"/>
      <c r="E268" s="56"/>
    </row>
    <row r="269" spans="1:5">
      <c r="A269" s="30"/>
      <c r="B269" s="37"/>
      <c r="E269" s="56"/>
    </row>
    <row r="270" spans="1:5">
      <c r="A270" s="30"/>
      <c r="B270" s="37"/>
      <c r="E270" s="56"/>
    </row>
    <row r="271" spans="1:5">
      <c r="A271" s="30"/>
      <c r="B271" s="37"/>
      <c r="E271" s="56"/>
    </row>
    <row r="272" spans="1:5">
      <c r="A272" s="30"/>
      <c r="B272" s="37"/>
      <c r="E272" s="56"/>
    </row>
    <row r="273" spans="1:5">
      <c r="A273" s="30"/>
      <c r="B273" s="37"/>
      <c r="E273" s="56"/>
    </row>
    <row r="274" spans="1:5">
      <c r="A274" s="30"/>
      <c r="B274" s="37"/>
      <c r="E274" s="56"/>
    </row>
    <row r="275" spans="1:5">
      <c r="A275" s="30"/>
      <c r="B275" s="37"/>
      <c r="E275" s="56"/>
    </row>
    <row r="276" spans="1:5">
      <c r="A276" s="30"/>
      <c r="B276" s="37"/>
      <c r="E276" s="56"/>
    </row>
    <row r="277" spans="1:5">
      <c r="A277" s="30"/>
      <c r="B277" s="37"/>
      <c r="E277" s="56"/>
    </row>
    <row r="278" spans="1:5">
      <c r="A278" s="30"/>
      <c r="B278" s="37"/>
      <c r="E278" s="56"/>
    </row>
    <row r="279" spans="1:5">
      <c r="A279" s="30"/>
      <c r="B279" s="37"/>
      <c r="E279" s="56"/>
    </row>
    <row r="280" spans="1:5">
      <c r="A280" s="30"/>
      <c r="B280" s="37"/>
      <c r="E280" s="56"/>
    </row>
    <row r="281" spans="1:5">
      <c r="A281" s="30"/>
      <c r="B281" s="37"/>
      <c r="E281" s="56"/>
    </row>
    <row r="282" spans="1:5">
      <c r="A282" s="30"/>
      <c r="B282" s="37"/>
      <c r="E282" s="56"/>
    </row>
    <row r="283" spans="1:5">
      <c r="A283" s="30"/>
      <c r="B283" s="37"/>
      <c r="E283" s="56"/>
    </row>
    <row r="284" spans="1:5">
      <c r="A284" s="30"/>
      <c r="B284" s="37"/>
      <c r="E284" s="56"/>
    </row>
    <row r="285" spans="1:5">
      <c r="A285" s="30"/>
      <c r="B285" s="37"/>
      <c r="E285" s="56"/>
    </row>
    <row r="286" spans="1:5">
      <c r="A286" s="30"/>
      <c r="B286" s="37"/>
      <c r="E286" s="56"/>
    </row>
    <row r="287" spans="1:5">
      <c r="A287" s="30"/>
      <c r="B287" s="37"/>
      <c r="E287" s="56"/>
    </row>
    <row r="288" spans="1:5">
      <c r="A288" s="30"/>
      <c r="B288" s="37"/>
      <c r="E288" s="56"/>
    </row>
    <row r="289" spans="1:5">
      <c r="A289" s="30"/>
      <c r="B289" s="37"/>
      <c r="E289" s="56"/>
    </row>
    <row r="290" spans="1:5">
      <c r="A290" s="30"/>
      <c r="B290" s="37"/>
      <c r="E290" s="56"/>
    </row>
    <row r="291" spans="1:5">
      <c r="A291" s="30"/>
      <c r="B291" s="37"/>
      <c r="E291" s="56"/>
    </row>
    <row r="292" spans="1:5">
      <c r="A292" s="30"/>
      <c r="B292" s="37"/>
      <c r="E292" s="56"/>
    </row>
    <row r="293" spans="1:5">
      <c r="A293" s="30"/>
      <c r="B293" s="37"/>
      <c r="E293" s="56"/>
    </row>
    <row r="294" spans="1:5">
      <c r="A294" s="30"/>
      <c r="B294" s="37"/>
      <c r="E294" s="56"/>
    </row>
    <row r="295" spans="1:5">
      <c r="A295" s="30"/>
      <c r="B295" s="37"/>
      <c r="E295" s="56"/>
    </row>
    <row r="296" spans="1:5">
      <c r="A296" s="30"/>
      <c r="B296" s="37"/>
      <c r="E296" s="56"/>
    </row>
    <row r="297" spans="1:5">
      <c r="A297" s="30"/>
      <c r="B297" s="37"/>
      <c r="E297" s="56"/>
    </row>
    <row r="298" spans="1:5">
      <c r="A298" s="30"/>
      <c r="B298" s="37"/>
      <c r="E298" s="56"/>
    </row>
    <row r="299" spans="1:5">
      <c r="A299" s="30"/>
      <c r="B299" s="37"/>
      <c r="E299" s="56"/>
    </row>
    <row r="300" spans="1:5">
      <c r="A300" s="30"/>
      <c r="B300" s="37"/>
      <c r="E300" s="56"/>
    </row>
    <row r="301" spans="1:5">
      <c r="A301" s="30"/>
      <c r="B301" s="37"/>
      <c r="E301" s="56"/>
    </row>
    <row r="302" spans="1:5">
      <c r="A302" s="30"/>
      <c r="B302" s="37"/>
      <c r="E302" s="56"/>
    </row>
    <row r="303" spans="1:5">
      <c r="A303" s="30"/>
      <c r="B303" s="37"/>
      <c r="E303" s="56"/>
    </row>
    <row r="304" spans="1:5">
      <c r="A304" s="30"/>
      <c r="B304" s="37"/>
      <c r="E304" s="56"/>
    </row>
    <row r="305" spans="1:5">
      <c r="A305" s="30"/>
      <c r="B305" s="37"/>
      <c r="E305" s="56"/>
    </row>
    <row r="306" spans="1:5">
      <c r="A306" s="30"/>
      <c r="B306" s="37"/>
      <c r="E306" s="56"/>
    </row>
    <row r="307" spans="1:5">
      <c r="A307" s="30"/>
      <c r="B307" s="37"/>
      <c r="E307" s="56"/>
    </row>
    <row r="308" spans="1:5">
      <c r="A308" s="30"/>
      <c r="B308" s="37"/>
      <c r="E308" s="56"/>
    </row>
    <row r="309" spans="1:5">
      <c r="A309" s="30"/>
      <c r="B309" s="37"/>
      <c r="E309" s="56"/>
    </row>
    <row r="310" spans="1:5">
      <c r="A310" s="30"/>
      <c r="B310" s="37"/>
      <c r="E310" s="56"/>
    </row>
    <row r="311" spans="1:5">
      <c r="A311" s="30"/>
      <c r="B311" s="37"/>
      <c r="E311" s="56"/>
    </row>
    <row r="312" spans="1:5">
      <c r="A312" s="30"/>
      <c r="B312" s="37"/>
      <c r="E312" s="56"/>
    </row>
    <row r="313" spans="1:5">
      <c r="A313" s="30"/>
      <c r="B313" s="37"/>
      <c r="E313" s="56"/>
    </row>
    <row r="314" spans="1:5">
      <c r="A314" s="30"/>
      <c r="B314" s="37"/>
      <c r="E314" s="56"/>
    </row>
    <row r="315" spans="1:5">
      <c r="A315" s="30"/>
      <c r="B315" s="37"/>
      <c r="E315" s="56"/>
    </row>
    <row r="316" spans="1:5">
      <c r="A316" s="30"/>
      <c r="B316" s="37"/>
      <c r="E316" s="56"/>
    </row>
    <row r="317" spans="1:5">
      <c r="A317" s="30"/>
      <c r="B317" s="37"/>
      <c r="E317" s="56"/>
    </row>
    <row r="318" spans="1:5">
      <c r="A318" s="30"/>
      <c r="B318" s="37"/>
      <c r="E318" s="56"/>
    </row>
    <row r="319" spans="1:5">
      <c r="A319" s="30"/>
      <c r="B319" s="37"/>
      <c r="E319" s="56"/>
    </row>
    <row r="320" spans="1:5">
      <c r="A320" s="30"/>
      <c r="B320" s="37"/>
      <c r="E320" s="56"/>
    </row>
    <row r="321" spans="1:5">
      <c r="A321" s="30"/>
      <c r="B321" s="37"/>
      <c r="E321" s="56"/>
    </row>
    <row r="322" spans="1:5">
      <c r="A322" s="30"/>
      <c r="B322" s="37"/>
      <c r="E322" s="56"/>
    </row>
    <row r="323" spans="1:5">
      <c r="A323" s="30"/>
      <c r="B323" s="37"/>
      <c r="E323" s="56"/>
    </row>
    <row r="324" spans="1:5">
      <c r="A324" s="30"/>
      <c r="B324" s="37"/>
      <c r="E324" s="56"/>
    </row>
    <row r="325" spans="1:5">
      <c r="A325" s="30"/>
      <c r="B325" s="37"/>
      <c r="E325" s="56"/>
    </row>
    <row r="326" spans="1:5">
      <c r="A326" s="30"/>
      <c r="B326" s="37"/>
      <c r="E326" s="56"/>
    </row>
    <row r="327" spans="1:5">
      <c r="A327" s="30"/>
      <c r="B327" s="37"/>
      <c r="E327" s="56"/>
    </row>
    <row r="328" spans="1:5">
      <c r="A328" s="30"/>
      <c r="B328" s="37"/>
      <c r="E328" s="56"/>
    </row>
    <row r="329" spans="1:5">
      <c r="A329" s="30"/>
      <c r="B329" s="37"/>
      <c r="E329" s="56"/>
    </row>
    <row r="330" spans="1:5">
      <c r="A330" s="30"/>
      <c r="B330" s="37"/>
      <c r="E330" s="56"/>
    </row>
    <row r="331" spans="1:5">
      <c r="A331" s="30"/>
      <c r="B331" s="37"/>
      <c r="E331" s="56"/>
    </row>
    <row r="332" spans="1:5">
      <c r="A332" s="30"/>
      <c r="B332" s="37"/>
      <c r="E332" s="56"/>
    </row>
    <row r="333" spans="1:5">
      <c r="A333" s="30"/>
      <c r="B333" s="37"/>
      <c r="E333" s="56"/>
    </row>
    <row r="334" spans="1:5">
      <c r="A334" s="30"/>
      <c r="B334" s="37"/>
      <c r="E334" s="56"/>
    </row>
    <row r="335" spans="1:5">
      <c r="A335" s="30"/>
      <c r="B335" s="37"/>
      <c r="E335" s="56"/>
    </row>
    <row r="336" spans="1:5">
      <c r="A336" s="30"/>
      <c r="B336" s="37"/>
      <c r="E336" s="56"/>
    </row>
    <row r="337" spans="1:5">
      <c r="A337" s="30"/>
      <c r="B337" s="37"/>
      <c r="E337" s="56"/>
    </row>
    <row r="338" spans="1:5">
      <c r="A338" s="30"/>
      <c r="B338" s="37"/>
      <c r="E338" s="56"/>
    </row>
    <row r="339" spans="1:5">
      <c r="A339" s="30"/>
      <c r="B339" s="37"/>
      <c r="E339" s="56"/>
    </row>
    <row r="340" spans="1:5">
      <c r="A340" s="30"/>
      <c r="B340" s="37"/>
      <c r="E340" s="56"/>
    </row>
    <row r="341" spans="1:5">
      <c r="A341" s="30"/>
      <c r="B341" s="37"/>
      <c r="E341" s="56"/>
    </row>
    <row r="342" spans="1:5">
      <c r="A342" s="30"/>
      <c r="B342" s="37"/>
      <c r="E342" s="56"/>
    </row>
    <row r="343" spans="1:5">
      <c r="A343" s="30"/>
      <c r="B343" s="37"/>
      <c r="E343" s="56"/>
    </row>
    <row r="344" spans="1:5">
      <c r="A344" s="30"/>
      <c r="B344" s="37"/>
      <c r="E344" s="56"/>
    </row>
    <row r="345" spans="1:5">
      <c r="A345" s="30"/>
      <c r="B345" s="37"/>
      <c r="E345" s="56"/>
    </row>
    <row r="346" spans="1:5">
      <c r="A346" s="30"/>
      <c r="B346" s="37"/>
      <c r="E346" s="56"/>
    </row>
    <row r="347" spans="1:5">
      <c r="A347" s="30"/>
      <c r="B347" s="37"/>
      <c r="E347" s="56"/>
    </row>
    <row r="348" spans="1:5">
      <c r="A348" s="30"/>
      <c r="B348" s="37"/>
      <c r="E348" s="56"/>
    </row>
    <row r="349" spans="1:5">
      <c r="A349" s="30"/>
      <c r="B349" s="37"/>
      <c r="E349" s="56"/>
    </row>
    <row r="350" spans="1:5">
      <c r="A350" s="30"/>
      <c r="B350" s="37"/>
      <c r="E350" s="56"/>
    </row>
    <row r="351" spans="1:5">
      <c r="A351" s="30"/>
      <c r="B351" s="37"/>
      <c r="E351" s="56"/>
    </row>
    <row r="352" spans="1:5">
      <c r="A352" s="30"/>
      <c r="B352" s="37"/>
      <c r="E352" s="56"/>
    </row>
    <row r="353" spans="1:5">
      <c r="A353" s="30"/>
      <c r="B353" s="37"/>
      <c r="E353" s="56"/>
    </row>
    <row r="354" spans="1:5">
      <c r="A354" s="30"/>
      <c r="B354" s="37"/>
      <c r="E354" s="56"/>
    </row>
    <row r="355" spans="1:5">
      <c r="A355" s="30"/>
      <c r="B355" s="37"/>
      <c r="E355" s="56"/>
    </row>
    <row r="356" spans="1:5">
      <c r="A356" s="30"/>
      <c r="B356" s="37"/>
      <c r="E356" s="56"/>
    </row>
    <row r="357" spans="1:5">
      <c r="A357" s="30"/>
      <c r="B357" s="37"/>
      <c r="E357" s="56"/>
    </row>
    <row r="358" spans="1:5">
      <c r="A358" s="30"/>
      <c r="B358" s="37"/>
      <c r="E358" s="56"/>
    </row>
    <row r="359" spans="1:5">
      <c r="A359" s="30"/>
      <c r="B359" s="37"/>
      <c r="E359" s="56"/>
    </row>
    <row r="360" spans="1:5">
      <c r="A360" s="30"/>
      <c r="B360" s="37"/>
      <c r="E360" s="56"/>
    </row>
    <row r="361" spans="1:5">
      <c r="A361" s="30"/>
      <c r="B361" s="37"/>
      <c r="E361" s="56"/>
    </row>
    <row r="362" spans="1:5">
      <c r="A362" s="30"/>
      <c r="B362" s="37"/>
      <c r="E362" s="56"/>
    </row>
    <row r="363" spans="1:5">
      <c r="A363" s="30"/>
      <c r="B363" s="37"/>
      <c r="E363" s="56"/>
    </row>
    <row r="364" spans="1:5">
      <c r="A364" s="30"/>
      <c r="B364" s="37"/>
      <c r="E364" s="56"/>
    </row>
    <row r="365" spans="1:5">
      <c r="A365" s="30"/>
      <c r="B365" s="37"/>
      <c r="E365" s="56"/>
    </row>
    <row r="366" spans="1:5">
      <c r="A366" s="30"/>
      <c r="B366" s="37"/>
      <c r="E366" s="56"/>
    </row>
    <row r="367" spans="1:5">
      <c r="A367" s="30"/>
      <c r="B367" s="37"/>
      <c r="E367" s="56"/>
    </row>
    <row r="368" spans="1:5">
      <c r="A368" s="30"/>
      <c r="B368" s="37"/>
      <c r="E368" s="56"/>
    </row>
    <row r="369" spans="1:5">
      <c r="A369" s="30"/>
      <c r="B369" s="37"/>
      <c r="E369" s="56"/>
    </row>
    <row r="370" spans="1:5">
      <c r="A370" s="30"/>
      <c r="B370" s="37"/>
      <c r="E370" s="56"/>
    </row>
    <row r="371" spans="1:5">
      <c r="A371" s="30"/>
      <c r="B371" s="37"/>
      <c r="E371" s="56"/>
    </row>
    <row r="372" spans="1:5">
      <c r="A372" s="30"/>
      <c r="B372" s="37"/>
      <c r="E372" s="56"/>
    </row>
    <row r="373" spans="1:5">
      <c r="A373" s="30"/>
      <c r="B373" s="37"/>
      <c r="E373" s="56"/>
    </row>
    <row r="374" spans="1:5">
      <c r="A374" s="30"/>
      <c r="B374" s="37"/>
      <c r="E374" s="56"/>
    </row>
    <row r="375" spans="1:5">
      <c r="A375" s="30"/>
      <c r="B375" s="37"/>
      <c r="E375" s="56"/>
    </row>
    <row r="376" spans="1:5">
      <c r="A376" s="30"/>
      <c r="B376" s="37"/>
      <c r="E376" s="56"/>
    </row>
    <row r="377" spans="1:5">
      <c r="A377" s="30"/>
      <c r="B377" s="37"/>
      <c r="E377" s="56"/>
    </row>
    <row r="378" spans="1:5">
      <c r="A378" s="30"/>
      <c r="B378" s="37"/>
      <c r="E378" s="56"/>
    </row>
    <row r="379" spans="1:5">
      <c r="A379" s="30"/>
      <c r="B379" s="37"/>
      <c r="E379" s="56"/>
    </row>
    <row r="380" spans="1:5">
      <c r="A380" s="30"/>
      <c r="B380" s="37"/>
      <c r="E380" s="56"/>
    </row>
    <row r="381" spans="1:5">
      <c r="A381" s="30"/>
      <c r="B381" s="37"/>
      <c r="E381" s="56"/>
    </row>
    <row r="382" spans="1:5">
      <c r="A382" s="30"/>
      <c r="B382" s="37"/>
      <c r="E382" s="56"/>
    </row>
    <row r="383" spans="1:5">
      <c r="A383" s="30"/>
      <c r="B383" s="37"/>
      <c r="E383" s="56"/>
    </row>
    <row r="384" spans="1:5">
      <c r="A384" s="30"/>
      <c r="B384" s="37"/>
      <c r="E384" s="56"/>
    </row>
    <row r="385" spans="1:5">
      <c r="A385" s="30"/>
      <c r="B385" s="37"/>
      <c r="E385" s="56"/>
    </row>
    <row r="386" spans="1:5">
      <c r="A386" s="30"/>
      <c r="B386" s="37"/>
      <c r="E386" s="56"/>
    </row>
    <row r="387" spans="1:5">
      <c r="A387" s="30"/>
      <c r="B387" s="37"/>
      <c r="E387" s="56"/>
    </row>
    <row r="388" spans="1:5">
      <c r="A388" s="30"/>
      <c r="B388" s="37"/>
      <c r="E388" s="56"/>
    </row>
    <row r="389" spans="1:5">
      <c r="A389" s="30"/>
      <c r="B389" s="37"/>
      <c r="E389" s="56"/>
    </row>
    <row r="390" spans="1:5">
      <c r="A390" s="30"/>
      <c r="B390" s="37"/>
      <c r="E390" s="56"/>
    </row>
    <row r="391" spans="1:5">
      <c r="A391" s="30"/>
      <c r="B391" s="37"/>
      <c r="E391" s="56"/>
    </row>
    <row r="392" spans="1:5">
      <c r="A392" s="30"/>
      <c r="B392" s="37"/>
      <c r="E392" s="56"/>
    </row>
    <row r="393" spans="1:5">
      <c r="A393" s="30"/>
      <c r="B393" s="37"/>
      <c r="E393" s="56"/>
    </row>
    <row r="394" spans="1:5">
      <c r="A394" s="30"/>
      <c r="B394" s="37"/>
      <c r="E394" s="56"/>
    </row>
    <row r="395" spans="1:5">
      <c r="A395" s="30"/>
      <c r="B395" s="37"/>
      <c r="E395" s="56"/>
    </row>
    <row r="396" spans="1:5">
      <c r="A396" s="30"/>
      <c r="B396" s="37"/>
      <c r="E396" s="56"/>
    </row>
    <row r="397" spans="1:5">
      <c r="A397" s="30"/>
      <c r="B397" s="37"/>
      <c r="E397" s="56"/>
    </row>
    <row r="398" spans="1:5">
      <c r="A398" s="30"/>
      <c r="B398" s="37"/>
      <c r="E398" s="56"/>
    </row>
    <row r="399" spans="1:5">
      <c r="A399" s="30"/>
      <c r="B399" s="37"/>
      <c r="E399" s="56"/>
    </row>
    <row r="400" spans="1:5">
      <c r="A400" s="30"/>
      <c r="B400" s="37"/>
      <c r="E400" s="56"/>
    </row>
    <row r="401" spans="1:5">
      <c r="A401" s="30"/>
      <c r="B401" s="37"/>
      <c r="E401" s="56"/>
    </row>
    <row r="402" spans="1:5">
      <c r="A402" s="30"/>
      <c r="B402" s="37"/>
      <c r="E402" s="56"/>
    </row>
    <row r="403" spans="1:5">
      <c r="A403" s="30"/>
      <c r="B403" s="37"/>
      <c r="E403" s="56"/>
    </row>
    <row r="404" spans="1:5">
      <c r="A404" s="30"/>
      <c r="B404" s="37"/>
      <c r="E404" s="56"/>
    </row>
    <row r="405" spans="1:5">
      <c r="A405" s="30"/>
      <c r="B405" s="37"/>
      <c r="E405" s="56"/>
    </row>
    <row r="406" spans="1:5">
      <c r="A406" s="30"/>
      <c r="B406" s="37"/>
      <c r="E406" s="56"/>
    </row>
    <row r="407" spans="1:5">
      <c r="A407" s="30"/>
      <c r="B407" s="37"/>
      <c r="E407" s="56"/>
    </row>
    <row r="408" spans="1:5">
      <c r="A408" s="30"/>
      <c r="B408" s="37"/>
      <c r="E408" s="56"/>
    </row>
    <row r="409" spans="1:5">
      <c r="A409" s="30"/>
      <c r="B409" s="37"/>
      <c r="E409" s="56"/>
    </row>
    <row r="410" spans="1:5">
      <c r="A410" s="30"/>
      <c r="B410" s="37"/>
      <c r="E410" s="56"/>
    </row>
    <row r="411" spans="1:5">
      <c r="A411" s="30"/>
      <c r="B411" s="37"/>
      <c r="E411" s="56"/>
    </row>
    <row r="412" spans="1:5">
      <c r="A412" s="30"/>
      <c r="B412" s="37"/>
      <c r="E412" s="56"/>
    </row>
    <row r="413" spans="1:5">
      <c r="A413" s="30"/>
      <c r="B413" s="37"/>
      <c r="E413" s="56"/>
    </row>
    <row r="414" spans="1:5">
      <c r="A414" s="30"/>
      <c r="B414" s="37"/>
      <c r="E414" s="56"/>
    </row>
    <row r="415" spans="1:5">
      <c r="A415" s="30"/>
      <c r="B415" s="37"/>
      <c r="E415" s="56"/>
    </row>
    <row r="416" spans="1:5">
      <c r="A416" s="30"/>
      <c r="B416" s="37"/>
      <c r="E416" s="56"/>
    </row>
    <row r="417" spans="1:5">
      <c r="A417" s="30"/>
      <c r="B417" s="37"/>
      <c r="E417" s="56"/>
    </row>
    <row r="418" spans="1:5">
      <c r="A418" s="30"/>
      <c r="B418" s="37"/>
      <c r="E418" s="56"/>
    </row>
    <row r="419" spans="1:5">
      <c r="A419" s="30"/>
      <c r="B419" s="37"/>
      <c r="E419" s="56"/>
    </row>
    <row r="420" spans="1:5">
      <c r="A420" s="30"/>
      <c r="B420" s="37"/>
      <c r="E420" s="56"/>
    </row>
    <row r="421" spans="1:5">
      <c r="A421" s="30"/>
      <c r="B421" s="37"/>
      <c r="E421" s="56"/>
    </row>
    <row r="422" spans="1:5">
      <c r="A422" s="30"/>
      <c r="B422" s="37"/>
      <c r="E422" s="56"/>
    </row>
    <row r="423" spans="1:5">
      <c r="A423" s="30"/>
      <c r="B423" s="37"/>
      <c r="E423" s="56"/>
    </row>
    <row r="424" spans="1:5">
      <c r="A424" s="30"/>
      <c r="B424" s="37"/>
      <c r="E424" s="56"/>
    </row>
    <row r="425" spans="1:5">
      <c r="A425" s="30"/>
      <c r="B425" s="37"/>
      <c r="E425" s="56"/>
    </row>
    <row r="426" spans="1:5">
      <c r="A426" s="30"/>
      <c r="B426" s="37"/>
      <c r="E426" s="56"/>
    </row>
    <row r="427" spans="1:5">
      <c r="A427" s="30"/>
      <c r="B427" s="37"/>
      <c r="E427" s="56"/>
    </row>
    <row r="428" spans="1:5">
      <c r="A428" s="30"/>
      <c r="B428" s="37"/>
      <c r="E428" s="56"/>
    </row>
    <row r="429" spans="1:5">
      <c r="A429" s="30"/>
      <c r="B429" s="37"/>
      <c r="E429" s="56"/>
    </row>
    <row r="430" spans="1:5">
      <c r="A430" s="30"/>
      <c r="B430" s="37"/>
      <c r="E430" s="56"/>
    </row>
    <row r="431" spans="1:5">
      <c r="A431" s="30"/>
      <c r="B431" s="37"/>
      <c r="E431" s="56"/>
    </row>
    <row r="432" spans="1:5">
      <c r="A432" s="30"/>
      <c r="B432" s="37"/>
      <c r="E432" s="56"/>
    </row>
    <row r="433" spans="1:5">
      <c r="A433" s="30"/>
      <c r="B433" s="37"/>
      <c r="E433" s="56"/>
    </row>
    <row r="434" spans="1:5">
      <c r="A434" s="30"/>
      <c r="B434" s="37"/>
      <c r="E434" s="56"/>
    </row>
    <row r="435" spans="1:5">
      <c r="A435" s="30"/>
      <c r="B435" s="37"/>
      <c r="E435" s="56"/>
    </row>
    <row r="436" spans="1:5">
      <c r="A436" s="30"/>
      <c r="B436" s="37"/>
      <c r="E436" s="56"/>
    </row>
    <row r="437" spans="1:5">
      <c r="A437" s="30"/>
      <c r="B437" s="37"/>
      <c r="E437" s="56"/>
    </row>
    <row r="438" spans="1:5">
      <c r="A438" s="30"/>
      <c r="B438" s="37"/>
      <c r="E438" s="56"/>
    </row>
    <row r="439" spans="1:5">
      <c r="A439" s="30"/>
      <c r="B439" s="37"/>
      <c r="E439" s="56"/>
    </row>
    <row r="440" spans="1:5">
      <c r="A440" s="30"/>
      <c r="B440" s="37"/>
      <c r="E440" s="56"/>
    </row>
    <row r="441" spans="1:5">
      <c r="A441" s="30"/>
      <c r="B441" s="37"/>
      <c r="E441" s="56"/>
    </row>
    <row r="442" spans="1:5">
      <c r="A442" s="30"/>
      <c r="B442" s="37"/>
      <c r="E442" s="56"/>
    </row>
    <row r="443" spans="1:5">
      <c r="A443" s="30"/>
      <c r="B443" s="37"/>
      <c r="E443" s="56"/>
    </row>
    <row r="444" spans="1:5">
      <c r="A444" s="30"/>
      <c r="B444" s="37"/>
      <c r="E444" s="56"/>
    </row>
    <row r="445" spans="1:5">
      <c r="A445" s="30"/>
      <c r="B445" s="37"/>
      <c r="E445" s="56"/>
    </row>
    <row r="446" spans="1:5">
      <c r="A446" s="30"/>
      <c r="B446" s="37"/>
      <c r="E446" s="56"/>
    </row>
    <row r="447" spans="1:5">
      <c r="A447" s="30"/>
      <c r="B447" s="37"/>
      <c r="E447" s="56"/>
    </row>
    <row r="448" spans="1:5">
      <c r="A448" s="30"/>
      <c r="B448" s="37"/>
      <c r="E448" s="56"/>
    </row>
    <row r="449" spans="1:5">
      <c r="A449" s="30"/>
      <c r="B449" s="37"/>
      <c r="E449" s="56"/>
    </row>
    <row r="450" spans="1:5">
      <c r="A450" s="30"/>
      <c r="B450" s="37"/>
      <c r="E450" s="56"/>
    </row>
    <row r="451" spans="1:5">
      <c r="A451" s="30"/>
      <c r="B451" s="37"/>
      <c r="E451" s="56"/>
    </row>
    <row r="452" spans="1:5">
      <c r="A452" s="30"/>
      <c r="B452" s="37"/>
      <c r="E452" s="56"/>
    </row>
    <row r="453" spans="1:5">
      <c r="A453" s="30"/>
      <c r="B453" s="37"/>
      <c r="E453" s="56"/>
    </row>
  </sheetData>
  <pageMargins left="0.93976377952755907" right="0.74999999999999989" top="1.2956692913385828" bottom="1.2956692913385828" header="1" footer="1"/>
  <pageSetup paperSize="0" scale="99" fitToWidth="0" fitToHeight="0" pageOrder="overThenDown"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9</TotalTime>
  <Application>Microsoft Excel</Application>
  <DocSecurity>0</DocSecurity>
  <ScaleCrop>false</ScaleCrop>
  <HeadingPairs>
    <vt:vector size="4" baseType="variant">
      <vt:variant>
        <vt:lpstr>Delovni listi</vt:lpstr>
      </vt:variant>
      <vt:variant>
        <vt:i4>18</vt:i4>
      </vt:variant>
      <vt:variant>
        <vt:lpstr>Imenovani obsegi</vt:lpstr>
      </vt:variant>
      <vt:variant>
        <vt:i4>10</vt:i4>
      </vt:variant>
    </vt:vector>
  </HeadingPairs>
  <TitlesOfParts>
    <vt:vector size="28" baseType="lpstr">
      <vt:lpstr>Rekapitulacija</vt:lpstr>
      <vt:lpstr>rek. goi</vt:lpstr>
      <vt:lpstr>prip</vt:lpstr>
      <vt:lpstr>ruš</vt:lpstr>
      <vt:lpstr>zid</vt:lpstr>
      <vt:lpstr>mont</vt:lpstr>
      <vt:lpstr>talne</vt:lpstr>
      <vt:lpstr>keram</vt:lpstr>
      <vt:lpstr>slik</vt:lpstr>
      <vt:lpstr>stavb.poh.</vt:lpstr>
      <vt:lpstr>ključ.dela</vt:lpstr>
      <vt:lpstr>Razna oprema</vt:lpstr>
      <vt:lpstr>rek.str.</vt:lpstr>
      <vt:lpstr>str.inst.</vt:lpstr>
      <vt:lpstr>rek.ei</vt:lpstr>
      <vt:lpstr>jaki in šibki tok</vt:lpstr>
      <vt:lpstr>rek.poh.</vt:lpstr>
      <vt:lpstr>poh.</vt:lpstr>
      <vt:lpstr>'jaki in šibki tok'!Področje_tiskanja</vt:lpstr>
      <vt:lpstr>prip!Področje_tiskanja</vt:lpstr>
      <vt:lpstr>'rek. goi'!Področje_tiskanja</vt:lpstr>
      <vt:lpstr>rek.ei!Področje_tiskanja</vt:lpstr>
      <vt:lpstr>ruš!Področje_tiskanja</vt:lpstr>
      <vt:lpstr>slik!Področje_tiskanja</vt:lpstr>
      <vt:lpstr>stavb.poh.!Področje_tiskanja</vt:lpstr>
      <vt:lpstr>talne!Področje_tiskanja</vt:lpstr>
      <vt:lpstr>'jaki in šibki tok'!Z_76423107_EDE6_446D_A7FB_DEB77C9CD43E_.wvu.PrintArea</vt:lpstr>
      <vt:lpstr>rek.ei!Z_76423107_EDE6_446D_A7FB_DEB77C9CD43E_.wvu.PrintArea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 Metka Iskras.p.</dc:creator>
  <cp:lastModifiedBy>Viljem Govekar</cp:lastModifiedBy>
  <cp:revision>1</cp:revision>
  <cp:lastPrinted>2016-12-16T06:31:13Z</cp:lastPrinted>
  <dcterms:created xsi:type="dcterms:W3CDTF">1998-12-23T12:02:36Z</dcterms:created>
  <dcterms:modified xsi:type="dcterms:W3CDTF">2018-10-01T08:52:39Z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