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a_delovni_zvezek" defaultThemeVersion="124226"/>
  <bookViews>
    <workbookView xWindow="9345" yWindow="450" windowWidth="12330" windowHeight="12045" activeTab="2"/>
  </bookViews>
  <sheets>
    <sheet name="Navodila za izpolnjevanje" sheetId="18" r:id="rId1"/>
    <sheet name="Opis operacije" sheetId="15" r:id="rId2"/>
    <sheet name="Izračun finančne vrzeli" sheetId="17" r:id="rId3"/>
  </sheets>
  <definedNames>
    <definedName name="Izbiradane" localSheetId="1">'Opis operacije'!#REF!</definedName>
    <definedName name="Izbiradane">#REF!</definedName>
    <definedName name="_xlnm.Print_Area" localSheetId="2">'Izračun finančne vrzeli'!$A$1:$O$49</definedName>
    <definedName name="_xlnm.Print_Area" localSheetId="0">'Navodila za izpolnjevanje'!$A$1:$K$14</definedName>
    <definedName name="_xlnm.Print_Area" localSheetId="1">'Opis operacije'!$A$1:$I$146</definedName>
  </definedNames>
  <calcPr calcId="145621"/>
</workbook>
</file>

<file path=xl/calcChain.xml><?xml version="1.0" encoding="utf-8"?>
<calcChain xmlns="http://schemas.openxmlformats.org/spreadsheetml/2006/main">
  <c r="I15" i="17" l="1"/>
  <c r="I5" i="17"/>
  <c r="H6" i="17"/>
  <c r="H5" i="17"/>
  <c r="E101" i="15"/>
  <c r="D101" i="15"/>
  <c r="H117" i="15"/>
  <c r="I117" i="15" s="1"/>
  <c r="H116" i="15"/>
  <c r="I116" i="15" s="1"/>
  <c r="E117" i="15"/>
  <c r="E116" i="15"/>
  <c r="I90" i="15"/>
  <c r="I89" i="15"/>
  <c r="I88" i="15"/>
  <c r="C102" i="15" l="1"/>
  <c r="C101" i="15"/>
  <c r="B113" i="15" s="1"/>
  <c r="G10" i="17"/>
  <c r="L43" i="17"/>
  <c r="L45" i="17" s="1"/>
  <c r="C38" i="17"/>
  <c r="G5" i="17"/>
  <c r="B112" i="15" l="1"/>
  <c r="F43" i="17"/>
  <c r="C105" i="15"/>
  <c r="C106" i="15" s="1"/>
  <c r="H113" i="15"/>
  <c r="I113" i="15" s="1"/>
  <c r="B133" i="15"/>
  <c r="E114" i="15"/>
  <c r="I100" i="15"/>
  <c r="I76" i="15"/>
  <c r="I98" i="15"/>
  <c r="I95" i="15"/>
  <c r="I92" i="15"/>
  <c r="I86" i="15"/>
  <c r="I83" i="15"/>
  <c r="I80" i="15"/>
  <c r="I77" i="15"/>
  <c r="H103" i="15"/>
  <c r="G103" i="15"/>
  <c r="F103" i="15"/>
  <c r="E103" i="15"/>
  <c r="C136" i="15" s="1"/>
  <c r="D103" i="15"/>
  <c r="H102" i="15"/>
  <c r="G102" i="15"/>
  <c r="F102" i="15"/>
  <c r="E102" i="15"/>
  <c r="D102" i="15"/>
  <c r="B135" i="15" s="1"/>
  <c r="H101" i="15"/>
  <c r="G101" i="15"/>
  <c r="F101" i="15"/>
  <c r="C103" i="15"/>
  <c r="C104" i="15" s="1"/>
  <c r="J10" i="17"/>
  <c r="F38" i="17"/>
  <c r="E38" i="17"/>
  <c r="D38" i="17"/>
  <c r="E42" i="17"/>
  <c r="M37" i="17"/>
  <c r="L37" i="17"/>
  <c r="K37" i="17"/>
  <c r="J37" i="17"/>
  <c r="I37" i="17"/>
  <c r="H37" i="17"/>
  <c r="G37" i="17"/>
  <c r="M36" i="17"/>
  <c r="L36" i="17"/>
  <c r="K36" i="17"/>
  <c r="J36" i="17"/>
  <c r="I36" i="17"/>
  <c r="H36" i="17"/>
  <c r="G36" i="17"/>
  <c r="M35" i="17"/>
  <c r="L35" i="17"/>
  <c r="K35" i="17"/>
  <c r="J35" i="17"/>
  <c r="I35" i="17"/>
  <c r="H35" i="17"/>
  <c r="G35" i="17"/>
  <c r="M34" i="17"/>
  <c r="L34" i="17"/>
  <c r="K34" i="17"/>
  <c r="J34" i="17"/>
  <c r="I34" i="17"/>
  <c r="H34" i="17"/>
  <c r="G34" i="17"/>
  <c r="M33" i="17"/>
  <c r="L33" i="17"/>
  <c r="K33" i="17"/>
  <c r="J33" i="17"/>
  <c r="I33" i="17"/>
  <c r="H33" i="17"/>
  <c r="G33" i="17"/>
  <c r="M32" i="17"/>
  <c r="L32" i="17"/>
  <c r="K32" i="17"/>
  <c r="J32" i="17"/>
  <c r="I32" i="17"/>
  <c r="H32" i="17"/>
  <c r="G32" i="17"/>
  <c r="M31" i="17"/>
  <c r="L31" i="17"/>
  <c r="K31" i="17"/>
  <c r="J31" i="17"/>
  <c r="I31" i="17"/>
  <c r="H31" i="17"/>
  <c r="G31" i="17"/>
  <c r="M30" i="17"/>
  <c r="L30" i="17"/>
  <c r="K30" i="17"/>
  <c r="J30" i="17"/>
  <c r="I30" i="17"/>
  <c r="H30" i="17"/>
  <c r="G30" i="17"/>
  <c r="M29" i="17"/>
  <c r="L29" i="17"/>
  <c r="K29" i="17"/>
  <c r="J29" i="17"/>
  <c r="I29" i="17"/>
  <c r="H29" i="17"/>
  <c r="G29" i="17"/>
  <c r="M28" i="17"/>
  <c r="L28" i="17"/>
  <c r="K28" i="17"/>
  <c r="J28" i="17"/>
  <c r="I28" i="17"/>
  <c r="H28" i="17"/>
  <c r="G28" i="17"/>
  <c r="M27" i="17"/>
  <c r="L27" i="17"/>
  <c r="K27" i="17"/>
  <c r="J27" i="17"/>
  <c r="I27" i="17"/>
  <c r="H27" i="17"/>
  <c r="G27" i="17"/>
  <c r="M26" i="17"/>
  <c r="L26" i="17"/>
  <c r="K26" i="17"/>
  <c r="J26" i="17"/>
  <c r="I26" i="17"/>
  <c r="H26" i="17"/>
  <c r="G26" i="17"/>
  <c r="M25" i="17"/>
  <c r="L25" i="17"/>
  <c r="K25" i="17"/>
  <c r="J25" i="17"/>
  <c r="I25" i="17"/>
  <c r="H25" i="17"/>
  <c r="G25" i="17"/>
  <c r="M24" i="17"/>
  <c r="L24" i="17"/>
  <c r="K24" i="17"/>
  <c r="J24" i="17"/>
  <c r="I24" i="17"/>
  <c r="H24" i="17"/>
  <c r="G24" i="17"/>
  <c r="M23" i="17"/>
  <c r="L23" i="17"/>
  <c r="K23" i="17"/>
  <c r="J23" i="17"/>
  <c r="I23" i="17"/>
  <c r="H23" i="17"/>
  <c r="G23" i="17"/>
  <c r="M22" i="17"/>
  <c r="L22" i="17"/>
  <c r="K22" i="17"/>
  <c r="J22" i="17"/>
  <c r="I22" i="17"/>
  <c r="H22" i="17"/>
  <c r="G22" i="17"/>
  <c r="M21" i="17"/>
  <c r="L21" i="17"/>
  <c r="K21" i="17"/>
  <c r="J21" i="17"/>
  <c r="I21" i="17"/>
  <c r="H21" i="17"/>
  <c r="G21" i="17"/>
  <c r="M20" i="17"/>
  <c r="L20" i="17"/>
  <c r="K20" i="17"/>
  <c r="J20" i="17"/>
  <c r="I20" i="17"/>
  <c r="H20" i="17"/>
  <c r="G20" i="17"/>
  <c r="M19" i="17"/>
  <c r="L19" i="17"/>
  <c r="K19" i="17"/>
  <c r="J19" i="17"/>
  <c r="I19" i="17"/>
  <c r="H19" i="17"/>
  <c r="G19" i="17"/>
  <c r="M18" i="17"/>
  <c r="L18" i="17"/>
  <c r="K18" i="17"/>
  <c r="J18" i="17"/>
  <c r="I18" i="17"/>
  <c r="H18" i="17"/>
  <c r="G18" i="17"/>
  <c r="M17" i="17"/>
  <c r="L17" i="17"/>
  <c r="K17" i="17"/>
  <c r="J17" i="17"/>
  <c r="I17" i="17"/>
  <c r="H17" i="17"/>
  <c r="G17" i="17"/>
  <c r="M16" i="17"/>
  <c r="L16" i="17"/>
  <c r="K16" i="17"/>
  <c r="J16" i="17"/>
  <c r="I16" i="17"/>
  <c r="H16" i="17"/>
  <c r="G16" i="17"/>
  <c r="M15" i="17"/>
  <c r="L15" i="17"/>
  <c r="K15" i="17"/>
  <c r="J15" i="17"/>
  <c r="H15" i="17"/>
  <c r="G15" i="17"/>
  <c r="M14" i="17"/>
  <c r="L14" i="17"/>
  <c r="K14" i="17"/>
  <c r="J14" i="17"/>
  <c r="I14" i="17"/>
  <c r="H14" i="17"/>
  <c r="G14" i="17"/>
  <c r="M13" i="17"/>
  <c r="L13" i="17"/>
  <c r="K13" i="17"/>
  <c r="J13" i="17"/>
  <c r="I13" i="17"/>
  <c r="H13" i="17"/>
  <c r="G13" i="17"/>
  <c r="M12" i="17"/>
  <c r="L12" i="17"/>
  <c r="K12" i="17"/>
  <c r="J12" i="17"/>
  <c r="I12" i="17"/>
  <c r="H12" i="17"/>
  <c r="G12" i="17"/>
  <c r="M11" i="17"/>
  <c r="L11" i="17"/>
  <c r="K11" i="17"/>
  <c r="J11" i="17"/>
  <c r="I11" i="17"/>
  <c r="H11" i="17"/>
  <c r="G11" i="17"/>
  <c r="M10" i="17"/>
  <c r="L10" i="17"/>
  <c r="K10" i="17"/>
  <c r="I10" i="17"/>
  <c r="H10" i="17"/>
  <c r="M9" i="17"/>
  <c r="L9" i="17"/>
  <c r="K9" i="17"/>
  <c r="J9" i="17"/>
  <c r="I9" i="17"/>
  <c r="H9" i="17"/>
  <c r="G9" i="17"/>
  <c r="M8" i="17"/>
  <c r="L8" i="17"/>
  <c r="K8" i="17"/>
  <c r="J8" i="17"/>
  <c r="I8" i="17"/>
  <c r="H8" i="17"/>
  <c r="G8" i="17"/>
  <c r="M7" i="17"/>
  <c r="L7" i="17"/>
  <c r="K7" i="17"/>
  <c r="J7" i="17"/>
  <c r="I7" i="17"/>
  <c r="H7" i="17"/>
  <c r="G7" i="17"/>
  <c r="M6" i="17"/>
  <c r="L6" i="17"/>
  <c r="K6" i="17"/>
  <c r="J6" i="17"/>
  <c r="I6" i="17"/>
  <c r="G6" i="17"/>
  <c r="M5" i="17"/>
  <c r="L5" i="17"/>
  <c r="K5" i="17"/>
  <c r="J5" i="17"/>
  <c r="G38" i="17" l="1"/>
  <c r="N5" i="17"/>
  <c r="B136" i="15"/>
  <c r="D104" i="15"/>
  <c r="I101" i="15"/>
  <c r="I103" i="15"/>
  <c r="N30" i="17"/>
  <c r="N34" i="17"/>
  <c r="M38" i="17"/>
  <c r="N6" i="17"/>
  <c r="N10" i="17"/>
  <c r="N14" i="17"/>
  <c r="N18" i="17"/>
  <c r="N22" i="17"/>
  <c r="N26" i="17"/>
  <c r="K38" i="17"/>
  <c r="N8" i="17"/>
  <c r="N12" i="17"/>
  <c r="N16" i="17"/>
  <c r="N20" i="17"/>
  <c r="N24" i="17"/>
  <c r="N28" i="17"/>
  <c r="N32" i="17"/>
  <c r="N36" i="17"/>
  <c r="J38" i="17"/>
  <c r="E44" i="17" s="1"/>
  <c r="N9" i="17"/>
  <c r="N13" i="17"/>
  <c r="N17" i="17"/>
  <c r="N21" i="17"/>
  <c r="N25" i="17"/>
  <c r="N29" i="17"/>
  <c r="N33" i="17"/>
  <c r="N37" i="17"/>
  <c r="L38" i="17"/>
  <c r="N7" i="17"/>
  <c r="N11" i="17"/>
  <c r="N15" i="17"/>
  <c r="N19" i="17"/>
  <c r="N23" i="17"/>
  <c r="N27" i="17"/>
  <c r="N31" i="17"/>
  <c r="N35" i="17"/>
  <c r="E45" i="17" l="1"/>
  <c r="L41" i="17" s="1"/>
  <c r="D132" i="15"/>
  <c r="F125" i="15"/>
  <c r="G125" i="15"/>
  <c r="N38" i="17"/>
  <c r="I82" i="15"/>
  <c r="I99" i="15"/>
  <c r="I97" i="15"/>
  <c r="I96" i="15"/>
  <c r="I94" i="15"/>
  <c r="I93" i="15"/>
  <c r="I91" i="15"/>
  <c r="I87" i="15"/>
  <c r="I85" i="15"/>
  <c r="I84" i="15"/>
  <c r="I81" i="15"/>
  <c r="I79" i="15"/>
  <c r="I78" i="15"/>
  <c r="D136" i="15"/>
  <c r="C134" i="15"/>
  <c r="C133" i="15"/>
  <c r="B134" i="15"/>
  <c r="K41" i="17" l="1"/>
  <c r="K42" i="17" s="1"/>
  <c r="K43" i="17" s="1"/>
  <c r="K45" i="17" s="1"/>
  <c r="H126" i="15"/>
  <c r="D135" i="15"/>
  <c r="F136" i="15"/>
  <c r="H127" i="15"/>
  <c r="E135" i="15"/>
  <c r="C128" i="15"/>
  <c r="C129" i="15" s="1"/>
  <c r="C135" i="15"/>
  <c r="C137" i="15" s="1"/>
  <c r="H125" i="15"/>
  <c r="E136" i="15"/>
  <c r="I102" i="15"/>
  <c r="G104" i="15"/>
  <c r="F104" i="15"/>
  <c r="E104" i="15"/>
  <c r="G126" i="15" l="1"/>
  <c r="F126" i="15"/>
  <c r="E132" i="15"/>
  <c r="G136" i="15"/>
  <c r="H136" i="15" s="1"/>
  <c r="H128" i="15"/>
  <c r="H129" i="15" s="1"/>
  <c r="B137" i="15"/>
  <c r="D128" i="15"/>
  <c r="D129" i="15" s="1"/>
  <c r="E126" i="15"/>
  <c r="E125" i="15"/>
  <c r="E133" i="15" l="1"/>
  <c r="E137" i="15"/>
  <c r="E134" i="15"/>
  <c r="D137" i="15"/>
  <c r="D134" i="15"/>
  <c r="D133" i="15"/>
  <c r="F135" i="15" l="1"/>
  <c r="G135" i="15" s="1"/>
  <c r="H135" i="15" s="1"/>
  <c r="H104" i="15"/>
  <c r="I104" i="15" s="1"/>
  <c r="F127" i="15" l="1"/>
  <c r="G127" i="15"/>
  <c r="G128" i="15" s="1"/>
  <c r="G129" i="15" s="1"/>
  <c r="F132" i="15"/>
  <c r="F137" i="15" s="1"/>
  <c r="E127" i="15"/>
  <c r="E128" i="15" s="1"/>
  <c r="E129" i="15" s="1"/>
  <c r="B128" i="15"/>
  <c r="B129" i="15" s="1"/>
  <c r="I105" i="15"/>
  <c r="E119" i="15"/>
  <c r="H119" i="15"/>
  <c r="I119" i="15" s="1"/>
  <c r="H118" i="15"/>
  <c r="I118" i="15" s="1"/>
  <c r="H115" i="15"/>
  <c r="I115" i="15" s="1"/>
  <c r="H114" i="15"/>
  <c r="I114" i="15" s="1"/>
  <c r="E118" i="15"/>
  <c r="E115" i="15"/>
  <c r="E113" i="15"/>
  <c r="I120" i="15" l="1"/>
  <c r="F133" i="15"/>
  <c r="G133" i="15" s="1"/>
  <c r="F134" i="15"/>
  <c r="G134" i="15" s="1"/>
  <c r="G132" i="15"/>
  <c r="G137" i="15" s="1"/>
  <c r="H137" i="15" s="1"/>
  <c r="H120" i="15"/>
  <c r="H132" i="15" l="1"/>
  <c r="C107" i="15" l="1"/>
  <c r="H134" i="15" s="1"/>
  <c r="F128" i="15" l="1"/>
  <c r="F129" i="15" s="1"/>
  <c r="H133" i="15"/>
</calcChain>
</file>

<file path=xl/comments1.xml><?xml version="1.0" encoding="utf-8"?>
<comments xmlns="http://schemas.openxmlformats.org/spreadsheetml/2006/main">
  <authors>
    <author>Marija</author>
    <author>Marija Lesjak</author>
  </authors>
  <commentList>
    <comment ref="A25" authorId="0">
      <text>
        <r>
          <rPr>
            <b/>
            <sz val="9"/>
            <color indexed="81"/>
            <rFont val="Tahoma"/>
            <family val="2"/>
            <charset val="238"/>
          </rPr>
          <t>Marija:</t>
        </r>
        <r>
          <rPr>
            <sz val="9"/>
            <color indexed="81"/>
            <rFont val="Tahoma"/>
            <family val="2"/>
            <charset val="238"/>
          </rPr>
          <t xml:space="preserve">
</t>
        </r>
        <r>
          <rPr>
            <b/>
            <sz val="9"/>
            <color indexed="81"/>
            <rFont val="Tahoma"/>
            <family val="2"/>
            <charset val="238"/>
          </rPr>
          <t xml:space="preserve">NAMEN </t>
        </r>
        <r>
          <rPr>
            <sz val="9"/>
            <color indexed="81"/>
            <rFont val="Tahoma"/>
            <family val="2"/>
            <charset val="238"/>
          </rPr>
          <t xml:space="preserve">- pomeni </t>
        </r>
        <r>
          <rPr>
            <b/>
            <u/>
            <sz val="9"/>
            <color indexed="81"/>
            <rFont val="Tahoma"/>
            <family val="2"/>
            <charset val="238"/>
          </rPr>
          <t>zakaj</t>
        </r>
        <r>
          <rPr>
            <sz val="9"/>
            <color indexed="81"/>
            <rFont val="Tahoma"/>
            <family val="2"/>
            <charset val="238"/>
          </rPr>
          <t xml:space="preserve"> ste se odločili za projekt (motiv) oz. dolgoročni cilj, ki ga v občini želite doseči na predmetnem področju. Običajno izhaja iz vizije CPS. Npr. povečanje deleža kolesarjenja za 10 %, uporabe JPP za 5 % do leta 2020, itd.
</t>
        </r>
        <r>
          <rPr>
            <b/>
            <sz val="9"/>
            <color indexed="81"/>
            <rFont val="Tahoma"/>
            <family val="2"/>
            <charset val="238"/>
          </rPr>
          <t xml:space="preserve">CILJ </t>
        </r>
        <r>
          <rPr>
            <sz val="9"/>
            <color indexed="81"/>
            <rFont val="Tahoma"/>
            <family val="2"/>
            <charset val="238"/>
          </rPr>
          <t xml:space="preserve">- pomeni </t>
        </r>
        <r>
          <rPr>
            <b/>
            <u/>
            <sz val="9"/>
            <color indexed="81"/>
            <rFont val="Tahoma"/>
            <family val="2"/>
            <charset val="238"/>
          </rPr>
          <t>kaj</t>
        </r>
        <r>
          <rPr>
            <sz val="9"/>
            <color indexed="81"/>
            <rFont val="Tahoma"/>
            <family val="2"/>
            <charset val="238"/>
          </rPr>
          <t xml:space="preserve"> želite doseči v tem projektu (merljiv kratkoročni učinek projekta). Kaj konkretno bo narejeno v tem projektu? Kako boste to dosegli? Komu bodo rezultati namenjeni? </t>
        </r>
      </text>
    </comment>
    <comment ref="A71" authorId="0">
      <text>
        <r>
          <rPr>
            <sz val="9"/>
            <color indexed="81"/>
            <rFont val="Tahoma"/>
            <family val="2"/>
            <charset val="238"/>
          </rPr>
          <t xml:space="preserve">
Izpolnjujete samo barvna polja tabel, bela in siva se izračunajo samodejno.</t>
        </r>
      </text>
    </comment>
    <comment ref="I75" authorId="0">
      <text>
        <r>
          <rPr>
            <sz val="9"/>
            <color indexed="81"/>
            <rFont val="Tahoma"/>
            <family val="2"/>
            <charset val="238"/>
          </rPr>
          <t xml:space="preserve">
kontrola mora vedno biti 0,00. Sicer preverite izračune</t>
        </r>
      </text>
    </comment>
    <comment ref="B94" authorId="0">
      <text>
        <r>
          <rPr>
            <sz val="9"/>
            <color indexed="81"/>
            <rFont val="Tahoma"/>
            <family val="2"/>
            <charset val="238"/>
          </rPr>
          <t xml:space="preserve">
Stroški storitev zunanjih izvajalcev: študije o izvedljivosti projektov, projektna
dokumentacija, nadzor in investicijski inženiring.</t>
        </r>
      </text>
    </comment>
    <comment ref="B95" authorId="1">
      <text>
        <r>
          <rPr>
            <sz val="9"/>
            <color indexed="81"/>
            <rFont val="Tahoma"/>
            <family val="2"/>
            <charset val="238"/>
          </rPr>
          <t xml:space="preserve">
Npr. stroški izdelave investicijske dokumentacije, stroški priprave javnega naročila, vsi stroški zunanjih izvajalcev, ki niso upravičeni do sofinanciranja po tem razpisu.
</t>
        </r>
      </text>
    </comment>
    <comment ref="A97" authorId="0">
      <text>
        <r>
          <rPr>
            <sz val="9"/>
            <color indexed="81"/>
            <rFont val="Tahoma"/>
            <family val="2"/>
            <charset val="238"/>
          </rPr>
          <t>Npr. stroški ureditev soglasij, taks, itd.  Skratka stroški projekta, ki so potrebni za njegovo izvedbo, vendar niso predmet sofinanciranja po tem razpisu in niso del nobene od zgoraj naštetih stroškovnih kategorij.
Izpolnite v primeru takšnih stroškov sicer pustite prazno.</t>
        </r>
      </text>
    </comment>
    <comment ref="A99" authorId="0">
      <text>
        <r>
          <rPr>
            <sz val="9"/>
            <color indexed="81"/>
            <rFont val="Tahoma"/>
            <family val="2"/>
            <charset val="238"/>
          </rPr>
          <t>Celoten DDV na nivoju projekta.</t>
        </r>
      </text>
    </comment>
    <comment ref="C104" authorId="0">
      <text>
        <r>
          <rPr>
            <sz val="9"/>
            <color indexed="81"/>
            <rFont val="Tahoma"/>
            <family val="2"/>
            <charset val="238"/>
          </rPr>
          <t xml:space="preserve">
Kot izhaja iz investicijske dokumentaciije - celotna vrednost projekta v celici C 104 mora biti enaka vrednosti projekta v investicijski dokumentaciji.</t>
        </r>
      </text>
    </comment>
    <comment ref="B124" authorId="1">
      <text>
        <r>
          <rPr>
            <sz val="9"/>
            <color indexed="81"/>
            <rFont val="Tahoma"/>
            <family val="2"/>
            <charset val="238"/>
          </rPr>
          <t xml:space="preserve">
Pri načrtovanju črpanja sredstev za več letne projekte upoštevajte realno izvedbo in vlaganje ZZI. Bodite pozorni na vrednosti v celicah od E101 do H101
 (skupaj upravičeni stroški občina po letih). Upravičene stroške nastale v letu 2017 je potrebno vključiti v leto 2018.
</t>
        </r>
      </text>
    </comment>
    <comment ref="C124" authorId="1">
      <text>
        <r>
          <rPr>
            <sz val="9"/>
            <color indexed="81"/>
            <rFont val="Tahoma"/>
            <family val="2"/>
            <charset val="238"/>
          </rPr>
          <t xml:space="preserve">Vnesete sorazmerni del neupravičenih stroškov - glejte celice od D102 do H102 (skupaj neupravičeni stroški občina po letih). Neupravičene stroške nastale v letu 2017 ter morebiti v 2016 je potrebno vključiti v 2018.
</t>
        </r>
      </text>
    </comment>
    <comment ref="D124" authorId="1">
      <text>
        <r>
          <rPr>
            <sz val="9"/>
            <color indexed="81"/>
            <rFont val="Tahoma"/>
            <family val="2"/>
            <charset val="238"/>
          </rPr>
          <t xml:space="preserve">Potrebno vnesti vse neupravičene druge vire sofinancerja - glejte celice od D103 do H103.
</t>
        </r>
      </text>
    </comment>
    <comment ref="D125" authorId="1">
      <text>
        <r>
          <rPr>
            <sz val="9"/>
            <color indexed="81"/>
            <rFont val="Tahoma"/>
            <family val="2"/>
            <charset val="238"/>
          </rPr>
          <t xml:space="preserve">
Potrebno vnesti vse neupravičene druge vire do vključno 2018, bodite pozorni na vrednosti v celicah od D103 do F103.</t>
        </r>
      </text>
    </comment>
    <comment ref="A127" authorId="1">
      <text>
        <r>
          <rPr>
            <sz val="9"/>
            <color indexed="81"/>
            <rFont val="Tahoma"/>
            <family val="2"/>
            <charset val="238"/>
          </rPr>
          <t xml:space="preserve">
V 2020 se vključijo stroški in izdatki, ki bodo nastali in bili plačani do vključno 30. 9. 2020.</t>
        </r>
      </text>
    </comment>
    <comment ref="A129" authorId="0">
      <text>
        <r>
          <rPr>
            <sz val="9"/>
            <color indexed="81"/>
            <rFont val="Tahoma"/>
            <family val="2"/>
            <charset val="238"/>
          </rPr>
          <t xml:space="preserve">
Kontrola mora biti 0,0 sicer preverite izračune</t>
        </r>
      </text>
    </comment>
    <comment ref="A132" authorId="1">
      <text>
        <r>
          <rPr>
            <sz val="9"/>
            <color indexed="81"/>
            <rFont val="Tahoma"/>
            <family val="2"/>
            <charset val="238"/>
          </rPr>
          <t xml:space="preserve">
80 % upravičenih stroškov X finančna vrzel (do omejitev glede na ukrepe brez DDV) po letih kot ste napovedali v tabeli - Finančna konstrukcija operacije za črpanje EU sredstev (polja označena z zeleno).
</t>
        </r>
      </text>
    </comment>
    <comment ref="A135" authorId="1">
      <text>
        <r>
          <rPr>
            <sz val="9"/>
            <color indexed="81"/>
            <rFont val="Tahoma"/>
            <family val="2"/>
            <charset val="238"/>
          </rPr>
          <t xml:space="preserve">
razlika do upravičenih stroškov, celoten DDV ter morebitni drugi neupravičeni stroški preračunano iz tabele  – Finančna konstrukcija operacije po vrstah stroškov in letih 
</t>
        </r>
      </text>
    </comment>
    <comment ref="A136" authorId="1">
      <text>
        <r>
          <rPr>
            <sz val="9"/>
            <color indexed="81"/>
            <rFont val="Segoe UI"/>
            <family val="2"/>
            <charset val="238"/>
          </rPr>
          <t xml:space="preserve">Kot ste napovedali v tabeli - Finančna konstrukcija operacije po vrstah stroškov in letih.
</t>
        </r>
      </text>
    </comment>
  </commentList>
</comments>
</file>

<file path=xl/comments2.xml><?xml version="1.0" encoding="utf-8"?>
<comments xmlns="http://schemas.openxmlformats.org/spreadsheetml/2006/main">
  <authors>
    <author>Igor Gabrenja</author>
    <author>Marija Lesjak</author>
    <author>Marija</author>
  </authors>
  <commentList>
    <comment ref="F4" authorId="0">
      <text>
        <r>
          <rPr>
            <b/>
            <sz val="8"/>
            <color indexed="81"/>
            <rFont val="Tahoma"/>
            <family val="2"/>
            <charset val="238"/>
          </rPr>
          <t>Vpiše se ostanek vrednosti - LE V ZADNJEM LETU!</t>
        </r>
        <r>
          <rPr>
            <sz val="8"/>
            <color indexed="81"/>
            <rFont val="Tahoma"/>
            <family val="2"/>
            <charset val="238"/>
          </rPr>
          <t xml:space="preserve">
</t>
        </r>
      </text>
    </comment>
    <comment ref="I42" authorId="1">
      <text>
        <r>
          <rPr>
            <sz val="9"/>
            <color indexed="81"/>
            <rFont val="Tahoma"/>
            <family val="2"/>
            <charset val="238"/>
          </rPr>
          <t xml:space="preserve">
Če so diskontirani neto prihodki manjši ali enaki 0,0 se upošteva finančna vrzel 100%, v nasprotnem primeru se izračunava po formuli R=EE/DIC.</t>
        </r>
      </text>
    </comment>
    <comment ref="E43" authorId="0">
      <text>
        <r>
          <rPr>
            <sz val="8"/>
            <color indexed="81"/>
            <rFont val="Tahoma"/>
            <family val="2"/>
            <charset val="238"/>
          </rPr>
          <t xml:space="preserve">Vpišete znesek upravičenih (nediskontiranih) stroškov občine oz. vrednost v celici </t>
        </r>
        <r>
          <rPr>
            <b/>
            <sz val="8"/>
            <color indexed="81"/>
            <rFont val="Tahoma"/>
            <family val="2"/>
            <charset val="238"/>
          </rPr>
          <t>C101</t>
        </r>
        <r>
          <rPr>
            <sz val="8"/>
            <color indexed="81"/>
            <rFont val="Tahoma"/>
            <family val="2"/>
            <charset val="238"/>
          </rPr>
          <t xml:space="preserve"> z lista - opis operacije</t>
        </r>
      </text>
    </comment>
    <comment ref="E45" authorId="2">
      <text>
        <r>
          <rPr>
            <sz val="9"/>
            <color indexed="81"/>
            <rFont val="Tahoma"/>
            <family val="2"/>
            <charset val="238"/>
          </rPr>
          <t xml:space="preserve">
diskontinirani prihodki + diskontinirani ostanek vrednosti - operativni stroški</t>
        </r>
      </text>
    </comment>
  </commentList>
</comments>
</file>

<file path=xl/sharedStrings.xml><?xml version="1.0" encoding="utf-8"?>
<sst xmlns="http://schemas.openxmlformats.org/spreadsheetml/2006/main" count="210" uniqueCount="162">
  <si>
    <t>Naziv operacije:</t>
  </si>
  <si>
    <t>Naziv vlagatelja:</t>
  </si>
  <si>
    <t>Ime in priimek odgovorne osebe vlagatelja:</t>
  </si>
  <si>
    <t>POGOJI</t>
  </si>
  <si>
    <t>Projektna dokumentacija</t>
  </si>
  <si>
    <t xml:space="preserve">Izjava o resničnosti: </t>
  </si>
  <si>
    <t xml:space="preserve">Spodaj podpisani/a izjavljam, da so navedeni podatki resnični in preverljivi. </t>
  </si>
  <si>
    <t xml:space="preserve">Odgovorna oseba: </t>
  </si>
  <si>
    <t xml:space="preserve">Datum: </t>
  </si>
  <si>
    <t xml:space="preserve">Kraj: </t>
  </si>
  <si>
    <t>žig</t>
  </si>
  <si>
    <t>SKUPAJ</t>
  </si>
  <si>
    <t>Vrsta stroška</t>
  </si>
  <si>
    <t>OPIS  OPERACIJE</t>
  </si>
  <si>
    <t xml:space="preserve">Usklajenost s Celostno prometno strategijo in lokacija izvedba: </t>
  </si>
  <si>
    <t>Datum sprejema Celostne prometne strategije:</t>
  </si>
  <si>
    <t xml:space="preserve">Lokacija izvedbe operacije:   </t>
  </si>
  <si>
    <t>Predviden začetek in zaključek izvajanja operacije:</t>
  </si>
  <si>
    <t xml:space="preserve">Datum začetka izvajanja projekta:  </t>
  </si>
  <si>
    <t>Datum zaključka izvajanja projekta:</t>
  </si>
  <si>
    <t>Datum potrditve investicijske dokumentacije:</t>
  </si>
  <si>
    <t xml:space="preserve">Datum potrditve investicijske dokumentacije: </t>
  </si>
  <si>
    <t xml:space="preserve">Namen in cilji operacije: </t>
  </si>
  <si>
    <t>SPLOŠNI POGOJI</t>
  </si>
  <si>
    <t xml:space="preserve">* Vsi ukrepi morajo biti vključeni v CPS in akcijski načrt. </t>
  </si>
  <si>
    <t>Opis operacije *</t>
  </si>
  <si>
    <t>Območje izvajanja</t>
  </si>
  <si>
    <t>Sprejeta celostna prometna strategija</t>
  </si>
  <si>
    <t>Skladnost z akcijskim načrtom CPS</t>
  </si>
  <si>
    <t>Vsi ukrepi operacije so vključeni v akcijski načrt Celostne prometne strategije (CPS).</t>
  </si>
  <si>
    <t>Merska enota</t>
  </si>
  <si>
    <t>Vir podatkov</t>
  </si>
  <si>
    <t>Izjava o izpolnjevanju splošnih pogojev</t>
  </si>
  <si>
    <t>Za predmet operacije je izdelana projektna dokumentacija z vsemi soglasji.</t>
  </si>
  <si>
    <t>Pridobljena dovoljenja in soglasja</t>
  </si>
  <si>
    <t>Zaključena finančna konstrukcija</t>
  </si>
  <si>
    <t>Minimalno  število točk</t>
  </si>
  <si>
    <t>Predložite informacijo o lokaciji, na katerem je opredeljeno območje (občina) izvajanja operacije in njenih glavnih aktivnosti</t>
  </si>
  <si>
    <t>VPIŠITE DATUM</t>
  </si>
  <si>
    <t>DIIP</t>
  </si>
  <si>
    <t xml:space="preserve">PIZ </t>
  </si>
  <si>
    <t>IP</t>
  </si>
  <si>
    <t>Komentar</t>
  </si>
  <si>
    <t>Število CPS v izvajanju</t>
  </si>
  <si>
    <t>Ukrepi trajnostne parkirne politike</t>
  </si>
  <si>
    <t>Število novozgrajenih P+R na urbanih območjih</t>
  </si>
  <si>
    <t xml:space="preserve">Finančna konstrukcija operacije po vrstah stroškov in letih </t>
  </si>
  <si>
    <t xml:space="preserve">Št. sklepa potrditve investicijske dokumentacije: </t>
  </si>
  <si>
    <t xml:space="preserve">Ime in priimek kontaktne osebe: </t>
  </si>
  <si>
    <t xml:space="preserve">Elektronska pošta kontaktne osebe: </t>
  </si>
  <si>
    <t>Kazalniki operacije</t>
  </si>
  <si>
    <t>Investicijska dokumentacija</t>
  </si>
  <si>
    <t>Vpišite št. sklepa</t>
  </si>
  <si>
    <t xml:space="preserve">Spodaj podpisani/a odgovorna oseba občine izjavljam, da operacija izpolnjuje vse spodaj navedene splošne pogoje javnega razpisa. </t>
  </si>
  <si>
    <t>Načrtovana vrednost</t>
  </si>
  <si>
    <t>Vrednost</t>
  </si>
  <si>
    <t>Izhodiščna vrednost</t>
  </si>
  <si>
    <t>Leto</t>
  </si>
  <si>
    <t>število</t>
  </si>
  <si>
    <t xml:space="preserve">Trenutno stanje </t>
  </si>
  <si>
    <t>Kazalniki učinka (realizacije)</t>
  </si>
  <si>
    <t>Skladni z OP 14-20</t>
  </si>
  <si>
    <t>Kontrola</t>
  </si>
  <si>
    <t>Višina stroškov informiranja in komuniciranja presega 10 % vrednosti upravičenih stroškov celotne operacije?</t>
  </si>
  <si>
    <t>Vrsta stroška po šifrantu OU</t>
  </si>
  <si>
    <t>Višina sofinanciranja MZI</t>
  </si>
  <si>
    <t>ZzI po letih</t>
  </si>
  <si>
    <t>Skupaj</t>
  </si>
  <si>
    <t>Lastna udeležba - občina</t>
  </si>
  <si>
    <t>Občina</t>
  </si>
  <si>
    <t>2019</t>
  </si>
  <si>
    <t>2020</t>
  </si>
  <si>
    <t>Državni proračun</t>
  </si>
  <si>
    <t>Razdelitev po virih in letih</t>
  </si>
  <si>
    <t>Predvidena višina sofinanciranja operacije iz državnega proračuna</t>
  </si>
  <si>
    <t>Sredstva EU 85 % (KS)</t>
  </si>
  <si>
    <t>Nacionalni delež (15 %)</t>
  </si>
  <si>
    <t>KS</t>
  </si>
  <si>
    <t>SLO</t>
  </si>
  <si>
    <t>Predvidena višina sofinanciranja iz državnega proračuna</t>
  </si>
  <si>
    <t>SKUPAJ CELOTNA VREDNOST OPERACIJE</t>
  </si>
  <si>
    <t xml:space="preserve">Telefon kontaktne osebe: </t>
  </si>
  <si>
    <t>Tabela predstavlja seštevek stroškov vseh posameznih ukrepov iz obrazca 3b: Podatki o ukrepu, tabela Izračun upravičenih stroškov do sofinanciranja glede na omejitve javnega razpisa, združenih v operacijo, razdeljenih po letih. Dodatno se prišteje še ostale skupne stroške operacije (stroški informiranja in komuniciranja, izdelava investicijske in projektne dokumentacije, ...), vezane na izvedbo operacije. Pri planiranju stroškov upoštevajte dinamiko nastanka stroškov po letih na občini.</t>
  </si>
  <si>
    <t>KONTROLA omejitev stroškov po vrstah stroškov na operacijo</t>
  </si>
  <si>
    <t xml:space="preserve">Vrsta potrjene investicijske dokumentacije:  </t>
  </si>
  <si>
    <t>Finančna konstrukcija operacije za črpanje EU sredstev</t>
  </si>
  <si>
    <t>Občina, v kateri se bo izvedla operacija, ima sprejeto Celostno prometno strategijo (CPS), ki je izdelana skladno s Smernicami za izdelavo celostnih prometnih strategij.</t>
  </si>
  <si>
    <t>Vlagatelj mora izkazati, da ima oziroma da bo do začetka izvedbe del za projekt  pridobil vsa soglasja in dovoljenja.</t>
  </si>
  <si>
    <t xml:space="preserve">Izdelana investicijska dokumentacija skladno z Uredbo o enotni metodologiji za pripravo in obravnavo investicijske dokumentacije na področju javnih financ. </t>
  </si>
  <si>
    <t xml:space="preserve">Operacija ima zaključeno finančno konstrukcijo oziroma, ob upoštevanju virov po tem javnem razpisu, zagotovljene vse ostale vire za izvedbo celotne operacije (po tekočih cenah). </t>
  </si>
  <si>
    <t>Kratek opis trenutnega stanja (do 500 znakov)</t>
  </si>
  <si>
    <t xml:space="preserve">Za črpanje sredstev EU (izdatkov operacije) v tekočem letu mora biti ZZI na MZI posredovan najkasneje do 15. novembra. Za leto 2018 se tako šteje vse stroške v 2017 in stroške vključene v ZZI, ki bo na MZI oddan do 15. novembra 2018. Stroški nastali po tem datumu se vključijo v leto 2019. </t>
  </si>
  <si>
    <t>Drugi NEupravičeni stroški v okviru projekta</t>
  </si>
  <si>
    <t>Neupravičeni - občina</t>
  </si>
  <si>
    <t>Drugi viri</t>
  </si>
  <si>
    <t>2017</t>
  </si>
  <si>
    <t>2016</t>
  </si>
  <si>
    <t>2018</t>
  </si>
  <si>
    <t>SKUPAJ NEUPRAVIČENI STROŠKI - OBČINA</t>
  </si>
  <si>
    <r>
      <t xml:space="preserve"> Vsi ostali viri občine za projekt so zagotovljeni na postavki: </t>
    </r>
    <r>
      <rPr>
        <sz val="11"/>
        <color rgb="FFFF0000"/>
        <rFont val="Calibri"/>
        <family val="2"/>
        <charset val="238"/>
        <scheme val="minor"/>
      </rPr>
      <t>XXXXXXXXXXXXX</t>
    </r>
    <r>
      <rPr>
        <sz val="11"/>
        <color theme="1"/>
        <rFont val="Calibri"/>
        <family val="2"/>
        <charset val="238"/>
        <scheme val="minor"/>
      </rPr>
      <t xml:space="preserve"> (šifra, naziv) kar dokazujemo s priloženim Odlokom o proračunu. V priloženem Odloku so v Načrtu razvojnih programov šifra, naziv postavke ter sredstva jasno označena (obarvana ali podčrtana). Izjavljamo, da  bomo z naslednjim rebalansom oz. najkasneje do izvedbe postopkov vezanih na projekt kateri po veljavni zakonodaji zahtevajo usklajen NRP, uskladili ime in vire financiranja projekta v načrtu razvojnih programov z nazivom in viri investicij v investicijski dokumentaciji in obrazcih prijave.</t>
    </r>
  </si>
  <si>
    <r>
      <t xml:space="preserve">VREDNOSTI V </t>
    </r>
    <r>
      <rPr>
        <b/>
        <sz val="9"/>
        <rFont val="Arial"/>
        <family val="2"/>
        <charset val="238"/>
      </rPr>
      <t>STALNIH</t>
    </r>
    <r>
      <rPr>
        <sz val="9"/>
        <rFont val="Arial"/>
        <family val="2"/>
        <charset val="238"/>
      </rPr>
      <t xml:space="preserve"> CENAH (v EUR)</t>
    </r>
  </si>
  <si>
    <t>DISKONTIRANE VREDNOSTI (v EUR)</t>
  </si>
  <si>
    <t>Leto (zap.št.)</t>
  </si>
  <si>
    <t>Leto (letnica)</t>
  </si>
  <si>
    <t>Investicijski
stroški v stalnih cenah</t>
  </si>
  <si>
    <t>Operativni
stroški</t>
  </si>
  <si>
    <t>Prihodki</t>
  </si>
  <si>
    <t>Ostanek
vrednosti</t>
  </si>
  <si>
    <t>Neto 
denarni tok</t>
  </si>
  <si>
    <t>Investicijski
stroški</t>
  </si>
  <si>
    <t>če je DNR&gt;0:</t>
  </si>
  <si>
    <t>v EUR</t>
  </si>
  <si>
    <t>1a) Najvišji upravičeni izdatki (EE=DIC-DNR):</t>
  </si>
  <si>
    <t>Skupni investicijski stroški (nediskontirani)</t>
  </si>
  <si>
    <t>1b) Finančna vrzel (R=EE/DIC):</t>
  </si>
  <si>
    <t>2) Izračun pripadajočega zneska (DA=EC*R):</t>
  </si>
  <si>
    <t>Diskontirani investicijski stroški (DIC)</t>
  </si>
  <si>
    <t>3a) Najvišja stopnja sofinanciranja EU (CRpa):</t>
  </si>
  <si>
    <t>Diskontirani neto prihodki (DNR)</t>
  </si>
  <si>
    <t>3b) Izračun najvišjega zneska EU (DA*Crpa):</t>
  </si>
  <si>
    <t>Kraj in datum:</t>
  </si>
  <si>
    <t>Žig</t>
  </si>
  <si>
    <t>Podpis odgovorne osebe:</t>
  </si>
  <si>
    <t>SKUPAJ UPRAVIČENI STROŠKI - OBČINA</t>
  </si>
  <si>
    <t>Upravičeni občina</t>
  </si>
  <si>
    <t>Neupravičeni občina</t>
  </si>
  <si>
    <t>Neupravičeni sofinancer</t>
  </si>
  <si>
    <t>SKUPAJ NEUPRAVIČENI STROŠKI SOFINANCER - DRUGI VIRI</t>
  </si>
  <si>
    <t>Neupravičeni sofinancer - DRUGI VIRI</t>
  </si>
  <si>
    <t>FINANČNA VRZEL - vpišite višino finančne vrzeli v primeru le te.</t>
  </si>
  <si>
    <t>Višina upravičenih stroškov občina</t>
  </si>
  <si>
    <r>
      <t xml:space="preserve">Od tega upravičeni stroški občine skupaj - v </t>
    </r>
    <r>
      <rPr>
        <b/>
        <sz val="9"/>
        <rFont val="Arial"/>
        <family val="2"/>
        <charset val="238"/>
      </rPr>
      <t>TEKOČIH</t>
    </r>
    <r>
      <rPr>
        <sz val="9"/>
        <rFont val="Arial"/>
        <family val="2"/>
        <charset val="238"/>
      </rPr>
      <t xml:space="preserve"> cenah*</t>
    </r>
  </si>
  <si>
    <t xml:space="preserve">Izračun finančne vrzeli: Javni razpis za sofinanciranje operacij vozlišč P+R </t>
  </si>
  <si>
    <r>
      <t xml:space="preserve">2) Tabelo - </t>
    </r>
    <r>
      <rPr>
        <b/>
        <sz val="11"/>
        <color theme="1"/>
        <rFont val="Calibri"/>
        <family val="2"/>
        <charset val="238"/>
        <scheme val="minor"/>
      </rPr>
      <t>Finančna konstrukcija po vrstah stroškov in letih</t>
    </r>
    <r>
      <rPr>
        <sz val="11"/>
        <color theme="1"/>
        <rFont val="Calibri"/>
        <family val="2"/>
        <charset val="238"/>
        <scheme val="minor"/>
      </rPr>
      <t xml:space="preserve"> se izpolnjuje tako, da se v barvna polja vnesejo vrednosti upravičenih in neupravičenih stroškov občine kot izhajajo  iz Obrazca 3b -podatki o ukrepu. V primeru, da občina na razpisu nastopa s sofinancerjem je potrebno podatke iz Obrazca 3 b razdeliti še na sofinancerja (tj. stroške, ki po tem razpisu niso upravičeni do sofinanciranja in jih zagotavlja sofinancer). Stroške se vnese v stolpec C (skupaj) ter porazdeli po letih od D do H. Vsota porazdeljenih stroškov po letih mora biti enaka vrednosti v stolpcu C, sicer se v stolpcu I (kontrola) izpiše +/-. V tem primeru popravite vnose po letih, da bodo vse vrednosti v stolpcu I enake 0,00.</t>
    </r>
  </si>
  <si>
    <r>
      <t xml:space="preserve">3) Tabelo - </t>
    </r>
    <r>
      <rPr>
        <b/>
        <sz val="11"/>
        <color theme="1"/>
        <rFont val="Calibri"/>
        <family val="2"/>
        <charset val="238"/>
        <scheme val="minor"/>
      </rPr>
      <t xml:space="preserve">Finančna konstrukcija operacije za črpanje EU sredstev </t>
    </r>
    <r>
      <rPr>
        <sz val="11"/>
        <color theme="1"/>
        <rFont val="Calibri"/>
        <family val="2"/>
        <charset val="238"/>
        <scheme val="minor"/>
      </rPr>
      <t>se izpolni tako, da se v zelena polja vnese predvideno višino upravičenih stroškov kot izhajajo iz tabele Finančna konstrukcija po vrstah stroškov in letih (Skupaj pravičeni stroški  - občina) ter vnese pripadajoči del neupravičenih (Skupaj neupravičeni stroški - občina,  ter morebitne stroške sofinancerja (Skupaj neupravičeni stroški sofinancer - drugi viri). Na osnovi teh podatkov se</t>
    </r>
    <r>
      <rPr>
        <b/>
        <sz val="11"/>
        <color theme="1"/>
        <rFont val="Calibri"/>
        <family val="2"/>
        <charset val="238"/>
        <scheme val="minor"/>
      </rPr>
      <t xml:space="preserve"> vrednosti </t>
    </r>
    <r>
      <rPr>
        <b/>
        <sz val="11"/>
        <color theme="1"/>
        <rFont val="Calibri"/>
        <family val="2"/>
        <charset val="238"/>
        <scheme val="minor"/>
      </rPr>
      <t>višine sofinanciranja iz državnega proračuna in lastna udeležba  preračunajo samodejno</t>
    </r>
    <r>
      <rPr>
        <sz val="11"/>
        <color theme="1"/>
        <rFont val="Calibri"/>
        <family val="2"/>
        <charset val="238"/>
        <scheme val="minor"/>
      </rPr>
      <t>. Stroške nastale v letu 2017 (tudi morebitne neupravičene v 2016) je potrebno vključiti v napoved za 2018, saj v letu 2017 ne bo izdanih zahtevkov za izplačila.</t>
    </r>
  </si>
  <si>
    <r>
      <t xml:space="preserve">4) Vrednosti v tabeli - </t>
    </r>
    <r>
      <rPr>
        <b/>
        <sz val="11"/>
        <color theme="1"/>
        <rFont val="Calibri"/>
        <family val="2"/>
        <charset val="238"/>
        <scheme val="minor"/>
      </rPr>
      <t xml:space="preserve">Razdelitev po virih in letih </t>
    </r>
    <r>
      <rPr>
        <sz val="11"/>
        <color theme="1"/>
        <rFont val="Calibri"/>
        <family val="2"/>
        <charset val="238"/>
        <scheme val="minor"/>
      </rPr>
      <t>se glede na vnose v zgoraj omenjene tabele preračunajo samodejno.</t>
    </r>
  </si>
  <si>
    <t>Navodila za izpolnjevanje</t>
  </si>
  <si>
    <t>8) Glejte navodila/obrazložitve, ki so v komentarjih (majhni rdeči trikotniki v zgornjem desnem kotu posamezne celice).</t>
  </si>
  <si>
    <t>V postopku javnega razpisa za sofinanciranje ukrepov trajnostne mobilnosti - vozlišča P+R, oznaka JR-UTM_P+R/2017 podajamo naslednji</t>
  </si>
  <si>
    <t>* Pod specifični kazalniki učinka dopišite svoje kazalnike (npr. število parkirnih mest v sistemu P+R, število vozlišč P+R, število urejenih avtobusnih postajališč, število parkirišč za kolesa, …., )
Po potrebi razširite tabelo glede na število kazalnikov.</t>
  </si>
  <si>
    <t>če je DNR=&lt;0:</t>
  </si>
  <si>
    <r>
      <t xml:space="preserve">5) Za operacije  katerih skupna vrednost operacije (tj. z DDV) je enaka oziroma presega </t>
    </r>
    <r>
      <rPr>
        <b/>
        <sz val="11"/>
        <color theme="1"/>
        <rFont val="Calibri"/>
        <family val="2"/>
        <charset val="238"/>
        <scheme val="minor"/>
      </rPr>
      <t xml:space="preserve">1 mio EUR je potrebno spremljati prihodke na operaciji in </t>
    </r>
    <r>
      <rPr>
        <b/>
        <u/>
        <sz val="11"/>
        <color theme="1"/>
        <rFont val="Calibri"/>
        <family val="2"/>
        <charset val="238"/>
        <scheme val="minor"/>
      </rPr>
      <t>izračunati finančno vrzel</t>
    </r>
    <r>
      <rPr>
        <b/>
        <sz val="11"/>
        <color theme="1"/>
        <rFont val="Calibri"/>
        <family val="2"/>
        <charset val="238"/>
        <scheme val="minor"/>
      </rPr>
      <t xml:space="preserve">. </t>
    </r>
    <r>
      <rPr>
        <sz val="11"/>
        <color theme="1"/>
        <rFont val="Calibri"/>
        <family val="2"/>
        <charset val="238"/>
        <scheme val="minor"/>
      </rPr>
      <t xml:space="preserve">Operacija, ki </t>
    </r>
    <r>
      <rPr>
        <b/>
        <sz val="11"/>
        <color theme="1"/>
        <rFont val="Calibri"/>
        <family val="2"/>
        <charset val="238"/>
        <scheme val="minor"/>
      </rPr>
      <t>ne izkazuje pozitivnih neto prihodkov, četudi je enaka ali večja kot 1 mio EUR</t>
    </r>
    <r>
      <rPr>
        <sz val="11"/>
        <color theme="1"/>
        <rFont val="Calibri"/>
        <family val="2"/>
        <charset val="238"/>
        <scheme val="minor"/>
      </rPr>
      <t xml:space="preserve">, se ne obravnava kot operacija, ki ustvarja prihodke v skladu z 61. členom Uredbe (EU) št. 1303/2013, in ji s tega naslova </t>
    </r>
    <r>
      <rPr>
        <b/>
        <sz val="11"/>
        <color theme="1"/>
        <rFont val="Calibri"/>
        <family val="2"/>
        <charset val="238"/>
        <scheme val="minor"/>
      </rPr>
      <t>pripada finančna vrzel v višini 100%</t>
    </r>
    <r>
      <rPr>
        <sz val="11"/>
        <color theme="1"/>
        <rFont val="Calibri"/>
        <family val="2"/>
        <charset val="238"/>
        <scheme val="minor"/>
      </rPr>
      <t xml:space="preserve">. Prav tako pripada  </t>
    </r>
    <r>
      <rPr>
        <b/>
        <sz val="11"/>
        <color theme="1"/>
        <rFont val="Calibri"/>
        <family val="2"/>
        <charset val="238"/>
        <scheme val="minor"/>
      </rPr>
      <t xml:space="preserve">100 % finančna vrzel </t>
    </r>
    <r>
      <rPr>
        <sz val="11"/>
        <color theme="1"/>
        <rFont val="Calibri"/>
        <family val="2"/>
        <charset val="238"/>
        <scheme val="minor"/>
      </rPr>
      <t xml:space="preserve">operacijam katerih skupna vrednost (z DDV) je </t>
    </r>
    <r>
      <rPr>
        <b/>
        <sz val="11"/>
        <color theme="1"/>
        <rFont val="Calibri"/>
        <family val="2"/>
        <charset val="238"/>
        <scheme val="minor"/>
      </rPr>
      <t>manjša od 1 mio EUR.</t>
    </r>
  </si>
  <si>
    <r>
      <t xml:space="preserve">7) Glede na navedeno v točki 5 in 6 je potrebno Izdelati ASK ter izračunati Finančno vrzel. Finančna vrzel se izračuna z uporabo obrazca (lista) - Izračun finančne vrzeli. Pri čemer se v primeru, da so diskontinirani neto prihodki (DNR &gt; 0,00) upošteva finančna vrzel tako, da se vrednost v celici K42 iz lista Finančna vrzel vnese v obrazec (list) Opis operacije - Finančna konstrukcija po vrstah stroškov in letih v celico </t>
    </r>
    <r>
      <rPr>
        <b/>
        <sz val="11"/>
        <color theme="1"/>
        <rFont val="Calibri"/>
        <family val="2"/>
        <charset val="238"/>
        <scheme val="minor"/>
      </rPr>
      <t>D102</t>
    </r>
    <r>
      <rPr>
        <sz val="11"/>
        <color theme="1"/>
        <rFont val="Calibri"/>
        <family val="2"/>
        <charset val="238"/>
        <scheme val="minor"/>
      </rPr>
      <t xml:space="preserve"> (označeno z rumeno barvo). Višina sofinanciranja iz državnega proračuna ter potrebna lastna sredstva se v tem primeru preračunajo na novo vrednost samodejno, prav tako vrednosti v tabeli - Razdelitev po virih in letih.</t>
    </r>
  </si>
  <si>
    <r>
      <t>1) V obrazec (list) - Opis operacije  ter Izračun finančne vrzeli vnašate podatke le</t>
    </r>
    <r>
      <rPr>
        <sz val="11"/>
        <color rgb="FF00B0F0"/>
        <rFont val="Calibri"/>
        <family val="2"/>
        <charset val="238"/>
        <scheme val="minor"/>
      </rPr>
      <t xml:space="preserve"> </t>
    </r>
    <r>
      <rPr>
        <b/>
        <sz val="11"/>
        <rFont val="Calibri"/>
        <family val="2"/>
        <charset val="238"/>
        <scheme val="minor"/>
      </rPr>
      <t>v</t>
    </r>
    <r>
      <rPr>
        <b/>
        <sz val="11"/>
        <color rgb="FF0070C0"/>
        <rFont val="Calibri"/>
        <family val="2"/>
        <charset val="238"/>
        <scheme val="minor"/>
      </rPr>
      <t xml:space="preserve"> barvna </t>
    </r>
    <r>
      <rPr>
        <b/>
        <sz val="11"/>
        <color rgb="FF00B050"/>
        <rFont val="Calibri"/>
        <family val="2"/>
        <charset val="238"/>
        <scheme val="minor"/>
      </rPr>
      <t xml:space="preserve">polja, </t>
    </r>
    <r>
      <rPr>
        <sz val="11"/>
        <rFont val="Calibri"/>
        <family val="2"/>
        <charset val="238"/>
        <scheme val="minor"/>
      </rPr>
      <t>vse vrednosti vnašate</t>
    </r>
    <r>
      <rPr>
        <b/>
        <sz val="11"/>
        <color rgb="FF00B050"/>
        <rFont val="Calibri"/>
        <family val="2"/>
        <charset val="238"/>
        <scheme val="minor"/>
      </rPr>
      <t xml:space="preserve"> </t>
    </r>
    <r>
      <rPr>
        <b/>
        <sz val="11"/>
        <rFont val="Calibri"/>
        <family val="2"/>
        <charset val="238"/>
        <scheme val="minor"/>
      </rPr>
      <t>na dve decimalki natančno</t>
    </r>
    <r>
      <rPr>
        <b/>
        <sz val="11"/>
        <color theme="1"/>
        <rFont val="Calibri"/>
        <family val="2"/>
        <charset val="238"/>
        <scheme val="minor"/>
      </rPr>
      <t>.</t>
    </r>
    <r>
      <rPr>
        <sz val="11"/>
        <color theme="1"/>
        <rFont val="Calibri"/>
        <family val="2"/>
        <charset val="238"/>
        <scheme val="minor"/>
      </rPr>
      <t xml:space="preserve"> Siva in bela polja se preračunajo samodejno ter so zaklenjena. </t>
    </r>
  </si>
  <si>
    <t>Operacija se bo izvajala v območju upravičenosti, opredeljenem v poglavju 3.3 tega javnega razpisa.</t>
  </si>
  <si>
    <r>
      <t xml:space="preserve">Predložite kratek in jedrnat opis namenov in ciljev operacije. 
</t>
    </r>
    <r>
      <rPr>
        <b/>
        <sz val="11"/>
        <color theme="1"/>
        <rFont val="Calibri"/>
        <family val="2"/>
        <charset val="238"/>
        <scheme val="minor"/>
      </rPr>
      <t xml:space="preserve">
</t>
    </r>
  </si>
  <si>
    <t>Gradnja nepremičnin</t>
  </si>
  <si>
    <t>Oprema in druga opredmetena osnovna sredstva (oprema)</t>
  </si>
  <si>
    <t>Investicije v neopredmetena sredstva</t>
  </si>
  <si>
    <t>Nakup zazidanih zemljišč</t>
  </si>
  <si>
    <t>Stroški storitev zunanjih izvajalcev</t>
  </si>
  <si>
    <t>DDV</t>
  </si>
  <si>
    <t>Nakup nezazidanih zemljišč</t>
  </si>
  <si>
    <t>Stroški informiranja in komuniciranja</t>
  </si>
  <si>
    <t>Specifični kazalniki učinka *</t>
  </si>
  <si>
    <t>Operacija mora doseči več kot 50 točk po merilu.</t>
  </si>
  <si>
    <t>Prijava na sklop:</t>
  </si>
  <si>
    <t>Projekt izpolnjuje specifične pogoje tega javnega razpisa</t>
  </si>
  <si>
    <t>Projekt izpolnjuje vse specifične pogoje tega JR, kar je razvidno iz obrazca 3b in iz projektne ter investicijske dokumentacije.</t>
  </si>
  <si>
    <t>Višina stroškov nakupa zemljišča (zazidano in nezazidano skupaj) presega 10 % vrednosti upravičenih stroškov celotne operacije?</t>
  </si>
  <si>
    <t xml:space="preserve">Predložite kratek in jedrnat opis operacije  (vprašanja, ki jih bo obravnavala, objekte, ki bodo zgrajeni, itd.).
Opis operacije lahko podrobneje pojasni podatke, navedene v obrazcu 3b, 
Pojasnite tudi  usklajenost operacije s CPS in navedbo projekta v akcijskem načrtu CPS ter cilje CPS ki jih izpolnjuje in kazalnike h katerim prispeva. 
</t>
  </si>
  <si>
    <r>
      <t xml:space="preserve">6) Sestavni del </t>
    </r>
    <r>
      <rPr>
        <b/>
        <sz val="11"/>
        <color theme="1"/>
        <rFont val="Calibri"/>
        <family val="2"/>
        <charset val="238"/>
        <scheme val="minor"/>
      </rPr>
      <t xml:space="preserve">investicijske dokumentacije za projekte s skupno investicijsko vrednostjo nad 1M EUR mora biti analiza stroškov in koristi </t>
    </r>
    <r>
      <rPr>
        <sz val="11"/>
        <color theme="1"/>
        <rFont val="Calibri"/>
        <family val="2"/>
        <charset val="238"/>
        <scheme val="minor"/>
      </rPr>
      <t>(v nadaljevanju ASK), izdelana v skladu z Delegirano uredbo komisije 480/2014 (členi 15. do 19.) in Izvedbeno uredbo komisije 2015/207 EU (člen 3. in Priloga III: metodologija za pripravo ASK). Pri pripravi si prijavitelji lahko pomagajo s Smernicami EK za izdelavo analize stroškov in koristi za investicijske projekte (Guide to Cost-benefit Analysis of Investment Projects, Economic appraisal tool for Cohesion Policy 2014-2020, http://ec.europa.eu/regional_policy/sources/docgener/studies/pdf/cba_guide.pdf).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</si>
</sst>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F800]dddd\,\ mmmm\ dd\,\ yyyy"/>
    <numFmt numFmtId="165" formatCode="d/\ m/\ yyyy;@"/>
    <numFmt numFmtId="166" formatCode="_-* #,##0.00\ &quot;SIT&quot;_-;\-* #,##0.00\ &quot;SIT&quot;_-;_-* &quot;-&quot;??\ &quot;SIT&quot;_-;_-@_-"/>
    <numFmt numFmtId="167" formatCode="0.0000"/>
  </numFmts>
  <fonts count="5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1"/>
      <name val="Calibri"/>
      <family val="2"/>
      <charset val="238"/>
      <scheme val="minor"/>
    </font>
    <font>
      <b/>
      <sz val="16"/>
      <color theme="1"/>
      <name val="Calibri"/>
      <family val="2"/>
      <charset val="238"/>
      <scheme val="minor"/>
    </font>
    <font>
      <i/>
      <sz val="11"/>
      <color theme="1"/>
      <name val="Calibri"/>
      <family val="2"/>
      <charset val="238"/>
      <scheme val="minor"/>
    </font>
    <font>
      <sz val="9"/>
      <color indexed="81"/>
      <name val="Tahoma"/>
      <family val="2"/>
      <charset val="238"/>
    </font>
    <font>
      <b/>
      <sz val="9"/>
      <color indexed="81"/>
      <name val="Tahoma"/>
      <family val="2"/>
      <charset val="238"/>
    </font>
    <font>
      <sz val="10"/>
      <color theme="1"/>
      <name val="Calibri"/>
      <family val="2"/>
      <charset val="238"/>
      <scheme val="minor"/>
    </font>
    <font>
      <b/>
      <sz val="20"/>
      <color theme="1"/>
      <name val="Calibri"/>
      <family val="2"/>
      <charset val="238"/>
      <scheme val="minor"/>
    </font>
    <font>
      <sz val="11"/>
      <color rgb="FF000000"/>
      <name val="Calibri"/>
      <family val="2"/>
      <charset val="238"/>
      <scheme val="minor"/>
    </font>
    <font>
      <b/>
      <sz val="12"/>
      <color rgb="FF000000"/>
      <name val="Calibri"/>
      <family val="2"/>
      <charset val="238"/>
      <scheme val="minor"/>
    </font>
    <font>
      <b/>
      <sz val="12"/>
      <color rgb="FFFF0000"/>
      <name val="Calibri"/>
      <family val="2"/>
      <charset val="238"/>
      <scheme val="minor"/>
    </font>
    <font>
      <sz val="11"/>
      <color theme="0"/>
      <name val="Calibri"/>
      <family val="2"/>
      <charset val="238"/>
      <scheme val="minor"/>
    </font>
    <font>
      <b/>
      <u/>
      <sz val="9"/>
      <color indexed="81"/>
      <name val="Tahoma"/>
      <family val="2"/>
      <charset val="238"/>
    </font>
    <font>
      <sz val="11"/>
      <color rgb="FFC00000"/>
      <name val="Calibri"/>
      <family val="2"/>
      <charset val="238"/>
      <scheme val="minor"/>
    </font>
    <font>
      <b/>
      <sz val="11"/>
      <color rgb="FFC00000"/>
      <name val="Calibri"/>
      <family val="2"/>
      <charset val="238"/>
      <scheme val="minor"/>
    </font>
    <font>
      <b/>
      <sz val="12"/>
      <color rgb="FFC00000"/>
      <name val="Calibri"/>
      <family val="2"/>
      <charset val="238"/>
      <scheme val="minor"/>
    </font>
    <font>
      <b/>
      <i/>
      <sz val="11"/>
      <color theme="1"/>
      <name val="Calibri"/>
      <family val="2"/>
      <charset val="238"/>
      <scheme val="minor"/>
    </font>
    <font>
      <i/>
      <sz val="11"/>
      <color rgb="FFC00000"/>
      <name val="Calibri"/>
      <family val="2"/>
      <charset val="238"/>
      <scheme val="minor"/>
    </font>
    <font>
      <i/>
      <sz val="10"/>
      <color rgb="FFC00000"/>
      <name val="Calibri"/>
      <family val="2"/>
      <charset val="238"/>
      <scheme val="minor"/>
    </font>
    <font>
      <b/>
      <sz val="12"/>
      <name val="Calibri"/>
      <family val="2"/>
      <charset val="238"/>
      <scheme val="minor"/>
    </font>
    <font>
      <b/>
      <i/>
      <sz val="12"/>
      <color theme="1"/>
      <name val="Calibri"/>
      <family val="2"/>
      <charset val="238"/>
      <scheme val="minor"/>
    </font>
    <font>
      <i/>
      <sz val="12"/>
      <color theme="1"/>
      <name val="Calibri"/>
      <family val="2"/>
      <charset val="238"/>
      <scheme val="minor"/>
    </font>
    <font>
      <i/>
      <sz val="12"/>
      <name val="Calibri"/>
      <family val="2"/>
      <charset val="238"/>
      <scheme val="minor"/>
    </font>
    <font>
      <i/>
      <sz val="10"/>
      <color theme="1"/>
      <name val="Calibri"/>
      <family val="2"/>
      <charset val="238"/>
      <scheme val="minor"/>
    </font>
    <font>
      <b/>
      <sz val="14"/>
      <color theme="1"/>
      <name val="Calibri"/>
      <family val="2"/>
      <charset val="238"/>
      <scheme val="minor"/>
    </font>
    <font>
      <sz val="10"/>
      <name val="Calibri"/>
      <family val="2"/>
      <charset val="238"/>
      <scheme val="minor"/>
    </font>
    <font>
      <sz val="11"/>
      <color rgb="FFFF0000"/>
      <name val="Calibri"/>
      <family val="2"/>
      <charset val="238"/>
      <scheme val="minor"/>
    </font>
    <font>
      <b/>
      <i/>
      <u/>
      <sz val="10"/>
      <name val="Arial CE"/>
      <charset val="238"/>
    </font>
    <font>
      <b/>
      <sz val="10"/>
      <name val="Arial CE"/>
      <charset val="238"/>
    </font>
    <font>
      <sz val="10"/>
      <name val="Arial CE"/>
      <family val="2"/>
      <charset val="238"/>
    </font>
    <font>
      <sz val="10"/>
      <color indexed="8"/>
      <name val="Arial"/>
      <family val="2"/>
      <charset val="238"/>
    </font>
    <font>
      <b/>
      <sz val="11"/>
      <name val="Arial"/>
      <family val="2"/>
      <charset val="238"/>
    </font>
    <font>
      <sz val="9"/>
      <name val="Arial"/>
      <family val="2"/>
      <charset val="238"/>
    </font>
    <font>
      <b/>
      <sz val="9"/>
      <name val="Arial"/>
      <family val="2"/>
      <charset val="238"/>
    </font>
    <font>
      <sz val="10"/>
      <color rgb="FF808080"/>
      <name val="Arial"/>
      <family val="2"/>
      <charset val="238"/>
    </font>
    <font>
      <b/>
      <sz val="8"/>
      <color indexed="81"/>
      <name val="Tahoma"/>
      <family val="2"/>
      <charset val="238"/>
    </font>
    <font>
      <sz val="8"/>
      <color indexed="81"/>
      <name val="Tahoma"/>
      <family val="2"/>
      <charset val="238"/>
    </font>
    <font>
      <b/>
      <sz val="10"/>
      <color indexed="8"/>
      <name val="Arial"/>
      <family val="2"/>
      <charset val="238"/>
    </font>
    <font>
      <b/>
      <sz val="10"/>
      <name val="Arial CE"/>
      <family val="2"/>
      <charset val="238"/>
    </font>
    <font>
      <b/>
      <i/>
      <u/>
      <sz val="10"/>
      <name val="Arial CE"/>
      <family val="2"/>
      <charset val="238"/>
    </font>
    <font>
      <sz val="12"/>
      <name val="Calibri"/>
      <family val="2"/>
      <charset val="238"/>
      <scheme val="minor"/>
    </font>
    <font>
      <b/>
      <sz val="11"/>
      <color rgb="FF0070C0"/>
      <name val="Calibri"/>
      <family val="2"/>
      <charset val="238"/>
      <scheme val="minor"/>
    </font>
    <font>
      <b/>
      <sz val="11"/>
      <color rgb="FF00B050"/>
      <name val="Calibri"/>
      <family val="2"/>
      <charset val="238"/>
      <scheme val="minor"/>
    </font>
    <font>
      <sz val="11"/>
      <color rgb="FF00B0F0"/>
      <name val="Calibri"/>
      <family val="2"/>
      <charset val="238"/>
      <scheme val="minor"/>
    </font>
    <font>
      <b/>
      <sz val="11"/>
      <name val="Calibri"/>
      <family val="2"/>
      <charset val="238"/>
      <scheme val="minor"/>
    </font>
    <font>
      <sz val="9"/>
      <color indexed="81"/>
      <name val="Segoe UI"/>
      <family val="2"/>
      <charset val="238"/>
    </font>
    <font>
      <b/>
      <u/>
      <sz val="11"/>
      <color theme="1"/>
      <name val="Calibri"/>
      <family val="2"/>
      <charset val="238"/>
      <scheme val="minor"/>
    </font>
    <font>
      <sz val="8"/>
      <color rgb="FF000000"/>
      <name val="Tahoma"/>
      <family val="2"/>
      <charset val="238"/>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D9D9D9"/>
        <bgColor indexed="64"/>
      </patternFill>
    </fill>
    <fill>
      <patternFill patternType="solid">
        <fgColor rgb="FFCCCCCC"/>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18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style="hair">
        <color auto="1"/>
      </right>
      <top/>
      <bottom style="hair">
        <color auto="1"/>
      </bottom>
      <diagonal/>
    </border>
    <border>
      <left/>
      <right/>
      <top style="hair">
        <color auto="1"/>
      </top>
      <bottom style="hair">
        <color auto="1"/>
      </bottom>
      <diagonal/>
    </border>
    <border>
      <left/>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hair">
        <color auto="1"/>
      </top>
      <bottom style="medium">
        <color auto="1"/>
      </bottom>
      <diagonal/>
    </border>
    <border>
      <left/>
      <right/>
      <top/>
      <bottom style="thin">
        <color auto="1"/>
      </bottom>
      <diagonal/>
    </border>
    <border>
      <left style="hair">
        <color auto="1"/>
      </left>
      <right style="hair">
        <color auto="1"/>
      </right>
      <top style="hair">
        <color auto="1"/>
      </top>
      <bottom/>
      <diagonal/>
    </border>
    <border>
      <left/>
      <right/>
      <top style="thin">
        <color auto="1"/>
      </top>
      <bottom style="thin">
        <color auto="1"/>
      </bottom>
      <diagonal/>
    </border>
    <border>
      <left style="hair">
        <color auto="1"/>
      </left>
      <right style="medium">
        <color auto="1"/>
      </right>
      <top/>
      <bottom style="hair">
        <color auto="1"/>
      </bottom>
      <diagonal/>
    </border>
    <border>
      <left/>
      <right/>
      <top style="thin">
        <color auto="1"/>
      </top>
      <bottom/>
      <diagonal/>
    </border>
    <border>
      <left/>
      <right style="medium">
        <color auto="1"/>
      </right>
      <top style="thin">
        <color auto="1"/>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hair">
        <color auto="1"/>
      </top>
      <bottom style="hair">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hair">
        <color auto="1"/>
      </right>
      <top/>
      <bottom style="hair">
        <color auto="1"/>
      </bottom>
      <diagonal/>
    </border>
    <border>
      <left style="medium">
        <color auto="1"/>
      </left>
      <right style="hair">
        <color auto="1"/>
      </right>
      <top style="medium">
        <color auto="1"/>
      </top>
      <bottom/>
      <diagonal/>
    </border>
    <border>
      <left/>
      <right style="medium">
        <color auto="1"/>
      </right>
      <top/>
      <bottom style="hair">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top/>
      <bottom style="hair">
        <color auto="1"/>
      </bottom>
      <diagonal/>
    </border>
    <border>
      <left style="medium">
        <color indexed="64"/>
      </left>
      <right style="medium">
        <color indexed="64"/>
      </right>
      <top style="medium">
        <color indexed="64"/>
      </top>
      <bottom style="medium">
        <color indexed="64"/>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auto="1"/>
      </bottom>
      <diagonal/>
    </border>
    <border>
      <left style="medium">
        <color indexed="64"/>
      </left>
      <right style="medium">
        <color indexed="64"/>
      </right>
      <top/>
      <bottom style="hair">
        <color auto="1"/>
      </bottom>
      <diagonal/>
    </border>
    <border>
      <left/>
      <right style="medium">
        <color auto="1"/>
      </right>
      <top/>
      <bottom/>
      <diagonal/>
    </border>
    <border>
      <left style="medium">
        <color auto="1"/>
      </left>
      <right/>
      <top/>
      <bottom style="hair">
        <color auto="1"/>
      </bottom>
      <diagonal/>
    </border>
    <border>
      <left style="medium">
        <color auto="1"/>
      </left>
      <right/>
      <top style="hair">
        <color auto="1"/>
      </top>
      <bottom/>
      <diagonal/>
    </border>
    <border>
      <left style="medium">
        <color indexed="64"/>
      </left>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top style="medium">
        <color auto="1"/>
      </top>
      <bottom style="hair">
        <color auto="1"/>
      </bottom>
      <diagonal/>
    </border>
    <border>
      <left style="hair">
        <color auto="1"/>
      </left>
      <right style="medium">
        <color auto="1"/>
      </right>
      <top style="hair">
        <color auto="1"/>
      </top>
      <bottom/>
      <diagonal/>
    </border>
    <border>
      <left style="medium">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medium">
        <color auto="1"/>
      </right>
      <top style="double">
        <color auto="1"/>
      </top>
      <bottom style="hair">
        <color auto="1"/>
      </bottom>
      <diagonal/>
    </border>
    <border>
      <left style="medium">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hair">
        <color auto="1"/>
      </left>
      <right style="thin">
        <color auto="1"/>
      </right>
      <top style="medium">
        <color auto="1"/>
      </top>
      <bottom/>
      <diagonal/>
    </border>
    <border>
      <left style="hair">
        <color auto="1"/>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auto="1"/>
      </left>
      <right/>
      <top/>
      <bottom style="hair">
        <color auto="1"/>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hair">
        <color auto="1"/>
      </right>
      <top/>
      <bottom style="hair">
        <color auto="1"/>
      </bottom>
      <diagonal/>
    </border>
    <border>
      <left/>
      <right style="hair">
        <color indexed="64"/>
      </right>
      <top style="medium">
        <color indexed="64"/>
      </top>
      <bottom style="medium">
        <color indexed="64"/>
      </bottom>
      <diagonal/>
    </border>
    <border>
      <left style="thin">
        <color indexed="64"/>
      </left>
      <right style="hair">
        <color auto="1"/>
      </right>
      <top/>
      <bottom style="hair">
        <color auto="1"/>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auto="1"/>
      </right>
      <top/>
      <bottom style="medium">
        <color auto="1"/>
      </bottom>
      <diagonal/>
    </border>
    <border>
      <left/>
      <right style="thin">
        <color auto="1"/>
      </right>
      <top/>
      <bottom style="hair">
        <color auto="1"/>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hair">
        <color auto="1"/>
      </left>
      <right/>
      <top style="medium">
        <color indexed="64"/>
      </top>
      <bottom style="medium">
        <color indexed="64"/>
      </bottom>
      <diagonal/>
    </border>
    <border>
      <left style="dotted">
        <color indexed="64"/>
      </left>
      <right style="dotted">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dotted">
        <color auto="1"/>
      </top>
      <bottom style="dotted">
        <color auto="1"/>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auto="1"/>
      </left>
      <right/>
      <top style="hair">
        <color auto="1"/>
      </top>
      <bottom/>
      <diagonal/>
    </border>
    <border>
      <left style="medium">
        <color indexed="64"/>
      </left>
      <right style="medium">
        <color indexed="64"/>
      </right>
      <top style="hair">
        <color auto="1"/>
      </top>
      <bottom/>
      <diagonal/>
    </border>
    <border>
      <left/>
      <right style="hair">
        <color auto="1"/>
      </right>
      <top style="hair">
        <color auto="1"/>
      </top>
      <bottom/>
      <diagonal/>
    </border>
    <border>
      <left style="medium">
        <color auto="1"/>
      </left>
      <right style="hair">
        <color auto="1"/>
      </right>
      <top/>
      <bottom style="medium">
        <color auto="1"/>
      </bottom>
      <diagonal/>
    </border>
    <border>
      <left style="thin">
        <color indexed="64"/>
      </left>
      <right style="hair">
        <color auto="1"/>
      </right>
      <top style="thin">
        <color indexed="64"/>
      </top>
      <bottom style="hair">
        <color auto="1"/>
      </bottom>
      <diagonal/>
    </border>
    <border>
      <left style="hair">
        <color auto="1"/>
      </left>
      <right/>
      <top style="thin">
        <color indexed="64"/>
      </top>
      <bottom style="hair">
        <color auto="1"/>
      </bottom>
      <diagonal/>
    </border>
    <border>
      <left style="medium">
        <color indexed="64"/>
      </left>
      <right style="medium">
        <color indexed="64"/>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medium">
        <color indexed="64"/>
      </left>
      <right style="hair">
        <color auto="1"/>
      </right>
      <top style="hair">
        <color auto="1"/>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hair">
        <color indexed="64"/>
      </right>
      <top/>
      <bottom style="thin">
        <color indexed="64"/>
      </bottom>
      <diagonal/>
    </border>
    <border>
      <left style="medium">
        <color indexed="64"/>
      </left>
      <right style="hair">
        <color auto="1"/>
      </right>
      <top style="thin">
        <color indexed="64"/>
      </top>
      <bottom style="hair">
        <color auto="1"/>
      </bottom>
      <diagonal/>
    </border>
    <border>
      <left style="thin">
        <color auto="1"/>
      </left>
      <right style="hair">
        <color indexed="64"/>
      </right>
      <top style="medium">
        <color auto="1"/>
      </top>
      <bottom/>
      <diagonal/>
    </border>
    <border>
      <left style="thin">
        <color auto="1"/>
      </left>
      <right style="hair">
        <color indexed="64"/>
      </right>
      <top/>
      <bottom style="medium">
        <color indexed="64"/>
      </bottom>
      <diagonal/>
    </border>
    <border>
      <left style="medium">
        <color auto="1"/>
      </left>
      <right style="hair">
        <color auto="1"/>
      </right>
      <top/>
      <bottom style="thin">
        <color indexed="64"/>
      </bottom>
      <diagonal/>
    </border>
    <border>
      <left style="medium">
        <color auto="1"/>
      </left>
      <right style="hair">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right/>
      <top style="medium">
        <color indexed="64"/>
      </top>
      <bottom style="medium">
        <color indexed="64"/>
      </bottom>
      <diagonal/>
    </border>
    <border>
      <left style="thin">
        <color theme="0"/>
      </left>
      <right style="thin">
        <color theme="0"/>
      </right>
      <top/>
      <bottom style="thin">
        <color theme="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style="hair">
        <color auto="1"/>
      </bottom>
      <diagonal/>
    </border>
    <border>
      <left/>
      <right style="hair">
        <color indexed="64"/>
      </right>
      <top style="thin">
        <color indexed="64"/>
      </top>
      <bottom/>
      <diagonal/>
    </border>
    <border>
      <left style="hair">
        <color auto="1"/>
      </left>
      <right style="hair">
        <color auto="1"/>
      </right>
      <top style="thin">
        <color indexed="64"/>
      </top>
      <bottom/>
      <diagonal/>
    </border>
    <border>
      <left style="medium">
        <color indexed="64"/>
      </left>
      <right style="medium">
        <color indexed="64"/>
      </right>
      <top/>
      <bottom style="thin">
        <color indexed="64"/>
      </bottom>
      <diagonal/>
    </border>
    <border>
      <left style="hair">
        <color auto="1"/>
      </left>
      <right style="hair">
        <color auto="1"/>
      </right>
      <top/>
      <bottom style="thin">
        <color indexed="64"/>
      </bottom>
      <diagonal/>
    </border>
    <border>
      <left/>
      <right style="medium">
        <color indexed="64"/>
      </right>
      <top style="hair">
        <color auto="1"/>
      </top>
      <bottom/>
      <diagonal/>
    </border>
    <border>
      <left/>
      <right style="thin">
        <color indexed="64"/>
      </right>
      <top style="thin">
        <color indexed="64"/>
      </top>
      <bottom style="hair">
        <color auto="1"/>
      </bottom>
      <diagonal/>
    </border>
    <border>
      <left/>
      <right style="thin">
        <color indexed="64"/>
      </right>
      <top style="hair">
        <color auto="1"/>
      </top>
      <bottom style="thin">
        <color indexed="64"/>
      </bottom>
      <diagonal/>
    </border>
    <border>
      <left style="hair">
        <color auto="1"/>
      </left>
      <right style="medium">
        <color indexed="64"/>
      </right>
      <top style="hair">
        <color auto="1"/>
      </top>
      <bottom style="thin">
        <color indexed="64"/>
      </bottom>
      <diagonal/>
    </border>
    <border>
      <left style="hair">
        <color auto="1"/>
      </left>
      <right style="medium">
        <color indexed="64"/>
      </right>
      <top style="thin">
        <color indexed="64"/>
      </top>
      <bottom style="hair">
        <color auto="1"/>
      </bottom>
      <diagonal/>
    </border>
    <border>
      <left style="hair">
        <color auto="1"/>
      </left>
      <right style="medium">
        <color indexed="64"/>
      </right>
      <top style="thin">
        <color indexed="64"/>
      </top>
      <bottom/>
      <diagonal/>
    </border>
    <border>
      <left style="hair">
        <color auto="1"/>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hair">
        <color auto="1"/>
      </left>
      <right/>
      <top style="hair">
        <color auto="1"/>
      </top>
      <bottom style="double">
        <color auto="1"/>
      </bottom>
      <diagonal/>
    </border>
    <border>
      <left/>
      <right/>
      <top style="hair">
        <color auto="1"/>
      </top>
      <bottom style="double">
        <color auto="1"/>
      </bottom>
      <diagonal/>
    </border>
    <border>
      <left/>
      <right style="medium">
        <color auto="1"/>
      </right>
      <top style="hair">
        <color auto="1"/>
      </top>
      <bottom style="double">
        <color auto="1"/>
      </bottom>
      <diagonal/>
    </border>
    <border>
      <left style="hair">
        <color auto="1"/>
      </left>
      <right/>
      <top/>
      <bottom/>
      <diagonal/>
    </border>
    <border>
      <left style="hair">
        <color auto="1"/>
      </left>
      <right/>
      <top/>
      <bottom style="medium">
        <color indexed="64"/>
      </bottom>
      <diagonal/>
    </border>
    <border>
      <left style="thin">
        <color auto="1"/>
      </left>
      <right style="thin">
        <color auto="1"/>
      </right>
      <top style="hair">
        <color auto="1"/>
      </top>
      <bottom style="hair">
        <color auto="1"/>
      </bottom>
      <diagonal/>
    </border>
    <border>
      <left style="thin">
        <color indexed="64"/>
      </left>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613">
    <xf numFmtId="0" fontId="0" fillId="0" borderId="0" xfId="0"/>
    <xf numFmtId="0" fontId="0" fillId="0" borderId="0" xfId="0" applyFont="1" applyAlignment="1">
      <alignment vertical="center"/>
    </xf>
    <xf numFmtId="4" fontId="5" fillId="4" borderId="55" xfId="0" applyNumberFormat="1" applyFont="1" applyFill="1" applyBorder="1" applyAlignment="1" applyProtection="1">
      <alignment horizontal="right" vertical="center"/>
      <protection locked="0"/>
    </xf>
    <xf numFmtId="4" fontId="5" fillId="4" borderId="1" xfId="0" applyNumberFormat="1" applyFont="1" applyFill="1" applyBorder="1" applyAlignment="1" applyProtection="1">
      <alignment horizontal="right" vertical="center"/>
      <protection locked="0"/>
    </xf>
    <xf numFmtId="4" fontId="0" fillId="4" borderId="93" xfId="0" applyNumberFormat="1" applyFont="1" applyFill="1" applyBorder="1" applyAlignment="1" applyProtection="1">
      <alignment horizontal="right" vertical="center"/>
      <protection locked="0"/>
    </xf>
    <xf numFmtId="4" fontId="0" fillId="4" borderId="94" xfId="0" applyNumberFormat="1" applyFont="1" applyFill="1" applyBorder="1" applyAlignment="1" applyProtection="1">
      <alignment horizontal="right" vertical="center"/>
      <protection locked="0"/>
    </xf>
    <xf numFmtId="4" fontId="5" fillId="4" borderId="84" xfId="0" applyNumberFormat="1" applyFont="1" applyFill="1" applyBorder="1" applyAlignment="1" applyProtection="1">
      <alignment horizontal="right" vertical="center"/>
      <protection locked="0"/>
    </xf>
    <xf numFmtId="4" fontId="5" fillId="4" borderId="6" xfId="0" applyNumberFormat="1" applyFont="1" applyFill="1" applyBorder="1" applyAlignment="1" applyProtection="1">
      <alignment horizontal="right" vertical="center"/>
      <protection locked="0"/>
    </xf>
    <xf numFmtId="4" fontId="4" fillId="2" borderId="83" xfId="0" applyNumberFormat="1" applyFont="1" applyFill="1" applyBorder="1" applyAlignment="1" applyProtection="1">
      <alignment horizontal="left" vertical="distributed"/>
    </xf>
    <xf numFmtId="4" fontId="4" fillId="2" borderId="85" xfId="0" applyNumberFormat="1" applyFont="1" applyFill="1" applyBorder="1" applyAlignment="1" applyProtection="1">
      <alignment horizontal="left" vertical="distributed"/>
    </xf>
    <xf numFmtId="4" fontId="4" fillId="2" borderId="65" xfId="0" applyNumberFormat="1" applyFont="1" applyFill="1" applyBorder="1" applyAlignment="1" applyProtection="1">
      <alignment horizontal="left" vertical="distributed"/>
    </xf>
    <xf numFmtId="4" fontId="4" fillId="0" borderId="0" xfId="1" applyNumberFormat="1" applyFont="1" applyFill="1" applyBorder="1" applyAlignment="1" applyProtection="1">
      <alignment vertical="center"/>
    </xf>
    <xf numFmtId="0" fontId="21" fillId="0" borderId="9" xfId="0" applyFont="1" applyFill="1" applyBorder="1" applyAlignment="1" applyProtection="1">
      <alignment horizontal="right" vertical="center"/>
    </xf>
    <xf numFmtId="4" fontId="21" fillId="0" borderId="10" xfId="0" applyNumberFormat="1" applyFont="1" applyFill="1" applyBorder="1" applyAlignment="1" applyProtection="1">
      <alignment vertical="center"/>
    </xf>
    <xf numFmtId="4" fontId="21" fillId="0" borderId="11" xfId="0" applyNumberFormat="1" applyFont="1" applyFill="1" applyBorder="1" applyAlignment="1" applyProtection="1">
      <alignment vertical="center"/>
    </xf>
    <xf numFmtId="4" fontId="21" fillId="0" borderId="0" xfId="0" applyNumberFormat="1" applyFont="1" applyFill="1" applyBorder="1" applyAlignment="1" applyProtection="1">
      <alignment vertical="center"/>
    </xf>
    <xf numFmtId="0" fontId="2" fillId="0" borderId="64" xfId="0" applyFont="1" applyFill="1" applyBorder="1" applyAlignment="1" applyProtection="1">
      <alignment horizontal="right" vertical="center"/>
    </xf>
    <xf numFmtId="49" fontId="2" fillId="0" borderId="53" xfId="0" applyNumberFormat="1" applyFont="1" applyFill="1" applyBorder="1" applyAlignment="1" applyProtection="1">
      <alignment vertical="center"/>
    </xf>
    <xf numFmtId="49" fontId="2" fillId="0" borderId="53" xfId="1" applyNumberFormat="1" applyFont="1" applyFill="1" applyBorder="1" applyAlignment="1" applyProtection="1">
      <alignment vertical="center"/>
    </xf>
    <xf numFmtId="49" fontId="21" fillId="0" borderId="0" xfId="1" applyNumberFormat="1" applyFont="1" applyFill="1" applyBorder="1" applyAlignment="1" applyProtection="1">
      <alignment horizontal="right" vertical="center"/>
    </xf>
    <xf numFmtId="4" fontId="4" fillId="0" borderId="0" xfId="0" applyNumberFormat="1" applyFont="1" applyFill="1" applyBorder="1" applyAlignment="1" applyProtection="1">
      <alignment vertical="center"/>
    </xf>
    <xf numFmtId="0" fontId="0" fillId="0" borderId="62" xfId="0" applyBorder="1" applyAlignment="1" applyProtection="1">
      <alignment horizontal="right"/>
    </xf>
    <xf numFmtId="4" fontId="0" fillId="0" borderId="60" xfId="0" applyNumberFormat="1" applyFont="1" applyBorder="1" applyAlignment="1" applyProtection="1">
      <alignment vertical="center"/>
    </xf>
    <xf numFmtId="4" fontId="0" fillId="0" borderId="60" xfId="1" applyNumberFormat="1" applyFont="1" applyBorder="1" applyAlignment="1" applyProtection="1">
      <alignment vertical="center"/>
    </xf>
    <xf numFmtId="4" fontId="21" fillId="0" borderId="0" xfId="0" applyNumberFormat="1" applyFont="1" applyAlignment="1" applyProtection="1">
      <alignment vertical="center"/>
    </xf>
    <xf numFmtId="0" fontId="27" fillId="0" borderId="12" xfId="0" applyFont="1" applyFill="1" applyBorder="1" applyAlignment="1" applyProtection="1">
      <alignment horizontal="right"/>
    </xf>
    <xf numFmtId="4" fontId="22" fillId="0" borderId="0" xfId="0" applyNumberFormat="1" applyFont="1" applyFill="1" applyAlignment="1" applyProtection="1">
      <alignment vertical="center"/>
    </xf>
    <xf numFmtId="4" fontId="0" fillId="0" borderId="91" xfId="0" applyNumberFormat="1" applyFont="1" applyBorder="1" applyAlignment="1" applyProtection="1">
      <alignment vertical="center"/>
    </xf>
    <xf numFmtId="0" fontId="0" fillId="0" borderId="105" xfId="0" applyBorder="1" applyAlignment="1" applyProtection="1">
      <alignment horizontal="right"/>
    </xf>
    <xf numFmtId="4" fontId="0" fillId="0" borderId="100" xfId="0" applyNumberFormat="1" applyFont="1" applyBorder="1" applyAlignment="1" applyProtection="1">
      <alignment vertical="center"/>
    </xf>
    <xf numFmtId="4" fontId="0" fillId="0" borderId="100" xfId="1" applyNumberFormat="1" applyFont="1" applyBorder="1" applyAlignment="1" applyProtection="1">
      <alignment vertical="center"/>
    </xf>
    <xf numFmtId="0" fontId="0" fillId="0" borderId="12" xfId="0" applyBorder="1" applyAlignment="1" applyProtection="1">
      <alignment horizontal="right"/>
    </xf>
    <xf numFmtId="4" fontId="0" fillId="0" borderId="96" xfId="0" applyNumberFormat="1" applyFont="1" applyBorder="1" applyAlignment="1" applyProtection="1">
      <alignment vertical="center"/>
    </xf>
    <xf numFmtId="4" fontId="0" fillId="0" borderId="96" xfId="1" applyNumberFormat="1" applyFont="1" applyBorder="1" applyAlignment="1" applyProtection="1">
      <alignment vertical="center"/>
    </xf>
    <xf numFmtId="0" fontId="2" fillId="0" borderId="64" xfId="0" applyFont="1" applyBorder="1" applyAlignment="1" applyProtection="1">
      <alignment horizontal="right"/>
    </xf>
    <xf numFmtId="0" fontId="0" fillId="0" borderId="0" xfId="0" applyFont="1" applyAlignment="1" applyProtection="1">
      <alignment vertical="center"/>
    </xf>
    <xf numFmtId="9" fontId="0" fillId="0" borderId="0" xfId="1" applyFont="1" applyAlignment="1" applyProtection="1">
      <alignment vertical="center"/>
    </xf>
    <xf numFmtId="0" fontId="2" fillId="0" borderId="9" xfId="0" applyFont="1" applyBorder="1" applyAlignment="1" applyProtection="1">
      <alignment vertical="center"/>
    </xf>
    <xf numFmtId="0" fontId="2" fillId="0" borderId="12" xfId="0" applyFont="1" applyBorder="1" applyAlignment="1" applyProtection="1">
      <alignment vertical="center"/>
    </xf>
    <xf numFmtId="0" fontId="2" fillId="0" borderId="33" xfId="0" applyFont="1" applyBorder="1" applyAlignment="1" applyProtection="1">
      <alignment vertical="center"/>
    </xf>
    <xf numFmtId="0" fontId="6" fillId="0" borderId="0" xfId="0" applyFont="1" applyFill="1" applyBorder="1" applyAlignment="1" applyProtection="1">
      <alignment vertical="center"/>
    </xf>
    <xf numFmtId="0" fontId="4" fillId="3" borderId="9" xfId="0" applyFont="1" applyFill="1" applyBorder="1" applyAlignment="1" applyProtection="1">
      <alignment vertical="center"/>
    </xf>
    <xf numFmtId="4" fontId="17" fillId="2" borderId="58" xfId="0" applyNumberFormat="1" applyFont="1" applyFill="1" applyBorder="1" applyAlignment="1" applyProtection="1">
      <alignment horizontal="right" vertical="center"/>
    </xf>
    <xf numFmtId="4" fontId="5" fillId="0" borderId="109" xfId="0" applyNumberFormat="1" applyFont="1" applyFill="1" applyBorder="1" applyAlignment="1" applyProtection="1">
      <alignment horizontal="right" vertical="center"/>
    </xf>
    <xf numFmtId="4" fontId="5" fillId="0" borderId="98" xfId="0" applyNumberFormat="1" applyFont="1" applyFill="1" applyBorder="1" applyAlignment="1" applyProtection="1">
      <alignment horizontal="right" vertical="center"/>
    </xf>
    <xf numFmtId="4" fontId="5" fillId="0" borderId="110" xfId="0" applyNumberFormat="1" applyFont="1" applyFill="1" applyBorder="1" applyAlignment="1" applyProtection="1">
      <alignment horizontal="right" vertical="center"/>
    </xf>
    <xf numFmtId="4" fontId="5" fillId="0" borderId="97" xfId="0" applyNumberFormat="1" applyFont="1" applyFill="1" applyBorder="1" applyAlignment="1" applyProtection="1">
      <alignment horizontal="right" vertical="center"/>
    </xf>
    <xf numFmtId="4" fontId="19" fillId="2" borderId="53" xfId="0" applyNumberFormat="1" applyFont="1" applyFill="1" applyBorder="1" applyAlignment="1" applyProtection="1">
      <alignment horizontal="right" vertical="center"/>
    </xf>
    <xf numFmtId="4" fontId="19" fillId="0" borderId="61" xfId="0" applyNumberFormat="1" applyFont="1" applyFill="1" applyBorder="1" applyAlignment="1" applyProtection="1">
      <alignment horizontal="right" vertical="center"/>
    </xf>
    <xf numFmtId="4" fontId="19" fillId="0" borderId="0" xfId="0" applyNumberFormat="1" applyFont="1" applyFill="1" applyBorder="1" applyAlignment="1" applyProtection="1">
      <alignment horizontal="right" vertical="center"/>
    </xf>
    <xf numFmtId="0" fontId="2" fillId="2" borderId="25" xfId="0" applyFont="1" applyFill="1" applyBorder="1" applyAlignment="1" applyProtection="1">
      <alignment horizontal="left" vertical="distributed"/>
    </xf>
    <xf numFmtId="0" fontId="2" fillId="2" borderId="26" xfId="0" applyFont="1" applyFill="1" applyBorder="1" applyAlignment="1" applyProtection="1">
      <alignment horizontal="left" vertical="distributed"/>
    </xf>
    <xf numFmtId="4" fontId="0" fillId="0" borderId="1" xfId="0" applyNumberFormat="1" applyFont="1" applyFill="1" applyBorder="1" applyAlignment="1" applyProtection="1">
      <alignment horizontal="right" vertical="center"/>
    </xf>
    <xf numFmtId="4" fontId="0" fillId="0" borderId="14" xfId="0" applyNumberFormat="1" applyFont="1" applyBorder="1" applyAlignment="1" applyProtection="1">
      <alignment horizontal="right" vertical="center"/>
    </xf>
    <xf numFmtId="4" fontId="0" fillId="0" borderId="1" xfId="0" applyNumberFormat="1" applyFont="1" applyBorder="1" applyAlignment="1" applyProtection="1">
      <alignment horizontal="right" vertical="center"/>
    </xf>
    <xf numFmtId="4" fontId="0" fillId="0" borderId="89" xfId="0" applyNumberFormat="1" applyFont="1" applyFill="1" applyBorder="1" applyAlignment="1" applyProtection="1">
      <alignment vertical="center"/>
    </xf>
    <xf numFmtId="4" fontId="0" fillId="0" borderId="84" xfId="0" applyNumberFormat="1" applyFont="1" applyFill="1" applyBorder="1" applyAlignment="1" applyProtection="1">
      <alignment vertical="center"/>
    </xf>
    <xf numFmtId="4" fontId="0" fillId="0" borderId="21" xfId="0" applyNumberFormat="1" applyFont="1" applyFill="1" applyBorder="1" applyAlignment="1" applyProtection="1">
      <alignment vertical="center"/>
    </xf>
    <xf numFmtId="0" fontId="0" fillId="0" borderId="3" xfId="0" applyFill="1" applyBorder="1" applyAlignment="1" applyProtection="1">
      <alignment horizontal="right" vertical="center"/>
    </xf>
    <xf numFmtId="0" fontId="0" fillId="0" borderId="63" xfId="0" applyFill="1" applyBorder="1" applyAlignment="1" applyProtection="1">
      <alignment vertical="center"/>
    </xf>
    <xf numFmtId="4" fontId="5" fillId="10" borderId="54" xfId="0" applyNumberFormat="1" applyFont="1" applyFill="1" applyBorder="1" applyAlignment="1" applyProtection="1">
      <alignment horizontal="right" vertical="center"/>
      <protection locked="0"/>
    </xf>
    <xf numFmtId="4" fontId="5" fillId="10" borderId="25" xfId="0" applyNumberFormat="1" applyFont="1" applyFill="1" applyBorder="1" applyAlignment="1" applyProtection="1">
      <alignment horizontal="right" vertical="center"/>
      <protection locked="0"/>
    </xf>
    <xf numFmtId="4" fontId="5" fillId="10" borderId="56" xfId="0" applyNumberFormat="1" applyFont="1" applyFill="1" applyBorder="1" applyAlignment="1" applyProtection="1">
      <alignment horizontal="right" vertical="center"/>
      <protection locked="0"/>
    </xf>
    <xf numFmtId="4" fontId="5" fillId="10" borderId="2" xfId="0" applyNumberFormat="1" applyFont="1" applyFill="1" applyBorder="1" applyAlignment="1" applyProtection="1">
      <alignment horizontal="right" vertical="center"/>
      <protection locked="0"/>
    </xf>
    <xf numFmtId="0" fontId="2" fillId="0" borderId="0" xfId="0" applyFont="1" applyFill="1" applyBorder="1" applyAlignment="1" applyProtection="1">
      <alignment horizontal="left" vertical="distributed"/>
      <protection locked="0"/>
    </xf>
    <xf numFmtId="0" fontId="0" fillId="0" borderId="0" xfId="0" applyFont="1" applyFill="1" applyBorder="1" applyAlignment="1" applyProtection="1">
      <alignment horizontal="left" vertical="distributed"/>
      <protection locked="0"/>
    </xf>
    <xf numFmtId="0" fontId="10" fillId="0" borderId="0" xfId="0" applyFont="1" applyFill="1" applyBorder="1" applyAlignment="1" applyProtection="1">
      <alignment horizontal="center" vertical="distributed"/>
      <protection locked="0"/>
    </xf>
    <xf numFmtId="0" fontId="0" fillId="0" borderId="0" xfId="0" applyFont="1" applyAlignment="1" applyProtection="1">
      <alignment vertical="center"/>
      <protection locked="0"/>
    </xf>
    <xf numFmtId="9" fontId="0" fillId="0" borderId="0" xfId="1" applyFont="1" applyAlignment="1" applyProtection="1">
      <alignment vertical="center"/>
      <protection locked="0"/>
    </xf>
    <xf numFmtId="0" fontId="3" fillId="0" borderId="0" xfId="0" applyFont="1" applyAlignment="1" applyProtection="1">
      <alignment vertical="center"/>
      <protection locked="0"/>
    </xf>
    <xf numFmtId="0" fontId="0" fillId="0" borderId="33" xfId="0" applyFont="1" applyFill="1" applyBorder="1" applyAlignment="1" applyProtection="1">
      <alignment horizontal="right" vertical="center"/>
      <protection locked="0"/>
    </xf>
    <xf numFmtId="4" fontId="0" fillId="0" borderId="30" xfId="0" applyNumberFormat="1" applyFont="1" applyFill="1" applyBorder="1" applyAlignment="1" applyProtection="1">
      <alignment vertical="center"/>
      <protection locked="0"/>
    </xf>
    <xf numFmtId="4" fontId="0" fillId="0" borderId="29" xfId="0" applyNumberFormat="1" applyFont="1" applyFill="1" applyBorder="1" applyAlignment="1" applyProtection="1">
      <alignment vertical="center"/>
      <protection locked="0"/>
    </xf>
    <xf numFmtId="4" fontId="0" fillId="0" borderId="0" xfId="0" applyNumberFormat="1" applyFont="1" applyFill="1" applyBorder="1" applyAlignment="1" applyProtection="1">
      <alignment vertical="center"/>
      <protection locked="0"/>
    </xf>
    <xf numFmtId="0" fontId="0" fillId="0" borderId="0" xfId="0" applyBorder="1" applyAlignment="1" applyProtection="1">
      <alignment horizontal="right"/>
      <protection locked="0"/>
    </xf>
    <xf numFmtId="0" fontId="0" fillId="0" borderId="0" xfId="0" applyFont="1" applyBorder="1" applyAlignment="1" applyProtection="1">
      <alignment vertical="center"/>
      <protection locked="0"/>
    </xf>
    <xf numFmtId="9" fontId="0" fillId="0" borderId="0" xfId="1" applyFont="1" applyBorder="1" applyAlignment="1" applyProtection="1">
      <alignment vertical="center"/>
      <protection locked="0"/>
    </xf>
    <xf numFmtId="3" fontId="32" fillId="0" borderId="0" xfId="0" applyNumberFormat="1" applyFont="1" applyFill="1" applyBorder="1" applyProtection="1"/>
    <xf numFmtId="3" fontId="31" fillId="0" borderId="0" xfId="0" applyNumberFormat="1" applyFont="1" applyFill="1" applyBorder="1" applyAlignment="1" applyProtection="1">
      <alignment horizontal="right"/>
    </xf>
    <xf numFmtId="3" fontId="32" fillId="0" borderId="0" xfId="0" applyNumberFormat="1" applyFont="1" applyFill="1" applyBorder="1" applyAlignment="1" applyProtection="1">
      <alignment horizontal="left"/>
      <protection locked="0"/>
    </xf>
    <xf numFmtId="0" fontId="33" fillId="0" borderId="0" xfId="0" applyFont="1" applyFill="1" applyBorder="1" applyProtection="1"/>
    <xf numFmtId="0" fontId="33" fillId="0" borderId="0" xfId="0" applyFont="1" applyFill="1" applyBorder="1"/>
    <xf numFmtId="4" fontId="33" fillId="0" borderId="0" xfId="0" applyNumberFormat="1" applyFont="1" applyFill="1" applyBorder="1"/>
    <xf numFmtId="0" fontId="33" fillId="0" borderId="0" xfId="0" applyFont="1" applyFill="1"/>
    <xf numFmtId="4" fontId="33" fillId="0" borderId="0" xfId="0" applyNumberFormat="1" applyFont="1" applyFill="1"/>
    <xf numFmtId="4" fontId="36" fillId="0" borderId="0" xfId="0" applyNumberFormat="1" applyFont="1" applyProtection="1"/>
    <xf numFmtId="0" fontId="33" fillId="0" borderId="0" xfId="0" applyFont="1" applyProtection="1"/>
    <xf numFmtId="0" fontId="33" fillId="0" borderId="0" xfId="0" applyFont="1"/>
    <xf numFmtId="4" fontId="33" fillId="0" borderId="0" xfId="0" applyNumberFormat="1" applyFont="1"/>
    <xf numFmtId="0" fontId="33" fillId="0" borderId="0" xfId="0" applyFont="1" applyAlignment="1" applyProtection="1">
      <alignment vertical="center" wrapText="1"/>
    </xf>
    <xf numFmtId="0" fontId="33" fillId="0" borderId="0" xfId="0" applyFont="1" applyAlignment="1">
      <alignment vertical="center" wrapText="1"/>
    </xf>
    <xf numFmtId="4" fontId="33" fillId="0" borderId="0" xfId="0" applyNumberFormat="1" applyFont="1" applyAlignment="1">
      <alignment vertical="center" wrapText="1"/>
    </xf>
    <xf numFmtId="0" fontId="36" fillId="0" borderId="0" xfId="0" applyFont="1" applyProtection="1"/>
    <xf numFmtId="3" fontId="36" fillId="0" borderId="0" xfId="0" applyNumberFormat="1" applyFont="1" applyProtection="1"/>
    <xf numFmtId="4" fontId="36" fillId="0" borderId="0" xfId="0" applyNumberFormat="1" applyFont="1" applyAlignment="1" applyProtection="1">
      <alignment horizontal="center"/>
    </xf>
    <xf numFmtId="1" fontId="36" fillId="0" borderId="0" xfId="0" applyNumberFormat="1" applyFont="1" applyProtection="1"/>
    <xf numFmtId="3" fontId="36" fillId="0" borderId="0" xfId="0" applyNumberFormat="1" applyFont="1" applyFill="1" applyBorder="1" applyProtection="1"/>
    <xf numFmtId="0" fontId="36" fillId="0" borderId="0" xfId="0" applyFont="1"/>
    <xf numFmtId="0" fontId="36" fillId="0" borderId="0" xfId="0" applyFont="1" applyFill="1" applyBorder="1" applyAlignment="1" applyProtection="1">
      <alignment horizontal="center" wrapText="1"/>
    </xf>
    <xf numFmtId="0" fontId="36" fillId="0" borderId="0" xfId="0" applyFont="1" applyFill="1" applyBorder="1" applyProtection="1"/>
    <xf numFmtId="3" fontId="37" fillId="0" borderId="0" xfId="0" applyNumberFormat="1" applyFont="1" applyFill="1" applyBorder="1" applyAlignment="1" applyProtection="1">
      <alignment horizontal="left"/>
    </xf>
    <xf numFmtId="4" fontId="37" fillId="0" borderId="0" xfId="0" applyNumberFormat="1" applyFont="1" applyFill="1" applyBorder="1" applyProtection="1"/>
    <xf numFmtId="1" fontId="36" fillId="0" borderId="0" xfId="0" applyNumberFormat="1" applyFont="1" applyFill="1" applyProtection="1"/>
    <xf numFmtId="0" fontId="33" fillId="0" borderId="0" xfId="0" applyFont="1" applyFill="1" applyProtection="1"/>
    <xf numFmtId="0" fontId="34" fillId="0" borderId="0" xfId="0" applyFont="1" applyProtection="1"/>
    <xf numFmtId="4" fontId="33" fillId="0" borderId="0" xfId="0" applyNumberFormat="1" applyFont="1" applyProtection="1"/>
    <xf numFmtId="4" fontId="33" fillId="0" borderId="0" xfId="0" applyNumberFormat="1" applyFont="1" applyAlignment="1" applyProtection="1">
      <alignment horizontal="center"/>
    </xf>
    <xf numFmtId="1" fontId="33" fillId="0" borderId="0" xfId="0" applyNumberFormat="1" applyFont="1"/>
    <xf numFmtId="3" fontId="33" fillId="0" borderId="0" xfId="0" applyNumberFormat="1" applyFont="1"/>
    <xf numFmtId="4" fontId="33" fillId="0" borderId="0" xfId="0" applyNumberFormat="1" applyFont="1" applyAlignment="1">
      <alignment horizontal="center"/>
    </xf>
    <xf numFmtId="3" fontId="33" fillId="0" borderId="0" xfId="0" applyNumberFormat="1" applyFont="1" applyProtection="1"/>
    <xf numFmtId="3" fontId="33" fillId="0" borderId="0" xfId="0" applyNumberFormat="1" applyFont="1" applyFill="1" applyBorder="1" applyProtection="1"/>
    <xf numFmtId="4" fontId="32" fillId="0" borderId="0" xfId="0" applyNumberFormat="1" applyFont="1" applyProtection="1"/>
    <xf numFmtId="1" fontId="33" fillId="0" borderId="0" xfId="0" applyNumberFormat="1" applyFont="1" applyProtection="1"/>
    <xf numFmtId="0" fontId="42" fillId="0" borderId="0" xfId="0" applyFont="1" applyFill="1" applyBorder="1" applyProtection="1"/>
    <xf numFmtId="0" fontId="43" fillId="0" borderId="0" xfId="0" applyFont="1" applyFill="1" applyBorder="1" applyAlignment="1" applyProtection="1">
      <alignment horizontal="right"/>
    </xf>
    <xf numFmtId="4" fontId="36" fillId="14" borderId="114" xfId="0" applyNumberFormat="1" applyFont="1" applyFill="1" applyBorder="1" applyAlignment="1" applyProtection="1">
      <alignment horizontal="center" wrapText="1"/>
    </xf>
    <xf numFmtId="3" fontId="33" fillId="0" borderId="0" xfId="0" applyNumberFormat="1" applyFont="1" applyFill="1"/>
    <xf numFmtId="4" fontId="17" fillId="2" borderId="60" xfId="0" applyNumberFormat="1" applyFont="1" applyFill="1" applyBorder="1" applyAlignment="1" applyProtection="1">
      <alignment horizontal="right" vertical="center"/>
    </xf>
    <xf numFmtId="4" fontId="5" fillId="4" borderId="125" xfId="0" applyNumberFormat="1" applyFont="1" applyFill="1" applyBorder="1" applyAlignment="1" applyProtection="1">
      <alignment horizontal="right" vertical="center"/>
      <protection locked="0"/>
    </xf>
    <xf numFmtId="4" fontId="5" fillId="4" borderId="19" xfId="0" applyNumberFormat="1" applyFont="1" applyFill="1" applyBorder="1" applyAlignment="1" applyProtection="1">
      <alignment horizontal="right" vertical="center"/>
      <protection locked="0"/>
    </xf>
    <xf numFmtId="4" fontId="17" fillId="2" borderId="91" xfId="0" applyNumberFormat="1" applyFont="1" applyFill="1" applyBorder="1" applyAlignment="1" applyProtection="1">
      <alignment horizontal="right" vertical="center"/>
    </xf>
    <xf numFmtId="4" fontId="5" fillId="4" borderId="130" xfId="0" applyNumberFormat="1" applyFont="1" applyFill="1" applyBorder="1" applyAlignment="1" applyProtection="1">
      <alignment horizontal="right" vertical="center"/>
      <protection locked="0"/>
    </xf>
    <xf numFmtId="4" fontId="5" fillId="4" borderId="131" xfId="0" applyNumberFormat="1" applyFont="1" applyFill="1" applyBorder="1" applyAlignment="1" applyProtection="1">
      <alignment horizontal="right" vertical="center"/>
      <protection locked="0"/>
    </xf>
    <xf numFmtId="4" fontId="5" fillId="4" borderId="135" xfId="0" applyNumberFormat="1" applyFont="1" applyFill="1" applyBorder="1" applyAlignment="1" applyProtection="1">
      <alignment horizontal="right" vertical="center"/>
      <protection locked="0"/>
    </xf>
    <xf numFmtId="4" fontId="5" fillId="4" borderId="136" xfId="0" applyNumberFormat="1" applyFont="1" applyFill="1" applyBorder="1" applyAlignment="1" applyProtection="1">
      <alignment horizontal="right" vertical="center"/>
      <protection locked="0"/>
    </xf>
    <xf numFmtId="4" fontId="5" fillId="10" borderId="6" xfId="0" applyNumberFormat="1" applyFont="1" applyFill="1" applyBorder="1" applyAlignment="1" applyProtection="1">
      <alignment horizontal="right" vertical="center"/>
      <protection locked="0"/>
    </xf>
    <xf numFmtId="4" fontId="5" fillId="10" borderId="136" xfId="0" applyNumberFormat="1" applyFont="1" applyFill="1" applyBorder="1" applyAlignment="1" applyProtection="1">
      <alignment horizontal="right" vertical="center"/>
      <protection locked="0"/>
    </xf>
    <xf numFmtId="4" fontId="5" fillId="0" borderId="106" xfId="0" applyNumberFormat="1" applyFont="1" applyFill="1" applyBorder="1" applyAlignment="1" applyProtection="1">
      <alignment horizontal="right" vertical="center"/>
    </xf>
    <xf numFmtId="4" fontId="5" fillId="0" borderId="107" xfId="0" applyNumberFormat="1" applyFont="1" applyFill="1" applyBorder="1" applyAlignment="1" applyProtection="1">
      <alignment horizontal="right" vertical="center"/>
    </xf>
    <xf numFmtId="4" fontId="5" fillId="10" borderId="135" xfId="0" applyNumberFormat="1" applyFont="1" applyFill="1" applyBorder="1" applyAlignment="1" applyProtection="1">
      <alignment horizontal="right" vertical="center"/>
      <protection locked="0"/>
    </xf>
    <xf numFmtId="4" fontId="5" fillId="10" borderId="84" xfId="0" applyNumberFormat="1" applyFont="1" applyFill="1" applyBorder="1" applyAlignment="1" applyProtection="1">
      <alignment horizontal="right" vertical="center"/>
      <protection locked="0"/>
    </xf>
    <xf numFmtId="0" fontId="0" fillId="0" borderId="0" xfId="0" applyBorder="1" applyAlignment="1" applyProtection="1">
      <alignment horizontal="left" vertical="center"/>
      <protection locked="0"/>
    </xf>
    <xf numFmtId="0" fontId="0" fillId="0" borderId="0" xfId="0" applyFont="1" applyBorder="1" applyAlignment="1" applyProtection="1">
      <protection locked="0"/>
    </xf>
    <xf numFmtId="0" fontId="0" fillId="0" borderId="0" xfId="0" applyFont="1" applyFill="1" applyBorder="1" applyAlignment="1" applyProtection="1">
      <protection locked="0"/>
    </xf>
    <xf numFmtId="0" fontId="0" fillId="0" borderId="0" xfId="0" applyFont="1" applyBorder="1" applyAlignment="1" applyProtection="1"/>
    <xf numFmtId="0" fontId="0" fillId="0" borderId="0" xfId="0" applyFont="1" applyFill="1" applyBorder="1" applyAlignment="1" applyProtection="1"/>
    <xf numFmtId="4" fontId="2" fillId="2" borderId="2" xfId="0" applyNumberFormat="1" applyFont="1" applyFill="1" applyBorder="1" applyAlignment="1" applyProtection="1"/>
    <xf numFmtId="4" fontId="2" fillId="2" borderId="16" xfId="0" applyNumberFormat="1" applyFont="1" applyFill="1" applyBorder="1" applyAlignment="1" applyProtection="1"/>
    <xf numFmtId="0" fontId="0" fillId="0" borderId="0" xfId="0" applyFont="1" applyAlignment="1" applyProtection="1"/>
    <xf numFmtId="0" fontId="0" fillId="0" borderId="0" xfId="0" applyFont="1" applyAlignment="1"/>
    <xf numFmtId="0" fontId="3" fillId="0" borderId="0" xfId="0" applyFont="1" applyBorder="1" applyAlignment="1" applyProtection="1">
      <alignment horizontal="left" vertical="center"/>
    </xf>
    <xf numFmtId="0" fontId="11" fillId="0" borderId="0" xfId="0" applyFont="1" applyBorder="1" applyAlignment="1" applyProtection="1">
      <alignment horizontal="center" vertical="top"/>
    </xf>
    <xf numFmtId="0" fontId="2" fillId="5" borderId="74" xfId="0" applyFont="1" applyFill="1" applyBorder="1" applyAlignment="1" applyProtection="1">
      <alignment vertical="center"/>
    </xf>
    <xf numFmtId="0" fontId="2" fillId="5" borderId="75" xfId="0" applyFont="1" applyFill="1" applyBorder="1" applyAlignment="1" applyProtection="1">
      <alignment vertical="center"/>
    </xf>
    <xf numFmtId="0" fontId="2" fillId="5" borderId="46" xfId="0" applyFont="1" applyFill="1" applyBorder="1" applyAlignment="1" applyProtection="1">
      <alignment vertical="center"/>
    </xf>
    <xf numFmtId="0" fontId="2" fillId="5" borderId="7" xfId="0" applyFont="1" applyFill="1" applyBorder="1" applyAlignment="1" applyProtection="1">
      <alignment vertical="center"/>
    </xf>
    <xf numFmtId="0" fontId="2" fillId="5" borderId="47" xfId="0" applyFont="1" applyFill="1" applyBorder="1" applyAlignment="1" applyProtection="1">
      <alignment vertical="center"/>
    </xf>
    <xf numFmtId="0" fontId="2" fillId="5" borderId="79" xfId="0" applyFont="1" applyFill="1" applyBorder="1" applyAlignment="1" applyProtection="1">
      <alignment vertical="center"/>
    </xf>
    <xf numFmtId="0" fontId="2" fillId="5" borderId="40" xfId="0" applyFont="1" applyFill="1" applyBorder="1" applyAlignment="1" applyProtection="1">
      <alignment horizontal="center" vertical="center"/>
    </xf>
    <xf numFmtId="0" fontId="0" fillId="0" borderId="13" xfId="0" applyFont="1" applyBorder="1" applyAlignment="1" applyProtection="1">
      <alignment horizontal="justify" vertical="center"/>
    </xf>
    <xf numFmtId="0" fontId="0" fillId="11" borderId="27" xfId="0" applyFont="1" applyFill="1" applyBorder="1" applyAlignment="1" applyProtection="1">
      <alignment horizontal="center" vertical="center"/>
    </xf>
    <xf numFmtId="0" fontId="0" fillId="4" borderId="46"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11" borderId="47" xfId="0" applyFont="1" applyFill="1" applyBorder="1" applyAlignment="1" applyProtection="1">
      <alignment horizontal="center" vertical="center"/>
    </xf>
    <xf numFmtId="0" fontId="0" fillId="4" borderId="47" xfId="0" applyFont="1" applyFill="1" applyBorder="1" applyAlignment="1" applyProtection="1">
      <alignment horizontal="center" vertical="center"/>
      <protection locked="0"/>
    </xf>
    <xf numFmtId="0" fontId="2" fillId="5" borderId="46" xfId="0" applyFont="1" applyFill="1" applyBorder="1" applyAlignment="1" applyProtection="1">
      <alignment horizontal="center" vertical="center"/>
    </xf>
    <xf numFmtId="0" fontId="2" fillId="5" borderId="47" xfId="0" applyFont="1" applyFill="1" applyBorder="1" applyAlignment="1" applyProtection="1">
      <alignment horizontal="center" vertical="center"/>
    </xf>
    <xf numFmtId="0" fontId="0" fillId="4" borderId="13" xfId="0" applyFont="1" applyFill="1" applyBorder="1" applyAlignment="1" applyProtection="1">
      <alignment horizontal="justify" vertical="center"/>
      <protection locked="0"/>
    </xf>
    <xf numFmtId="0" fontId="0" fillId="4" borderId="27" xfId="0" applyFont="1" applyFill="1" applyBorder="1" applyAlignment="1" applyProtection="1">
      <alignment horizontal="center" vertical="center"/>
      <protection locked="0"/>
    </xf>
    <xf numFmtId="0" fontId="0" fillId="4" borderId="46" xfId="0" applyFont="1" applyFill="1" applyBorder="1" applyAlignment="1" applyProtection="1">
      <alignment horizontal="justify" vertical="center"/>
      <protection locked="0"/>
    </xf>
    <xf numFmtId="0" fontId="0" fillId="4" borderId="7" xfId="0" applyFont="1" applyFill="1" applyBorder="1" applyAlignment="1" applyProtection="1">
      <alignment horizontal="justify" vertical="center"/>
      <protection locked="0"/>
    </xf>
    <xf numFmtId="0" fontId="0" fillId="4" borderId="47" xfId="0" applyFont="1" applyFill="1" applyBorder="1" applyAlignment="1" applyProtection="1">
      <alignment horizontal="justify" vertical="center"/>
      <protection locked="0"/>
    </xf>
    <xf numFmtId="0" fontId="0" fillId="4" borderId="15" xfId="0" applyFont="1" applyFill="1" applyBorder="1" applyAlignment="1" applyProtection="1">
      <alignment horizontal="justify" vertical="center"/>
      <protection locked="0"/>
    </xf>
    <xf numFmtId="0" fontId="0" fillId="4" borderId="17" xfId="0" applyFont="1" applyFill="1" applyBorder="1" applyAlignment="1" applyProtection="1">
      <alignment horizontal="center" vertical="center"/>
      <protection locked="0"/>
    </xf>
    <xf numFmtId="0" fontId="0" fillId="4" borderId="48" xfId="0" applyFont="1" applyFill="1" applyBorder="1" applyAlignment="1" applyProtection="1">
      <alignment horizontal="justify" vertical="center"/>
      <protection locked="0"/>
    </xf>
    <xf numFmtId="0" fontId="0" fillId="4" borderId="8" xfId="0" applyFont="1" applyFill="1" applyBorder="1" applyAlignment="1" applyProtection="1">
      <alignment horizontal="justify" vertical="center"/>
      <protection locked="0"/>
    </xf>
    <xf numFmtId="0" fontId="0" fillId="4" borderId="49" xfId="0" applyFont="1" applyFill="1" applyBorder="1" applyAlignment="1" applyProtection="1">
      <alignment horizontal="justify" vertical="center"/>
      <protection locked="0"/>
    </xf>
    <xf numFmtId="0" fontId="0" fillId="4" borderId="48" xfId="0" applyFont="1" applyFill="1" applyBorder="1" applyAlignment="1" applyProtection="1">
      <alignment horizontal="center" vertical="center"/>
      <protection locked="0"/>
    </xf>
    <xf numFmtId="0" fontId="0" fillId="4" borderId="49" xfId="0" applyFont="1" applyFill="1" applyBorder="1" applyAlignment="1" applyProtection="1">
      <alignment horizontal="center" vertical="center"/>
      <protection locked="0"/>
    </xf>
    <xf numFmtId="0" fontId="3" fillId="0" borderId="0" xfId="0" applyFont="1" applyAlignment="1" applyProtection="1"/>
    <xf numFmtId="0" fontId="3" fillId="0" borderId="0" xfId="0" applyFont="1" applyAlignment="1" applyProtection="1">
      <alignment horizontal="left" vertical="center"/>
    </xf>
    <xf numFmtId="0" fontId="3" fillId="3" borderId="10" xfId="0" applyFont="1" applyFill="1" applyBorder="1" applyAlignment="1" applyProtection="1"/>
    <xf numFmtId="0" fontId="3" fillId="0" borderId="0" xfId="0" applyFont="1" applyAlignment="1"/>
    <xf numFmtId="0" fontId="4" fillId="2" borderId="3" xfId="0" applyFont="1" applyFill="1" applyBorder="1" applyAlignment="1" applyProtection="1">
      <alignment vertical="center"/>
    </xf>
    <xf numFmtId="0" fontId="15" fillId="0" borderId="0" xfId="0" applyFont="1" applyAlignment="1" applyProtection="1">
      <protection locked="0"/>
    </xf>
    <xf numFmtId="0" fontId="0" fillId="0" borderId="0" xfId="0" applyFont="1" applyFill="1" applyAlignment="1" applyProtection="1"/>
    <xf numFmtId="0" fontId="13" fillId="6" borderId="39" xfId="0" applyFont="1" applyFill="1" applyBorder="1" applyAlignment="1" applyProtection="1">
      <alignment horizontal="center" vertical="center"/>
    </xf>
    <xf numFmtId="0" fontId="13" fillId="6" borderId="41" xfId="0" applyFont="1" applyFill="1" applyBorder="1" applyAlignment="1" applyProtection="1">
      <alignment horizontal="center" vertical="center"/>
    </xf>
    <xf numFmtId="0" fontId="13" fillId="6" borderId="9" xfId="0" applyFont="1" applyFill="1" applyBorder="1" applyAlignment="1" applyProtection="1">
      <alignment horizontal="center" vertical="center"/>
    </xf>
    <xf numFmtId="0" fontId="19" fillId="2" borderId="104" xfId="0" applyFont="1" applyFill="1" applyBorder="1" applyAlignment="1" applyProtection="1">
      <alignment horizontal="right" vertical="center"/>
    </xf>
    <xf numFmtId="0" fontId="10" fillId="4" borderId="43" xfId="0" applyFont="1" applyFill="1" applyBorder="1" applyAlignment="1" applyProtection="1">
      <alignment vertical="center"/>
    </xf>
    <xf numFmtId="4" fontId="2" fillId="8" borderId="57" xfId="0" applyNumberFormat="1" applyFont="1" applyFill="1" applyBorder="1" applyAlignment="1" applyProtection="1">
      <alignment horizontal="right" vertical="center"/>
      <protection locked="0"/>
    </xf>
    <xf numFmtId="0" fontId="10" fillId="0" borderId="0" xfId="0" applyFont="1" applyAlignment="1"/>
    <xf numFmtId="0" fontId="10" fillId="4" borderId="27" xfId="0" applyFont="1" applyFill="1" applyBorder="1" applyAlignment="1" applyProtection="1">
      <alignment vertical="center"/>
    </xf>
    <xf numFmtId="4" fontId="2" fillId="8" borderId="60" xfId="0" applyNumberFormat="1" applyFont="1" applyFill="1" applyBorder="1" applyAlignment="1" applyProtection="1">
      <alignment horizontal="right" vertical="center"/>
      <protection locked="0"/>
    </xf>
    <xf numFmtId="0" fontId="10" fillId="4" borderId="133" xfId="0" applyFont="1" applyFill="1" applyBorder="1" applyAlignment="1" applyProtection="1">
      <alignment vertical="center"/>
    </xf>
    <xf numFmtId="4" fontId="2" fillId="8" borderId="134" xfId="0" applyNumberFormat="1" applyFont="1" applyFill="1" applyBorder="1" applyAlignment="1" applyProtection="1">
      <alignment horizontal="right" vertical="center"/>
      <protection locked="0"/>
    </xf>
    <xf numFmtId="4" fontId="0" fillId="4" borderId="140" xfId="0" applyNumberFormat="1" applyFont="1" applyFill="1" applyBorder="1" applyAlignment="1" applyProtection="1">
      <alignment horizontal="right" vertical="center"/>
      <protection locked="0"/>
    </xf>
    <xf numFmtId="0" fontId="10" fillId="4" borderId="128" xfId="0" applyFont="1" applyFill="1" applyBorder="1" applyAlignment="1" applyProtection="1">
      <alignment vertical="center"/>
    </xf>
    <xf numFmtId="4" fontId="2" fillId="8" borderId="129" xfId="0" applyNumberFormat="1" applyFont="1" applyFill="1" applyBorder="1" applyAlignment="1" applyProtection="1">
      <alignment horizontal="right" vertical="center"/>
      <protection locked="0"/>
    </xf>
    <xf numFmtId="4" fontId="2" fillId="8" borderId="58" xfId="0" applyNumberFormat="1" applyFont="1" applyFill="1" applyBorder="1" applyAlignment="1" applyProtection="1">
      <alignment horizontal="right" vertical="center"/>
      <protection locked="0"/>
    </xf>
    <xf numFmtId="0" fontId="10" fillId="4" borderId="42" xfId="0" applyFont="1" applyFill="1" applyBorder="1" applyAlignment="1" applyProtection="1">
      <alignment vertical="center"/>
    </xf>
    <xf numFmtId="0" fontId="10" fillId="4" borderId="123" xfId="0" applyFont="1" applyFill="1" applyBorder="1" applyAlignment="1" applyProtection="1">
      <alignment vertical="center"/>
    </xf>
    <xf numFmtId="4" fontId="2" fillId="8" borderId="124" xfId="0" applyNumberFormat="1" applyFont="1" applyFill="1" applyBorder="1" applyAlignment="1" applyProtection="1">
      <alignment horizontal="right" vertical="center"/>
      <protection locked="0"/>
    </xf>
    <xf numFmtId="4" fontId="2" fillId="8" borderId="59" xfId="0" applyNumberFormat="1" applyFont="1" applyFill="1" applyBorder="1" applyAlignment="1" applyProtection="1">
      <alignment horizontal="right" vertical="center"/>
      <protection locked="0"/>
    </xf>
    <xf numFmtId="0" fontId="10" fillId="10" borderId="43" xfId="0" applyFont="1" applyFill="1" applyBorder="1" applyAlignment="1" applyProtection="1">
      <alignment vertical="center"/>
    </xf>
    <xf numFmtId="4" fontId="2" fillId="9" borderId="57" xfId="0" applyNumberFormat="1" applyFont="1" applyFill="1" applyBorder="1" applyAlignment="1" applyProtection="1">
      <alignment vertical="center"/>
      <protection locked="0"/>
    </xf>
    <xf numFmtId="0" fontId="10" fillId="10" borderId="133" xfId="0" applyFont="1" applyFill="1" applyBorder="1" applyAlignment="1" applyProtection="1">
      <alignment vertical="center"/>
    </xf>
    <xf numFmtId="4" fontId="2" fillId="9" borderId="134" xfId="0" applyNumberFormat="1" applyFont="1" applyFill="1" applyBorder="1" applyAlignment="1" applyProtection="1">
      <alignment vertical="center"/>
      <protection locked="0"/>
    </xf>
    <xf numFmtId="0" fontId="10" fillId="10" borderId="42" xfId="0" applyFont="1" applyFill="1" applyBorder="1" applyAlignment="1" applyProtection="1">
      <alignment vertical="center"/>
    </xf>
    <xf numFmtId="4" fontId="2" fillId="9" borderId="60" xfId="0" applyNumberFormat="1" applyFont="1" applyFill="1" applyBorder="1" applyAlignment="1" applyProtection="1">
      <alignment vertical="center"/>
      <protection locked="0"/>
    </xf>
    <xf numFmtId="0" fontId="10" fillId="10" borderId="17" xfId="0" applyFont="1" applyFill="1" applyBorder="1" applyAlignment="1" applyProtection="1">
      <alignment vertical="center"/>
    </xf>
    <xf numFmtId="4" fontId="2" fillId="9" borderId="59" xfId="0" applyNumberFormat="1" applyFont="1" applyFill="1" applyBorder="1" applyAlignment="1" applyProtection="1">
      <alignment vertical="center"/>
      <protection locked="0"/>
    </xf>
    <xf numFmtId="4" fontId="2" fillId="0" borderId="111" xfId="0" applyNumberFormat="1" applyFont="1" applyFill="1" applyBorder="1" applyAlignment="1" applyProtection="1">
      <alignment vertical="center"/>
    </xf>
    <xf numFmtId="4" fontId="2" fillId="0" borderId="100" xfId="0" applyNumberFormat="1" applyFont="1" applyFill="1" applyBorder="1" applyAlignment="1" applyProtection="1">
      <alignment vertical="center"/>
    </xf>
    <xf numFmtId="4" fontId="28" fillId="7" borderId="53" xfId="0" applyNumberFormat="1" applyFont="1" applyFill="1" applyBorder="1" applyAlignment="1" applyProtection="1">
      <alignment vertical="center"/>
    </xf>
    <xf numFmtId="4" fontId="2" fillId="7" borderId="99" xfId="0" applyNumberFormat="1" applyFont="1" applyFill="1" applyBorder="1" applyAlignment="1" applyProtection="1">
      <alignment vertical="center"/>
    </xf>
    <xf numFmtId="4" fontId="2" fillId="7" borderId="85" xfId="0" applyNumberFormat="1" applyFont="1" applyFill="1" applyBorder="1" applyAlignment="1" applyProtection="1">
      <alignment vertical="center"/>
    </xf>
    <xf numFmtId="4" fontId="2" fillId="7" borderId="80" xfId="0" applyNumberFormat="1" applyFont="1" applyFill="1" applyBorder="1" applyAlignment="1" applyProtection="1">
      <alignment vertical="center"/>
    </xf>
    <xf numFmtId="4" fontId="2" fillId="7" borderId="101" xfId="0" applyNumberFormat="1" applyFont="1" applyFill="1" applyBorder="1" applyAlignment="1" applyProtection="1">
      <alignment vertical="center"/>
    </xf>
    <xf numFmtId="4" fontId="23" fillId="2" borderId="57" xfId="0" applyNumberFormat="1" applyFont="1" applyFill="1" applyBorder="1" applyAlignment="1" applyProtection="1"/>
    <xf numFmtId="0" fontId="0" fillId="0" borderId="0" xfId="0" applyFont="1" applyAlignment="1" applyProtection="1">
      <protection locked="0"/>
    </xf>
    <xf numFmtId="4" fontId="26" fillId="2" borderId="58" xfId="0" applyNumberFormat="1" applyFont="1" applyFill="1" applyBorder="1" applyAlignment="1" applyProtection="1"/>
    <xf numFmtId="10" fontId="44" fillId="0" borderId="0" xfId="0" applyNumberFormat="1" applyFont="1" applyFill="1" applyBorder="1" applyAlignment="1" applyProtection="1">
      <protection locked="0"/>
    </xf>
    <xf numFmtId="0" fontId="0" fillId="0" borderId="0" xfId="0" applyFont="1" applyFill="1" applyAlignment="1" applyProtection="1">
      <protection locked="0"/>
    </xf>
    <xf numFmtId="0" fontId="0" fillId="0" borderId="0" xfId="0" applyFill="1" applyBorder="1" applyAlignment="1" applyProtection="1">
      <protection locked="0"/>
    </xf>
    <xf numFmtId="4" fontId="26" fillId="2" borderId="59" xfId="0" applyNumberFormat="1" applyFont="1" applyFill="1" applyBorder="1" applyAlignment="1" applyProtection="1"/>
    <xf numFmtId="4" fontId="26" fillId="0" borderId="0" xfId="0" applyNumberFormat="1" applyFont="1" applyFill="1" applyBorder="1" applyAlignment="1" applyProtection="1">
      <protection locked="0"/>
    </xf>
    <xf numFmtId="0" fontId="0" fillId="0" borderId="0" xfId="0" applyFill="1" applyBorder="1" applyAlignment="1" applyProtection="1"/>
    <xf numFmtId="0" fontId="18" fillId="0" borderId="0" xfId="0" applyFont="1" applyBorder="1" applyAlignment="1" applyProtection="1"/>
    <xf numFmtId="0" fontId="7" fillId="0" borderId="0" xfId="0" applyFont="1" applyFill="1" applyBorder="1" applyAlignment="1" applyProtection="1">
      <alignment horizontal="left" vertical="center"/>
    </xf>
    <xf numFmtId="0" fontId="4" fillId="2" borderId="9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62" xfId="0" applyFill="1" applyBorder="1" applyAlignment="1" applyProtection="1">
      <alignment horizontal="right" vertical="center"/>
    </xf>
    <xf numFmtId="4" fontId="4" fillId="2" borderId="87" xfId="0" applyNumberFormat="1" applyFont="1" applyFill="1" applyBorder="1" applyAlignment="1" applyProtection="1">
      <alignment horizontal="left" vertical="distributed"/>
    </xf>
    <xf numFmtId="4" fontId="4" fillId="2" borderId="88" xfId="0" applyNumberFormat="1" applyFont="1" applyFill="1" applyBorder="1" applyAlignment="1" applyProtection="1">
      <alignment horizontal="left" vertical="distributed"/>
    </xf>
    <xf numFmtId="4" fontId="4" fillId="2" borderId="95" xfId="0" applyNumberFormat="1" applyFont="1" applyFill="1" applyBorder="1" applyAlignment="1" applyProtection="1">
      <alignment horizontal="left" vertical="distributed"/>
    </xf>
    <xf numFmtId="4" fontId="22" fillId="0" borderId="10" xfId="0" applyNumberFormat="1" applyFont="1" applyFill="1" applyBorder="1" applyAlignment="1" applyProtection="1">
      <alignment vertical="center"/>
    </xf>
    <xf numFmtId="0" fontId="10" fillId="0" borderId="30" xfId="0" applyFont="1" applyFill="1" applyBorder="1" applyAlignment="1" applyProtection="1">
      <alignment vertical="center"/>
      <protection locked="0"/>
    </xf>
    <xf numFmtId="4" fontId="0" fillId="0" borderId="60" xfId="0" applyNumberFormat="1" applyFont="1" applyBorder="1" applyAlignment="1" applyProtection="1"/>
    <xf numFmtId="4" fontId="27" fillId="0" borderId="91" xfId="0" applyNumberFormat="1" applyFont="1" applyFill="1" applyBorder="1" applyAlignment="1" applyProtection="1"/>
    <xf numFmtId="4" fontId="0" fillId="0" borderId="100" xfId="0" applyNumberFormat="1" applyFont="1" applyBorder="1" applyAlignment="1" applyProtection="1"/>
    <xf numFmtId="4" fontId="0" fillId="0" borderId="91" xfId="0" applyNumberFormat="1" applyFont="1" applyBorder="1" applyAlignment="1" applyProtection="1"/>
    <xf numFmtId="4" fontId="0" fillId="0" borderId="96" xfId="0" applyNumberFormat="1" applyFont="1" applyBorder="1" applyAlignment="1" applyProtection="1"/>
    <xf numFmtId="4" fontId="2" fillId="0" borderId="53" xfId="0" applyNumberFormat="1" applyFont="1" applyBorder="1" applyAlignment="1" applyProtection="1"/>
    <xf numFmtId="4" fontId="2" fillId="0" borderId="99" xfId="0" applyNumberFormat="1" applyFont="1" applyBorder="1" applyAlignment="1" applyProtection="1"/>
    <xf numFmtId="4" fontId="2" fillId="0" borderId="64" xfId="0" applyNumberFormat="1" applyFont="1" applyBorder="1" applyAlignment="1" applyProtection="1"/>
    <xf numFmtId="0" fontId="4" fillId="2" borderId="90" xfId="0" applyFont="1" applyFill="1" applyBorder="1" applyAlignment="1" applyProtection="1">
      <alignment horizontal="left" vertical="distributed"/>
    </xf>
    <xf numFmtId="10" fontId="23" fillId="12" borderId="53" xfId="0" applyNumberFormat="1" applyFont="1" applyFill="1" applyBorder="1" applyAlignment="1" applyProtection="1">
      <protection locked="0"/>
    </xf>
    <xf numFmtId="4" fontId="2" fillId="0" borderId="65" xfId="0" applyNumberFormat="1" applyFont="1" applyBorder="1" applyAlignment="1" applyProtection="1">
      <alignment vertical="center"/>
    </xf>
    <xf numFmtId="3" fontId="36" fillId="0" borderId="0" xfId="0" applyNumberFormat="1" applyFont="1" applyFill="1" applyBorder="1" applyAlignment="1" applyProtection="1">
      <alignment horizontal="left"/>
    </xf>
    <xf numFmtId="3" fontId="42" fillId="0" borderId="0" xfId="0" applyNumberFormat="1" applyFont="1" applyFill="1" applyBorder="1" applyAlignment="1" applyProtection="1">
      <protection locked="0"/>
    </xf>
    <xf numFmtId="3" fontId="32" fillId="0" borderId="0" xfId="0" applyNumberFormat="1" applyFont="1" applyFill="1" applyBorder="1" applyAlignment="1" applyProtection="1">
      <protection locked="0"/>
    </xf>
    <xf numFmtId="0" fontId="0" fillId="11" borderId="27" xfId="0" applyFill="1" applyBorder="1" applyAlignment="1" applyProtection="1">
      <alignment horizontal="center" vertical="center"/>
    </xf>
    <xf numFmtId="0" fontId="0" fillId="0" borderId="152" xfId="0" applyFill="1" applyBorder="1"/>
    <xf numFmtId="0" fontId="0" fillId="0" borderId="0" xfId="0" applyAlignment="1">
      <alignment horizontal="left" vertical="distributed"/>
    </xf>
    <xf numFmtId="0" fontId="0" fillId="0" borderId="24" xfId="0" applyBorder="1" applyAlignment="1" applyProtection="1">
      <alignment horizontal="left" vertical="distributed"/>
    </xf>
    <xf numFmtId="0" fontId="0" fillId="0" borderId="157" xfId="0" applyFill="1" applyBorder="1"/>
    <xf numFmtId="0" fontId="0" fillId="0" borderId="159" xfId="0" applyFill="1" applyBorder="1"/>
    <xf numFmtId="0" fontId="36" fillId="4" borderId="90" xfId="0" applyNumberFormat="1" applyFont="1" applyFill="1" applyBorder="1" applyAlignment="1" applyProtection="1">
      <alignment horizontal="center"/>
      <protection locked="0"/>
    </xf>
    <xf numFmtId="4" fontId="36" fillId="4" borderId="90" xfId="0" applyNumberFormat="1" applyFont="1" applyFill="1" applyBorder="1" applyProtection="1">
      <protection locked="0"/>
    </xf>
    <xf numFmtId="4" fontId="36" fillId="2" borderId="117" xfId="0" applyNumberFormat="1" applyFont="1" applyFill="1" applyBorder="1" applyProtection="1"/>
    <xf numFmtId="3" fontId="36" fillId="2" borderId="116" xfId="0" applyNumberFormat="1" applyFont="1" applyFill="1" applyBorder="1" applyAlignment="1" applyProtection="1">
      <alignment horizontal="center"/>
    </xf>
    <xf numFmtId="49" fontId="36" fillId="2" borderId="104" xfId="0" applyNumberFormat="1" applyFont="1" applyFill="1" applyBorder="1" applyAlignment="1" applyProtection="1">
      <alignment horizontal="center"/>
    </xf>
    <xf numFmtId="4" fontId="36" fillId="2" borderId="90" xfId="0" applyNumberFormat="1" applyFont="1" applyFill="1" applyBorder="1" applyProtection="1"/>
    <xf numFmtId="3" fontId="36" fillId="2" borderId="118" xfId="0" applyNumberFormat="1" applyFont="1" applyFill="1" applyBorder="1" applyAlignment="1" applyProtection="1">
      <alignment horizontal="center"/>
    </xf>
    <xf numFmtId="49" fontId="36" fillId="2" borderId="121" xfId="0" applyNumberFormat="1" applyFont="1" applyFill="1" applyBorder="1" applyAlignment="1" applyProtection="1">
      <alignment horizontal="center"/>
    </xf>
    <xf numFmtId="4" fontId="36" fillId="2" borderId="119" xfId="0" applyNumberFormat="1" applyFont="1" applyFill="1" applyBorder="1" applyProtection="1"/>
    <xf numFmtId="4" fontId="36" fillId="2" borderId="120" xfId="0" applyNumberFormat="1" applyFont="1" applyFill="1" applyBorder="1" applyProtection="1"/>
    <xf numFmtId="4" fontId="36" fillId="0" borderId="146" xfId="0" applyNumberFormat="1" applyFont="1" applyFill="1" applyBorder="1" applyAlignment="1" applyProtection="1"/>
    <xf numFmtId="4" fontId="36" fillId="0" borderId="147" xfId="0" applyNumberFormat="1" applyFont="1" applyFill="1" applyBorder="1" applyAlignment="1" applyProtection="1"/>
    <xf numFmtId="4" fontId="36" fillId="0" borderId="120" xfId="0" applyNumberFormat="1" applyFont="1" applyFill="1" applyBorder="1" applyAlignment="1" applyProtection="1"/>
    <xf numFmtId="4" fontId="36" fillId="4" borderId="53" xfId="0" applyNumberFormat="1" applyFont="1" applyFill="1" applyBorder="1" applyAlignment="1" applyProtection="1">
      <protection locked="0"/>
    </xf>
    <xf numFmtId="0" fontId="36" fillId="2" borderId="118" xfId="0" applyFont="1" applyFill="1" applyBorder="1" applyProtection="1"/>
    <xf numFmtId="0" fontId="36" fillId="2" borderId="119" xfId="0" applyFont="1" applyFill="1" applyBorder="1" applyProtection="1"/>
    <xf numFmtId="0" fontId="36" fillId="14" borderId="149" xfId="0" applyFont="1" applyFill="1" applyBorder="1" applyProtection="1"/>
    <xf numFmtId="0" fontId="36" fillId="14" borderId="92" xfId="0" applyFont="1" applyFill="1" applyBorder="1" applyProtection="1"/>
    <xf numFmtId="4" fontId="36" fillId="14" borderId="150" xfId="0" applyNumberFormat="1" applyFont="1" applyFill="1" applyBorder="1" applyProtection="1"/>
    <xf numFmtId="4" fontId="36" fillId="14" borderId="151" xfId="0" applyNumberFormat="1" applyFont="1" applyFill="1" applyBorder="1" applyProtection="1"/>
    <xf numFmtId="4" fontId="36" fillId="0" borderId="156" xfId="0" applyNumberFormat="1" applyFont="1" applyFill="1" applyBorder="1" applyAlignment="1" applyProtection="1">
      <alignment horizontal="center"/>
    </xf>
    <xf numFmtId="4" fontId="36" fillId="0" borderId="146" xfId="0" applyNumberFormat="1" applyFont="1" applyFill="1" applyBorder="1" applyAlignment="1" applyProtection="1">
      <alignment horizontal="center"/>
    </xf>
    <xf numFmtId="4" fontId="36" fillId="0" borderId="148" xfId="0" applyNumberFormat="1" applyFont="1" applyFill="1" applyBorder="1" applyAlignment="1" applyProtection="1">
      <alignment horizontal="center"/>
    </xf>
    <xf numFmtId="4" fontId="36" fillId="0" borderId="147" xfId="0" applyNumberFormat="1" applyFont="1" applyFill="1" applyBorder="1" applyAlignment="1" applyProtection="1">
      <alignment horizontal="center"/>
    </xf>
    <xf numFmtId="9" fontId="36" fillId="0" borderId="90" xfId="1" applyFont="1" applyFill="1" applyBorder="1" applyAlignment="1" applyProtection="1">
      <alignment horizontal="center"/>
    </xf>
    <xf numFmtId="9" fontId="36" fillId="0" borderId="117" xfId="1" applyFont="1" applyFill="1" applyBorder="1" applyAlignment="1" applyProtection="1">
      <alignment horizontal="center"/>
    </xf>
    <xf numFmtId="4" fontId="37" fillId="0" borderId="119" xfId="0" applyNumberFormat="1" applyFont="1" applyFill="1" applyBorder="1" applyAlignment="1" applyProtection="1">
      <alignment horizontal="center"/>
    </xf>
    <xf numFmtId="4" fontId="37" fillId="0" borderId="120" xfId="0" applyNumberFormat="1" applyFont="1" applyFill="1" applyBorder="1" applyAlignment="1" applyProtection="1">
      <alignment horizontal="center"/>
    </xf>
    <xf numFmtId="0" fontId="36" fillId="0" borderId="116" xfId="0" applyFont="1" applyFill="1" applyBorder="1" applyAlignment="1" applyProtection="1">
      <alignment horizontal="center" vertical="center" wrapText="1"/>
    </xf>
    <xf numFmtId="0" fontId="36" fillId="0" borderId="90" xfId="0" applyFont="1" applyFill="1" applyBorder="1" applyAlignment="1" applyProtection="1">
      <alignment horizontal="center" vertical="center" wrapText="1"/>
    </xf>
    <xf numFmtId="3" fontId="36" fillId="0" borderId="90" xfId="0" applyNumberFormat="1" applyFont="1" applyFill="1" applyBorder="1" applyAlignment="1" applyProtection="1">
      <alignment horizontal="center" vertical="center" wrapText="1"/>
    </xf>
    <xf numFmtId="3" fontId="36" fillId="0" borderId="117" xfId="0" applyNumberFormat="1" applyFont="1" applyFill="1" applyBorder="1" applyAlignment="1" applyProtection="1">
      <alignment horizontal="center" vertical="center" wrapText="1"/>
    </xf>
    <xf numFmtId="0" fontId="36" fillId="0" borderId="104" xfId="0" applyFont="1" applyFill="1" applyBorder="1" applyAlignment="1" applyProtection="1">
      <alignment horizontal="center" vertical="center" wrapText="1"/>
    </xf>
    <xf numFmtId="1" fontId="36" fillId="0" borderId="90" xfId="0" applyNumberFormat="1" applyFont="1" applyFill="1" applyBorder="1" applyAlignment="1" applyProtection="1">
      <alignment horizontal="center" vertical="center" wrapText="1"/>
    </xf>
    <xf numFmtId="1" fontId="36" fillId="0" borderId="117" xfId="0" applyNumberFormat="1" applyFont="1" applyFill="1" applyBorder="1" applyAlignment="1" applyProtection="1">
      <alignment horizontal="center" vertical="center" wrapText="1"/>
    </xf>
    <xf numFmtId="9" fontId="37" fillId="14" borderId="32" xfId="1" applyFont="1" applyFill="1" applyBorder="1" applyAlignment="1" applyProtection="1">
      <alignment horizontal="center"/>
    </xf>
    <xf numFmtId="10" fontId="37" fillId="2" borderId="53" xfId="1" applyNumberFormat="1" applyFont="1" applyFill="1" applyBorder="1" applyAlignment="1" applyProtection="1">
      <alignment horizontal="center"/>
    </xf>
    <xf numFmtId="1" fontId="36" fillId="2" borderId="112" xfId="0" applyNumberFormat="1" applyFont="1" applyFill="1" applyBorder="1" applyAlignment="1" applyProtection="1">
      <alignment horizontal="center"/>
    </xf>
    <xf numFmtId="0" fontId="3" fillId="0" borderId="0" xfId="0" applyFont="1" applyAlignment="1" applyProtection="1">
      <protection locked="0"/>
    </xf>
    <xf numFmtId="2" fontId="3" fillId="0" borderId="0" xfId="0" applyNumberFormat="1" applyFont="1" applyAlignment="1" applyProtection="1">
      <alignment vertical="center"/>
      <protection locked="0"/>
    </xf>
    <xf numFmtId="0" fontId="3" fillId="0" borderId="0" xfId="0" applyFont="1" applyAlignment="1" applyProtection="1">
      <alignment horizontal="right"/>
      <protection locked="0"/>
    </xf>
    <xf numFmtId="0" fontId="3" fillId="0" borderId="18" xfId="0" applyFont="1" applyBorder="1" applyAlignment="1" applyProtection="1">
      <protection locked="0"/>
    </xf>
    <xf numFmtId="0" fontId="3" fillId="0" borderId="0" xfId="0" applyFont="1" applyBorder="1" applyAlignment="1" applyProtection="1">
      <protection locked="0"/>
    </xf>
    <xf numFmtId="0" fontId="3" fillId="0" borderId="0" xfId="0" applyFont="1" applyBorder="1" applyAlignment="1" applyProtection="1">
      <alignment vertical="center"/>
      <protection locked="0"/>
    </xf>
    <xf numFmtId="165" fontId="3" fillId="0" borderId="20" xfId="0" applyNumberFormat="1" applyFont="1" applyBorder="1" applyAlignment="1" applyProtection="1">
      <protection locked="0"/>
    </xf>
    <xf numFmtId="0" fontId="3" fillId="0" borderId="18" xfId="0" applyFont="1" applyBorder="1" applyAlignment="1" applyProtection="1">
      <alignment vertical="center"/>
      <protection locked="0"/>
    </xf>
    <xf numFmtId="4" fontId="4" fillId="0" borderId="0" xfId="0" applyNumberFormat="1" applyFont="1" applyBorder="1" applyAlignment="1" applyProtection="1">
      <alignment horizontal="center" vertical="distributed"/>
      <protection locked="0"/>
    </xf>
    <xf numFmtId="0" fontId="4" fillId="0" borderId="0" xfId="0" applyFont="1" applyAlignment="1" applyProtection="1">
      <alignment horizontal="left" vertical="center"/>
      <protection locked="0"/>
    </xf>
    <xf numFmtId="0" fontId="4" fillId="2" borderId="64" xfId="0" applyFont="1" applyFill="1" applyBorder="1" applyAlignment="1" applyProtection="1">
      <alignment horizontal="right" vertical="center"/>
    </xf>
    <xf numFmtId="0" fontId="36" fillId="2" borderId="114" xfId="0" applyFont="1" applyFill="1" applyBorder="1" applyAlignment="1" applyProtection="1">
      <alignment horizontal="center"/>
    </xf>
    <xf numFmtId="4" fontId="0" fillId="0" borderId="0" xfId="0" applyNumberFormat="1" applyFont="1" applyFill="1" applyAlignment="1" applyProtection="1">
      <protection locked="0"/>
    </xf>
    <xf numFmtId="0" fontId="7" fillId="0" borderId="0" xfId="0" applyFont="1" applyBorder="1" applyAlignment="1" applyProtection="1">
      <protection locked="0"/>
    </xf>
    <xf numFmtId="0" fontId="20" fillId="0" borderId="0" xfId="0" applyFont="1" applyFill="1" applyBorder="1" applyAlignment="1" applyProtection="1">
      <alignment vertical="center"/>
      <protection locked="0"/>
    </xf>
    <xf numFmtId="0" fontId="0" fillId="0" borderId="0" xfId="0" applyBorder="1" applyAlignment="1" applyProtection="1">
      <protection locked="0"/>
    </xf>
    <xf numFmtId="0" fontId="2" fillId="0" borderId="0" xfId="0" applyFont="1" applyFill="1" applyBorder="1" applyAlignment="1" applyProtection="1">
      <alignment vertical="center"/>
      <protection locked="0"/>
    </xf>
    <xf numFmtId="4" fontId="0" fillId="4" borderId="84" xfId="0" applyNumberFormat="1" applyFont="1" applyFill="1" applyBorder="1" applyAlignment="1" applyProtection="1">
      <alignment horizontal="right" vertical="center"/>
      <protection locked="0"/>
    </xf>
    <xf numFmtId="4" fontId="0" fillId="4" borderId="55" xfId="0" applyNumberFormat="1" applyFont="1" applyFill="1" applyBorder="1" applyAlignment="1" applyProtection="1">
      <alignment horizontal="right" vertical="center"/>
      <protection locked="0"/>
    </xf>
    <xf numFmtId="4" fontId="0" fillId="0" borderId="138" xfId="0" applyNumberFormat="1" applyFont="1" applyFill="1" applyBorder="1" applyAlignment="1" applyProtection="1">
      <alignment vertical="center"/>
    </xf>
    <xf numFmtId="4" fontId="0" fillId="0" borderId="139" xfId="0" applyNumberFormat="1" applyFont="1" applyFill="1" applyBorder="1" applyAlignment="1" applyProtection="1">
      <alignment vertical="center"/>
    </xf>
    <xf numFmtId="167" fontId="36" fillId="0" borderId="0" xfId="0" applyNumberFormat="1" applyFont="1" applyFill="1" applyProtection="1"/>
    <xf numFmtId="4" fontId="17" fillId="2" borderId="34" xfId="0" applyNumberFormat="1" applyFont="1" applyFill="1" applyBorder="1" applyAlignment="1" applyProtection="1">
      <alignment horizontal="right" vertical="center"/>
    </xf>
    <xf numFmtId="4" fontId="17" fillId="2" borderId="40" xfId="0" applyNumberFormat="1" applyFont="1" applyFill="1" applyBorder="1" applyAlignment="1" applyProtection="1">
      <alignment horizontal="right" vertical="center"/>
    </xf>
    <xf numFmtId="4" fontId="17" fillId="2" borderId="163" xfId="0" applyNumberFormat="1" applyFont="1" applyFill="1" applyBorder="1" applyAlignment="1" applyProtection="1">
      <alignment horizontal="right" vertical="center"/>
    </xf>
    <xf numFmtId="4" fontId="17" fillId="2" borderId="164" xfId="0" applyNumberFormat="1" applyFont="1" applyFill="1" applyBorder="1" applyAlignment="1" applyProtection="1">
      <alignment horizontal="right" vertical="center"/>
    </xf>
    <xf numFmtId="4" fontId="17" fillId="2" borderId="76" xfId="0" applyNumberFormat="1" applyFont="1" applyFill="1" applyBorder="1" applyAlignment="1" applyProtection="1">
      <alignment horizontal="right" vertical="center"/>
    </xf>
    <xf numFmtId="4" fontId="17" fillId="2" borderId="169" xfId="0" applyNumberFormat="1" applyFont="1" applyFill="1" applyBorder="1" applyAlignment="1" applyProtection="1">
      <alignment horizontal="right" vertical="center"/>
    </xf>
    <xf numFmtId="4" fontId="17" fillId="2" borderId="170" xfId="0" applyNumberFormat="1" applyFont="1" applyFill="1" applyBorder="1" applyAlignment="1" applyProtection="1">
      <alignment horizontal="right" vertical="center"/>
    </xf>
    <xf numFmtId="4" fontId="17" fillId="2" borderId="171" xfId="0" applyNumberFormat="1" applyFont="1" applyFill="1" applyBorder="1" applyAlignment="1" applyProtection="1">
      <alignment horizontal="right" vertical="center"/>
    </xf>
    <xf numFmtId="4" fontId="17" fillId="2" borderId="45" xfId="0" applyNumberFormat="1" applyFont="1" applyFill="1" applyBorder="1" applyAlignment="1" applyProtection="1">
      <alignment horizontal="right" vertical="center"/>
    </xf>
    <xf numFmtId="4" fontId="17" fillId="2" borderId="29" xfId="0" applyNumberFormat="1" applyFont="1" applyFill="1" applyBorder="1" applyAlignment="1" applyProtection="1">
      <alignment horizontal="right" vertical="center"/>
    </xf>
    <xf numFmtId="0" fontId="13" fillId="6" borderId="156" xfId="0" applyFont="1" applyFill="1" applyBorder="1" applyAlignment="1" applyProtection="1">
      <alignment horizontal="center" vertical="center"/>
    </xf>
    <xf numFmtId="0" fontId="13" fillId="6" borderId="156" xfId="0" applyFont="1" applyFill="1" applyBorder="1" applyAlignment="1" applyProtection="1">
      <alignment horizontal="right" vertical="center"/>
    </xf>
    <xf numFmtId="4" fontId="0" fillId="11" borderId="24" xfId="0" applyNumberFormat="1" applyFont="1" applyFill="1" applyBorder="1" applyAlignment="1" applyProtection="1">
      <alignment horizontal="right" vertical="center"/>
    </xf>
    <xf numFmtId="4" fontId="5" fillId="4" borderId="54" xfId="0" applyNumberFormat="1" applyFont="1" applyFill="1" applyBorder="1" applyAlignment="1" applyProtection="1">
      <alignment horizontal="right" vertical="center"/>
      <protection locked="0"/>
    </xf>
    <xf numFmtId="4" fontId="5" fillId="4" borderId="25" xfId="0" applyNumberFormat="1" applyFont="1" applyFill="1" applyBorder="1" applyAlignment="1" applyProtection="1">
      <alignment horizontal="right" vertical="center"/>
      <protection locked="0"/>
    </xf>
    <xf numFmtId="4" fontId="5" fillId="4" borderId="26" xfId="0" applyNumberFormat="1" applyFont="1" applyFill="1" applyBorder="1" applyAlignment="1" applyProtection="1">
      <alignment horizontal="right" vertical="center"/>
      <protection locked="0"/>
    </xf>
    <xf numFmtId="4" fontId="0" fillId="4" borderId="38" xfId="0" applyNumberFormat="1" applyFont="1" applyFill="1" applyBorder="1" applyAlignment="1" applyProtection="1">
      <alignment horizontal="right" vertical="center"/>
      <protection locked="0"/>
    </xf>
    <xf numFmtId="4" fontId="5" fillId="4" borderId="21" xfId="0" applyNumberFormat="1" applyFont="1" applyFill="1" applyBorder="1" applyAlignment="1" applyProtection="1">
      <alignment horizontal="right" vertical="center"/>
      <protection locked="0"/>
    </xf>
    <xf numFmtId="4" fontId="0" fillId="4" borderId="144" xfId="0" applyNumberFormat="1" applyFont="1" applyFill="1" applyBorder="1" applyAlignment="1" applyProtection="1">
      <alignment horizontal="right" vertical="center"/>
      <protection locked="0"/>
    </xf>
    <xf numFmtId="4" fontId="5" fillId="4" borderId="172" xfId="0" applyNumberFormat="1" applyFont="1" applyFill="1" applyBorder="1" applyAlignment="1" applyProtection="1">
      <alignment horizontal="right" vertical="center"/>
      <protection locked="0"/>
    </xf>
    <xf numFmtId="4" fontId="5" fillId="4" borderId="173" xfId="0" applyNumberFormat="1" applyFont="1" applyFill="1" applyBorder="1" applyAlignment="1" applyProtection="1">
      <alignment horizontal="right" vertical="center"/>
      <protection locked="0"/>
    </xf>
    <xf numFmtId="4" fontId="5" fillId="4" borderId="14" xfId="0" applyNumberFormat="1" applyFont="1" applyFill="1" applyBorder="1" applyAlignment="1" applyProtection="1">
      <alignment horizontal="right" vertical="center"/>
      <protection locked="0"/>
    </xf>
    <xf numFmtId="4" fontId="0" fillId="4" borderId="13" xfId="0" applyNumberFormat="1" applyFont="1" applyFill="1" applyBorder="1" applyAlignment="1" applyProtection="1">
      <alignment horizontal="right" vertical="center"/>
      <protection locked="0"/>
    </xf>
    <xf numFmtId="4" fontId="5" fillId="4" borderId="67" xfId="0" applyNumberFormat="1" applyFont="1" applyFill="1" applyBorder="1" applyAlignment="1" applyProtection="1">
      <alignment horizontal="right" vertical="center"/>
      <protection locked="0"/>
    </xf>
    <xf numFmtId="4" fontId="0" fillId="4" borderId="28" xfId="0" applyNumberFormat="1" applyFont="1" applyFill="1" applyBorder="1" applyAlignment="1" applyProtection="1">
      <alignment horizontal="right" vertical="center"/>
      <protection locked="0"/>
    </xf>
    <xf numFmtId="4" fontId="0" fillId="10" borderId="24" xfId="0" applyNumberFormat="1" applyFont="1" applyFill="1" applyBorder="1" applyAlignment="1" applyProtection="1">
      <alignment vertical="center"/>
      <protection locked="0"/>
    </xf>
    <xf numFmtId="4" fontId="5" fillId="10" borderId="26" xfId="0" applyNumberFormat="1" applyFont="1" applyFill="1" applyBorder="1" applyAlignment="1" applyProtection="1">
      <alignment horizontal="right" vertical="center"/>
      <protection locked="0"/>
    </xf>
    <xf numFmtId="4" fontId="0" fillId="10" borderId="137" xfId="0" applyNumberFormat="1" applyFont="1" applyFill="1" applyBorder="1" applyAlignment="1" applyProtection="1">
      <alignment vertical="center"/>
      <protection locked="0"/>
    </xf>
    <xf numFmtId="4" fontId="5" fillId="10" borderId="172" xfId="0" applyNumberFormat="1" applyFont="1" applyFill="1" applyBorder="1" applyAlignment="1" applyProtection="1">
      <alignment horizontal="right" vertical="center"/>
      <protection locked="0"/>
    </xf>
    <xf numFmtId="4" fontId="0" fillId="10" borderId="38" xfId="0" applyNumberFormat="1" applyFont="1" applyFill="1" applyBorder="1" applyAlignment="1" applyProtection="1">
      <alignment vertical="center"/>
      <protection locked="0"/>
    </xf>
    <xf numFmtId="4" fontId="5" fillId="10" borderId="21" xfId="0" applyNumberFormat="1" applyFont="1" applyFill="1" applyBorder="1" applyAlignment="1" applyProtection="1">
      <alignment horizontal="right" vertical="center"/>
      <protection locked="0"/>
    </xf>
    <xf numFmtId="4" fontId="0" fillId="10" borderId="15" xfId="0" applyNumberFormat="1" applyFont="1" applyFill="1" applyBorder="1" applyAlignment="1" applyProtection="1">
      <alignment vertical="center"/>
      <protection locked="0"/>
    </xf>
    <xf numFmtId="4" fontId="5" fillId="10" borderId="16" xfId="0" applyNumberFormat="1" applyFont="1" applyFill="1" applyBorder="1" applyAlignment="1" applyProtection="1">
      <alignment horizontal="right" vertical="center"/>
      <protection locked="0"/>
    </xf>
    <xf numFmtId="4" fontId="17" fillId="2" borderId="176" xfId="0" applyNumberFormat="1" applyFont="1" applyFill="1" applyBorder="1" applyAlignment="1" applyProtection="1">
      <alignment horizontal="right" vertical="center"/>
    </xf>
    <xf numFmtId="4" fontId="2" fillId="8" borderId="167" xfId="0" applyNumberFormat="1" applyFont="1" applyFill="1" applyBorder="1" applyAlignment="1" applyProtection="1">
      <alignment horizontal="right" vertical="center"/>
      <protection locked="0"/>
    </xf>
    <xf numFmtId="4" fontId="0" fillId="4" borderId="6" xfId="0" applyNumberFormat="1" applyFont="1" applyFill="1" applyBorder="1" applyAlignment="1" applyProtection="1">
      <alignment horizontal="right" vertical="center"/>
      <protection locked="0"/>
    </xf>
    <xf numFmtId="4" fontId="0" fillId="4" borderId="21" xfId="0" applyNumberFormat="1" applyFont="1" applyFill="1" applyBorder="1" applyAlignment="1" applyProtection="1">
      <alignment horizontal="right" vertical="center"/>
      <protection locked="0"/>
    </xf>
    <xf numFmtId="4" fontId="0" fillId="4" borderId="135" xfId="0" applyNumberFormat="1" applyFont="1" applyFill="1" applyBorder="1" applyAlignment="1" applyProtection="1">
      <alignment horizontal="right" vertical="center"/>
      <protection locked="0"/>
    </xf>
    <xf numFmtId="4" fontId="0" fillId="4" borderId="136" xfId="0" applyNumberFormat="1" applyFont="1" applyFill="1" applyBorder="1" applyAlignment="1" applyProtection="1">
      <alignment horizontal="right" vertical="center"/>
      <protection locked="0"/>
    </xf>
    <xf numFmtId="4" fontId="0" fillId="4" borderId="172" xfId="0" applyNumberFormat="1" applyFont="1" applyFill="1" applyBorder="1" applyAlignment="1" applyProtection="1">
      <alignment horizontal="right" vertical="center"/>
      <protection locked="0"/>
    </xf>
    <xf numFmtId="4" fontId="0" fillId="4" borderId="1" xfId="0" applyNumberFormat="1" applyFont="1" applyFill="1" applyBorder="1" applyAlignment="1" applyProtection="1">
      <alignment horizontal="right" vertical="center"/>
      <protection locked="0"/>
    </xf>
    <xf numFmtId="4" fontId="0" fillId="4" borderId="14" xfId="0" applyNumberFormat="1" applyFont="1" applyFill="1" applyBorder="1" applyAlignment="1" applyProtection="1">
      <alignment horizontal="right" vertical="center"/>
      <protection locked="0"/>
    </xf>
    <xf numFmtId="4" fontId="0" fillId="4" borderId="168" xfId="0" applyNumberFormat="1" applyFont="1" applyFill="1" applyBorder="1" applyAlignment="1" applyProtection="1">
      <alignment horizontal="right" vertical="center"/>
      <protection locked="0"/>
    </xf>
    <xf numFmtId="4" fontId="0" fillId="4" borderId="175" xfId="0" applyNumberFormat="1" applyFont="1" applyFill="1" applyBorder="1" applyAlignment="1" applyProtection="1">
      <alignment horizontal="right" vertical="center"/>
      <protection locked="0"/>
    </xf>
    <xf numFmtId="4" fontId="0" fillId="4" borderId="135" xfId="0" applyNumberFormat="1" applyFill="1" applyBorder="1" applyAlignment="1" applyProtection="1">
      <alignment horizontal="right" vertical="center"/>
      <protection locked="0"/>
    </xf>
    <xf numFmtId="4" fontId="0" fillId="4" borderId="165" xfId="0" applyNumberFormat="1" applyFont="1" applyFill="1" applyBorder="1" applyAlignment="1" applyProtection="1">
      <alignment horizontal="right" vertical="center"/>
      <protection locked="0"/>
    </xf>
    <xf numFmtId="4" fontId="0" fillId="4" borderId="166" xfId="0" applyNumberFormat="1" applyFont="1" applyFill="1" applyBorder="1" applyAlignment="1" applyProtection="1">
      <alignment horizontal="right" vertical="center"/>
      <protection locked="0"/>
    </xf>
    <xf numFmtId="4" fontId="0" fillId="4" borderId="174" xfId="0" applyNumberFormat="1" applyFont="1" applyFill="1" applyBorder="1" applyAlignment="1" applyProtection="1">
      <alignment horizontal="right" vertical="center"/>
      <protection locked="0"/>
    </xf>
    <xf numFmtId="4" fontId="0" fillId="4" borderId="130" xfId="0" applyNumberFormat="1" applyFont="1" applyFill="1" applyBorder="1" applyAlignment="1" applyProtection="1">
      <alignment horizontal="right" vertical="center"/>
      <protection locked="0"/>
    </xf>
    <xf numFmtId="4" fontId="0" fillId="4" borderId="131" xfId="0" applyNumberFormat="1" applyFont="1" applyFill="1" applyBorder="1" applyAlignment="1" applyProtection="1">
      <alignment horizontal="right" vertical="center"/>
      <protection locked="0"/>
    </xf>
    <xf numFmtId="4" fontId="0" fillId="4" borderId="173" xfId="0" applyNumberFormat="1" applyFont="1" applyFill="1" applyBorder="1" applyAlignment="1" applyProtection="1">
      <alignment horizontal="right" vertical="center"/>
      <protection locked="0"/>
    </xf>
    <xf numFmtId="0" fontId="36" fillId="4" borderId="116" xfId="0" applyFont="1" applyFill="1" applyBorder="1" applyAlignment="1" applyProtection="1">
      <alignment horizontal="center"/>
      <protection locked="0"/>
    </xf>
    <xf numFmtId="4" fontId="33" fillId="0" borderId="0" xfId="0" applyNumberFormat="1" applyFont="1" applyAlignment="1" applyProtection="1">
      <alignment horizontal="center"/>
      <protection locked="0"/>
    </xf>
    <xf numFmtId="4" fontId="33" fillId="0" borderId="0" xfId="0" applyNumberFormat="1" applyFont="1" applyProtection="1">
      <protection locked="0"/>
    </xf>
    <xf numFmtId="4" fontId="32" fillId="0" borderId="0" xfId="0" applyNumberFormat="1" applyFont="1" applyAlignment="1" applyProtection="1">
      <alignment horizontal="center"/>
      <protection locked="0"/>
    </xf>
    <xf numFmtId="0" fontId="34" fillId="0" borderId="0" xfId="0" applyFont="1" applyProtection="1">
      <protection locked="0"/>
    </xf>
    <xf numFmtId="0" fontId="33" fillId="0" borderId="0" xfId="0" applyFont="1" applyProtection="1">
      <protection locked="0"/>
    </xf>
    <xf numFmtId="3" fontId="33" fillId="0" borderId="0" xfId="0" applyNumberFormat="1" applyFont="1" applyProtection="1">
      <protection locked="0"/>
    </xf>
    <xf numFmtId="0" fontId="36" fillId="0" borderId="0" xfId="0" applyFont="1" applyFill="1" applyBorder="1" applyAlignment="1" applyProtection="1">
      <alignment horizontal="left"/>
      <protection locked="0"/>
    </xf>
    <xf numFmtId="4" fontId="36" fillId="0" borderId="0" xfId="0" applyNumberFormat="1" applyFont="1" applyFill="1" applyBorder="1" applyAlignment="1" applyProtection="1">
      <protection locked="0"/>
    </xf>
    <xf numFmtId="0" fontId="36" fillId="0" borderId="0" xfId="0" applyFont="1" applyFill="1" applyBorder="1" applyProtection="1">
      <protection locked="0"/>
    </xf>
    <xf numFmtId="3" fontId="37" fillId="0" borderId="0" xfId="0" applyNumberFormat="1" applyFont="1" applyFill="1" applyBorder="1" applyAlignment="1" applyProtection="1">
      <alignment horizontal="left"/>
      <protection locked="0"/>
    </xf>
    <xf numFmtId="0" fontId="33" fillId="0" borderId="0" xfId="0" applyFont="1" applyFill="1" applyProtection="1">
      <protection locked="0"/>
    </xf>
    <xf numFmtId="3" fontId="33" fillId="0" borderId="0" xfId="0" applyNumberFormat="1" applyFont="1" applyFill="1" applyProtection="1">
      <protection locked="0"/>
    </xf>
    <xf numFmtId="0" fontId="0" fillId="0" borderId="0" xfId="0" applyFill="1" applyAlignment="1" applyProtection="1"/>
    <xf numFmtId="0" fontId="3" fillId="0" borderId="0" xfId="0" applyFont="1" applyAlignment="1" applyProtection="1">
      <alignment horizontal="justify" vertical="center"/>
    </xf>
    <xf numFmtId="0" fontId="14" fillId="0" borderId="0" xfId="0" applyFont="1" applyAlignment="1" applyProtection="1"/>
    <xf numFmtId="0" fontId="3" fillId="0" borderId="0" xfId="0" applyFont="1" applyAlignment="1" applyProtection="1">
      <alignment vertical="center"/>
    </xf>
    <xf numFmtId="0" fontId="2" fillId="4" borderId="38" xfId="0" applyFont="1" applyFill="1" applyBorder="1" applyAlignment="1" applyProtection="1">
      <alignment horizontal="left" vertical="center" indent="4"/>
      <protection locked="0"/>
    </xf>
    <xf numFmtId="0" fontId="2" fillId="4" borderId="13" xfId="0" applyFont="1" applyFill="1" applyBorder="1" applyAlignment="1" applyProtection="1">
      <alignment horizontal="left" vertical="center" indent="4"/>
      <protection locked="0"/>
    </xf>
    <xf numFmtId="0" fontId="2" fillId="4" borderId="15" xfId="0" applyFont="1" applyFill="1" applyBorder="1" applyAlignment="1" applyProtection="1">
      <alignment horizontal="left" vertical="center" indent="4"/>
      <protection locked="0"/>
    </xf>
    <xf numFmtId="0" fontId="2" fillId="4" borderId="28" xfId="0" applyFont="1" applyFill="1" applyBorder="1" applyAlignment="1" applyProtection="1">
      <alignment horizontal="left" vertical="center" wrapText="1" indent="4"/>
      <protection locked="0"/>
    </xf>
    <xf numFmtId="0" fontId="2" fillId="0" borderId="0" xfId="0" applyFont="1" applyFill="1" applyBorder="1" applyAlignment="1" applyProtection="1">
      <alignment vertical="center"/>
    </xf>
    <xf numFmtId="0" fontId="0" fillId="0" borderId="64" xfId="0" applyFill="1" applyBorder="1" applyAlignment="1">
      <alignment horizontal="left" vertical="distributed"/>
    </xf>
    <xf numFmtId="0" fontId="0" fillId="0" borderId="158" xfId="0" applyFill="1" applyBorder="1" applyAlignment="1">
      <alignment horizontal="left" vertical="distributed"/>
    </xf>
    <xf numFmtId="0" fontId="0" fillId="0" borderId="99" xfId="0" applyFill="1" applyBorder="1" applyAlignment="1">
      <alignment horizontal="left" vertical="distributed"/>
    </xf>
    <xf numFmtId="0" fontId="17" fillId="2" borderId="64" xfId="0" applyFont="1" applyFill="1" applyBorder="1" applyAlignment="1">
      <alignment horizontal="left" vertical="distributed"/>
    </xf>
    <xf numFmtId="0" fontId="17" fillId="2" borderId="158" xfId="0" applyFont="1" applyFill="1" applyBorder="1" applyAlignment="1">
      <alignment horizontal="left" vertical="distributed"/>
    </xf>
    <xf numFmtId="0" fontId="17" fillId="2" borderId="99" xfId="0" applyFont="1" applyFill="1" applyBorder="1" applyAlignment="1">
      <alignment horizontal="left" vertical="distributed"/>
    </xf>
    <xf numFmtId="0" fontId="28" fillId="0" borderId="153" xfId="0" applyFont="1" applyFill="1" applyBorder="1" applyAlignment="1">
      <alignment horizontal="center"/>
    </xf>
    <xf numFmtId="0" fontId="28" fillId="0" borderId="154" xfId="0" applyFont="1" applyFill="1" applyBorder="1" applyAlignment="1">
      <alignment horizontal="center"/>
    </xf>
    <xf numFmtId="0" fontId="28" fillId="0" borderId="155" xfId="0" applyFont="1" applyFill="1" applyBorder="1" applyAlignment="1">
      <alignment horizontal="center"/>
    </xf>
    <xf numFmtId="0" fontId="0" fillId="2" borderId="64" xfId="0" applyFill="1" applyBorder="1" applyAlignment="1">
      <alignment horizontal="left" vertical="distributed"/>
    </xf>
    <xf numFmtId="0" fontId="0" fillId="2" borderId="158" xfId="0" applyFill="1" applyBorder="1" applyAlignment="1">
      <alignment horizontal="left" vertical="distributed"/>
    </xf>
    <xf numFmtId="0" fontId="0" fillId="2" borderId="99" xfId="0" applyFill="1" applyBorder="1" applyAlignment="1">
      <alignment horizontal="left" vertical="distributed"/>
    </xf>
    <xf numFmtId="0" fontId="7" fillId="0" borderId="0" xfId="0" applyFont="1" applyAlignment="1" applyProtection="1">
      <alignment horizontal="left" vertical="distributed"/>
    </xf>
    <xf numFmtId="0" fontId="5" fillId="0" borderId="2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55"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 xfId="0" applyFont="1" applyFill="1" applyBorder="1" applyAlignment="1" applyProtection="1">
      <alignment horizontal="left" vertical="center"/>
    </xf>
    <xf numFmtId="0" fontId="0" fillId="4" borderId="13" xfId="0" applyFill="1" applyBorder="1" applyAlignment="1" applyProtection="1">
      <alignment horizontal="left" vertical="top"/>
      <protection locked="0"/>
    </xf>
    <xf numFmtId="0" fontId="0" fillId="4" borderId="1"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71" xfId="0" applyFill="1" applyBorder="1" applyAlignment="1" applyProtection="1">
      <alignment horizontal="left" vertical="top"/>
      <protection locked="0"/>
    </xf>
    <xf numFmtId="0" fontId="0" fillId="4" borderId="72" xfId="0" applyFill="1" applyBorder="1" applyAlignment="1" applyProtection="1">
      <alignment horizontal="left" vertical="top"/>
      <protection locked="0"/>
    </xf>
    <xf numFmtId="0" fontId="0" fillId="4" borderId="73" xfId="0" applyFill="1" applyBorder="1" applyAlignment="1" applyProtection="1">
      <alignment horizontal="left" vertical="top"/>
      <protection locked="0"/>
    </xf>
    <xf numFmtId="0" fontId="4" fillId="2" borderId="38" xfId="0" applyFont="1" applyFill="1" applyBorder="1" applyAlignment="1" applyProtection="1">
      <alignment horizontal="left" vertical="center"/>
    </xf>
    <xf numFmtId="0" fontId="4" fillId="2" borderId="6" xfId="0" applyFont="1" applyFill="1" applyBorder="1" applyAlignment="1" applyProtection="1">
      <alignment horizontal="left" vertical="center"/>
    </xf>
    <xf numFmtId="0" fontId="4" fillId="2" borderId="21" xfId="0" applyFont="1" applyFill="1" applyBorder="1" applyAlignment="1" applyProtection="1">
      <alignment horizontal="left" vertical="center"/>
    </xf>
    <xf numFmtId="0" fontId="0" fillId="4" borderId="13" xfId="0" applyFill="1" applyBorder="1" applyAlignment="1" applyProtection="1">
      <alignment horizontal="left" vertical="top" wrapText="1"/>
      <protection locked="0"/>
    </xf>
    <xf numFmtId="0" fontId="7" fillId="0" borderId="4" xfId="0" applyFont="1" applyBorder="1" applyAlignment="1" applyProtection="1">
      <alignment horizontal="left"/>
    </xf>
    <xf numFmtId="0" fontId="7" fillId="0" borderId="8" xfId="0" applyFont="1" applyBorder="1" applyAlignment="1" applyProtection="1">
      <alignment horizontal="left"/>
    </xf>
    <xf numFmtId="0" fontId="7" fillId="0" borderId="5" xfId="0" applyFont="1" applyBorder="1" applyAlignment="1" applyProtection="1">
      <alignment horizontal="left"/>
    </xf>
    <xf numFmtId="9" fontId="2" fillId="2" borderId="81" xfId="1" applyFont="1" applyFill="1" applyBorder="1" applyAlignment="1" applyProtection="1">
      <alignment horizontal="center"/>
    </xf>
    <xf numFmtId="9" fontId="2" fillId="2" borderId="82" xfId="1" applyFont="1" applyFill="1" applyBorder="1" applyAlignment="1" applyProtection="1">
      <alignment horizontal="center"/>
    </xf>
    <xf numFmtId="0" fontId="2" fillId="0" borderId="102" xfId="0" applyFont="1" applyFill="1" applyBorder="1" applyAlignment="1" applyProtection="1">
      <alignment horizontal="right" vertical="center"/>
    </xf>
    <xf numFmtId="0" fontId="2" fillId="0" borderId="108" xfId="0" applyFont="1" applyFill="1" applyBorder="1" applyAlignment="1" applyProtection="1">
      <alignment horizontal="right" vertical="center"/>
    </xf>
    <xf numFmtId="0" fontId="4" fillId="2" borderId="103" xfId="0" applyFont="1" applyFill="1" applyBorder="1" applyAlignment="1" applyProtection="1">
      <alignment horizontal="center"/>
    </xf>
    <xf numFmtId="0" fontId="4" fillId="2" borderId="20" xfId="0" applyFont="1" applyFill="1" applyBorder="1" applyAlignment="1" applyProtection="1">
      <alignment horizontal="center"/>
    </xf>
    <xf numFmtId="0" fontId="4" fillId="2" borderId="104" xfId="0" applyFont="1" applyFill="1" applyBorder="1" applyAlignment="1" applyProtection="1">
      <alignment horizontal="center"/>
    </xf>
    <xf numFmtId="0" fontId="0" fillId="4" borderId="77" xfId="0" applyFont="1" applyFill="1" applyBorder="1" applyAlignment="1" applyProtection="1">
      <alignment horizontal="center" vertical="center"/>
      <protection locked="0"/>
    </xf>
    <xf numFmtId="0" fontId="0" fillId="4" borderId="34" xfId="0" applyFont="1" applyFill="1" applyBorder="1" applyAlignment="1" applyProtection="1">
      <alignment horizontal="center" vertical="center"/>
      <protection locked="0"/>
    </xf>
    <xf numFmtId="0" fontId="2" fillId="5" borderId="50" xfId="0" applyFont="1" applyFill="1" applyBorder="1" applyAlignment="1" applyProtection="1">
      <alignment horizontal="center" vertical="center"/>
    </xf>
    <xf numFmtId="0" fontId="2" fillId="5" borderId="51" xfId="0" applyFont="1" applyFill="1" applyBorder="1" applyAlignment="1" applyProtection="1">
      <alignment horizontal="center" vertical="center"/>
    </xf>
    <xf numFmtId="0" fontId="2" fillId="5" borderId="3" xfId="0" applyFont="1" applyFill="1" applyBorder="1" applyAlignment="1" applyProtection="1">
      <alignment horizontal="left" vertical="center"/>
    </xf>
    <xf numFmtId="0" fontId="2" fillId="5" borderId="76" xfId="0" applyFont="1" applyFill="1" applyBorder="1" applyAlignment="1" applyProtection="1">
      <alignment horizontal="left" vertical="center"/>
    </xf>
    <xf numFmtId="0" fontId="2" fillId="5" borderId="79" xfId="0" applyFont="1" applyFill="1" applyBorder="1" applyAlignment="1" applyProtection="1">
      <alignment horizontal="center" vertical="center"/>
    </xf>
    <xf numFmtId="0" fontId="7" fillId="0" borderId="10" xfId="0" applyFont="1" applyBorder="1" applyAlignment="1" applyProtection="1">
      <alignment horizontal="left" vertical="center" wrapText="1"/>
    </xf>
    <xf numFmtId="0" fontId="7" fillId="0" borderId="10" xfId="0" applyFont="1" applyBorder="1" applyAlignment="1" applyProtection="1">
      <alignment horizontal="left" vertical="center"/>
    </xf>
    <xf numFmtId="0" fontId="0" fillId="4" borderId="78" xfId="0" applyFont="1" applyFill="1" applyBorder="1" applyAlignment="1" applyProtection="1">
      <alignment horizontal="center" vertical="center"/>
      <protection locked="0"/>
    </xf>
    <xf numFmtId="0" fontId="0" fillId="4" borderId="5"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1" xfId="0" applyFont="1" applyFill="1" applyBorder="1" applyAlignment="1" applyProtection="1">
      <alignment horizontal="center"/>
    </xf>
    <xf numFmtId="0" fontId="4" fillId="2" borderId="92" xfId="0" applyFont="1" applyFill="1" applyBorder="1" applyAlignment="1" applyProtection="1">
      <alignment horizontal="center"/>
    </xf>
    <xf numFmtId="9" fontId="0" fillId="4" borderId="27" xfId="1" applyFont="1" applyFill="1" applyBorder="1" applyAlignment="1" applyProtection="1">
      <alignment horizontal="left" vertical="top"/>
      <protection locked="0"/>
    </xf>
    <xf numFmtId="9" fontId="0" fillId="4" borderId="7" xfId="1" applyFont="1" applyFill="1" applyBorder="1" applyAlignment="1" applyProtection="1">
      <alignment horizontal="left" vertical="top"/>
      <protection locked="0"/>
    </xf>
    <xf numFmtId="9" fontId="0" fillId="4" borderId="34" xfId="1" applyFont="1" applyFill="1" applyBorder="1" applyAlignment="1" applyProtection="1">
      <alignment horizontal="left" vertical="top"/>
      <protection locked="0"/>
    </xf>
    <xf numFmtId="0" fontId="2" fillId="5" borderId="11" xfId="0" applyFont="1" applyFill="1" applyBorder="1" applyAlignment="1" applyProtection="1">
      <alignment horizontal="center" vertical="center"/>
    </xf>
    <xf numFmtId="0" fontId="2" fillId="5" borderId="40" xfId="0" applyFont="1" applyFill="1" applyBorder="1" applyAlignment="1" applyProtection="1">
      <alignment horizontal="center" vertical="center"/>
    </xf>
    <xf numFmtId="0" fontId="2" fillId="5" borderId="39"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0" fontId="0" fillId="0" borderId="27"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9" fontId="0" fillId="4" borderId="42" xfId="1" applyFont="1" applyFill="1" applyBorder="1" applyAlignment="1" applyProtection="1">
      <alignment horizontal="left" vertical="top"/>
      <protection locked="0"/>
    </xf>
    <xf numFmtId="9" fontId="0" fillId="4" borderId="52" xfId="1" applyFont="1" applyFill="1" applyBorder="1" applyAlignment="1" applyProtection="1">
      <alignment horizontal="left" vertical="top"/>
      <protection locked="0"/>
    </xf>
    <xf numFmtId="9" fontId="0" fillId="4" borderId="40" xfId="1" applyFont="1" applyFill="1" applyBorder="1" applyAlignment="1" applyProtection="1">
      <alignment horizontal="left" vertical="top"/>
      <protection locked="0"/>
    </xf>
    <xf numFmtId="0" fontId="4" fillId="2" borderId="27"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3" borderId="41"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1" xfId="0" applyFont="1" applyFill="1" applyBorder="1" applyAlignment="1" applyProtection="1">
      <alignment horizontal="center"/>
    </xf>
    <xf numFmtId="0" fontId="3" fillId="0" borderId="0" xfId="0" applyFont="1" applyAlignment="1" applyProtection="1">
      <alignment horizontal="left" vertical="center"/>
    </xf>
    <xf numFmtId="0" fontId="4" fillId="2" borderId="7" xfId="0" applyFont="1" applyFill="1" applyBorder="1" applyAlignment="1" applyProtection="1">
      <alignment horizontal="left" vertical="center"/>
    </xf>
    <xf numFmtId="0" fontId="2" fillId="5" borderId="10" xfId="0" applyFont="1" applyFill="1" applyBorder="1" applyAlignment="1" applyProtection="1">
      <alignment horizontal="center" vertical="center"/>
    </xf>
    <xf numFmtId="0" fontId="4" fillId="2" borderId="68" xfId="0" applyFont="1" applyFill="1" applyBorder="1" applyAlignment="1" applyProtection="1">
      <alignment vertical="center"/>
    </xf>
    <xf numFmtId="0" fontId="4" fillId="2" borderId="69" xfId="0" applyFont="1" applyFill="1" applyBorder="1" applyAlignment="1" applyProtection="1">
      <alignment vertical="center"/>
    </xf>
    <xf numFmtId="0" fontId="4" fillId="2" borderId="70" xfId="0" applyFont="1" applyFill="1" applyBorder="1" applyAlignment="1" applyProtection="1">
      <alignment vertical="center"/>
    </xf>
    <xf numFmtId="164" fontId="3" fillId="4" borderId="1" xfId="0" applyNumberFormat="1" applyFont="1" applyFill="1" applyBorder="1" applyAlignment="1" applyProtection="1">
      <alignment horizontal="left" vertical="center"/>
      <protection locked="0"/>
    </xf>
    <xf numFmtId="164" fontId="3" fillId="4" borderId="14" xfId="0" applyNumberFormat="1" applyFont="1" applyFill="1" applyBorder="1" applyAlignment="1" applyProtection="1">
      <alignment horizontal="left" vertical="center"/>
      <protection locked="0"/>
    </xf>
    <xf numFmtId="164" fontId="3" fillId="4" borderId="72" xfId="0" applyNumberFormat="1" applyFont="1" applyFill="1" applyBorder="1" applyAlignment="1" applyProtection="1">
      <alignment horizontal="left" vertical="center"/>
      <protection locked="0"/>
    </xf>
    <xf numFmtId="164" fontId="3" fillId="4" borderId="73" xfId="0" applyNumberFormat="1" applyFont="1" applyFill="1" applyBorder="1" applyAlignment="1" applyProtection="1">
      <alignment horizontal="left" vertical="center"/>
      <protection locked="0"/>
    </xf>
    <xf numFmtId="0" fontId="4" fillId="2" borderId="38"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21" xfId="0" applyFont="1" applyFill="1" applyBorder="1" applyAlignment="1" applyProtection="1">
      <alignment vertical="center"/>
    </xf>
    <xf numFmtId="0" fontId="3" fillId="4" borderId="1"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protection locked="0"/>
    </xf>
    <xf numFmtId="49" fontId="3" fillId="4" borderId="1" xfId="0" applyNumberFormat="1" applyFont="1" applyFill="1" applyBorder="1" applyAlignment="1" applyProtection="1">
      <alignment horizontal="left" vertical="center"/>
      <protection locked="0"/>
    </xf>
    <xf numFmtId="49" fontId="3" fillId="4" borderId="14" xfId="0" applyNumberFormat="1" applyFont="1" applyFill="1" applyBorder="1" applyAlignment="1" applyProtection="1">
      <alignment horizontal="left" vertical="center"/>
      <protection locked="0"/>
    </xf>
    <xf numFmtId="164" fontId="3" fillId="4" borderId="2" xfId="0" applyNumberFormat="1" applyFont="1" applyFill="1" applyBorder="1" applyAlignment="1" applyProtection="1">
      <alignment horizontal="left" vertical="center"/>
      <protection locked="0"/>
    </xf>
    <xf numFmtId="164" fontId="3" fillId="4" borderId="16" xfId="0" applyNumberFormat="1" applyFont="1" applyFill="1" applyBorder="1" applyAlignment="1" applyProtection="1">
      <alignment horizontal="left" vertical="center"/>
      <protection locked="0"/>
    </xf>
    <xf numFmtId="0" fontId="0" fillId="4" borderId="28" xfId="0"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67" xfId="0" applyFill="1" applyBorder="1" applyAlignment="1" applyProtection="1">
      <alignment horizontal="left" vertical="top"/>
      <protection locked="0"/>
    </xf>
    <xf numFmtId="0" fontId="4" fillId="2" borderId="68" xfId="0" applyFont="1" applyFill="1" applyBorder="1" applyAlignment="1" applyProtection="1">
      <alignment horizontal="left" vertical="center"/>
    </xf>
    <xf numFmtId="0" fontId="4" fillId="2" borderId="69" xfId="0" applyFont="1" applyFill="1" applyBorder="1" applyAlignment="1" applyProtection="1">
      <alignment horizontal="left" vertical="center"/>
    </xf>
    <xf numFmtId="0" fontId="4" fillId="2" borderId="70" xfId="0" applyFont="1" applyFill="1" applyBorder="1" applyAlignment="1" applyProtection="1">
      <alignment horizontal="left" vertical="center"/>
    </xf>
    <xf numFmtId="0" fontId="2" fillId="5" borderId="64" xfId="0" applyFont="1" applyFill="1" applyBorder="1" applyAlignment="1" applyProtection="1">
      <alignment horizontal="left" vertical="center"/>
    </xf>
    <xf numFmtId="0" fontId="2" fillId="5" borderId="9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2" xfId="0" applyFont="1" applyBorder="1" applyAlignment="1" applyProtection="1">
      <alignment vertical="center"/>
    </xf>
    <xf numFmtId="0" fontId="4" fillId="2" borderId="66" xfId="0" applyFont="1" applyFill="1" applyBorder="1" applyAlignment="1" applyProtection="1">
      <alignment horizontal="left" vertical="center"/>
    </xf>
    <xf numFmtId="0" fontId="4" fillId="2" borderId="44" xfId="0" applyFont="1" applyFill="1" applyBorder="1" applyAlignment="1" applyProtection="1">
      <alignment horizontal="left" vertical="center"/>
    </xf>
    <xf numFmtId="0" fontId="4" fillId="2" borderId="45" xfId="0" applyFont="1" applyFill="1" applyBorder="1" applyAlignment="1" applyProtection="1">
      <alignment horizontal="left" vertical="center"/>
    </xf>
    <xf numFmtId="0" fontId="3" fillId="4" borderId="177" xfId="0" applyFont="1" applyFill="1" applyBorder="1" applyAlignment="1" applyProtection="1">
      <alignment horizontal="left" vertical="center"/>
      <protection locked="0"/>
    </xf>
    <xf numFmtId="0" fontId="3" fillId="4" borderId="158" xfId="0" applyFont="1" applyFill="1" applyBorder="1" applyAlignment="1" applyProtection="1">
      <alignment horizontal="left" vertical="center"/>
      <protection locked="0"/>
    </xf>
    <xf numFmtId="0" fontId="3" fillId="4" borderId="99" xfId="0" applyFont="1" applyFill="1" applyBorder="1" applyAlignment="1" applyProtection="1">
      <alignment horizontal="left" vertical="center"/>
      <protection locked="0"/>
    </xf>
    <xf numFmtId="0" fontId="0" fillId="4" borderId="20" xfId="0" applyFont="1" applyFill="1" applyBorder="1" applyAlignment="1" applyProtection="1">
      <alignment horizontal="left" vertical="center"/>
      <protection locked="0"/>
    </xf>
    <xf numFmtId="0" fontId="0" fillId="4" borderId="35" xfId="0" applyFont="1" applyFill="1" applyBorder="1" applyAlignment="1" applyProtection="1">
      <alignment horizontal="left" vertical="center"/>
      <protection locked="0"/>
    </xf>
    <xf numFmtId="0" fontId="0" fillId="4" borderId="31" xfId="0" applyFont="1" applyFill="1" applyBorder="1" applyAlignment="1" applyProtection="1">
      <alignment horizontal="left" vertical="center"/>
      <protection locked="0"/>
    </xf>
    <xf numFmtId="0" fontId="0" fillId="4" borderId="32" xfId="0" applyFont="1" applyFill="1" applyBorder="1" applyAlignment="1" applyProtection="1">
      <alignment horizontal="left" vertical="center"/>
      <protection locked="0"/>
    </xf>
    <xf numFmtId="0" fontId="2" fillId="4" borderId="36" xfId="0" applyFont="1" applyFill="1" applyBorder="1" applyAlignment="1" applyProtection="1">
      <alignment horizontal="right" vertical="center"/>
    </xf>
    <xf numFmtId="0" fontId="0" fillId="4" borderId="36" xfId="0" applyFont="1" applyFill="1" applyBorder="1" applyAlignment="1" applyProtection="1">
      <alignment horizontal="left" vertical="center"/>
      <protection locked="0"/>
    </xf>
    <xf numFmtId="0" fontId="0" fillId="4" borderId="37" xfId="0" applyFont="1" applyFill="1" applyBorder="1" applyAlignment="1" applyProtection="1">
      <alignment horizontal="left" vertical="center"/>
      <protection locked="0"/>
    </xf>
    <xf numFmtId="0" fontId="0" fillId="4" borderId="22" xfId="0" applyFont="1" applyFill="1" applyBorder="1" applyAlignment="1" applyProtection="1">
      <alignment horizontal="left" vertical="center"/>
      <protection locked="0"/>
    </xf>
    <xf numFmtId="0" fontId="0" fillId="4" borderId="23" xfId="0" applyFont="1" applyFill="1" applyBorder="1" applyAlignment="1" applyProtection="1">
      <alignment horizontal="left" vertical="center"/>
      <protection locked="0"/>
    </xf>
    <xf numFmtId="0" fontId="4" fillId="2" borderId="24" xfId="0" applyFont="1" applyFill="1" applyBorder="1" applyAlignment="1" applyProtection="1">
      <alignment vertical="center"/>
    </xf>
    <xf numFmtId="0" fontId="4" fillId="2" borderId="25" xfId="0" applyFont="1" applyFill="1" applyBorder="1" applyAlignment="1" applyProtection="1">
      <alignment vertical="center"/>
    </xf>
    <xf numFmtId="0" fontId="4" fillId="2" borderId="26" xfId="0" applyFont="1" applyFill="1" applyBorder="1" applyAlignment="1" applyProtection="1">
      <alignment vertical="center"/>
    </xf>
    <xf numFmtId="0" fontId="3" fillId="4" borderId="178" xfId="0" applyFont="1" applyFill="1" applyBorder="1" applyAlignment="1" applyProtection="1">
      <alignment horizontal="left" vertical="center" wrapText="1"/>
      <protection locked="0"/>
    </xf>
    <xf numFmtId="0" fontId="3" fillId="4" borderId="179" xfId="0" applyFont="1" applyFill="1" applyBorder="1" applyAlignment="1" applyProtection="1">
      <alignment horizontal="left" vertical="center" wrapText="1"/>
      <protection locked="0"/>
    </xf>
    <xf numFmtId="0" fontId="3" fillId="4" borderId="180" xfId="0" applyFont="1" applyFill="1" applyBorder="1" applyAlignment="1" applyProtection="1">
      <alignment horizontal="left" vertical="center" wrapText="1"/>
      <protection locked="0"/>
    </xf>
    <xf numFmtId="0" fontId="3" fillId="0" borderId="13" xfId="0" applyFont="1" applyBorder="1" applyAlignment="1" applyProtection="1">
      <alignment vertical="center"/>
    </xf>
    <xf numFmtId="0" fontId="3" fillId="0" borderId="1" xfId="0" applyFont="1" applyBorder="1" applyAlignment="1" applyProtection="1">
      <alignment vertical="center"/>
    </xf>
    <xf numFmtId="0" fontId="3" fillId="0" borderId="28" xfId="0" applyFont="1" applyBorder="1" applyAlignment="1" applyProtection="1">
      <alignment vertical="center"/>
    </xf>
    <xf numFmtId="0" fontId="3" fillId="0" borderId="19" xfId="0" applyFont="1" applyBorder="1" applyAlignment="1" applyProtection="1">
      <alignment vertical="center"/>
    </xf>
    <xf numFmtId="0" fontId="3" fillId="0" borderId="0" xfId="0" applyFont="1" applyBorder="1" applyAlignment="1" applyProtection="1">
      <alignment horizontal="left" vertical="center"/>
    </xf>
    <xf numFmtId="0" fontId="11" fillId="0" borderId="0" xfId="0" applyFont="1" applyBorder="1" applyAlignment="1" applyProtection="1">
      <alignment horizontal="center" vertical="top"/>
    </xf>
    <xf numFmtId="0" fontId="4" fillId="0" borderId="0" xfId="0" applyFont="1" applyAlignment="1" applyProtection="1">
      <alignment horizontal="left" vertical="center"/>
    </xf>
    <xf numFmtId="0" fontId="21" fillId="0" borderId="0" xfId="0" applyFont="1" applyFill="1" applyBorder="1" applyAlignment="1" applyProtection="1">
      <alignment horizontal="left" vertical="distributed"/>
    </xf>
    <xf numFmtId="0" fontId="0" fillId="0" borderId="17"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3" fillId="0" borderId="71" xfId="0" applyFont="1" applyBorder="1" applyAlignment="1" applyProtection="1">
      <alignment vertical="center"/>
    </xf>
    <xf numFmtId="0" fontId="3" fillId="0" borderId="72" xfId="0" applyFont="1" applyBorder="1" applyAlignment="1" applyProtection="1">
      <alignment vertical="center"/>
    </xf>
    <xf numFmtId="0" fontId="0" fillId="0" borderId="42" xfId="0" applyFont="1" applyBorder="1" applyAlignment="1" applyProtection="1">
      <alignment horizontal="left" vertical="center" wrapText="1"/>
    </xf>
    <xf numFmtId="0" fontId="0" fillId="0" borderId="52" xfId="0" applyFont="1" applyBorder="1" applyAlignment="1" applyProtection="1">
      <alignment horizontal="left" vertical="center" wrapText="1"/>
    </xf>
    <xf numFmtId="9" fontId="0" fillId="4" borderId="27" xfId="1" applyFont="1" applyFill="1" applyBorder="1" applyAlignment="1" applyProtection="1">
      <alignment horizontal="left" vertical="distributed"/>
      <protection locked="0"/>
    </xf>
    <xf numFmtId="9" fontId="0" fillId="4" borderId="7" xfId="1" applyFont="1" applyFill="1" applyBorder="1" applyAlignment="1" applyProtection="1">
      <alignment horizontal="left" vertical="distributed"/>
      <protection locked="0"/>
    </xf>
    <xf numFmtId="9" fontId="0" fillId="4" borderId="34" xfId="1" applyFont="1" applyFill="1" applyBorder="1" applyAlignment="1" applyProtection="1">
      <alignment horizontal="left" vertical="distributed"/>
      <protection locked="0"/>
    </xf>
    <xf numFmtId="9" fontId="0" fillId="4" borderId="17" xfId="1" applyFont="1" applyFill="1" applyBorder="1" applyAlignment="1" applyProtection="1">
      <alignment horizontal="left" vertical="top"/>
      <protection locked="0"/>
    </xf>
    <xf numFmtId="9" fontId="0" fillId="4" borderId="8" xfId="1" applyFont="1" applyFill="1" applyBorder="1" applyAlignment="1" applyProtection="1">
      <alignment horizontal="left" vertical="top"/>
      <protection locked="0"/>
    </xf>
    <xf numFmtId="9" fontId="0" fillId="4" borderId="5" xfId="1" applyFont="1" applyFill="1" applyBorder="1" applyAlignment="1" applyProtection="1">
      <alignment horizontal="left" vertical="top"/>
      <protection locked="0"/>
    </xf>
    <xf numFmtId="0" fontId="0" fillId="4" borderId="127" xfId="0" applyFont="1" applyFill="1" applyBorder="1" applyAlignment="1" applyProtection="1">
      <alignment horizontal="left" vertical="center"/>
    </xf>
    <xf numFmtId="0" fontId="0" fillId="4" borderId="86" xfId="0" applyFont="1" applyFill="1" applyBorder="1" applyAlignment="1" applyProtection="1">
      <alignment horizontal="left" vertical="center"/>
    </xf>
    <xf numFmtId="0" fontId="0" fillId="4" borderId="132" xfId="0" applyFont="1" applyFill="1" applyBorder="1" applyAlignment="1" applyProtection="1">
      <alignment horizontal="left" vertical="center"/>
    </xf>
    <xf numFmtId="0" fontId="4" fillId="2" borderId="53" xfId="0" applyFont="1" applyFill="1" applyBorder="1" applyAlignment="1" applyProtection="1">
      <alignment horizontal="right" vertical="center"/>
    </xf>
    <xf numFmtId="0" fontId="4" fillId="2" borderId="64"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0" fillId="4" borderId="38" xfId="0" applyFont="1" applyFill="1" applyBorder="1" applyAlignment="1" applyProtection="1">
      <alignment horizontal="left" vertical="center"/>
    </xf>
    <xf numFmtId="0" fontId="0" fillId="4" borderId="28" xfId="0" applyFont="1" applyFill="1" applyBorder="1" applyAlignment="1" applyProtection="1">
      <alignment horizontal="left" vertical="center"/>
    </xf>
    <xf numFmtId="0" fontId="2" fillId="0" borderId="98" xfId="0" applyFont="1" applyFill="1" applyBorder="1" applyAlignment="1" applyProtection="1">
      <alignment horizontal="right" vertical="center"/>
    </xf>
    <xf numFmtId="0" fontId="2" fillId="0" borderId="106" xfId="0" applyFont="1" applyFill="1" applyBorder="1" applyAlignment="1" applyProtection="1">
      <alignment horizontal="right" vertical="center"/>
    </xf>
    <xf numFmtId="0" fontId="2" fillId="0" borderId="97" xfId="0" applyFont="1" applyFill="1" applyBorder="1" applyAlignment="1" applyProtection="1">
      <alignment horizontal="right" vertical="center"/>
    </xf>
    <xf numFmtId="0" fontId="2" fillId="0" borderId="107" xfId="0" applyFont="1" applyFill="1" applyBorder="1" applyAlignment="1" applyProtection="1">
      <alignment horizontal="right" vertical="center"/>
    </xf>
    <xf numFmtId="0" fontId="0" fillId="4" borderId="24" xfId="0" applyFont="1" applyFill="1" applyBorder="1" applyAlignment="1" applyProtection="1">
      <alignment horizontal="left" vertical="center"/>
    </xf>
    <xf numFmtId="0" fontId="0" fillId="4" borderId="137" xfId="0" applyFont="1" applyFill="1" applyBorder="1" applyAlignment="1" applyProtection="1">
      <alignment horizontal="left" vertical="center"/>
    </xf>
    <xf numFmtId="0" fontId="12" fillId="4" borderId="141"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12" fillId="4" borderId="137" xfId="0" applyFont="1" applyFill="1" applyBorder="1" applyAlignment="1" applyProtection="1">
      <alignment horizontal="left" vertical="center"/>
    </xf>
    <xf numFmtId="9" fontId="2" fillId="2" borderId="142" xfId="1" applyFont="1" applyFill="1" applyBorder="1" applyAlignment="1" applyProtection="1">
      <alignment horizontal="left" vertical="distributed"/>
    </xf>
    <xf numFmtId="9" fontId="2" fillId="2" borderId="143" xfId="1" applyFont="1" applyFill="1" applyBorder="1" applyAlignment="1" applyProtection="1">
      <alignment horizontal="left" vertical="distributed"/>
    </xf>
    <xf numFmtId="9" fontId="2" fillId="2" borderId="81" xfId="1" applyFont="1" applyFill="1" applyBorder="1" applyAlignment="1" applyProtection="1">
      <alignment horizontal="left" vertical="distributed"/>
    </xf>
    <xf numFmtId="9" fontId="2" fillId="2" borderId="82" xfId="1" applyFont="1" applyFill="1" applyBorder="1" applyAlignment="1" applyProtection="1">
      <alignment horizontal="left" vertical="distributed"/>
    </xf>
    <xf numFmtId="2" fontId="0" fillId="0" borderId="13" xfId="0" applyNumberFormat="1" applyFont="1" applyFill="1" applyBorder="1" applyAlignment="1" applyProtection="1">
      <alignment horizontal="left" vertical="distributed"/>
    </xf>
    <xf numFmtId="2" fontId="0" fillId="0" borderId="1" xfId="0" applyNumberFormat="1" applyFont="1" applyFill="1" applyBorder="1" applyAlignment="1" applyProtection="1">
      <alignment horizontal="left" vertical="distributed"/>
    </xf>
    <xf numFmtId="0" fontId="0" fillId="0" borderId="13" xfId="0" applyFont="1" applyFill="1" applyBorder="1" applyAlignment="1" applyProtection="1">
      <alignment horizontal="left"/>
    </xf>
    <xf numFmtId="0" fontId="0" fillId="0" borderId="1" xfId="0" applyFont="1" applyFill="1" applyBorder="1" applyAlignment="1" applyProtection="1">
      <alignment horizontal="left"/>
    </xf>
    <xf numFmtId="9" fontId="2" fillId="2" borderId="15" xfId="1" applyFont="1" applyFill="1" applyBorder="1" applyAlignment="1" applyProtection="1">
      <alignment horizontal="left" vertical="center"/>
    </xf>
    <xf numFmtId="9" fontId="2" fillId="2" borderId="2" xfId="1" applyFont="1" applyFill="1" applyBorder="1" applyAlignment="1" applyProtection="1">
      <alignment horizontal="left" vertical="center"/>
    </xf>
    <xf numFmtId="0" fontId="0" fillId="4" borderId="161" xfId="0" applyFont="1" applyFill="1" applyBorder="1" applyAlignment="1" applyProtection="1">
      <alignment horizontal="left" vertical="center"/>
    </xf>
    <xf numFmtId="0" fontId="0" fillId="4" borderId="160" xfId="0" applyFont="1" applyFill="1" applyBorder="1" applyAlignment="1" applyProtection="1">
      <alignment horizontal="left" vertical="center"/>
    </xf>
    <xf numFmtId="0" fontId="0" fillId="4" borderId="162" xfId="0" applyFont="1" applyFill="1" applyBorder="1" applyAlignment="1" applyProtection="1">
      <alignment horizontal="left" vertical="center"/>
    </xf>
    <xf numFmtId="2" fontId="0" fillId="0" borderId="3" xfId="0" applyNumberFormat="1" applyFont="1" applyFill="1" applyBorder="1" applyAlignment="1" applyProtection="1">
      <alignment horizontal="left" vertical="distributed"/>
    </xf>
    <xf numFmtId="2" fontId="0" fillId="0" borderId="7" xfId="0" applyNumberFormat="1" applyFont="1" applyFill="1" applyBorder="1" applyAlignment="1" applyProtection="1">
      <alignment horizontal="left" vertical="distributed"/>
    </xf>
    <xf numFmtId="2" fontId="0" fillId="0" borderId="55" xfId="0" applyNumberFormat="1" applyFont="1" applyFill="1" applyBorder="1" applyAlignment="1" applyProtection="1">
      <alignment horizontal="left" vertical="distributed"/>
    </xf>
    <xf numFmtId="0" fontId="0" fillId="10" borderId="39" xfId="0" applyFont="1" applyFill="1" applyBorder="1" applyAlignment="1" applyProtection="1">
      <alignment horizontal="left" vertical="center"/>
    </xf>
    <xf numFmtId="0" fontId="0" fillId="10" borderId="144" xfId="0" applyFont="1" applyFill="1" applyBorder="1" applyAlignment="1" applyProtection="1">
      <alignment horizontal="left" vertical="center"/>
    </xf>
    <xf numFmtId="0" fontId="0" fillId="10" borderId="145" xfId="0" applyFont="1" applyFill="1" applyBorder="1" applyAlignment="1" applyProtection="1">
      <alignment horizontal="left" vertical="center"/>
    </xf>
    <xf numFmtId="0" fontId="0" fillId="10" borderId="126" xfId="0" applyFont="1" applyFill="1" applyBorder="1" applyAlignment="1" applyProtection="1">
      <alignment horizontal="left" vertical="center"/>
    </xf>
    <xf numFmtId="0" fontId="24" fillId="2" borderId="66" xfId="0" applyFont="1" applyFill="1" applyBorder="1" applyAlignment="1" applyProtection="1">
      <alignment horizontal="center"/>
    </xf>
    <xf numFmtId="0" fontId="24" fillId="2" borderId="44" xfId="0" applyFont="1" applyFill="1" applyBorder="1" applyAlignment="1" applyProtection="1">
      <alignment horizontal="center"/>
    </xf>
    <xf numFmtId="2" fontId="0" fillId="0" borderId="28" xfId="0" applyNumberFormat="1" applyBorder="1" applyAlignment="1" applyProtection="1">
      <alignment horizontal="left" vertical="distributed"/>
    </xf>
    <xf numFmtId="2" fontId="0" fillId="0" borderId="126" xfId="0" applyNumberFormat="1" applyBorder="1" applyAlignment="1" applyProtection="1">
      <alignment horizontal="left" vertical="distributed"/>
    </xf>
    <xf numFmtId="0" fontId="25" fillId="2" borderId="3" xfId="0" applyFont="1" applyFill="1" applyBorder="1" applyAlignment="1" applyProtection="1">
      <alignment horizontal="right"/>
    </xf>
    <xf numFmtId="0" fontId="25" fillId="2" borderId="7" xfId="0" applyFont="1" applyFill="1" applyBorder="1" applyAlignment="1" applyProtection="1">
      <alignment horizontal="right"/>
    </xf>
    <xf numFmtId="0" fontId="25" fillId="2" borderId="4" xfId="0" applyFont="1" applyFill="1" applyBorder="1" applyAlignment="1" applyProtection="1">
      <alignment horizontal="right"/>
    </xf>
    <xf numFmtId="0" fontId="25" fillId="2" borderId="8" xfId="0" applyFont="1" applyFill="1" applyBorder="1" applyAlignment="1" applyProtection="1">
      <alignment horizontal="right"/>
    </xf>
    <xf numFmtId="0" fontId="0" fillId="4" borderId="46" xfId="0" applyFont="1" applyFill="1" applyBorder="1" applyAlignment="1" applyProtection="1">
      <alignment horizontal="left" vertical="center"/>
    </xf>
    <xf numFmtId="4" fontId="29" fillId="0" borderId="43" xfId="0" applyNumberFormat="1" applyFont="1" applyFill="1" applyBorder="1" applyAlignment="1" applyProtection="1">
      <alignment horizontal="left" vertical="center" wrapText="1"/>
    </xf>
    <xf numFmtId="4" fontId="29" fillId="0" borderId="45" xfId="0" applyNumberFormat="1" applyFont="1" applyFill="1" applyBorder="1" applyAlignment="1" applyProtection="1">
      <alignment horizontal="left" vertical="center" wrapText="1"/>
    </xf>
    <xf numFmtId="0" fontId="10" fillId="0" borderId="181" xfId="0" applyFont="1" applyBorder="1" applyAlignment="1" applyProtection="1">
      <alignment horizontal="left" vertical="center" wrapText="1"/>
    </xf>
    <xf numFmtId="0" fontId="10" fillId="0" borderId="61" xfId="0" applyFont="1" applyBorder="1" applyAlignment="1" applyProtection="1">
      <alignment horizontal="left" vertical="center" wrapText="1"/>
    </xf>
    <xf numFmtId="0" fontId="10" fillId="0" borderId="182"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2" fontId="2" fillId="2" borderId="24" xfId="0" applyNumberFormat="1" applyFont="1" applyFill="1" applyBorder="1" applyAlignment="1" applyProtection="1">
      <alignment horizontal="left" vertical="distributed"/>
    </xf>
    <xf numFmtId="2" fontId="2" fillId="2" borderId="25" xfId="0" applyNumberFormat="1" applyFont="1" applyFill="1" applyBorder="1" applyAlignment="1" applyProtection="1">
      <alignment horizontal="left" vertical="distributed"/>
    </xf>
    <xf numFmtId="0" fontId="36" fillId="2" borderId="112" xfId="0" applyFont="1" applyFill="1" applyBorder="1" applyAlignment="1" applyProtection="1">
      <alignment horizontal="center"/>
    </xf>
    <xf numFmtId="0" fontId="36" fillId="2" borderId="113" xfId="0" applyFont="1" applyFill="1" applyBorder="1" applyAlignment="1" applyProtection="1">
      <alignment horizontal="center"/>
    </xf>
    <xf numFmtId="0" fontId="36" fillId="2" borderId="148" xfId="0" applyFont="1" applyFill="1" applyBorder="1" applyAlignment="1" applyProtection="1">
      <alignment horizontal="center"/>
    </xf>
    <xf numFmtId="0" fontId="36" fillId="2" borderId="114" xfId="0" applyFont="1" applyFill="1" applyBorder="1" applyAlignment="1" applyProtection="1">
      <alignment horizontal="center"/>
    </xf>
    <xf numFmtId="4" fontId="37" fillId="14" borderId="115" xfId="0" applyNumberFormat="1" applyFont="1" applyFill="1" applyBorder="1" applyAlignment="1" applyProtection="1">
      <alignment horizontal="center"/>
    </xf>
    <xf numFmtId="4" fontId="37" fillId="14" borderId="31" xfId="0" applyNumberFormat="1" applyFont="1" applyFill="1" applyBorder="1" applyAlignment="1" applyProtection="1">
      <alignment horizontal="center"/>
    </xf>
    <xf numFmtId="3" fontId="36" fillId="0" borderId="90" xfId="0" applyNumberFormat="1" applyFont="1" applyFill="1" applyBorder="1" applyAlignment="1" applyProtection="1">
      <alignment horizontal="left" vertical="distributed"/>
    </xf>
    <xf numFmtId="3" fontId="37" fillId="0" borderId="90" xfId="0" applyNumberFormat="1" applyFont="1" applyFill="1" applyBorder="1" applyAlignment="1" applyProtection="1">
      <alignment horizontal="left" vertical="distributed"/>
    </xf>
    <xf numFmtId="0" fontId="34" fillId="13" borderId="103" xfId="0" applyFont="1" applyFill="1" applyBorder="1" applyAlignment="1" applyProtection="1">
      <alignment horizontal="left" vertical="distributed" wrapText="1"/>
      <protection locked="0"/>
    </xf>
    <xf numFmtId="0" fontId="34" fillId="13" borderId="20" xfId="0" applyFont="1" applyFill="1" applyBorder="1" applyAlignment="1" applyProtection="1">
      <alignment horizontal="left" vertical="distributed" wrapText="1"/>
      <protection locked="0"/>
    </xf>
    <xf numFmtId="0" fontId="34" fillId="13" borderId="104" xfId="0" applyFont="1" applyFill="1" applyBorder="1" applyAlignment="1" applyProtection="1">
      <alignment horizontal="left" vertical="distributed" wrapText="1"/>
      <protection locked="0"/>
    </xf>
    <xf numFmtId="0" fontId="41" fillId="0" borderId="0" xfId="0" applyFont="1" applyBorder="1" applyAlignment="1" applyProtection="1"/>
    <xf numFmtId="0" fontId="2" fillId="0" borderId="94" xfId="0" applyFont="1" applyBorder="1" applyAlignment="1"/>
    <xf numFmtId="3" fontId="35" fillId="0" borderId="0" xfId="0" applyNumberFormat="1" applyFont="1" applyFill="1" applyBorder="1" applyAlignment="1" applyProtection="1">
      <alignment horizontal="left" wrapText="1"/>
      <protection locked="0"/>
    </xf>
    <xf numFmtId="0" fontId="0" fillId="0" borderId="0" xfId="0" applyAlignment="1">
      <alignment horizontal="left"/>
    </xf>
    <xf numFmtId="0" fontId="34" fillId="0" borderId="0" xfId="0" applyFont="1" applyFill="1" applyAlignment="1" applyProtection="1">
      <protection locked="0"/>
    </xf>
    <xf numFmtId="0" fontId="0" fillId="0" borderId="0" xfId="0" applyFill="1" applyAlignment="1" applyProtection="1">
      <protection locked="0"/>
    </xf>
    <xf numFmtId="166" fontId="36" fillId="0" borderId="0" xfId="2" applyNumberFormat="1" applyFont="1" applyFill="1" applyBorder="1" applyAlignment="1" applyProtection="1">
      <alignment horizontal="center"/>
    </xf>
    <xf numFmtId="166" fontId="36" fillId="0" borderId="61" xfId="2" applyNumberFormat="1" applyFont="1" applyFill="1" applyBorder="1" applyAlignment="1" applyProtection="1">
      <alignment horizontal="center"/>
    </xf>
    <xf numFmtId="0" fontId="36" fillId="14" borderId="112" xfId="0" applyFont="1" applyFill="1" applyBorder="1" applyAlignment="1" applyProtection="1">
      <alignment horizontal="left"/>
    </xf>
    <xf numFmtId="0" fontId="36" fillId="14" borderId="113" xfId="0" applyFont="1" applyFill="1" applyBorder="1" applyAlignment="1" applyProtection="1">
      <alignment horizontal="left"/>
    </xf>
    <xf numFmtId="0" fontId="36" fillId="0" borderId="116" xfId="0" applyFont="1" applyFill="1" applyBorder="1" applyAlignment="1" applyProtection="1">
      <alignment horizontal="left"/>
    </xf>
    <xf numFmtId="0" fontId="36" fillId="0" borderId="90" xfId="0" applyFont="1" applyFill="1" applyBorder="1" applyAlignment="1" applyProtection="1">
      <alignment horizontal="left"/>
    </xf>
    <xf numFmtId="0" fontId="36" fillId="0" borderId="122" xfId="0" applyFont="1" applyFill="1" applyBorder="1" applyAlignment="1" applyProtection="1">
      <alignment horizontal="left" vertical="distributed"/>
    </xf>
    <xf numFmtId="0" fontId="36" fillId="0" borderId="20" xfId="0" applyFont="1" applyFill="1" applyBorder="1" applyAlignment="1" applyProtection="1">
      <alignment horizontal="left" vertical="distributed"/>
    </xf>
    <xf numFmtId="0" fontId="36" fillId="0" borderId="118" xfId="0" applyFont="1" applyFill="1" applyBorder="1" applyAlignment="1" applyProtection="1">
      <alignment horizontal="left"/>
    </xf>
    <xf numFmtId="0" fontId="36" fillId="0" borderId="119" xfId="0" applyFont="1" applyFill="1" applyBorder="1" applyAlignment="1" applyProtection="1">
      <alignment horizontal="left"/>
    </xf>
    <xf numFmtId="0" fontId="38" fillId="0" borderId="0" xfId="0" applyFont="1" applyAlignment="1" applyProtection="1">
      <alignment horizontal="justify" vertical="center"/>
      <protection locked="0"/>
    </xf>
    <xf numFmtId="3" fontId="36" fillId="0" borderId="103" xfId="0" applyNumberFormat="1" applyFont="1" applyFill="1" applyBorder="1" applyAlignment="1" applyProtection="1">
      <alignment horizontal="left" vertical="distributed"/>
    </xf>
    <xf numFmtId="4" fontId="0" fillId="4" borderId="183" xfId="0" applyNumberFormat="1" applyFont="1" applyFill="1" applyBorder="1" applyAlignment="1" applyProtection="1">
      <alignment horizontal="right" vertical="center"/>
      <protection locked="0"/>
    </xf>
    <xf numFmtId="4" fontId="0" fillId="4" borderId="79" xfId="0" applyNumberFormat="1" applyFont="1" applyFill="1" applyBorder="1" applyAlignment="1" applyProtection="1">
      <alignment horizontal="right" vertical="center"/>
      <protection locked="0"/>
    </xf>
    <xf numFmtId="4" fontId="0" fillId="4" borderId="77" xfId="0" applyNumberFormat="1" applyFont="1" applyFill="1" applyBorder="1" applyAlignment="1" applyProtection="1">
      <alignment horizontal="right" vertical="center"/>
      <protection locked="0"/>
    </xf>
    <xf numFmtId="4" fontId="0" fillId="4" borderId="184" xfId="0" applyNumberFormat="1" applyFont="1" applyFill="1" applyBorder="1" applyAlignment="1" applyProtection="1">
      <alignment horizontal="right" vertical="center"/>
      <protection locked="0"/>
    </xf>
    <xf numFmtId="4" fontId="0" fillId="4" borderId="185" xfId="0" applyNumberFormat="1" applyFont="1" applyFill="1" applyBorder="1" applyAlignment="1" applyProtection="1">
      <alignment horizontal="right" vertical="center"/>
      <protection locked="0"/>
    </xf>
    <xf numFmtId="4" fontId="0" fillId="4" borderId="186" xfId="0" applyNumberFormat="1" applyFont="1" applyFill="1" applyBorder="1" applyAlignment="1" applyProtection="1">
      <alignment horizontal="right" vertical="center"/>
      <protection locked="0"/>
    </xf>
  </cellXfs>
  <cellStyles count="3">
    <cellStyle name="Navadno" xfId="0" builtinId="0"/>
    <cellStyle name="Odstotek" xfId="1" builtinId="5"/>
    <cellStyle name="Valuta" xfId="2" builtinId="4"/>
  </cellStyles>
  <dxfs count="8">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i val="0"/>
      </font>
      <fill>
        <patternFill>
          <bgColor theme="9" tint="0.39994506668294322"/>
        </patternFill>
      </fill>
      <border>
        <left style="thin">
          <color rgb="FFFF0000"/>
        </left>
        <right style="thin">
          <color rgb="FFFF0000"/>
        </right>
        <top style="thin">
          <color rgb="FFFF0000"/>
        </top>
        <bottom style="thin">
          <color rgb="FFFF0000"/>
        </bottom>
      </border>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6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J$68" lockText="1" noThreeD="1"/>
</file>

<file path=xl/ctrlProps/ctrlProp2.xml><?xml version="1.0" encoding="utf-8"?>
<formControlPr xmlns="http://schemas.microsoft.com/office/spreadsheetml/2009/9/main" objectType="CheckBox" fmlaLink="$J$61" lockText="1" noThreeD="1"/>
</file>

<file path=xl/ctrlProps/ctrlProp3.xml><?xml version="1.0" encoding="utf-8"?>
<formControlPr xmlns="http://schemas.microsoft.com/office/spreadsheetml/2009/9/main" objectType="CheckBox" fmlaLink="$J$62" lockText="1" noThreeD="1"/>
</file>

<file path=xl/ctrlProps/ctrlProp4.xml><?xml version="1.0" encoding="utf-8"?>
<formControlPr xmlns="http://schemas.microsoft.com/office/spreadsheetml/2009/9/main" objectType="CheckBox" fmlaLink="$J$65" lockText="1" noThreeD="1"/>
</file>

<file path=xl/ctrlProps/ctrlProp5.xml><?xml version="1.0" encoding="utf-8"?>
<formControlPr xmlns="http://schemas.microsoft.com/office/spreadsheetml/2009/9/main" objectType="CheckBox" fmlaLink="$J$66" lockText="1" noThreeD="1"/>
</file>

<file path=xl/ctrlProps/ctrlProp6.xml><?xml version="1.0" encoding="utf-8"?>
<formControlPr xmlns="http://schemas.microsoft.com/office/spreadsheetml/2009/9/main" objectType="CheckBox" fmlaLink="$J$67" lockText="1" noThreeD="1"/>
</file>

<file path=xl/ctrlProps/ctrlProp7.xml><?xml version="1.0" encoding="utf-8"?>
<formControlPr xmlns="http://schemas.microsoft.com/office/spreadsheetml/2009/9/main" objectType="CheckBox" fmlaLink="$J$64" lockText="1" noThreeD="1"/>
</file>

<file path=xl/ctrlProps/ctrlProp8.xml><?xml version="1.0" encoding="utf-8"?>
<formControlPr xmlns="http://schemas.microsoft.com/office/spreadsheetml/2009/9/main" objectType="CheckBox" fmlaLink="$J$69"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62</xdr:row>
          <xdr:rowOff>19050</xdr:rowOff>
        </xdr:from>
        <xdr:to>
          <xdr:col>0</xdr:col>
          <xdr:colOff>2876550</xdr:colOff>
          <xdr:row>62</xdr:row>
          <xdr:rowOff>409575</xdr:rowOff>
        </xdr:to>
        <xdr:sp macro="" textlink="">
          <xdr:nvSpPr>
            <xdr:cNvPr id="13315" name="Check Box 3" hidden="1">
              <a:extLst>
                <a:ext uri="{63B3BB69-23CF-44E3-9099-C40C66FF867C}">
                  <a14:compatExt spid="_x0000_s13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60</xdr:row>
          <xdr:rowOff>76200</xdr:rowOff>
        </xdr:from>
        <xdr:to>
          <xdr:col>0</xdr:col>
          <xdr:colOff>2876550</xdr:colOff>
          <xdr:row>60</xdr:row>
          <xdr:rowOff>704850</xdr:rowOff>
        </xdr:to>
        <xdr:sp macro="" textlink="">
          <xdr:nvSpPr>
            <xdr:cNvPr id="13316" name="Check Box 4" hidden="1">
              <a:extLst>
                <a:ext uri="{63B3BB69-23CF-44E3-9099-C40C66FF867C}">
                  <a14:compatExt spid="_x0000_s13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61</xdr:row>
          <xdr:rowOff>38100</xdr:rowOff>
        </xdr:from>
        <xdr:to>
          <xdr:col>0</xdr:col>
          <xdr:colOff>2876550</xdr:colOff>
          <xdr:row>61</xdr:row>
          <xdr:rowOff>571500</xdr:rowOff>
        </xdr:to>
        <xdr:sp macro="" textlink="">
          <xdr:nvSpPr>
            <xdr:cNvPr id="13395" name="Check Box 83" hidden="1">
              <a:extLst>
                <a:ext uri="{63B3BB69-23CF-44E3-9099-C40C66FF867C}">
                  <a14:compatExt spid="_x0000_s13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64</xdr:row>
          <xdr:rowOff>9525</xdr:rowOff>
        </xdr:from>
        <xdr:to>
          <xdr:col>0</xdr:col>
          <xdr:colOff>2905125</xdr:colOff>
          <xdr:row>65</xdr:row>
          <xdr:rowOff>9525</xdr:rowOff>
        </xdr:to>
        <xdr:sp macro="" textlink="">
          <xdr:nvSpPr>
            <xdr:cNvPr id="13401" name="Check Box 89" hidden="1">
              <a:extLst>
                <a:ext uri="{63B3BB69-23CF-44E3-9099-C40C66FF867C}">
                  <a14:compatExt spid="_x0000_s13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65</xdr:row>
          <xdr:rowOff>57150</xdr:rowOff>
        </xdr:from>
        <xdr:to>
          <xdr:col>0</xdr:col>
          <xdr:colOff>2867025</xdr:colOff>
          <xdr:row>65</xdr:row>
          <xdr:rowOff>523875</xdr:rowOff>
        </xdr:to>
        <xdr:sp macro="" textlink="">
          <xdr:nvSpPr>
            <xdr:cNvPr id="13402" name="Check Box 90" hidden="1">
              <a:extLst>
                <a:ext uri="{63B3BB69-23CF-44E3-9099-C40C66FF867C}">
                  <a14:compatExt spid="_x0000_s13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66</xdr:row>
          <xdr:rowOff>57150</xdr:rowOff>
        </xdr:from>
        <xdr:to>
          <xdr:col>0</xdr:col>
          <xdr:colOff>2867025</xdr:colOff>
          <xdr:row>66</xdr:row>
          <xdr:rowOff>1876425</xdr:rowOff>
        </xdr:to>
        <xdr:sp macro="" textlink="">
          <xdr:nvSpPr>
            <xdr:cNvPr id="13403" name="Check Box 91" hidden="1">
              <a:extLst>
                <a:ext uri="{63B3BB69-23CF-44E3-9099-C40C66FF867C}">
                  <a14:compatExt spid="_x0000_s13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xdr:row>
          <xdr:rowOff>19050</xdr:rowOff>
        </xdr:from>
        <xdr:to>
          <xdr:col>0</xdr:col>
          <xdr:colOff>2876550</xdr:colOff>
          <xdr:row>63</xdr:row>
          <xdr:rowOff>390525</xdr:rowOff>
        </xdr:to>
        <xdr:sp macro="" textlink="">
          <xdr:nvSpPr>
            <xdr:cNvPr id="13404" name="Check Box 92" hidden="1">
              <a:extLst>
                <a:ext uri="{63B3BB69-23CF-44E3-9099-C40C66FF867C}">
                  <a14:compatExt spid="_x0000_s13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68</xdr:row>
          <xdr:rowOff>28575</xdr:rowOff>
        </xdr:from>
        <xdr:to>
          <xdr:col>0</xdr:col>
          <xdr:colOff>2886075</xdr:colOff>
          <xdr:row>68</xdr:row>
          <xdr:rowOff>371475</xdr:rowOff>
        </xdr:to>
        <xdr:sp macro="" textlink="">
          <xdr:nvSpPr>
            <xdr:cNvPr id="13405" name="Check Box 93" hidden="1">
              <a:extLst>
                <a:ext uri="{63B3BB69-23CF-44E3-9099-C40C66FF867C}">
                  <a14:compatExt spid="_x0000_s13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1428750</xdr:colOff>
          <xdr:row>23</xdr:row>
          <xdr:rowOff>0</xdr:rowOff>
        </xdr:to>
        <xdr:sp macro="" textlink="">
          <xdr:nvSpPr>
            <xdr:cNvPr id="13628" name="Check Box 316" hidden="1">
              <a:extLst>
                <a:ext uri="{63B3BB69-23CF-44E3-9099-C40C66FF867C}">
                  <a14:compatExt spid="_x0000_s13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SKLOP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1428750</xdr:colOff>
          <xdr:row>22</xdr:row>
          <xdr:rowOff>0</xdr:rowOff>
        </xdr:from>
        <xdr:to>
          <xdr:col>4</xdr:col>
          <xdr:colOff>0</xdr:colOff>
          <xdr:row>22</xdr:row>
          <xdr:rowOff>514350</xdr:rowOff>
        </xdr:to>
        <xdr:sp macro="" textlink="">
          <xdr:nvSpPr>
            <xdr:cNvPr id="13630" name="Check Box 318" hidden="1">
              <a:extLst>
                <a:ext uri="{63B3BB69-23CF-44E3-9099-C40C66FF867C}">
                  <a14:compatExt spid="_x0000_s13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SKLOP 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67</xdr:row>
          <xdr:rowOff>57150</xdr:rowOff>
        </xdr:from>
        <xdr:to>
          <xdr:col>0</xdr:col>
          <xdr:colOff>2867025</xdr:colOff>
          <xdr:row>67</xdr:row>
          <xdr:rowOff>533400</xdr:rowOff>
        </xdr:to>
        <xdr:sp macro="" textlink="">
          <xdr:nvSpPr>
            <xdr:cNvPr id="13631" name="Check Box 319" hidden="1">
              <a:extLst>
                <a:ext uri="{63B3BB69-23CF-44E3-9099-C40C66FF867C}">
                  <a14:compatExt spid="_x0000_s136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7"/>
  <sheetViews>
    <sheetView view="pageBreakPreview" zoomScale="85" zoomScaleNormal="100" zoomScaleSheetLayoutView="85" workbookViewId="0">
      <selection activeCell="P11" sqref="P11"/>
    </sheetView>
  </sheetViews>
  <sheetFormatPr defaultRowHeight="15" x14ac:dyDescent="0.25"/>
  <sheetData>
    <row r="1" spans="1:11" x14ac:dyDescent="0.25">
      <c r="A1" s="245"/>
      <c r="B1" s="245"/>
      <c r="C1" s="245"/>
      <c r="D1" s="245"/>
      <c r="E1" s="245"/>
      <c r="F1" s="245"/>
      <c r="G1" s="245"/>
      <c r="H1" s="245"/>
      <c r="I1" s="245"/>
      <c r="J1" s="245"/>
      <c r="K1" s="245"/>
    </row>
    <row r="2" spans="1:11" x14ac:dyDescent="0.25">
      <c r="A2" s="245"/>
      <c r="B2" s="245"/>
      <c r="C2" s="245"/>
      <c r="D2" s="245"/>
      <c r="E2" s="245"/>
      <c r="F2" s="245"/>
      <c r="G2" s="245"/>
      <c r="H2" s="245"/>
      <c r="I2" s="245"/>
      <c r="J2" s="245"/>
      <c r="K2" s="245"/>
    </row>
    <row r="3" spans="1:11" ht="18.75" x14ac:dyDescent="0.3">
      <c r="A3" s="389" t="s">
        <v>136</v>
      </c>
      <c r="B3" s="390"/>
      <c r="C3" s="390"/>
      <c r="D3" s="390"/>
      <c r="E3" s="390"/>
      <c r="F3" s="390"/>
      <c r="G3" s="390"/>
      <c r="H3" s="390"/>
      <c r="I3" s="390"/>
      <c r="J3" s="390"/>
      <c r="K3" s="391"/>
    </row>
    <row r="4" spans="1:11" ht="15.75" thickBot="1" x14ac:dyDescent="0.3">
      <c r="A4" s="248"/>
      <c r="B4" s="248"/>
      <c r="C4" s="248"/>
      <c r="D4" s="248"/>
      <c r="E4" s="248"/>
      <c r="F4" s="248"/>
      <c r="G4" s="248"/>
      <c r="H4" s="248"/>
      <c r="I4" s="248"/>
      <c r="J4" s="248"/>
      <c r="K4" s="248"/>
    </row>
    <row r="5" spans="1:11" s="246" customFormat="1" ht="31.5" customHeight="1" thickBot="1" x14ac:dyDescent="0.3">
      <c r="A5" s="383" t="s">
        <v>143</v>
      </c>
      <c r="B5" s="384"/>
      <c r="C5" s="384"/>
      <c r="D5" s="384"/>
      <c r="E5" s="384"/>
      <c r="F5" s="384"/>
      <c r="G5" s="384"/>
      <c r="H5" s="384"/>
      <c r="I5" s="384"/>
      <c r="J5" s="384"/>
      <c r="K5" s="385"/>
    </row>
    <row r="6" spans="1:11" s="246" customFormat="1" ht="107.25" customHeight="1" thickBot="1" x14ac:dyDescent="0.3">
      <c r="A6" s="392" t="s">
        <v>133</v>
      </c>
      <c r="B6" s="393"/>
      <c r="C6" s="393"/>
      <c r="D6" s="393"/>
      <c r="E6" s="393"/>
      <c r="F6" s="393"/>
      <c r="G6" s="393"/>
      <c r="H6" s="393"/>
      <c r="I6" s="393"/>
      <c r="J6" s="393"/>
      <c r="K6" s="394"/>
    </row>
    <row r="7" spans="1:11" s="246" customFormat="1" ht="108" customHeight="1" thickBot="1" x14ac:dyDescent="0.3">
      <c r="A7" s="383" t="s">
        <v>134</v>
      </c>
      <c r="B7" s="384"/>
      <c r="C7" s="384"/>
      <c r="D7" s="384"/>
      <c r="E7" s="384"/>
      <c r="F7" s="384"/>
      <c r="G7" s="384"/>
      <c r="H7" s="384"/>
      <c r="I7" s="384"/>
      <c r="J7" s="384"/>
      <c r="K7" s="385"/>
    </row>
    <row r="8" spans="1:11" ht="29.25" customHeight="1" thickBot="1" x14ac:dyDescent="0.3">
      <c r="A8" s="392" t="s">
        <v>135</v>
      </c>
      <c r="B8" s="393"/>
      <c r="C8" s="393"/>
      <c r="D8" s="393"/>
      <c r="E8" s="393"/>
      <c r="F8" s="393"/>
      <c r="G8" s="393"/>
      <c r="H8" s="393"/>
      <c r="I8" s="393"/>
      <c r="J8" s="393"/>
      <c r="K8" s="394"/>
    </row>
    <row r="9" spans="1:11" s="246" customFormat="1" ht="79.5" customHeight="1" thickBot="1" x14ac:dyDescent="0.3">
      <c r="A9" s="383" t="s">
        <v>141</v>
      </c>
      <c r="B9" s="384"/>
      <c r="C9" s="384"/>
      <c r="D9" s="384"/>
      <c r="E9" s="384"/>
      <c r="F9" s="384"/>
      <c r="G9" s="384"/>
      <c r="H9" s="384"/>
      <c r="I9" s="384"/>
      <c r="J9" s="384"/>
      <c r="K9" s="385"/>
    </row>
    <row r="10" spans="1:11" s="246" customFormat="1" ht="112.5" customHeight="1" thickBot="1" x14ac:dyDescent="0.3">
      <c r="A10" s="392" t="s">
        <v>161</v>
      </c>
      <c r="B10" s="393"/>
      <c r="C10" s="393"/>
      <c r="D10" s="393"/>
      <c r="E10" s="393"/>
      <c r="F10" s="393"/>
      <c r="G10" s="393"/>
      <c r="H10" s="393"/>
      <c r="I10" s="393"/>
      <c r="J10" s="393"/>
      <c r="K10" s="394"/>
    </row>
    <row r="11" spans="1:11" s="246" customFormat="1" ht="95.25" customHeight="1" thickBot="1" x14ac:dyDescent="0.3">
      <c r="A11" s="383" t="s">
        <v>142</v>
      </c>
      <c r="B11" s="384"/>
      <c r="C11" s="384"/>
      <c r="D11" s="384"/>
      <c r="E11" s="384"/>
      <c r="F11" s="384"/>
      <c r="G11" s="384"/>
      <c r="H11" s="384"/>
      <c r="I11" s="384"/>
      <c r="J11" s="384"/>
      <c r="K11" s="385"/>
    </row>
    <row r="12" spans="1:11" ht="34.5" customHeight="1" thickBot="1" x14ac:dyDescent="0.3">
      <c r="A12" s="386" t="s">
        <v>137</v>
      </c>
      <c r="B12" s="387"/>
      <c r="C12" s="387"/>
      <c r="D12" s="387"/>
      <c r="E12" s="387"/>
      <c r="F12" s="387"/>
      <c r="G12" s="387"/>
      <c r="H12" s="387"/>
      <c r="I12" s="387"/>
      <c r="J12" s="387"/>
      <c r="K12" s="388"/>
    </row>
    <row r="13" spans="1:11" x14ac:dyDescent="0.25">
      <c r="A13" s="249"/>
      <c r="B13" s="249"/>
      <c r="C13" s="249"/>
      <c r="D13" s="249"/>
      <c r="E13" s="249"/>
      <c r="F13" s="249"/>
      <c r="G13" s="249"/>
      <c r="H13" s="249"/>
      <c r="I13" s="249"/>
      <c r="J13" s="249"/>
      <c r="K13" s="249"/>
    </row>
    <row r="14" spans="1:11" x14ac:dyDescent="0.25">
      <c r="A14" s="245"/>
      <c r="B14" s="245"/>
      <c r="C14" s="245"/>
      <c r="D14" s="245"/>
      <c r="E14" s="245"/>
      <c r="F14" s="245"/>
      <c r="G14" s="245"/>
      <c r="H14" s="245"/>
      <c r="I14" s="245"/>
      <c r="J14" s="245"/>
      <c r="K14" s="245"/>
    </row>
    <row r="15" spans="1:11" x14ac:dyDescent="0.25">
      <c r="A15" s="245"/>
      <c r="B15" s="245"/>
      <c r="C15" s="245"/>
      <c r="D15" s="245"/>
      <c r="E15" s="245"/>
      <c r="F15" s="245"/>
      <c r="G15" s="245"/>
      <c r="H15" s="245"/>
      <c r="I15" s="245"/>
      <c r="J15" s="245"/>
      <c r="K15" s="245"/>
    </row>
    <row r="16" spans="1:11" x14ac:dyDescent="0.25">
      <c r="A16" s="245"/>
      <c r="B16" s="245"/>
      <c r="C16" s="245"/>
      <c r="D16" s="245"/>
      <c r="E16" s="245"/>
      <c r="F16" s="245"/>
      <c r="G16" s="245"/>
      <c r="H16" s="245"/>
      <c r="I16" s="245"/>
      <c r="J16" s="245"/>
      <c r="K16" s="245"/>
    </row>
    <row r="17" spans="1:11" x14ac:dyDescent="0.25">
      <c r="A17" s="245"/>
      <c r="B17" s="245"/>
      <c r="C17" s="245"/>
      <c r="D17" s="245"/>
      <c r="E17" s="245"/>
      <c r="F17" s="245"/>
      <c r="G17" s="245"/>
      <c r="H17" s="245"/>
      <c r="I17" s="245"/>
      <c r="J17" s="245"/>
      <c r="K17" s="245"/>
    </row>
    <row r="18" spans="1:11" x14ac:dyDescent="0.25">
      <c r="A18" s="245"/>
      <c r="B18" s="245"/>
      <c r="C18" s="245"/>
      <c r="D18" s="245"/>
      <c r="E18" s="245"/>
      <c r="F18" s="245"/>
      <c r="G18" s="245"/>
      <c r="H18" s="245"/>
      <c r="I18" s="245"/>
      <c r="J18" s="245"/>
      <c r="K18" s="245"/>
    </row>
    <row r="19" spans="1:11" x14ac:dyDescent="0.25">
      <c r="A19" s="245"/>
      <c r="B19" s="245"/>
      <c r="C19" s="245"/>
      <c r="D19" s="245"/>
      <c r="E19" s="245"/>
      <c r="F19" s="245"/>
      <c r="G19" s="245"/>
      <c r="H19" s="245"/>
      <c r="I19" s="245"/>
      <c r="J19" s="245"/>
      <c r="K19" s="245"/>
    </row>
    <row r="20" spans="1:11" x14ac:dyDescent="0.25">
      <c r="A20" s="245"/>
      <c r="B20" s="245"/>
      <c r="C20" s="245"/>
      <c r="D20" s="245"/>
      <c r="E20" s="245"/>
      <c r="F20" s="245"/>
      <c r="G20" s="245"/>
      <c r="H20" s="245"/>
      <c r="I20" s="245"/>
      <c r="J20" s="245"/>
      <c r="K20" s="245"/>
    </row>
    <row r="21" spans="1:11" x14ac:dyDescent="0.25">
      <c r="A21" s="245"/>
      <c r="B21" s="245"/>
      <c r="C21" s="245"/>
      <c r="D21" s="245"/>
      <c r="E21" s="245"/>
      <c r="F21" s="245"/>
      <c r="G21" s="245"/>
      <c r="H21" s="245"/>
      <c r="I21" s="245"/>
      <c r="J21" s="245"/>
      <c r="K21" s="245"/>
    </row>
    <row r="22" spans="1:11" x14ac:dyDescent="0.25">
      <c r="A22" s="245"/>
      <c r="B22" s="245"/>
      <c r="C22" s="245"/>
      <c r="D22" s="245"/>
      <c r="E22" s="245"/>
      <c r="F22" s="245"/>
      <c r="G22" s="245"/>
      <c r="H22" s="245"/>
      <c r="I22" s="245"/>
      <c r="J22" s="245"/>
      <c r="K22" s="245"/>
    </row>
    <row r="23" spans="1:11" x14ac:dyDescent="0.25">
      <c r="A23" s="245"/>
      <c r="B23" s="245"/>
      <c r="C23" s="245"/>
      <c r="D23" s="245"/>
      <c r="E23" s="245"/>
      <c r="F23" s="245"/>
      <c r="G23" s="245"/>
      <c r="H23" s="245"/>
      <c r="I23" s="245"/>
      <c r="J23" s="245"/>
      <c r="K23" s="245"/>
    </row>
    <row r="24" spans="1:11" x14ac:dyDescent="0.25">
      <c r="A24" s="245"/>
      <c r="B24" s="245"/>
      <c r="C24" s="245"/>
      <c r="D24" s="245"/>
      <c r="E24" s="245"/>
      <c r="F24" s="245"/>
      <c r="G24" s="245"/>
      <c r="H24" s="245"/>
      <c r="I24" s="245"/>
      <c r="J24" s="245"/>
      <c r="K24" s="245"/>
    </row>
    <row r="25" spans="1:11" x14ac:dyDescent="0.25">
      <c r="A25" s="245"/>
      <c r="B25" s="245"/>
      <c r="C25" s="245"/>
      <c r="D25" s="245"/>
      <c r="E25" s="245"/>
      <c r="F25" s="245"/>
      <c r="G25" s="245"/>
      <c r="H25" s="245"/>
      <c r="I25" s="245"/>
      <c r="J25" s="245"/>
      <c r="K25" s="245"/>
    </row>
    <row r="26" spans="1:11" x14ac:dyDescent="0.25">
      <c r="A26" s="245"/>
      <c r="B26" s="245"/>
      <c r="C26" s="245"/>
      <c r="D26" s="245"/>
      <c r="E26" s="245"/>
      <c r="F26" s="245"/>
      <c r="G26" s="245"/>
      <c r="H26" s="245"/>
      <c r="I26" s="245"/>
      <c r="J26" s="245"/>
      <c r="K26" s="245"/>
    </row>
    <row r="27" spans="1:11" x14ac:dyDescent="0.25">
      <c r="A27" s="245"/>
      <c r="B27" s="245"/>
      <c r="C27" s="245"/>
      <c r="D27" s="245"/>
      <c r="E27" s="245"/>
      <c r="F27" s="245"/>
      <c r="G27" s="245"/>
      <c r="H27" s="245"/>
      <c r="I27" s="245"/>
      <c r="J27" s="245"/>
      <c r="K27" s="245"/>
    </row>
    <row r="28" spans="1:11" x14ac:dyDescent="0.25">
      <c r="A28" s="245"/>
      <c r="B28" s="245"/>
      <c r="C28" s="245"/>
      <c r="D28" s="245"/>
      <c r="E28" s="245"/>
      <c r="F28" s="245"/>
      <c r="G28" s="245"/>
      <c r="H28" s="245"/>
      <c r="I28" s="245"/>
      <c r="J28" s="245"/>
      <c r="K28" s="245"/>
    </row>
    <row r="29" spans="1:11" x14ac:dyDescent="0.25">
      <c r="A29" s="245"/>
      <c r="B29" s="245"/>
      <c r="C29" s="245"/>
      <c r="D29" s="245"/>
      <c r="E29" s="245"/>
      <c r="F29" s="245"/>
      <c r="G29" s="245"/>
      <c r="H29" s="245"/>
      <c r="I29" s="245"/>
      <c r="J29" s="245"/>
      <c r="K29" s="245"/>
    </row>
    <row r="30" spans="1:11" x14ac:dyDescent="0.25">
      <c r="A30" s="245"/>
      <c r="B30" s="245"/>
      <c r="C30" s="245"/>
      <c r="D30" s="245"/>
      <c r="E30" s="245"/>
      <c r="F30" s="245"/>
      <c r="G30" s="245"/>
      <c r="H30" s="245"/>
      <c r="I30" s="245"/>
      <c r="J30" s="245"/>
      <c r="K30" s="245"/>
    </row>
    <row r="31" spans="1:11" x14ac:dyDescent="0.25">
      <c r="A31" s="245"/>
      <c r="B31" s="245"/>
      <c r="C31" s="245"/>
      <c r="D31" s="245"/>
      <c r="E31" s="245"/>
      <c r="F31" s="245"/>
      <c r="G31" s="245"/>
      <c r="H31" s="245"/>
      <c r="I31" s="245"/>
      <c r="J31" s="245"/>
      <c r="K31" s="245"/>
    </row>
    <row r="32" spans="1:11" x14ac:dyDescent="0.25">
      <c r="A32" s="245"/>
      <c r="B32" s="245"/>
      <c r="C32" s="245"/>
      <c r="D32" s="245"/>
      <c r="E32" s="245"/>
      <c r="F32" s="245"/>
      <c r="G32" s="245"/>
      <c r="H32" s="245"/>
      <c r="I32" s="245"/>
      <c r="J32" s="245"/>
      <c r="K32" s="245"/>
    </row>
    <row r="33" spans="1:11" x14ac:dyDescent="0.25">
      <c r="A33" s="245"/>
      <c r="B33" s="245"/>
      <c r="C33" s="245"/>
      <c r="D33" s="245"/>
      <c r="E33" s="245"/>
      <c r="F33" s="245"/>
      <c r="G33" s="245"/>
      <c r="H33" s="245"/>
      <c r="I33" s="245"/>
      <c r="J33" s="245"/>
      <c r="K33" s="245"/>
    </row>
    <row r="34" spans="1:11" x14ac:dyDescent="0.25">
      <c r="A34" s="245"/>
      <c r="B34" s="245"/>
      <c r="C34" s="245"/>
      <c r="D34" s="245"/>
      <c r="E34" s="245"/>
      <c r="F34" s="245"/>
      <c r="G34" s="245"/>
      <c r="H34" s="245"/>
      <c r="I34" s="245"/>
      <c r="J34" s="245"/>
      <c r="K34" s="245"/>
    </row>
    <row r="35" spans="1:11" x14ac:dyDescent="0.25">
      <c r="A35" s="245"/>
      <c r="B35" s="245"/>
      <c r="C35" s="245"/>
      <c r="D35" s="245"/>
      <c r="E35" s="245"/>
      <c r="F35" s="245"/>
      <c r="G35" s="245"/>
      <c r="H35" s="245"/>
      <c r="I35" s="245"/>
      <c r="J35" s="245"/>
      <c r="K35" s="245"/>
    </row>
    <row r="36" spans="1:11" x14ac:dyDescent="0.25">
      <c r="A36" s="245"/>
      <c r="B36" s="245"/>
      <c r="C36" s="245"/>
      <c r="D36" s="245"/>
      <c r="E36" s="245"/>
      <c r="F36" s="245"/>
      <c r="G36" s="245"/>
      <c r="H36" s="245"/>
      <c r="I36" s="245"/>
      <c r="J36" s="245"/>
      <c r="K36" s="245"/>
    </row>
    <row r="37" spans="1:11" x14ac:dyDescent="0.25">
      <c r="A37" s="245"/>
      <c r="B37" s="245"/>
      <c r="C37" s="245"/>
      <c r="D37" s="245"/>
      <c r="E37" s="245"/>
      <c r="F37" s="245"/>
      <c r="G37" s="245"/>
      <c r="H37" s="245"/>
      <c r="I37" s="245"/>
      <c r="J37" s="245"/>
      <c r="K37" s="245"/>
    </row>
    <row r="38" spans="1:11" x14ac:dyDescent="0.25">
      <c r="A38" s="245"/>
      <c r="B38" s="245"/>
      <c r="C38" s="245"/>
      <c r="D38" s="245"/>
      <c r="E38" s="245"/>
      <c r="F38" s="245"/>
      <c r="G38" s="245"/>
      <c r="H38" s="245"/>
      <c r="I38" s="245"/>
      <c r="J38" s="245"/>
      <c r="K38" s="245"/>
    </row>
    <row r="39" spans="1:11" x14ac:dyDescent="0.25">
      <c r="A39" s="245"/>
      <c r="B39" s="245"/>
      <c r="C39" s="245"/>
      <c r="D39" s="245"/>
      <c r="E39" s="245"/>
      <c r="F39" s="245"/>
      <c r="G39" s="245"/>
      <c r="H39" s="245"/>
      <c r="I39" s="245"/>
      <c r="J39" s="245"/>
      <c r="K39" s="245"/>
    </row>
    <row r="40" spans="1:11" x14ac:dyDescent="0.25">
      <c r="A40" s="245"/>
      <c r="B40" s="245"/>
      <c r="C40" s="245"/>
      <c r="D40" s="245"/>
      <c r="E40" s="245"/>
      <c r="F40" s="245"/>
      <c r="G40" s="245"/>
      <c r="H40" s="245"/>
      <c r="I40" s="245"/>
      <c r="J40" s="245"/>
      <c r="K40" s="245"/>
    </row>
    <row r="41" spans="1:11" x14ac:dyDescent="0.25">
      <c r="A41" s="245"/>
      <c r="B41" s="245"/>
      <c r="C41" s="245"/>
      <c r="D41" s="245"/>
      <c r="E41" s="245"/>
      <c r="F41" s="245"/>
      <c r="G41" s="245"/>
      <c r="H41" s="245"/>
      <c r="I41" s="245"/>
      <c r="J41" s="245"/>
      <c r="K41" s="245"/>
    </row>
    <row r="42" spans="1:11" x14ac:dyDescent="0.25">
      <c r="A42" s="245"/>
      <c r="B42" s="245"/>
      <c r="C42" s="245"/>
      <c r="D42" s="245"/>
      <c r="E42" s="245"/>
      <c r="F42" s="245"/>
      <c r="G42" s="245"/>
      <c r="H42" s="245"/>
      <c r="I42" s="245"/>
      <c r="J42" s="245"/>
      <c r="K42" s="245"/>
    </row>
    <row r="43" spans="1:11" x14ac:dyDescent="0.25">
      <c r="A43" s="245"/>
      <c r="B43" s="245"/>
      <c r="C43" s="245"/>
      <c r="D43" s="245"/>
      <c r="E43" s="245"/>
      <c r="F43" s="245"/>
      <c r="G43" s="245"/>
      <c r="H43" s="245"/>
      <c r="I43" s="245"/>
      <c r="J43" s="245"/>
      <c r="K43" s="245"/>
    </row>
    <row r="44" spans="1:11" x14ac:dyDescent="0.25">
      <c r="A44" s="245"/>
      <c r="B44" s="245"/>
      <c r="C44" s="245"/>
      <c r="D44" s="245"/>
      <c r="E44" s="245"/>
      <c r="F44" s="245"/>
      <c r="G44" s="245"/>
      <c r="H44" s="245"/>
      <c r="I44" s="245"/>
      <c r="J44" s="245"/>
      <c r="K44" s="245"/>
    </row>
    <row r="45" spans="1:11" x14ac:dyDescent="0.25">
      <c r="A45" s="245"/>
      <c r="B45" s="245"/>
      <c r="C45" s="245"/>
      <c r="D45" s="245"/>
      <c r="E45" s="245"/>
      <c r="F45" s="245"/>
      <c r="G45" s="245"/>
      <c r="H45" s="245"/>
      <c r="I45" s="245"/>
      <c r="J45" s="245"/>
      <c r="K45" s="245"/>
    </row>
    <row r="46" spans="1:11" x14ac:dyDescent="0.25">
      <c r="A46" s="245"/>
      <c r="B46" s="245"/>
      <c r="C46" s="245"/>
      <c r="D46" s="245"/>
      <c r="E46" s="245"/>
      <c r="F46" s="245"/>
      <c r="G46" s="245"/>
      <c r="H46" s="245"/>
      <c r="I46" s="245"/>
      <c r="J46" s="245"/>
      <c r="K46" s="245"/>
    </row>
    <row r="47" spans="1:11" x14ac:dyDescent="0.25">
      <c r="A47" s="245"/>
      <c r="B47" s="245"/>
      <c r="C47" s="245"/>
      <c r="D47" s="245"/>
      <c r="E47" s="245"/>
      <c r="F47" s="245"/>
      <c r="G47" s="245"/>
      <c r="H47" s="245"/>
      <c r="I47" s="245"/>
      <c r="J47" s="245"/>
      <c r="K47" s="245"/>
    </row>
    <row r="48" spans="1:11" x14ac:dyDescent="0.25">
      <c r="A48" s="245"/>
      <c r="B48" s="245"/>
      <c r="C48" s="245"/>
      <c r="D48" s="245"/>
      <c r="E48" s="245"/>
      <c r="F48" s="245"/>
      <c r="G48" s="245"/>
      <c r="H48" s="245"/>
      <c r="I48" s="245"/>
      <c r="J48" s="245"/>
      <c r="K48" s="245"/>
    </row>
    <row r="49" spans="1:11" x14ac:dyDescent="0.25">
      <c r="A49" s="245"/>
      <c r="B49" s="245"/>
      <c r="C49" s="245"/>
      <c r="D49" s="245"/>
      <c r="E49" s="245"/>
      <c r="F49" s="245"/>
      <c r="G49" s="245"/>
      <c r="H49" s="245"/>
      <c r="I49" s="245"/>
      <c r="J49" s="245"/>
      <c r="K49" s="245"/>
    </row>
    <row r="50" spans="1:11" x14ac:dyDescent="0.25">
      <c r="A50" s="245"/>
      <c r="B50" s="245"/>
      <c r="C50" s="245"/>
      <c r="D50" s="245"/>
      <c r="E50" s="245"/>
      <c r="F50" s="245"/>
      <c r="G50" s="245"/>
      <c r="H50" s="245"/>
      <c r="I50" s="245"/>
      <c r="J50" s="245"/>
      <c r="K50" s="245"/>
    </row>
    <row r="51" spans="1:11" x14ac:dyDescent="0.25">
      <c r="A51" s="245"/>
      <c r="B51" s="245"/>
      <c r="C51" s="245"/>
      <c r="D51" s="245"/>
      <c r="E51" s="245"/>
      <c r="F51" s="245"/>
      <c r="G51" s="245"/>
      <c r="H51" s="245"/>
      <c r="I51" s="245"/>
      <c r="J51" s="245"/>
      <c r="K51" s="245"/>
    </row>
    <row r="52" spans="1:11" x14ac:dyDescent="0.25">
      <c r="A52" s="245"/>
      <c r="B52" s="245"/>
      <c r="C52" s="245"/>
      <c r="D52" s="245"/>
      <c r="E52" s="245"/>
      <c r="F52" s="245"/>
      <c r="G52" s="245"/>
      <c r="H52" s="245"/>
      <c r="I52" s="245"/>
      <c r="J52" s="245"/>
      <c r="K52" s="245"/>
    </row>
    <row r="53" spans="1:11" x14ac:dyDescent="0.25">
      <c r="A53" s="245"/>
      <c r="B53" s="245"/>
      <c r="C53" s="245"/>
      <c r="D53" s="245"/>
      <c r="E53" s="245"/>
      <c r="F53" s="245"/>
      <c r="G53" s="245"/>
      <c r="H53" s="245"/>
      <c r="I53" s="245"/>
      <c r="J53" s="245"/>
      <c r="K53" s="245"/>
    </row>
    <row r="54" spans="1:11" x14ac:dyDescent="0.25">
      <c r="A54" s="245"/>
      <c r="B54" s="245"/>
      <c r="C54" s="245"/>
      <c r="D54" s="245"/>
      <c r="E54" s="245"/>
      <c r="F54" s="245"/>
      <c r="G54" s="245"/>
      <c r="H54" s="245"/>
      <c r="I54" s="245"/>
      <c r="J54" s="245"/>
      <c r="K54" s="245"/>
    </row>
    <row r="55" spans="1:11" x14ac:dyDescent="0.25">
      <c r="A55" s="245"/>
      <c r="B55" s="245"/>
      <c r="C55" s="245"/>
      <c r="D55" s="245"/>
      <c r="E55" s="245"/>
      <c r="F55" s="245"/>
      <c r="G55" s="245"/>
      <c r="H55" s="245"/>
      <c r="I55" s="245"/>
      <c r="J55" s="245"/>
      <c r="K55" s="245"/>
    </row>
    <row r="56" spans="1:11" x14ac:dyDescent="0.25">
      <c r="A56" s="245"/>
      <c r="B56" s="245"/>
      <c r="C56" s="245"/>
      <c r="D56" s="245"/>
      <c r="E56" s="245"/>
      <c r="F56" s="245"/>
      <c r="G56" s="245"/>
      <c r="H56" s="245"/>
      <c r="I56" s="245"/>
      <c r="J56" s="245"/>
      <c r="K56" s="245"/>
    </row>
    <row r="57" spans="1:11" x14ac:dyDescent="0.25">
      <c r="A57" s="245"/>
      <c r="B57" s="245"/>
      <c r="C57" s="245"/>
      <c r="D57" s="245"/>
      <c r="E57" s="245"/>
      <c r="F57" s="245"/>
      <c r="G57" s="245"/>
      <c r="H57" s="245"/>
      <c r="I57" s="245"/>
      <c r="J57" s="245"/>
      <c r="K57" s="245"/>
    </row>
  </sheetData>
  <mergeCells count="9">
    <mergeCell ref="A11:K11"/>
    <mergeCell ref="A12:K12"/>
    <mergeCell ref="A3:K3"/>
    <mergeCell ref="A5:K5"/>
    <mergeCell ref="A6:K6"/>
    <mergeCell ref="A7:K7"/>
    <mergeCell ref="A8:K8"/>
    <mergeCell ref="A9:K9"/>
    <mergeCell ref="A10:K10"/>
  </mergeCells>
  <pageMargins left="0.7" right="0.7" top="0.75" bottom="0.75" header="0.3" footer="0.3"/>
  <pageSetup paperSize="9" scale="86"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tabColor rgb="FF00B050"/>
    <pageSetUpPr fitToPage="1"/>
  </sheetPr>
  <dimension ref="A1:K158"/>
  <sheetViews>
    <sheetView view="pageBreakPreview" topLeftCell="A82" zoomScale="85" zoomScaleNormal="85" zoomScaleSheetLayoutView="85" zoomScalePageLayoutView="40" workbookViewId="0">
      <selection activeCell="B143" sqref="B143"/>
    </sheetView>
  </sheetViews>
  <sheetFormatPr defaultColWidth="9" defaultRowHeight="15" x14ac:dyDescent="0.25"/>
  <cols>
    <col min="1" max="1" width="43.7109375" style="140" customWidth="1"/>
    <col min="2" max="2" width="23.7109375" style="140" customWidth="1"/>
    <col min="3" max="3" width="21.5703125" style="140" customWidth="1"/>
    <col min="4" max="4" width="20.28515625" style="140" customWidth="1"/>
    <col min="5" max="5" width="16" style="140" customWidth="1"/>
    <col min="6" max="6" width="19" style="140" customWidth="1"/>
    <col min="7" max="7" width="15.42578125" style="140" customWidth="1"/>
    <col min="8" max="8" width="14.28515625" style="140" customWidth="1"/>
    <col min="9" max="9" width="14.5703125" style="140" customWidth="1"/>
    <col min="10" max="10" width="13" style="140" hidden="1" customWidth="1"/>
    <col min="11" max="11" width="62.140625" style="140" customWidth="1"/>
    <col min="12" max="16384" width="9" style="140"/>
  </cols>
  <sheetData>
    <row r="1" spans="1:9" ht="45" customHeight="1" thickBot="1" x14ac:dyDescent="0.3">
      <c r="A1" s="139"/>
      <c r="B1" s="139"/>
      <c r="C1" s="139"/>
      <c r="D1" s="139"/>
      <c r="E1" s="139"/>
      <c r="F1" s="139"/>
      <c r="G1" s="139"/>
      <c r="H1" s="139"/>
      <c r="I1" s="139"/>
    </row>
    <row r="2" spans="1:9" s="1" customFormat="1" ht="30" customHeight="1" x14ac:dyDescent="0.25">
      <c r="A2" s="37" t="s">
        <v>0</v>
      </c>
      <c r="B2" s="491"/>
      <c r="C2" s="491"/>
      <c r="D2" s="491"/>
      <c r="E2" s="491"/>
      <c r="F2" s="491"/>
      <c r="G2" s="491"/>
      <c r="H2" s="492"/>
      <c r="I2" s="35"/>
    </row>
    <row r="3" spans="1:9" s="1" customFormat="1" ht="30" customHeight="1" x14ac:dyDescent="0.25">
      <c r="A3" s="38" t="s">
        <v>1</v>
      </c>
      <c r="B3" s="489"/>
      <c r="C3" s="489"/>
      <c r="D3" s="489"/>
      <c r="E3" s="489"/>
      <c r="F3" s="489"/>
      <c r="G3" s="489"/>
      <c r="H3" s="490"/>
      <c r="I3" s="35"/>
    </row>
    <row r="4" spans="1:9" s="1" customFormat="1" ht="30" customHeight="1" x14ac:dyDescent="0.25">
      <c r="A4" s="38" t="s">
        <v>2</v>
      </c>
      <c r="B4" s="489"/>
      <c r="C4" s="489"/>
      <c r="D4" s="489"/>
      <c r="E4" s="489"/>
      <c r="F4" s="489"/>
      <c r="G4" s="489"/>
      <c r="H4" s="490"/>
      <c r="I4" s="35"/>
    </row>
    <row r="5" spans="1:9" s="1" customFormat="1" ht="30" customHeight="1" x14ac:dyDescent="0.25">
      <c r="A5" s="38" t="s">
        <v>48</v>
      </c>
      <c r="B5" s="496"/>
      <c r="C5" s="496"/>
      <c r="D5" s="496"/>
      <c r="E5" s="496"/>
      <c r="F5" s="496"/>
      <c r="G5" s="496"/>
      <c r="H5" s="497"/>
      <c r="I5" s="35"/>
    </row>
    <row r="6" spans="1:9" s="1" customFormat="1" ht="30" customHeight="1" thickBot="1" x14ac:dyDescent="0.3">
      <c r="A6" s="39" t="s">
        <v>49</v>
      </c>
      <c r="B6" s="494"/>
      <c r="C6" s="494"/>
      <c r="D6" s="494"/>
      <c r="E6" s="493" t="s">
        <v>81</v>
      </c>
      <c r="F6" s="493"/>
      <c r="G6" s="494"/>
      <c r="H6" s="495"/>
      <c r="I6" s="35"/>
    </row>
    <row r="7" spans="1:9" x14ac:dyDescent="0.25">
      <c r="A7" s="139"/>
      <c r="B7" s="139"/>
      <c r="C7" s="139"/>
      <c r="D7" s="139"/>
      <c r="E7" s="139"/>
      <c r="F7" s="139"/>
      <c r="G7" s="139"/>
      <c r="H7" s="139"/>
      <c r="I7" s="139"/>
    </row>
    <row r="8" spans="1:9" ht="24.75" customHeight="1" x14ac:dyDescent="0.25">
      <c r="A8" s="508" t="s">
        <v>138</v>
      </c>
      <c r="B8" s="508"/>
      <c r="C8" s="508"/>
      <c r="D8" s="508"/>
      <c r="E8" s="508"/>
      <c r="F8" s="508"/>
      <c r="G8" s="508"/>
      <c r="H8" s="141"/>
      <c r="I8" s="139"/>
    </row>
    <row r="9" spans="1:9" ht="26.25" x14ac:dyDescent="0.25">
      <c r="A9" s="509" t="s">
        <v>13</v>
      </c>
      <c r="B9" s="509"/>
      <c r="C9" s="509"/>
      <c r="D9" s="509"/>
      <c r="E9" s="509"/>
      <c r="F9" s="509"/>
      <c r="G9" s="509"/>
      <c r="H9" s="142"/>
      <c r="I9" s="139"/>
    </row>
    <row r="10" spans="1:9" x14ac:dyDescent="0.25">
      <c r="A10" s="139"/>
      <c r="B10" s="139"/>
      <c r="C10" s="139"/>
      <c r="D10" s="139"/>
      <c r="E10" s="139"/>
      <c r="F10" s="139"/>
      <c r="G10" s="139"/>
      <c r="H10" s="139"/>
      <c r="I10" s="139"/>
    </row>
    <row r="11" spans="1:9" ht="15.75" thickBot="1" x14ac:dyDescent="0.3">
      <c r="A11" s="139"/>
      <c r="B11" s="139"/>
      <c r="C11" s="139"/>
      <c r="D11" s="139"/>
      <c r="E11" s="139"/>
      <c r="F11" s="139"/>
      <c r="G11" s="139"/>
      <c r="H11" s="139"/>
      <c r="I11" s="139"/>
    </row>
    <row r="12" spans="1:9" ht="24.95" customHeight="1" x14ac:dyDescent="0.25">
      <c r="A12" s="498" t="s">
        <v>14</v>
      </c>
      <c r="B12" s="499"/>
      <c r="C12" s="499"/>
      <c r="D12" s="499"/>
      <c r="E12" s="499"/>
      <c r="F12" s="499"/>
      <c r="G12" s="499"/>
      <c r="H12" s="500"/>
      <c r="I12" s="139"/>
    </row>
    <row r="13" spans="1:9" ht="20.100000000000001" customHeight="1" x14ac:dyDescent="0.25">
      <c r="A13" s="504" t="s">
        <v>15</v>
      </c>
      <c r="B13" s="505"/>
      <c r="C13" s="460" t="s">
        <v>38</v>
      </c>
      <c r="D13" s="460"/>
      <c r="E13" s="460"/>
      <c r="F13" s="460"/>
      <c r="G13" s="460"/>
      <c r="H13" s="461"/>
      <c r="I13" s="139"/>
    </row>
    <row r="14" spans="1:9" ht="35.25" customHeight="1" thickBot="1" x14ac:dyDescent="0.3">
      <c r="A14" s="506" t="s">
        <v>16</v>
      </c>
      <c r="B14" s="507"/>
      <c r="C14" s="501" t="s">
        <v>37</v>
      </c>
      <c r="D14" s="502"/>
      <c r="E14" s="502"/>
      <c r="F14" s="502"/>
      <c r="G14" s="502"/>
      <c r="H14" s="503"/>
      <c r="I14" s="139"/>
    </row>
    <row r="15" spans="1:9" ht="24.95" customHeight="1" thickTop="1" x14ac:dyDescent="0.25">
      <c r="A15" s="457" t="s">
        <v>17</v>
      </c>
      <c r="B15" s="458"/>
      <c r="C15" s="458"/>
      <c r="D15" s="458"/>
      <c r="E15" s="458"/>
      <c r="F15" s="458"/>
      <c r="G15" s="458"/>
      <c r="H15" s="459"/>
      <c r="I15" s="139"/>
    </row>
    <row r="16" spans="1:9" ht="20.100000000000001" customHeight="1" x14ac:dyDescent="0.25">
      <c r="A16" s="504" t="s">
        <v>18</v>
      </c>
      <c r="B16" s="505"/>
      <c r="C16" s="460" t="s">
        <v>38</v>
      </c>
      <c r="D16" s="460"/>
      <c r="E16" s="460"/>
      <c r="F16" s="460"/>
      <c r="G16" s="460"/>
      <c r="H16" s="461"/>
      <c r="I16" s="139"/>
    </row>
    <row r="17" spans="1:9" ht="20.100000000000001" customHeight="1" thickBot="1" x14ac:dyDescent="0.3">
      <c r="A17" s="514" t="s">
        <v>19</v>
      </c>
      <c r="B17" s="515"/>
      <c r="C17" s="462" t="s">
        <v>38</v>
      </c>
      <c r="D17" s="462"/>
      <c r="E17" s="462"/>
      <c r="F17" s="462"/>
      <c r="G17" s="462"/>
      <c r="H17" s="463"/>
      <c r="I17" s="139"/>
    </row>
    <row r="18" spans="1:9" ht="24.95" customHeight="1" thickTop="1" x14ac:dyDescent="0.25">
      <c r="A18" s="464" t="s">
        <v>20</v>
      </c>
      <c r="B18" s="465"/>
      <c r="C18" s="465"/>
      <c r="D18" s="465"/>
      <c r="E18" s="465"/>
      <c r="F18" s="465"/>
      <c r="G18" s="465"/>
      <c r="H18" s="466"/>
      <c r="I18" s="139"/>
    </row>
    <row r="19" spans="1:9" ht="20.100000000000001" customHeight="1" x14ac:dyDescent="0.25">
      <c r="A19" s="504" t="s">
        <v>84</v>
      </c>
      <c r="B19" s="505"/>
      <c r="C19" s="467" t="s">
        <v>39</v>
      </c>
      <c r="D19" s="467"/>
      <c r="E19" s="467"/>
      <c r="F19" s="467"/>
      <c r="G19" s="467"/>
      <c r="H19" s="468"/>
      <c r="I19" s="139"/>
    </row>
    <row r="20" spans="1:9" ht="20.100000000000001" customHeight="1" x14ac:dyDescent="0.25">
      <c r="A20" s="504" t="s">
        <v>47</v>
      </c>
      <c r="B20" s="505"/>
      <c r="C20" s="469" t="s">
        <v>52</v>
      </c>
      <c r="D20" s="469"/>
      <c r="E20" s="469"/>
      <c r="F20" s="469"/>
      <c r="G20" s="469"/>
      <c r="H20" s="470"/>
      <c r="I20" s="139"/>
    </row>
    <row r="21" spans="1:9" ht="20.100000000000001" customHeight="1" thickBot="1" x14ac:dyDescent="0.3">
      <c r="A21" s="481" t="s">
        <v>21</v>
      </c>
      <c r="B21" s="482"/>
      <c r="C21" s="471" t="s">
        <v>38</v>
      </c>
      <c r="D21" s="471"/>
      <c r="E21" s="471"/>
      <c r="F21" s="471"/>
      <c r="G21" s="471"/>
      <c r="H21" s="472"/>
      <c r="I21" s="139"/>
    </row>
    <row r="22" spans="1:9" ht="15.75" thickBot="1" x14ac:dyDescent="0.3">
      <c r="A22" s="139"/>
      <c r="B22" s="139"/>
      <c r="C22" s="139"/>
      <c r="D22" s="139"/>
      <c r="E22" s="139"/>
      <c r="F22" s="139"/>
      <c r="G22" s="139"/>
      <c r="H22" s="139"/>
      <c r="I22" s="139"/>
    </row>
    <row r="23" spans="1:9" ht="41.25" customHeight="1" thickBot="1" x14ac:dyDescent="0.3">
      <c r="A23" s="479" t="s">
        <v>156</v>
      </c>
      <c r="B23" s="480"/>
      <c r="C23" s="486"/>
      <c r="D23" s="487"/>
      <c r="E23" s="487"/>
      <c r="F23" s="487"/>
      <c r="G23" s="487"/>
      <c r="H23" s="488"/>
      <c r="I23" s="139"/>
    </row>
    <row r="24" spans="1:9" ht="42.75" customHeight="1" thickBot="1" x14ac:dyDescent="0.3">
      <c r="A24" s="139"/>
      <c r="B24" s="139"/>
      <c r="C24" s="139"/>
      <c r="D24" s="139"/>
      <c r="E24" s="139"/>
      <c r="F24" s="139"/>
      <c r="G24" s="139"/>
      <c r="H24" s="139"/>
      <c r="I24" s="139"/>
    </row>
    <row r="25" spans="1:9" ht="24.95" customHeight="1" x14ac:dyDescent="0.25">
      <c r="A25" s="483" t="s">
        <v>22</v>
      </c>
      <c r="B25" s="484"/>
      <c r="C25" s="484"/>
      <c r="D25" s="484"/>
      <c r="E25" s="484"/>
      <c r="F25" s="484"/>
      <c r="G25" s="484"/>
      <c r="H25" s="484"/>
      <c r="I25" s="485"/>
    </row>
    <row r="26" spans="1:9" ht="60" customHeight="1" x14ac:dyDescent="0.25">
      <c r="A26" s="410" t="s">
        <v>145</v>
      </c>
      <c r="B26" s="402"/>
      <c r="C26" s="402"/>
      <c r="D26" s="402"/>
      <c r="E26" s="402"/>
      <c r="F26" s="402"/>
      <c r="G26" s="402"/>
      <c r="H26" s="402"/>
      <c r="I26" s="403"/>
    </row>
    <row r="27" spans="1:9" ht="41.25" customHeight="1" thickBot="1" x14ac:dyDescent="0.3">
      <c r="A27" s="473"/>
      <c r="B27" s="474"/>
      <c r="C27" s="474"/>
      <c r="D27" s="474"/>
      <c r="E27" s="474"/>
      <c r="F27" s="474"/>
      <c r="G27" s="474"/>
      <c r="H27" s="474"/>
      <c r="I27" s="475"/>
    </row>
    <row r="28" spans="1:9" ht="34.5" customHeight="1" thickTop="1" x14ac:dyDescent="0.25">
      <c r="A28" s="476" t="s">
        <v>59</v>
      </c>
      <c r="B28" s="477"/>
      <c r="C28" s="477"/>
      <c r="D28" s="477"/>
      <c r="E28" s="477"/>
      <c r="F28" s="477"/>
      <c r="G28" s="477"/>
      <c r="H28" s="477"/>
      <c r="I28" s="478"/>
    </row>
    <row r="29" spans="1:9" ht="35.25" customHeight="1" x14ac:dyDescent="0.25">
      <c r="A29" s="401" t="s">
        <v>90</v>
      </c>
      <c r="B29" s="402"/>
      <c r="C29" s="402"/>
      <c r="D29" s="402"/>
      <c r="E29" s="402"/>
      <c r="F29" s="402"/>
      <c r="G29" s="402"/>
      <c r="H29" s="402"/>
      <c r="I29" s="403"/>
    </row>
    <row r="30" spans="1:9" ht="35.25" customHeight="1" thickBot="1" x14ac:dyDescent="0.3">
      <c r="A30" s="404"/>
      <c r="B30" s="405"/>
      <c r="C30" s="405"/>
      <c r="D30" s="405"/>
      <c r="E30" s="405"/>
      <c r="F30" s="405"/>
      <c r="G30" s="405"/>
      <c r="H30" s="405"/>
      <c r="I30" s="406"/>
    </row>
    <row r="31" spans="1:9" ht="24.95" customHeight="1" thickTop="1" x14ac:dyDescent="0.25">
      <c r="A31" s="407" t="s">
        <v>25</v>
      </c>
      <c r="B31" s="408"/>
      <c r="C31" s="408"/>
      <c r="D31" s="408"/>
      <c r="E31" s="408"/>
      <c r="F31" s="408"/>
      <c r="G31" s="408"/>
      <c r="H31" s="408"/>
      <c r="I31" s="409"/>
    </row>
    <row r="32" spans="1:9" ht="30" customHeight="1" x14ac:dyDescent="0.25">
      <c r="A32" s="410" t="s">
        <v>160</v>
      </c>
      <c r="B32" s="402"/>
      <c r="C32" s="402"/>
      <c r="D32" s="402"/>
      <c r="E32" s="402"/>
      <c r="F32" s="402"/>
      <c r="G32" s="402"/>
      <c r="H32" s="402"/>
      <c r="I32" s="403"/>
    </row>
    <row r="33" spans="1:9" ht="288.75" customHeight="1" x14ac:dyDescent="0.25">
      <c r="A33" s="401"/>
      <c r="B33" s="402"/>
      <c r="C33" s="402"/>
      <c r="D33" s="402"/>
      <c r="E33" s="402"/>
      <c r="F33" s="402"/>
      <c r="G33" s="402"/>
      <c r="H33" s="402"/>
      <c r="I33" s="403"/>
    </row>
    <row r="34" spans="1:9" ht="15.75" thickBot="1" x14ac:dyDescent="0.3">
      <c r="A34" s="411" t="s">
        <v>24</v>
      </c>
      <c r="B34" s="412"/>
      <c r="C34" s="412"/>
      <c r="D34" s="412"/>
      <c r="E34" s="412"/>
      <c r="F34" s="412"/>
      <c r="G34" s="412"/>
      <c r="H34" s="412"/>
      <c r="I34" s="413"/>
    </row>
    <row r="35" spans="1:9" ht="45" customHeight="1" x14ac:dyDescent="0.25">
      <c r="A35" s="139"/>
      <c r="B35" s="139"/>
      <c r="C35" s="139"/>
      <c r="D35" s="139"/>
      <c r="E35" s="139"/>
      <c r="F35" s="139"/>
      <c r="G35" s="139"/>
      <c r="H35" s="139"/>
      <c r="I35" s="139"/>
    </row>
    <row r="36" spans="1:9" ht="26.25" customHeight="1" x14ac:dyDescent="0.25">
      <c r="A36" s="40" t="s">
        <v>50</v>
      </c>
      <c r="B36" s="139"/>
      <c r="C36" s="139"/>
      <c r="D36" s="139"/>
      <c r="E36" s="139"/>
      <c r="F36" s="139"/>
      <c r="G36" s="139"/>
      <c r="H36" s="139"/>
      <c r="I36" s="139"/>
    </row>
    <row r="37" spans="1:9" ht="8.25" customHeight="1" thickBot="1" x14ac:dyDescent="0.3">
      <c r="A37" s="139"/>
      <c r="B37" s="139"/>
      <c r="C37" s="139"/>
      <c r="D37" s="139"/>
      <c r="E37" s="139"/>
      <c r="F37" s="139"/>
      <c r="G37" s="139"/>
      <c r="H37" s="139"/>
      <c r="I37" s="139"/>
    </row>
    <row r="38" spans="1:9" x14ac:dyDescent="0.25">
      <c r="A38" s="441" t="s">
        <v>60</v>
      </c>
      <c r="B38" s="143" t="s">
        <v>30</v>
      </c>
      <c r="C38" s="423" t="s">
        <v>56</v>
      </c>
      <c r="D38" s="456"/>
      <c r="E38" s="424"/>
      <c r="F38" s="423" t="s">
        <v>54</v>
      </c>
      <c r="G38" s="424"/>
      <c r="H38" s="423" t="s">
        <v>31</v>
      </c>
      <c r="I38" s="439"/>
    </row>
    <row r="39" spans="1:9" x14ac:dyDescent="0.25">
      <c r="A39" s="442"/>
      <c r="B39" s="144"/>
      <c r="C39" s="145" t="s">
        <v>55</v>
      </c>
      <c r="D39" s="146"/>
      <c r="E39" s="147" t="s">
        <v>57</v>
      </c>
      <c r="F39" s="145" t="s">
        <v>55</v>
      </c>
      <c r="G39" s="147" t="s">
        <v>57</v>
      </c>
      <c r="H39" s="427"/>
      <c r="I39" s="440"/>
    </row>
    <row r="40" spans="1:9" ht="29.25" customHeight="1" x14ac:dyDescent="0.25">
      <c r="A40" s="425" t="s">
        <v>61</v>
      </c>
      <c r="B40" s="426"/>
      <c r="C40" s="145"/>
      <c r="D40" s="146"/>
      <c r="E40" s="147"/>
      <c r="F40" s="145"/>
      <c r="G40" s="147"/>
      <c r="H40" s="148"/>
      <c r="I40" s="149"/>
    </row>
    <row r="41" spans="1:9" ht="29.25" customHeight="1" x14ac:dyDescent="0.25">
      <c r="A41" s="150" t="s">
        <v>43</v>
      </c>
      <c r="B41" s="244" t="s">
        <v>58</v>
      </c>
      <c r="C41" s="152"/>
      <c r="D41" s="153"/>
      <c r="E41" s="154">
        <v>2017</v>
      </c>
      <c r="F41" s="152"/>
      <c r="G41" s="155"/>
      <c r="H41" s="421"/>
      <c r="I41" s="422"/>
    </row>
    <row r="42" spans="1:9" ht="29.25" customHeight="1" x14ac:dyDescent="0.25">
      <c r="A42" s="150" t="s">
        <v>45</v>
      </c>
      <c r="B42" s="151" t="s">
        <v>58</v>
      </c>
      <c r="C42" s="152"/>
      <c r="D42" s="153"/>
      <c r="E42" s="154">
        <v>2017</v>
      </c>
      <c r="F42" s="152"/>
      <c r="G42" s="155"/>
      <c r="H42" s="421"/>
      <c r="I42" s="422"/>
    </row>
    <row r="43" spans="1:9" ht="29.25" customHeight="1" x14ac:dyDescent="0.25">
      <c r="A43" s="150" t="s">
        <v>44</v>
      </c>
      <c r="B43" s="151" t="s">
        <v>58</v>
      </c>
      <c r="C43" s="152"/>
      <c r="D43" s="153"/>
      <c r="E43" s="154">
        <v>2017</v>
      </c>
      <c r="F43" s="152"/>
      <c r="G43" s="155"/>
      <c r="H43" s="421"/>
      <c r="I43" s="422"/>
    </row>
    <row r="44" spans="1:9" ht="29.25" customHeight="1" x14ac:dyDescent="0.25">
      <c r="A44" s="425" t="s">
        <v>154</v>
      </c>
      <c r="B44" s="426"/>
      <c r="C44" s="145"/>
      <c r="D44" s="146"/>
      <c r="E44" s="147"/>
      <c r="F44" s="156"/>
      <c r="G44" s="157"/>
      <c r="H44" s="148"/>
      <c r="I44" s="149"/>
    </row>
    <row r="45" spans="1:9" ht="29.25" customHeight="1" x14ac:dyDescent="0.25">
      <c r="A45" s="158"/>
      <c r="B45" s="159"/>
      <c r="C45" s="160"/>
      <c r="D45" s="161"/>
      <c r="E45" s="162"/>
      <c r="F45" s="152"/>
      <c r="G45" s="155"/>
      <c r="H45" s="421"/>
      <c r="I45" s="422"/>
    </row>
    <row r="46" spans="1:9" ht="29.25" customHeight="1" x14ac:dyDescent="0.25">
      <c r="A46" s="158"/>
      <c r="B46" s="159"/>
      <c r="C46" s="160"/>
      <c r="D46" s="161"/>
      <c r="E46" s="162"/>
      <c r="F46" s="152"/>
      <c r="G46" s="155"/>
      <c r="H46" s="421"/>
      <c r="I46" s="422"/>
    </row>
    <row r="47" spans="1:9" ht="29.25" customHeight="1" x14ac:dyDescent="0.25">
      <c r="A47" s="158"/>
      <c r="B47" s="159"/>
      <c r="C47" s="160"/>
      <c r="D47" s="161"/>
      <c r="E47" s="162"/>
      <c r="F47" s="152"/>
      <c r="G47" s="155"/>
      <c r="H47" s="421"/>
      <c r="I47" s="422"/>
    </row>
    <row r="48" spans="1:9" ht="29.25" customHeight="1" x14ac:dyDescent="0.25">
      <c r="A48" s="158"/>
      <c r="B48" s="159"/>
      <c r="C48" s="160"/>
      <c r="D48" s="161"/>
      <c r="E48" s="162"/>
      <c r="F48" s="152"/>
      <c r="G48" s="155"/>
      <c r="H48" s="421"/>
      <c r="I48" s="422"/>
    </row>
    <row r="49" spans="1:10" ht="29.25" customHeight="1" x14ac:dyDescent="0.25">
      <c r="A49" s="158"/>
      <c r="B49" s="159"/>
      <c r="C49" s="160"/>
      <c r="D49" s="161"/>
      <c r="E49" s="162"/>
      <c r="F49" s="152"/>
      <c r="G49" s="155"/>
      <c r="H49" s="421"/>
      <c r="I49" s="422"/>
    </row>
    <row r="50" spans="1:10" ht="29.25" customHeight="1" x14ac:dyDescent="0.25">
      <c r="A50" s="158"/>
      <c r="B50" s="159"/>
      <c r="C50" s="160"/>
      <c r="D50" s="161"/>
      <c r="E50" s="162"/>
      <c r="F50" s="152"/>
      <c r="G50" s="155"/>
      <c r="H50" s="421"/>
      <c r="I50" s="422"/>
    </row>
    <row r="51" spans="1:10" ht="29.25" customHeight="1" x14ac:dyDescent="0.25">
      <c r="A51" s="158"/>
      <c r="B51" s="159"/>
      <c r="C51" s="160"/>
      <c r="D51" s="161"/>
      <c r="E51" s="162"/>
      <c r="F51" s="152"/>
      <c r="G51" s="155"/>
      <c r="H51" s="421"/>
      <c r="I51" s="422"/>
    </row>
    <row r="52" spans="1:10" ht="29.25" customHeight="1" x14ac:dyDescent="0.25">
      <c r="A52" s="158"/>
      <c r="B52" s="159"/>
      <c r="C52" s="160"/>
      <c r="D52" s="161"/>
      <c r="E52" s="162"/>
      <c r="F52" s="152"/>
      <c r="G52" s="155"/>
      <c r="H52" s="421"/>
      <c r="I52" s="422"/>
    </row>
    <row r="53" spans="1:10" ht="29.25" customHeight="1" thickBot="1" x14ac:dyDescent="0.3">
      <c r="A53" s="163"/>
      <c r="B53" s="164"/>
      <c r="C53" s="165"/>
      <c r="D53" s="166"/>
      <c r="E53" s="167"/>
      <c r="F53" s="168"/>
      <c r="G53" s="169"/>
      <c r="H53" s="430"/>
      <c r="I53" s="431"/>
    </row>
    <row r="54" spans="1:10" ht="46.5" customHeight="1" x14ac:dyDescent="0.25">
      <c r="A54" s="428" t="s">
        <v>139</v>
      </c>
      <c r="B54" s="429"/>
      <c r="C54" s="429"/>
      <c r="D54" s="429"/>
      <c r="E54" s="429"/>
      <c r="F54" s="429"/>
      <c r="G54" s="429"/>
      <c r="H54" s="429"/>
      <c r="I54" s="429"/>
    </row>
    <row r="55" spans="1:10" ht="31.5" customHeight="1" x14ac:dyDescent="0.25">
      <c r="A55" s="139"/>
      <c r="B55" s="139"/>
      <c r="C55" s="139"/>
      <c r="D55" s="139"/>
      <c r="E55" s="139"/>
      <c r="F55" s="139"/>
      <c r="G55" s="139"/>
      <c r="H55" s="139"/>
      <c r="I55" s="139"/>
    </row>
    <row r="56" spans="1:10" ht="21" x14ac:dyDescent="0.25">
      <c r="A56" s="40" t="s">
        <v>32</v>
      </c>
      <c r="B56" s="170"/>
      <c r="C56" s="170"/>
      <c r="D56" s="170"/>
      <c r="E56" s="170"/>
      <c r="F56" s="170"/>
      <c r="G56" s="170"/>
      <c r="H56" s="170"/>
      <c r="I56" s="139"/>
    </row>
    <row r="57" spans="1:10" ht="15.75" x14ac:dyDescent="0.25">
      <c r="A57" s="454" t="s">
        <v>53</v>
      </c>
      <c r="B57" s="454"/>
      <c r="C57" s="454"/>
      <c r="D57" s="454"/>
      <c r="E57" s="454"/>
      <c r="F57" s="454"/>
      <c r="G57" s="454"/>
      <c r="H57" s="171"/>
      <c r="I57" s="139"/>
    </row>
    <row r="58" spans="1:10" ht="6" customHeight="1" thickBot="1" x14ac:dyDescent="0.3">
      <c r="A58" s="139"/>
      <c r="B58" s="139"/>
      <c r="C58" s="139"/>
      <c r="D58" s="139"/>
      <c r="E58" s="139"/>
      <c r="F58" s="139"/>
      <c r="G58" s="139"/>
      <c r="H58" s="139"/>
      <c r="I58" s="139"/>
    </row>
    <row r="59" spans="1:10" s="173" customFormat="1" ht="15.75" x14ac:dyDescent="0.25">
      <c r="A59" s="41" t="s">
        <v>23</v>
      </c>
      <c r="B59" s="172"/>
      <c r="C59" s="172"/>
      <c r="D59" s="172"/>
      <c r="E59" s="172"/>
      <c r="F59" s="451"/>
      <c r="G59" s="452"/>
      <c r="H59" s="452"/>
      <c r="I59" s="453"/>
    </row>
    <row r="60" spans="1:10" s="173" customFormat="1" ht="15.75" x14ac:dyDescent="0.25">
      <c r="A60" s="174" t="s">
        <v>3</v>
      </c>
      <c r="B60" s="455"/>
      <c r="C60" s="455"/>
      <c r="D60" s="455"/>
      <c r="E60" s="455"/>
      <c r="F60" s="448" t="s">
        <v>42</v>
      </c>
      <c r="G60" s="449"/>
      <c r="H60" s="449"/>
      <c r="I60" s="450"/>
    </row>
    <row r="61" spans="1:10" ht="63" customHeight="1" x14ac:dyDescent="0.25">
      <c r="A61" s="378" t="s">
        <v>26</v>
      </c>
      <c r="B61" s="516" t="s">
        <v>144</v>
      </c>
      <c r="C61" s="517"/>
      <c r="D61" s="517"/>
      <c r="E61" s="517"/>
      <c r="F61" s="445"/>
      <c r="G61" s="446"/>
      <c r="H61" s="446"/>
      <c r="I61" s="447"/>
      <c r="J61" s="175" t="b">
        <v>0</v>
      </c>
    </row>
    <row r="62" spans="1:10" ht="46.5" customHeight="1" x14ac:dyDescent="0.25">
      <c r="A62" s="379" t="s">
        <v>27</v>
      </c>
      <c r="B62" s="443" t="s">
        <v>86</v>
      </c>
      <c r="C62" s="444"/>
      <c r="D62" s="444"/>
      <c r="E62" s="444"/>
      <c r="F62" s="436"/>
      <c r="G62" s="437"/>
      <c r="H62" s="437"/>
      <c r="I62" s="438"/>
      <c r="J62" s="175" t="b">
        <v>0</v>
      </c>
    </row>
    <row r="63" spans="1:10" ht="33.75" customHeight="1" x14ac:dyDescent="0.25">
      <c r="A63" s="379" t="s">
        <v>28</v>
      </c>
      <c r="B63" s="443" t="s">
        <v>29</v>
      </c>
      <c r="C63" s="444"/>
      <c r="D63" s="444"/>
      <c r="E63" s="444"/>
      <c r="F63" s="436"/>
      <c r="G63" s="437"/>
      <c r="H63" s="437"/>
      <c r="I63" s="438"/>
      <c r="J63" s="175" t="b">
        <v>0</v>
      </c>
    </row>
    <row r="64" spans="1:10" ht="33" customHeight="1" x14ac:dyDescent="0.25">
      <c r="A64" s="379" t="s">
        <v>4</v>
      </c>
      <c r="B64" s="443" t="s">
        <v>33</v>
      </c>
      <c r="C64" s="444"/>
      <c r="D64" s="444"/>
      <c r="E64" s="444"/>
      <c r="F64" s="436"/>
      <c r="G64" s="437"/>
      <c r="H64" s="437"/>
      <c r="I64" s="438"/>
      <c r="J64" s="175" t="b">
        <v>0</v>
      </c>
    </row>
    <row r="65" spans="1:11" ht="35.25" customHeight="1" x14ac:dyDescent="0.25">
      <c r="A65" s="379" t="s">
        <v>34</v>
      </c>
      <c r="B65" s="443" t="s">
        <v>87</v>
      </c>
      <c r="C65" s="444"/>
      <c r="D65" s="444"/>
      <c r="E65" s="444"/>
      <c r="F65" s="436"/>
      <c r="G65" s="437"/>
      <c r="H65" s="437"/>
      <c r="I65" s="438"/>
      <c r="J65" s="175" t="b">
        <v>0</v>
      </c>
    </row>
    <row r="66" spans="1:11" ht="45" customHeight="1" x14ac:dyDescent="0.25">
      <c r="A66" s="379" t="s">
        <v>51</v>
      </c>
      <c r="B66" s="443" t="s">
        <v>88</v>
      </c>
      <c r="C66" s="444"/>
      <c r="D66" s="444"/>
      <c r="E66" s="444"/>
      <c r="F66" s="436"/>
      <c r="G66" s="437"/>
      <c r="H66" s="437"/>
      <c r="I66" s="438"/>
      <c r="J66" s="175" t="b">
        <v>0</v>
      </c>
    </row>
    <row r="67" spans="1:11" ht="152.25" customHeight="1" x14ac:dyDescent="0.25">
      <c r="A67" s="379" t="s">
        <v>35</v>
      </c>
      <c r="B67" s="396" t="s">
        <v>89</v>
      </c>
      <c r="C67" s="397"/>
      <c r="D67" s="397"/>
      <c r="E67" s="398"/>
      <c r="F67" s="518" t="s">
        <v>99</v>
      </c>
      <c r="G67" s="519"/>
      <c r="H67" s="519"/>
      <c r="I67" s="520"/>
      <c r="J67" s="175" t="b">
        <v>0</v>
      </c>
    </row>
    <row r="68" spans="1:11" ht="45.75" customHeight="1" x14ac:dyDescent="0.25">
      <c r="A68" s="381" t="s">
        <v>157</v>
      </c>
      <c r="B68" s="396" t="s">
        <v>158</v>
      </c>
      <c r="C68" s="397"/>
      <c r="D68" s="397"/>
      <c r="E68" s="398"/>
      <c r="F68" s="518"/>
      <c r="G68" s="519"/>
      <c r="H68" s="519"/>
      <c r="I68" s="520"/>
      <c r="J68" s="175" t="b">
        <v>0</v>
      </c>
    </row>
    <row r="69" spans="1:11" ht="30.75" customHeight="1" thickBot="1" x14ac:dyDescent="0.3">
      <c r="A69" s="380" t="s">
        <v>36</v>
      </c>
      <c r="B69" s="512" t="s">
        <v>155</v>
      </c>
      <c r="C69" s="513"/>
      <c r="D69" s="513"/>
      <c r="E69" s="513"/>
      <c r="F69" s="521"/>
      <c r="G69" s="522"/>
      <c r="H69" s="522"/>
      <c r="I69" s="523"/>
      <c r="J69" s="175" t="b">
        <v>0</v>
      </c>
    </row>
    <row r="70" spans="1:11" ht="33.75" customHeight="1" x14ac:dyDescent="0.25">
      <c r="A70" s="139"/>
      <c r="B70" s="139"/>
      <c r="C70" s="139"/>
      <c r="D70" s="139"/>
      <c r="E70" s="139"/>
      <c r="F70" s="139"/>
      <c r="G70" s="139"/>
      <c r="H70" s="139"/>
      <c r="I70" s="176"/>
    </row>
    <row r="71" spans="1:11" ht="21" x14ac:dyDescent="0.25">
      <c r="A71" s="529" t="s">
        <v>46</v>
      </c>
      <c r="B71" s="529"/>
      <c r="C71" s="529"/>
      <c r="D71" s="529"/>
      <c r="E71" s="529"/>
      <c r="F71" s="529"/>
      <c r="G71" s="529"/>
      <c r="H71" s="529"/>
      <c r="I71" s="529"/>
    </row>
    <row r="72" spans="1:11" ht="2.25" customHeight="1" x14ac:dyDescent="0.25">
      <c r="A72" s="139"/>
      <c r="B72" s="139"/>
      <c r="C72" s="139"/>
      <c r="D72" s="139"/>
      <c r="E72" s="139"/>
      <c r="F72" s="139"/>
      <c r="G72" s="139"/>
      <c r="H72" s="139"/>
      <c r="I72" s="139"/>
    </row>
    <row r="73" spans="1:11" ht="45" customHeight="1" x14ac:dyDescent="0.25">
      <c r="A73" s="395" t="s">
        <v>82</v>
      </c>
      <c r="B73" s="395"/>
      <c r="C73" s="395"/>
      <c r="D73" s="395"/>
      <c r="E73" s="395"/>
      <c r="F73" s="395"/>
      <c r="G73" s="395"/>
      <c r="H73" s="395"/>
      <c r="I73" s="395"/>
    </row>
    <row r="74" spans="1:11" ht="4.5" customHeight="1" thickBot="1" x14ac:dyDescent="0.3">
      <c r="A74" s="139"/>
      <c r="B74" s="139"/>
      <c r="C74" s="139"/>
      <c r="D74" s="139"/>
      <c r="E74" s="139"/>
      <c r="F74" s="139"/>
      <c r="G74" s="139"/>
      <c r="H74" s="139"/>
      <c r="I74" s="139"/>
    </row>
    <row r="75" spans="1:11" ht="30.75" customHeight="1" thickBot="1" x14ac:dyDescent="0.3">
      <c r="A75" s="177" t="s">
        <v>12</v>
      </c>
      <c r="B75" s="178"/>
      <c r="C75" s="179" t="s">
        <v>11</v>
      </c>
      <c r="D75" s="320">
        <v>2016</v>
      </c>
      <c r="E75" s="321">
        <v>2017</v>
      </c>
      <c r="F75" s="321">
        <v>2018</v>
      </c>
      <c r="G75" s="321">
        <v>2019</v>
      </c>
      <c r="H75" s="321">
        <v>2020</v>
      </c>
      <c r="I75" s="180" t="s">
        <v>62</v>
      </c>
    </row>
    <row r="76" spans="1:11" ht="24.95" customHeight="1" x14ac:dyDescent="0.25">
      <c r="A76" s="536" t="s">
        <v>146</v>
      </c>
      <c r="B76" s="181" t="s">
        <v>124</v>
      </c>
      <c r="C76" s="182"/>
      <c r="D76" s="322"/>
      <c r="E76" s="323"/>
      <c r="F76" s="323"/>
      <c r="G76" s="324"/>
      <c r="H76" s="325"/>
      <c r="I76" s="311">
        <f>SUM(D76:H76)-C76</f>
        <v>0</v>
      </c>
      <c r="J76" s="183"/>
      <c r="K76" s="183"/>
    </row>
    <row r="77" spans="1:11" ht="24.95" customHeight="1" x14ac:dyDescent="0.25">
      <c r="A77" s="530"/>
      <c r="B77" s="184" t="s">
        <v>125</v>
      </c>
      <c r="C77" s="185"/>
      <c r="D77" s="326"/>
      <c r="E77" s="6"/>
      <c r="F77" s="6"/>
      <c r="G77" s="7"/>
      <c r="H77" s="327"/>
      <c r="I77" s="310">
        <f>SUM(D77:H77)-C77</f>
        <v>0</v>
      </c>
      <c r="J77" s="183"/>
      <c r="K77" s="183"/>
    </row>
    <row r="78" spans="1:11" ht="24.95" customHeight="1" thickBot="1" x14ac:dyDescent="0.3">
      <c r="A78" s="537"/>
      <c r="B78" s="186" t="s">
        <v>126</v>
      </c>
      <c r="C78" s="187"/>
      <c r="D78" s="328"/>
      <c r="E78" s="124"/>
      <c r="F78" s="124"/>
      <c r="G78" s="125"/>
      <c r="H78" s="329"/>
      <c r="I78" s="310">
        <f t="shared" ref="I78:I102" si="0">SUM(D78:H78)-C78</f>
        <v>0</v>
      </c>
      <c r="J78" s="183"/>
      <c r="K78" s="183"/>
    </row>
    <row r="79" spans="1:11" ht="24.95" customHeight="1" x14ac:dyDescent="0.25">
      <c r="A79" s="538" t="s">
        <v>147</v>
      </c>
      <c r="B79" s="189" t="s">
        <v>124</v>
      </c>
      <c r="C79" s="190"/>
      <c r="D79" s="322"/>
      <c r="E79" s="122"/>
      <c r="F79" s="123"/>
      <c r="G79" s="123"/>
      <c r="H79" s="330"/>
      <c r="I79" s="310">
        <f t="shared" si="0"/>
        <v>0</v>
      </c>
      <c r="J79" s="183"/>
      <c r="K79" s="183"/>
    </row>
    <row r="80" spans="1:11" ht="24.95" customHeight="1" x14ac:dyDescent="0.25">
      <c r="A80" s="539"/>
      <c r="B80" s="184" t="s">
        <v>125</v>
      </c>
      <c r="C80" s="191"/>
      <c r="D80" s="326"/>
      <c r="E80" s="2"/>
      <c r="F80" s="3"/>
      <c r="G80" s="3"/>
      <c r="H80" s="331"/>
      <c r="I80" s="310">
        <f t="shared" si="0"/>
        <v>0</v>
      </c>
      <c r="J80" s="183"/>
      <c r="K80" s="183"/>
    </row>
    <row r="81" spans="1:11" ht="24.95" customHeight="1" thickBot="1" x14ac:dyDescent="0.3">
      <c r="A81" s="540"/>
      <c r="B81" s="186" t="s">
        <v>126</v>
      </c>
      <c r="C81" s="187"/>
      <c r="D81" s="328"/>
      <c r="E81" s="124"/>
      <c r="F81" s="125"/>
      <c r="G81" s="125"/>
      <c r="H81" s="329"/>
      <c r="I81" s="310">
        <f t="shared" si="0"/>
        <v>0</v>
      </c>
      <c r="J81" s="183"/>
      <c r="K81" s="183"/>
    </row>
    <row r="82" spans="1:11" ht="24.95" customHeight="1" x14ac:dyDescent="0.25">
      <c r="A82" s="530" t="s">
        <v>148</v>
      </c>
      <c r="B82" s="192" t="s">
        <v>124</v>
      </c>
      <c r="C82" s="185"/>
      <c r="D82" s="322"/>
      <c r="E82" s="6"/>
      <c r="F82" s="7"/>
      <c r="G82" s="7"/>
      <c r="H82" s="327"/>
      <c r="I82" s="310">
        <f t="shared" si="0"/>
        <v>0</v>
      </c>
      <c r="J82" s="183"/>
      <c r="K82" s="183"/>
    </row>
    <row r="83" spans="1:11" ht="24.95" customHeight="1" x14ac:dyDescent="0.25">
      <c r="A83" s="531"/>
      <c r="B83" s="193" t="s">
        <v>125</v>
      </c>
      <c r="C83" s="194"/>
      <c r="D83" s="332"/>
      <c r="E83" s="119"/>
      <c r="F83" s="120"/>
      <c r="G83" s="120"/>
      <c r="H83" s="333"/>
      <c r="I83" s="310">
        <f t="shared" si="0"/>
        <v>0</v>
      </c>
      <c r="J83" s="183"/>
      <c r="K83" s="183"/>
    </row>
    <row r="84" spans="1:11" ht="24.95" customHeight="1" thickBot="1" x14ac:dyDescent="0.3">
      <c r="A84" s="531"/>
      <c r="B84" s="193" t="s">
        <v>126</v>
      </c>
      <c r="C84" s="194"/>
      <c r="D84" s="334"/>
      <c r="E84" s="119"/>
      <c r="F84" s="120"/>
      <c r="G84" s="120"/>
      <c r="H84" s="333"/>
      <c r="I84" s="315">
        <f t="shared" si="0"/>
        <v>0</v>
      </c>
      <c r="J84" s="183"/>
      <c r="K84" s="183"/>
    </row>
    <row r="85" spans="1:11" ht="24.95" customHeight="1" x14ac:dyDescent="0.25">
      <c r="A85" s="524" t="s">
        <v>152</v>
      </c>
      <c r="B85" s="189" t="s">
        <v>124</v>
      </c>
      <c r="C85" s="190"/>
      <c r="D85" s="322"/>
      <c r="E85" s="358"/>
      <c r="F85" s="359"/>
      <c r="G85" s="359"/>
      <c r="H85" s="360"/>
      <c r="I85" s="316">
        <f t="shared" si="0"/>
        <v>0</v>
      </c>
      <c r="J85" s="183"/>
      <c r="K85" s="183"/>
    </row>
    <row r="86" spans="1:11" ht="24.95" customHeight="1" x14ac:dyDescent="0.25">
      <c r="A86" s="525"/>
      <c r="B86" s="192" t="s">
        <v>125</v>
      </c>
      <c r="C86" s="185"/>
      <c r="D86" s="326"/>
      <c r="E86" s="305"/>
      <c r="F86" s="345"/>
      <c r="G86" s="345"/>
      <c r="H86" s="346"/>
      <c r="I86" s="314">
        <f t="shared" si="0"/>
        <v>0</v>
      </c>
      <c r="J86" s="183"/>
      <c r="K86" s="183"/>
    </row>
    <row r="87" spans="1:11" ht="24.95" customHeight="1" thickBot="1" x14ac:dyDescent="0.3">
      <c r="A87" s="526"/>
      <c r="B87" s="186" t="s">
        <v>126</v>
      </c>
      <c r="C87" s="187"/>
      <c r="D87" s="328"/>
      <c r="E87" s="347"/>
      <c r="F87" s="348"/>
      <c r="G87" s="348"/>
      <c r="H87" s="349"/>
      <c r="I87" s="317">
        <f t="shared" si="0"/>
        <v>0</v>
      </c>
      <c r="J87" s="183"/>
      <c r="K87" s="183"/>
    </row>
    <row r="88" spans="1:11" ht="24.95" customHeight="1" x14ac:dyDescent="0.25">
      <c r="A88" s="551" t="s">
        <v>149</v>
      </c>
      <c r="B88" s="189" t="s">
        <v>124</v>
      </c>
      <c r="C88" s="190"/>
      <c r="D88" s="322"/>
      <c r="E88" s="355"/>
      <c r="F88" s="356"/>
      <c r="G88" s="356"/>
      <c r="H88" s="357"/>
      <c r="I88" s="312">
        <f>SUM(D88:H88)-C88</f>
        <v>0</v>
      </c>
      <c r="J88" s="183"/>
      <c r="K88" s="183"/>
    </row>
    <row r="89" spans="1:11" ht="24.95" customHeight="1" x14ac:dyDescent="0.25">
      <c r="A89" s="552"/>
      <c r="B89" s="192" t="s">
        <v>125</v>
      </c>
      <c r="C89" s="191"/>
      <c r="D89" s="332"/>
      <c r="E89" s="306"/>
      <c r="F89" s="350"/>
      <c r="G89" s="350"/>
      <c r="H89" s="351"/>
      <c r="I89" s="313">
        <f>SUM(D89:H89)-C89</f>
        <v>0</v>
      </c>
      <c r="J89" s="183"/>
      <c r="K89" s="183"/>
    </row>
    <row r="90" spans="1:11" ht="24.95" customHeight="1" thickBot="1" x14ac:dyDescent="0.3">
      <c r="A90" s="553"/>
      <c r="B90" s="186" t="s">
        <v>126</v>
      </c>
      <c r="C90" s="344"/>
      <c r="D90" s="328"/>
      <c r="E90" s="188"/>
      <c r="F90" s="352"/>
      <c r="G90" s="352"/>
      <c r="H90" s="353"/>
      <c r="I90" s="343">
        <f>SUM(D90:H90)-C90</f>
        <v>0</v>
      </c>
      <c r="J90" s="183"/>
      <c r="K90" s="183"/>
    </row>
    <row r="91" spans="1:11" ht="24.95" customHeight="1" x14ac:dyDescent="0.25">
      <c r="A91" s="525" t="s">
        <v>153</v>
      </c>
      <c r="B91" s="192" t="s">
        <v>124</v>
      </c>
      <c r="C91" s="185"/>
      <c r="D91" s="322"/>
      <c r="E91" s="6"/>
      <c r="F91" s="7"/>
      <c r="G91" s="7"/>
      <c r="H91" s="327"/>
      <c r="I91" s="311">
        <f t="shared" si="0"/>
        <v>0</v>
      </c>
      <c r="J91" s="183"/>
      <c r="K91" s="183"/>
    </row>
    <row r="92" spans="1:11" ht="24.95" customHeight="1" x14ac:dyDescent="0.25">
      <c r="A92" s="569"/>
      <c r="B92" s="184" t="s">
        <v>125</v>
      </c>
      <c r="C92" s="191"/>
      <c r="D92" s="326"/>
      <c r="E92" s="2"/>
      <c r="F92" s="3"/>
      <c r="G92" s="3"/>
      <c r="H92" s="331"/>
      <c r="I92" s="310">
        <f t="shared" si="0"/>
        <v>0</v>
      </c>
      <c r="J92" s="183"/>
      <c r="K92" s="183"/>
    </row>
    <row r="93" spans="1:11" ht="24.95" customHeight="1" thickBot="1" x14ac:dyDescent="0.3">
      <c r="A93" s="526"/>
      <c r="B93" s="186" t="s">
        <v>126</v>
      </c>
      <c r="C93" s="195"/>
      <c r="D93" s="328"/>
      <c r="E93" s="354"/>
      <c r="F93" s="348"/>
      <c r="G93" s="348"/>
      <c r="H93" s="349"/>
      <c r="I93" s="310">
        <f t="shared" si="0"/>
        <v>0</v>
      </c>
    </row>
    <row r="94" spans="1:11" ht="24.95" customHeight="1" x14ac:dyDescent="0.25">
      <c r="A94" s="530" t="s">
        <v>150</v>
      </c>
      <c r="B94" s="192" t="s">
        <v>124</v>
      </c>
      <c r="C94" s="185"/>
      <c r="D94" s="322"/>
      <c r="E94" s="6"/>
      <c r="F94" s="7"/>
      <c r="G94" s="7"/>
      <c r="H94" s="327"/>
      <c r="I94" s="310">
        <f t="shared" si="0"/>
        <v>0</v>
      </c>
    </row>
    <row r="95" spans="1:11" ht="24.95" customHeight="1" x14ac:dyDescent="0.25">
      <c r="A95" s="531"/>
      <c r="B95" s="193" t="s">
        <v>125</v>
      </c>
      <c r="C95" s="194"/>
      <c r="D95" s="332"/>
      <c r="E95" s="119"/>
      <c r="F95" s="120"/>
      <c r="G95" s="120"/>
      <c r="H95" s="333"/>
      <c r="I95" s="311">
        <f t="shared" si="0"/>
        <v>0</v>
      </c>
    </row>
    <row r="96" spans="1:11" ht="24.95" customHeight="1" thickBot="1" x14ac:dyDescent="0.3">
      <c r="A96" s="531"/>
      <c r="B96" s="193" t="s">
        <v>126</v>
      </c>
      <c r="C96" s="194"/>
      <c r="D96" s="334"/>
      <c r="E96" s="119"/>
      <c r="F96" s="120"/>
      <c r="G96" s="120"/>
      <c r="H96" s="333"/>
      <c r="I96" s="315">
        <f t="shared" si="0"/>
        <v>0</v>
      </c>
    </row>
    <row r="97" spans="1:9" ht="24.95" customHeight="1" x14ac:dyDescent="0.25">
      <c r="A97" s="557" t="s">
        <v>92</v>
      </c>
      <c r="B97" s="196" t="s">
        <v>125</v>
      </c>
      <c r="C97" s="197"/>
      <c r="D97" s="335"/>
      <c r="E97" s="60"/>
      <c r="F97" s="61"/>
      <c r="G97" s="61"/>
      <c r="H97" s="336"/>
      <c r="I97" s="318">
        <f t="shared" si="0"/>
        <v>0</v>
      </c>
    </row>
    <row r="98" spans="1:9" ht="24.95" customHeight="1" x14ac:dyDescent="0.25">
      <c r="A98" s="558"/>
      <c r="B98" s="198" t="s">
        <v>126</v>
      </c>
      <c r="C98" s="199"/>
      <c r="D98" s="337"/>
      <c r="E98" s="130"/>
      <c r="F98" s="127"/>
      <c r="G98" s="127"/>
      <c r="H98" s="338"/>
      <c r="I98" s="310">
        <f>SUM(D98:H98)-C98</f>
        <v>0</v>
      </c>
    </row>
    <row r="99" spans="1:9" ht="24.95" customHeight="1" x14ac:dyDescent="0.25">
      <c r="A99" s="559" t="s">
        <v>151</v>
      </c>
      <c r="B99" s="200" t="s">
        <v>125</v>
      </c>
      <c r="C99" s="201"/>
      <c r="D99" s="339"/>
      <c r="E99" s="131"/>
      <c r="F99" s="126"/>
      <c r="G99" s="126"/>
      <c r="H99" s="340"/>
      <c r="I99" s="311">
        <f t="shared" si="0"/>
        <v>0</v>
      </c>
    </row>
    <row r="100" spans="1:9" ht="24.95" customHeight="1" thickBot="1" x14ac:dyDescent="0.3">
      <c r="A100" s="560"/>
      <c r="B100" s="202" t="s">
        <v>126</v>
      </c>
      <c r="C100" s="203"/>
      <c r="D100" s="341"/>
      <c r="E100" s="62"/>
      <c r="F100" s="63"/>
      <c r="G100" s="63"/>
      <c r="H100" s="342"/>
      <c r="I100" s="319">
        <f t="shared" si="0"/>
        <v>0</v>
      </c>
    </row>
    <row r="101" spans="1:9" ht="20.100000000000001" customHeight="1" x14ac:dyDescent="0.25">
      <c r="A101" s="532" t="s">
        <v>123</v>
      </c>
      <c r="B101" s="533"/>
      <c r="C101" s="204">
        <f>SUMIF(B76:B100,"Upravičeni občina",C76:C100)</f>
        <v>0</v>
      </c>
      <c r="D101" s="307">
        <f>SUMIF(B76:B100,"Upravičeni občina",D76:D100)</f>
        <v>0</v>
      </c>
      <c r="E101" s="43">
        <f>SUMIF(B76:B100,"Upravičeni občina",E76:E100)</f>
        <v>0</v>
      </c>
      <c r="F101" s="44">
        <f>SUMIF(B76:B100,"Upravičeni občina",F76:F100)</f>
        <v>0</v>
      </c>
      <c r="G101" s="44">
        <f>SUMIF(B76:B100,"Upravičeni občina",G76:G100)</f>
        <v>0</v>
      </c>
      <c r="H101" s="128">
        <f>SUMIF(B76:B100,"Upravičeni občina",H76:H100)</f>
        <v>0</v>
      </c>
      <c r="I101" s="118">
        <f>SUM(D101:H101)-C101</f>
        <v>0</v>
      </c>
    </row>
    <row r="102" spans="1:9" ht="20.100000000000001" customHeight="1" x14ac:dyDescent="0.25">
      <c r="A102" s="534" t="s">
        <v>98</v>
      </c>
      <c r="B102" s="535"/>
      <c r="C102" s="205">
        <f>SUMIF(B76:B100,"Neupravičeni občina",C76:C100)</f>
        <v>0</v>
      </c>
      <c r="D102" s="308">
        <f>SUMIF(B76:B100,"Neupravičeni občina",D76:D100)</f>
        <v>0</v>
      </c>
      <c r="E102" s="45">
        <f>SUMIF(B76:B99,"Neupravičeni občina",E76:E99)</f>
        <v>0</v>
      </c>
      <c r="F102" s="46">
        <f>SUMIF(B76:B99,"Neupravičeni občina",F76:F99)</f>
        <v>0</v>
      </c>
      <c r="G102" s="46">
        <f>SUMIF(B76:B99,"Neupravičeni občina",G76:G99)</f>
        <v>0</v>
      </c>
      <c r="H102" s="129">
        <f>SUMIF(B76:B99,"Neupravičeni občina",H76:H99)</f>
        <v>0</v>
      </c>
      <c r="I102" s="42">
        <f t="shared" si="0"/>
        <v>0</v>
      </c>
    </row>
    <row r="103" spans="1:9" ht="20.100000000000001" customHeight="1" thickBot="1" x14ac:dyDescent="0.3">
      <c r="A103" s="416" t="s">
        <v>127</v>
      </c>
      <c r="B103" s="417"/>
      <c r="C103" s="205">
        <f>SUMIF(B77:B100,"Neupravičeni sofinancer",C77:C100)</f>
        <v>0</v>
      </c>
      <c r="D103" s="308">
        <f>SUMIF(B77:B100,"Neupravičeni sofinancer",D77:D100)</f>
        <v>0</v>
      </c>
      <c r="E103" s="45">
        <f>SUMIF(B77:B100,"Neupravičeni sofinancer",E77:E100)</f>
        <v>0</v>
      </c>
      <c r="F103" s="46">
        <f>SUMIF(B77:B100,"Neupravičeni sofinancer",F77:F100)</f>
        <v>0</v>
      </c>
      <c r="G103" s="46">
        <f>SUMIF(B77:B100,"Neupravičeni sofinancer",G77:G100)</f>
        <v>0</v>
      </c>
      <c r="H103" s="129">
        <f>SUMIF(B77:B100,"Neupravičeni sofinancer",H77:H100)</f>
        <v>0</v>
      </c>
      <c r="I103" s="121">
        <f>SUM(D103:H103)-C103</f>
        <v>0</v>
      </c>
    </row>
    <row r="104" spans="1:9" ht="33" customHeight="1" thickBot="1" x14ac:dyDescent="0.3">
      <c r="A104" s="527" t="s">
        <v>80</v>
      </c>
      <c r="B104" s="528"/>
      <c r="C104" s="206">
        <f>SUM(C101:C103)</f>
        <v>0</v>
      </c>
      <c r="D104" s="207">
        <f>D101+D102+D103</f>
        <v>0</v>
      </c>
      <c r="E104" s="208">
        <f>SUM(E101:E103)</f>
        <v>0</v>
      </c>
      <c r="F104" s="209">
        <f>SUM(F101:F103)</f>
        <v>0</v>
      </c>
      <c r="G104" s="209">
        <f>SUM(G101:G103)</f>
        <v>0</v>
      </c>
      <c r="H104" s="210">
        <f>SUM(H101:H103)</f>
        <v>0</v>
      </c>
      <c r="I104" s="47">
        <f>C104-SUM(D104:H104)</f>
        <v>0</v>
      </c>
    </row>
    <row r="105" spans="1:9" ht="27" customHeight="1" thickBot="1" x14ac:dyDescent="0.3">
      <c r="A105" s="561" t="s">
        <v>74</v>
      </c>
      <c r="B105" s="562"/>
      <c r="C105" s="211">
        <f>C101*0.8*D105</f>
        <v>0</v>
      </c>
      <c r="D105" s="239">
        <v>1</v>
      </c>
      <c r="E105" s="374" t="s">
        <v>129</v>
      </c>
      <c r="F105" s="139"/>
      <c r="G105" s="139"/>
      <c r="H105" s="139"/>
      <c r="I105" s="48" t="str">
        <f>IF(I104=0,"OK","NAPAKA")</f>
        <v>OK</v>
      </c>
    </row>
    <row r="106" spans="1:9" ht="15.75" x14ac:dyDescent="0.25">
      <c r="A106" s="565" t="s">
        <v>75</v>
      </c>
      <c r="B106" s="566"/>
      <c r="C106" s="213">
        <f>(C105*0.85)</f>
        <v>0</v>
      </c>
      <c r="D106" s="214"/>
      <c r="E106" s="215"/>
      <c r="F106" s="216"/>
      <c r="G106" s="216"/>
      <c r="H106" s="134"/>
      <c r="I106" s="49"/>
    </row>
    <row r="107" spans="1:9" ht="16.5" thickBot="1" x14ac:dyDescent="0.3">
      <c r="A107" s="567" t="s">
        <v>76</v>
      </c>
      <c r="B107" s="568"/>
      <c r="C107" s="217">
        <f>C105*0.15</f>
        <v>0</v>
      </c>
      <c r="D107" s="218"/>
      <c r="E107" s="300"/>
      <c r="F107" s="134"/>
      <c r="G107" s="216"/>
      <c r="H107" s="216"/>
      <c r="I107" s="49"/>
    </row>
    <row r="108" spans="1:9" ht="15.75" x14ac:dyDescent="0.25">
      <c r="A108" s="301"/>
      <c r="B108" s="302"/>
      <c r="C108" s="133"/>
      <c r="D108" s="133"/>
      <c r="E108" s="212"/>
      <c r="F108" s="134"/>
      <c r="G108" s="216"/>
      <c r="H108" s="133"/>
      <c r="I108" s="49"/>
    </row>
    <row r="109" spans="1:9" x14ac:dyDescent="0.25">
      <c r="A109" s="303"/>
      <c r="B109" s="304"/>
      <c r="C109" s="134"/>
      <c r="D109" s="134"/>
      <c r="E109" s="133"/>
      <c r="F109" s="134"/>
      <c r="G109" s="216"/>
      <c r="H109" s="212"/>
      <c r="I109" s="139"/>
    </row>
    <row r="110" spans="1:9" x14ac:dyDescent="0.25">
      <c r="A110" s="303"/>
      <c r="B110" s="304"/>
      <c r="C110" s="134"/>
      <c r="D110" s="134"/>
      <c r="E110" s="135"/>
      <c r="F110" s="136"/>
      <c r="G110" s="219"/>
      <c r="H110" s="139"/>
      <c r="I110" s="139"/>
    </row>
    <row r="111" spans="1:9" ht="22.5" customHeight="1" thickBot="1" x14ac:dyDescent="0.3">
      <c r="A111" s="220" t="s">
        <v>83</v>
      </c>
      <c r="B111" s="382"/>
      <c r="C111" s="134"/>
      <c r="D111" s="134"/>
      <c r="E111" s="136"/>
      <c r="F111" s="136"/>
      <c r="G111" s="219"/>
      <c r="H111" s="219"/>
      <c r="I111" s="139"/>
    </row>
    <row r="112" spans="1:9" ht="45" customHeight="1" x14ac:dyDescent="0.25">
      <c r="A112" s="247" t="s">
        <v>159</v>
      </c>
      <c r="B112" s="570" t="str">
        <f>IF((C85+C88)&lt;=0.1*C101,"NE","DA, vrednosti v celicah C85 ali C88 je potrebno znižati, del prenesti na C86 ali C87 oziroma C89 ali C90")</f>
        <v>NE</v>
      </c>
      <c r="C112" s="571"/>
      <c r="D112" s="64"/>
      <c r="E112" s="576" t="s">
        <v>64</v>
      </c>
      <c r="F112" s="577"/>
      <c r="G112" s="577"/>
      <c r="H112" s="50" t="s">
        <v>130</v>
      </c>
      <c r="I112" s="51" t="s">
        <v>65</v>
      </c>
    </row>
    <row r="113" spans="1:9" ht="22.5" customHeight="1" x14ac:dyDescent="0.25">
      <c r="A113" s="563" t="s">
        <v>63</v>
      </c>
      <c r="B113" s="572" t="str">
        <f>IF(C91&lt;=0.1*C101,"NE","DA, vrednost v celici C91 je potrebno znižati, del prenesti na C92 ali C93")</f>
        <v>NE</v>
      </c>
      <c r="C113" s="573"/>
      <c r="D113" s="296"/>
      <c r="E113" s="399" t="str">
        <f>A76</f>
        <v>Gradnja nepremičnin</v>
      </c>
      <c r="F113" s="400"/>
      <c r="G113" s="400"/>
      <c r="H113" s="52">
        <f>C76</f>
        <v>0</v>
      </c>
      <c r="I113" s="53">
        <f>H113*0.8*D105</f>
        <v>0</v>
      </c>
    </row>
    <row r="114" spans="1:9" ht="29.25" customHeight="1" thickBot="1" x14ac:dyDescent="0.3">
      <c r="A114" s="564"/>
      <c r="B114" s="574"/>
      <c r="C114" s="575"/>
      <c r="D114" s="296"/>
      <c r="E114" s="399" t="str">
        <f>A79</f>
        <v>Oprema in druga opredmetena osnovna sredstva (oprema)</v>
      </c>
      <c r="F114" s="400"/>
      <c r="G114" s="400"/>
      <c r="H114" s="52">
        <f>C79</f>
        <v>0</v>
      </c>
      <c r="I114" s="53">
        <f>H114*0.8*D105</f>
        <v>0</v>
      </c>
    </row>
    <row r="115" spans="1:9" ht="15" customHeight="1" x14ac:dyDescent="0.25">
      <c r="A115" s="132"/>
      <c r="B115" s="66"/>
      <c r="C115" s="65"/>
      <c r="D115" s="65"/>
      <c r="E115" s="399" t="str">
        <f>A82</f>
        <v>Investicije v neopredmetena sredstva</v>
      </c>
      <c r="F115" s="400"/>
      <c r="G115" s="400"/>
      <c r="H115" s="54">
        <f>C82</f>
        <v>0</v>
      </c>
      <c r="I115" s="53">
        <f>H115*0.8*D105</f>
        <v>0</v>
      </c>
    </row>
    <row r="116" spans="1:9" ht="15" customHeight="1" x14ac:dyDescent="0.25">
      <c r="A116" s="132"/>
      <c r="B116" s="66"/>
      <c r="C116" s="65"/>
      <c r="D116" s="65"/>
      <c r="E116" s="545" t="str">
        <f>A85</f>
        <v>Nakup nezazidanih zemljišč</v>
      </c>
      <c r="F116" s="546"/>
      <c r="G116" s="546"/>
      <c r="H116" s="54">
        <f>C85</f>
        <v>0</v>
      </c>
      <c r="I116" s="53">
        <f>H116*0.8*D105</f>
        <v>0</v>
      </c>
    </row>
    <row r="117" spans="1:9" ht="15" customHeight="1" x14ac:dyDescent="0.25">
      <c r="A117" s="132"/>
      <c r="B117" s="66"/>
      <c r="C117" s="65"/>
      <c r="D117" s="65"/>
      <c r="E117" s="554" t="str">
        <f>A88</f>
        <v>Nakup zazidanih zemljišč</v>
      </c>
      <c r="F117" s="555"/>
      <c r="G117" s="556"/>
      <c r="H117" s="54">
        <f>C88</f>
        <v>0</v>
      </c>
      <c r="I117" s="53">
        <f>H117*0.8*D105</f>
        <v>0</v>
      </c>
    </row>
    <row r="118" spans="1:9" x14ac:dyDescent="0.25">
      <c r="A118" s="133"/>
      <c r="B118" s="134"/>
      <c r="C118" s="134"/>
      <c r="D118" s="134"/>
      <c r="E118" s="547" t="str">
        <f>A91</f>
        <v>Stroški informiranja in komuniciranja</v>
      </c>
      <c r="F118" s="548"/>
      <c r="G118" s="548"/>
      <c r="H118" s="54">
        <f>C91</f>
        <v>0</v>
      </c>
      <c r="I118" s="53">
        <f>H118*0.8*D105</f>
        <v>0</v>
      </c>
    </row>
    <row r="119" spans="1:9" ht="18.75" customHeight="1" x14ac:dyDescent="0.25">
      <c r="A119" s="133"/>
      <c r="B119" s="134"/>
      <c r="C119" s="134"/>
      <c r="D119" s="134"/>
      <c r="E119" s="547" t="str">
        <f>A94</f>
        <v>Stroški storitev zunanjih izvajalcev</v>
      </c>
      <c r="F119" s="548"/>
      <c r="G119" s="548"/>
      <c r="H119" s="54">
        <f>C94</f>
        <v>0</v>
      </c>
      <c r="I119" s="53">
        <f>H119*0.8*D105</f>
        <v>0</v>
      </c>
    </row>
    <row r="120" spans="1:9" ht="15.75" thickBot="1" x14ac:dyDescent="0.3">
      <c r="A120" s="135"/>
      <c r="B120" s="136"/>
      <c r="C120" s="134"/>
      <c r="D120" s="134"/>
      <c r="E120" s="549" t="s">
        <v>11</v>
      </c>
      <c r="F120" s="550"/>
      <c r="G120" s="550"/>
      <c r="H120" s="137">
        <f>SUM(H113:H119)</f>
        <v>0</v>
      </c>
      <c r="I120" s="138">
        <f>SUM(I113:I119)</f>
        <v>0</v>
      </c>
    </row>
    <row r="121" spans="1:9" ht="21" x14ac:dyDescent="0.25">
      <c r="A121" s="40" t="s">
        <v>85</v>
      </c>
      <c r="B121" s="139"/>
      <c r="C121" s="139"/>
      <c r="D121" s="139"/>
      <c r="E121" s="35"/>
      <c r="F121" s="36"/>
      <c r="G121" s="35"/>
      <c r="H121" s="35"/>
      <c r="I121" s="139"/>
    </row>
    <row r="122" spans="1:9" ht="37.5" customHeight="1" thickBot="1" x14ac:dyDescent="0.3">
      <c r="A122" s="511" t="s">
        <v>91</v>
      </c>
      <c r="B122" s="511"/>
      <c r="C122" s="511"/>
      <c r="D122" s="511"/>
      <c r="E122" s="511"/>
      <c r="F122" s="511"/>
      <c r="G122" s="511"/>
      <c r="H122" s="221"/>
      <c r="I122" s="139"/>
    </row>
    <row r="123" spans="1:9" ht="18" customHeight="1" x14ac:dyDescent="0.25">
      <c r="A123" s="432" t="s">
        <v>66</v>
      </c>
      <c r="B123" s="418" t="s">
        <v>12</v>
      </c>
      <c r="C123" s="419"/>
      <c r="D123" s="420"/>
      <c r="E123" s="434" t="s">
        <v>67</v>
      </c>
      <c r="F123" s="541" t="s">
        <v>79</v>
      </c>
      <c r="G123" s="543" t="s">
        <v>68</v>
      </c>
      <c r="H123" s="414" t="s">
        <v>94</v>
      </c>
      <c r="I123" s="135"/>
    </row>
    <row r="124" spans="1:9" ht="48.6" customHeight="1" thickBot="1" x14ac:dyDescent="0.3">
      <c r="A124" s="433"/>
      <c r="B124" s="222" t="s">
        <v>124</v>
      </c>
      <c r="C124" s="222" t="s">
        <v>93</v>
      </c>
      <c r="D124" s="238" t="s">
        <v>128</v>
      </c>
      <c r="E124" s="435"/>
      <c r="F124" s="542"/>
      <c r="G124" s="544"/>
      <c r="H124" s="415"/>
      <c r="I124" s="223"/>
    </row>
    <row r="125" spans="1:9" ht="15.75" x14ac:dyDescent="0.25">
      <c r="A125" s="224">
        <v>2018</v>
      </c>
      <c r="B125" s="608"/>
      <c r="C125" s="611"/>
      <c r="D125" s="4"/>
      <c r="E125" s="55">
        <f>SUM(B125:D125)</f>
        <v>0</v>
      </c>
      <c r="F125" s="56">
        <f>B125*0.8*D105</f>
        <v>0</v>
      </c>
      <c r="G125" s="57">
        <f>B125*(1-0.8*D105)+C125</f>
        <v>0</v>
      </c>
      <c r="H125" s="57">
        <f>D125</f>
        <v>0</v>
      </c>
      <c r="I125" s="11"/>
    </row>
    <row r="126" spans="1:9" ht="15.75" x14ac:dyDescent="0.25">
      <c r="A126" s="58">
        <v>2019</v>
      </c>
      <c r="B126" s="609"/>
      <c r="C126" s="607"/>
      <c r="D126" s="4"/>
      <c r="E126" s="55">
        <f>SUM(B126:D126)</f>
        <v>0</v>
      </c>
      <c r="F126" s="56">
        <f>B126*0.8*D105</f>
        <v>0</v>
      </c>
      <c r="G126" s="57">
        <f>B126*(1-0.8*D105)+C126</f>
        <v>0</v>
      </c>
      <c r="H126" s="57">
        <f t="shared" ref="H126:H127" si="1">D126</f>
        <v>0</v>
      </c>
      <c r="I126" s="11"/>
    </row>
    <row r="127" spans="1:9" ht="16.5" thickBot="1" x14ac:dyDescent="0.3">
      <c r="A127" s="59">
        <v>2020</v>
      </c>
      <c r="B127" s="610"/>
      <c r="C127" s="612"/>
      <c r="D127" s="5"/>
      <c r="E127" s="55">
        <f>SUM(B127:D127)</f>
        <v>0</v>
      </c>
      <c r="F127" s="56">
        <f>B127*0.8*D105</f>
        <v>0</v>
      </c>
      <c r="G127" s="57">
        <f>B127*(1-0.8*D105)+C127</f>
        <v>0</v>
      </c>
      <c r="H127" s="57">
        <f t="shared" si="1"/>
        <v>0</v>
      </c>
      <c r="I127" s="11"/>
    </row>
    <row r="128" spans="1:9" ht="16.5" thickBot="1" x14ac:dyDescent="0.3">
      <c r="A128" s="298" t="s">
        <v>11</v>
      </c>
      <c r="B128" s="225">
        <f t="shared" ref="B128:H128" si="2">SUM(B125:B127)</f>
        <v>0</v>
      </c>
      <c r="C128" s="226">
        <f t="shared" si="2"/>
        <v>0</v>
      </c>
      <c r="D128" s="227">
        <f t="shared" si="2"/>
        <v>0</v>
      </c>
      <c r="E128" s="8">
        <f t="shared" si="2"/>
        <v>0</v>
      </c>
      <c r="F128" s="9">
        <f t="shared" si="2"/>
        <v>0</v>
      </c>
      <c r="G128" s="10">
        <f>SUM(G125:G127)</f>
        <v>0</v>
      </c>
      <c r="H128" s="10">
        <f t="shared" si="2"/>
        <v>0</v>
      </c>
      <c r="I128" s="11"/>
    </row>
    <row r="129" spans="1:9" ht="15.75" x14ac:dyDescent="0.25">
      <c r="A129" s="12" t="s">
        <v>62</v>
      </c>
      <c r="B129" s="228">
        <f>B128-C101</f>
        <v>0</v>
      </c>
      <c r="C129" s="13">
        <f>C128-C102</f>
        <v>0</v>
      </c>
      <c r="D129" s="13">
        <f>D128-C103</f>
        <v>0</v>
      </c>
      <c r="E129" s="13">
        <f>E128-C104</f>
        <v>0</v>
      </c>
      <c r="F129" s="13">
        <f>F128-C105</f>
        <v>0</v>
      </c>
      <c r="G129" s="14">
        <f>G128-(C101*(1-0.8*D105)+C102)</f>
        <v>0</v>
      </c>
      <c r="H129" s="15">
        <f>H128-C103</f>
        <v>0</v>
      </c>
      <c r="I129" s="11"/>
    </row>
    <row r="130" spans="1:9" ht="10.5" customHeight="1" thickBot="1" x14ac:dyDescent="0.3">
      <c r="A130" s="70"/>
      <c r="B130" s="229"/>
      <c r="C130" s="71"/>
      <c r="D130" s="71"/>
      <c r="E130" s="71"/>
      <c r="F130" s="71"/>
      <c r="G130" s="72"/>
      <c r="H130" s="73"/>
      <c r="I130" s="11"/>
    </row>
    <row r="131" spans="1:9" ht="16.5" thickBot="1" x14ac:dyDescent="0.3">
      <c r="A131" s="16" t="s">
        <v>73</v>
      </c>
      <c r="B131" s="17" t="s">
        <v>96</v>
      </c>
      <c r="C131" s="17" t="s">
        <v>95</v>
      </c>
      <c r="D131" s="17" t="s">
        <v>97</v>
      </c>
      <c r="E131" s="17" t="s">
        <v>70</v>
      </c>
      <c r="F131" s="18" t="s">
        <v>71</v>
      </c>
      <c r="G131" s="18" t="s">
        <v>67</v>
      </c>
      <c r="H131" s="19" t="s">
        <v>62</v>
      </c>
      <c r="I131" s="20"/>
    </row>
    <row r="132" spans="1:9" x14ac:dyDescent="0.25">
      <c r="A132" s="21" t="s">
        <v>72</v>
      </c>
      <c r="B132" s="230">
        <v>0</v>
      </c>
      <c r="C132" s="230">
        <v>0</v>
      </c>
      <c r="D132" s="230">
        <f>B125*0.8*D105</f>
        <v>0</v>
      </c>
      <c r="E132" s="22">
        <f>B126*0.8*D105</f>
        <v>0</v>
      </c>
      <c r="F132" s="23">
        <f>B127*0.8*D105</f>
        <v>0</v>
      </c>
      <c r="G132" s="22">
        <f>SUM(B132:F132)</f>
        <v>0</v>
      </c>
      <c r="H132" s="24">
        <f>G132-I120</f>
        <v>0</v>
      </c>
      <c r="I132" s="139"/>
    </row>
    <row r="133" spans="1:9" x14ac:dyDescent="0.25">
      <c r="A133" s="25" t="s">
        <v>77</v>
      </c>
      <c r="B133" s="231">
        <f>B132*0.85</f>
        <v>0</v>
      </c>
      <c r="C133" s="231">
        <f t="shared" ref="C133:E133" si="3">C132*0.85</f>
        <v>0</v>
      </c>
      <c r="D133" s="231">
        <f t="shared" si="3"/>
        <v>0</v>
      </c>
      <c r="E133" s="231">
        <f t="shared" si="3"/>
        <v>0</v>
      </c>
      <c r="F133" s="231">
        <f>F132*0.85</f>
        <v>0</v>
      </c>
      <c r="G133" s="22">
        <f>SUM(B133:F133)</f>
        <v>0</v>
      </c>
      <c r="H133" s="26">
        <f>G133-C106</f>
        <v>0</v>
      </c>
      <c r="I133" s="139"/>
    </row>
    <row r="134" spans="1:9" x14ac:dyDescent="0.25">
      <c r="A134" s="25" t="s">
        <v>78</v>
      </c>
      <c r="B134" s="231">
        <f>B132*0.15</f>
        <v>0</v>
      </c>
      <c r="C134" s="231">
        <f t="shared" ref="C134:F134" si="4">C132*0.15</f>
        <v>0</v>
      </c>
      <c r="D134" s="231">
        <f t="shared" si="4"/>
        <v>0</v>
      </c>
      <c r="E134" s="231">
        <f t="shared" si="4"/>
        <v>0</v>
      </c>
      <c r="F134" s="231">
        <f t="shared" si="4"/>
        <v>0</v>
      </c>
      <c r="G134" s="27">
        <f>SUM(B134:F134)</f>
        <v>0</v>
      </c>
      <c r="H134" s="26">
        <f>G134-C107</f>
        <v>0</v>
      </c>
      <c r="I134" s="139"/>
    </row>
    <row r="135" spans="1:9" x14ac:dyDescent="0.25">
      <c r="A135" s="28" t="s">
        <v>69</v>
      </c>
      <c r="B135" s="232">
        <f>(1-0.8*D105)*D101+D102</f>
        <v>0</v>
      </c>
      <c r="C135" s="232">
        <f>(1-0.8*D105)*E101+E102</f>
        <v>0</v>
      </c>
      <c r="D135" s="232">
        <f>(1-0.8*D105)*F101+F102</f>
        <v>0</v>
      </c>
      <c r="E135" s="29">
        <f>(1-0.8*D105)*G101+G102</f>
        <v>0</v>
      </c>
      <c r="F135" s="30">
        <f>(1-0.8*D105)*H101+H102</f>
        <v>0</v>
      </c>
      <c r="G135" s="29">
        <f>SUM(B135:F135)</f>
        <v>0</v>
      </c>
      <c r="H135" s="24">
        <f>G135-(C102+(1-0.8*D105)*C101)</f>
        <v>0</v>
      </c>
      <c r="I135" s="139"/>
    </row>
    <row r="136" spans="1:9" ht="15.75" thickBot="1" x14ac:dyDescent="0.3">
      <c r="A136" s="31" t="s">
        <v>94</v>
      </c>
      <c r="B136" s="233">
        <f>D103</f>
        <v>0</v>
      </c>
      <c r="C136" s="234">
        <f>E103</f>
        <v>0</v>
      </c>
      <c r="D136" s="234">
        <f>F103</f>
        <v>0</v>
      </c>
      <c r="E136" s="32">
        <f>G103</f>
        <v>0</v>
      </c>
      <c r="F136" s="33">
        <f>H103</f>
        <v>0</v>
      </c>
      <c r="G136" s="22">
        <f>SUM(B136:F136)</f>
        <v>0</v>
      </c>
      <c r="H136" s="24">
        <f>G136-SUM(D103:H103)</f>
        <v>0</v>
      </c>
      <c r="I136" s="139"/>
    </row>
    <row r="137" spans="1:9" ht="15.75" thickBot="1" x14ac:dyDescent="0.3">
      <c r="A137" s="34" t="s">
        <v>67</v>
      </c>
      <c r="B137" s="235">
        <f t="shared" ref="B137:G137" si="5">B132+B135+B136</f>
        <v>0</v>
      </c>
      <c r="C137" s="236">
        <f t="shared" si="5"/>
        <v>0</v>
      </c>
      <c r="D137" s="235">
        <f t="shared" si="5"/>
        <v>0</v>
      </c>
      <c r="E137" s="235">
        <f t="shared" si="5"/>
        <v>0</v>
      </c>
      <c r="F137" s="237">
        <f t="shared" si="5"/>
        <v>0</v>
      </c>
      <c r="G137" s="240">
        <f t="shared" si="5"/>
        <v>0</v>
      </c>
      <c r="H137" s="24">
        <f>G137-C104</f>
        <v>0</v>
      </c>
      <c r="I137" s="139"/>
    </row>
    <row r="138" spans="1:9" ht="6.75" customHeight="1" x14ac:dyDescent="0.25">
      <c r="A138" s="74"/>
      <c r="B138" s="133"/>
      <c r="C138" s="133"/>
      <c r="D138" s="133"/>
      <c r="E138" s="75"/>
      <c r="F138" s="76"/>
      <c r="G138" s="67"/>
      <c r="H138" s="67"/>
      <c r="I138" s="139"/>
    </row>
    <row r="139" spans="1:9" ht="6.75" customHeight="1" x14ac:dyDescent="0.25">
      <c r="A139" s="212"/>
      <c r="B139" s="212"/>
      <c r="C139" s="212"/>
      <c r="D139" s="212"/>
      <c r="E139" s="67"/>
      <c r="F139" s="68"/>
      <c r="G139" s="67"/>
      <c r="H139" s="67"/>
      <c r="I139" s="212"/>
    </row>
    <row r="140" spans="1:9" ht="15.75" x14ac:dyDescent="0.25">
      <c r="A140" s="375" t="s">
        <v>5</v>
      </c>
      <c r="B140" s="170"/>
      <c r="C140" s="376"/>
      <c r="D140" s="376"/>
      <c r="E140" s="377"/>
      <c r="F140" s="377"/>
      <c r="G140" s="377"/>
      <c r="H140" s="69"/>
      <c r="I140" s="212"/>
    </row>
    <row r="141" spans="1:9" ht="15.75" x14ac:dyDescent="0.25">
      <c r="A141" s="510" t="s">
        <v>6</v>
      </c>
      <c r="B141" s="510"/>
      <c r="C141" s="510"/>
      <c r="D141" s="510"/>
      <c r="E141" s="510"/>
      <c r="F141" s="510"/>
      <c r="G141" s="510"/>
      <c r="H141" s="297"/>
      <c r="I141" s="212"/>
    </row>
    <row r="142" spans="1:9" ht="7.5" customHeight="1" x14ac:dyDescent="0.25">
      <c r="A142" s="288"/>
      <c r="B142" s="288"/>
      <c r="C142" s="288"/>
      <c r="D142" s="288"/>
      <c r="E142" s="289"/>
      <c r="F142" s="69"/>
      <c r="G142" s="69"/>
      <c r="H142" s="69"/>
      <c r="I142" s="212"/>
    </row>
    <row r="143" spans="1:9" ht="15.75" x14ac:dyDescent="0.25">
      <c r="A143" s="290" t="s">
        <v>9</v>
      </c>
      <c r="B143" s="291"/>
      <c r="C143" s="288"/>
      <c r="D143" s="288"/>
      <c r="E143" s="288"/>
      <c r="F143" s="292"/>
      <c r="G143" s="293"/>
      <c r="H143" s="293"/>
      <c r="I143" s="212"/>
    </row>
    <row r="144" spans="1:9" ht="21.75" customHeight="1" x14ac:dyDescent="0.25">
      <c r="A144" s="290" t="s">
        <v>8</v>
      </c>
      <c r="B144" s="294"/>
      <c r="C144" s="288"/>
      <c r="D144" s="288"/>
      <c r="E144" s="290"/>
      <c r="F144" s="290" t="s">
        <v>7</v>
      </c>
      <c r="G144" s="291"/>
      <c r="H144" s="295"/>
      <c r="I144" s="212"/>
    </row>
    <row r="145" spans="1:9" ht="15.75" x14ac:dyDescent="0.25">
      <c r="A145" s="288"/>
      <c r="B145" s="288"/>
      <c r="C145" s="288"/>
      <c r="D145" s="288"/>
      <c r="E145" s="288" t="s">
        <v>10</v>
      </c>
      <c r="F145" s="288"/>
      <c r="G145" s="69"/>
      <c r="H145" s="69"/>
      <c r="I145" s="212"/>
    </row>
    <row r="146" spans="1:9" ht="4.5" customHeight="1" x14ac:dyDescent="0.25">
      <c r="A146" s="288"/>
      <c r="B146" s="288"/>
      <c r="C146" s="212"/>
      <c r="D146" s="212"/>
      <c r="E146" s="212"/>
      <c r="F146" s="212"/>
      <c r="G146" s="67"/>
      <c r="H146" s="67"/>
      <c r="I146" s="212"/>
    </row>
    <row r="147" spans="1:9" x14ac:dyDescent="0.25">
      <c r="G147" s="1"/>
      <c r="H147" s="1"/>
    </row>
    <row r="148" spans="1:9" x14ac:dyDescent="0.25">
      <c r="E148" s="1"/>
      <c r="F148" s="1"/>
      <c r="G148" s="1"/>
      <c r="H148" s="1"/>
    </row>
    <row r="149" spans="1:9" hidden="1" x14ac:dyDescent="0.25">
      <c r="E149" s="1"/>
      <c r="F149" s="1"/>
      <c r="G149" s="1"/>
      <c r="H149" s="1"/>
    </row>
    <row r="150" spans="1:9" hidden="1" x14ac:dyDescent="0.25"/>
    <row r="151" spans="1:9" hidden="1" x14ac:dyDescent="0.25"/>
    <row r="152" spans="1:9" hidden="1" x14ac:dyDescent="0.25">
      <c r="A152" s="140" t="s">
        <v>39</v>
      </c>
    </row>
    <row r="153" spans="1:9" hidden="1" x14ac:dyDescent="0.25">
      <c r="A153" s="140" t="s">
        <v>40</v>
      </c>
    </row>
    <row r="154" spans="1:9" hidden="1" x14ac:dyDescent="0.25">
      <c r="A154" s="140" t="s">
        <v>41</v>
      </c>
    </row>
    <row r="155" spans="1:9" hidden="1" x14ac:dyDescent="0.25"/>
    <row r="156" spans="1:9" hidden="1" x14ac:dyDescent="0.25"/>
    <row r="157" spans="1:9" hidden="1" x14ac:dyDescent="0.25"/>
    <row r="158" spans="1:9" hidden="1" x14ac:dyDescent="0.25"/>
  </sheetData>
  <sheetProtection password="C7AC" sheet="1" objects="1" scenarios="1" formatRows="0" insertRows="0" selectLockedCells="1"/>
  <dataConsolidate function="max">
    <dataRefs count="1">
      <dataRef name="15"/>
    </dataRefs>
  </dataConsolidate>
  <mergeCells count="115">
    <mergeCell ref="F68:I68"/>
    <mergeCell ref="E115:G115"/>
    <mergeCell ref="F123:F124"/>
    <mergeCell ref="G123:G124"/>
    <mergeCell ref="E116:G116"/>
    <mergeCell ref="E118:G118"/>
    <mergeCell ref="E119:G119"/>
    <mergeCell ref="E120:G120"/>
    <mergeCell ref="A88:A90"/>
    <mergeCell ref="E117:G117"/>
    <mergeCell ref="A97:A98"/>
    <mergeCell ref="A99:A100"/>
    <mergeCell ref="A105:B105"/>
    <mergeCell ref="A113:A114"/>
    <mergeCell ref="A106:B106"/>
    <mergeCell ref="A107:B107"/>
    <mergeCell ref="A91:A93"/>
    <mergeCell ref="B112:C112"/>
    <mergeCell ref="B113:C114"/>
    <mergeCell ref="E113:G113"/>
    <mergeCell ref="E112:G112"/>
    <mergeCell ref="A141:G141"/>
    <mergeCell ref="A122:G122"/>
    <mergeCell ref="B69:E69"/>
    <mergeCell ref="A16:B16"/>
    <mergeCell ref="A17:B17"/>
    <mergeCell ref="A19:B19"/>
    <mergeCell ref="B61:E61"/>
    <mergeCell ref="A20:B20"/>
    <mergeCell ref="F65:I65"/>
    <mergeCell ref="F66:I66"/>
    <mergeCell ref="F67:I67"/>
    <mergeCell ref="F69:I69"/>
    <mergeCell ref="B66:E66"/>
    <mergeCell ref="B65:E65"/>
    <mergeCell ref="B67:E67"/>
    <mergeCell ref="A85:A87"/>
    <mergeCell ref="A104:B104"/>
    <mergeCell ref="A71:I71"/>
    <mergeCell ref="A94:A96"/>
    <mergeCell ref="A101:B101"/>
    <mergeCell ref="A102:B102"/>
    <mergeCell ref="A76:A78"/>
    <mergeCell ref="A79:A81"/>
    <mergeCell ref="A82:A84"/>
    <mergeCell ref="B3:H3"/>
    <mergeCell ref="B2:H2"/>
    <mergeCell ref="E6:F6"/>
    <mergeCell ref="G6:H6"/>
    <mergeCell ref="B5:H5"/>
    <mergeCell ref="A12:H12"/>
    <mergeCell ref="C13:H13"/>
    <mergeCell ref="C14:H14"/>
    <mergeCell ref="A13:B13"/>
    <mergeCell ref="A14:B14"/>
    <mergeCell ref="A8:G8"/>
    <mergeCell ref="A9:G9"/>
    <mergeCell ref="B4:H4"/>
    <mergeCell ref="B6:D6"/>
    <mergeCell ref="A15:H15"/>
    <mergeCell ref="C16:H16"/>
    <mergeCell ref="C17:H17"/>
    <mergeCell ref="A18:H18"/>
    <mergeCell ref="C19:H19"/>
    <mergeCell ref="C20:H20"/>
    <mergeCell ref="C21:H21"/>
    <mergeCell ref="A26:I27"/>
    <mergeCell ref="A28:I28"/>
    <mergeCell ref="A23:B23"/>
    <mergeCell ref="A21:B21"/>
    <mergeCell ref="A25:I25"/>
    <mergeCell ref="C23:H23"/>
    <mergeCell ref="F64:I64"/>
    <mergeCell ref="I38:I39"/>
    <mergeCell ref="A38:A39"/>
    <mergeCell ref="B63:E63"/>
    <mergeCell ref="B64:E64"/>
    <mergeCell ref="F63:I63"/>
    <mergeCell ref="A44:B44"/>
    <mergeCell ref="H46:I46"/>
    <mergeCell ref="H47:I47"/>
    <mergeCell ref="H48:I48"/>
    <mergeCell ref="H49:I49"/>
    <mergeCell ref="B62:E62"/>
    <mergeCell ref="F61:I61"/>
    <mergeCell ref="F60:I60"/>
    <mergeCell ref="F59:I59"/>
    <mergeCell ref="A57:G57"/>
    <mergeCell ref="B60:E60"/>
    <mergeCell ref="F62:I62"/>
    <mergeCell ref="C38:E38"/>
    <mergeCell ref="A73:I73"/>
    <mergeCell ref="B68:E68"/>
    <mergeCell ref="E114:G114"/>
    <mergeCell ref="A29:I30"/>
    <mergeCell ref="A31:I31"/>
    <mergeCell ref="A32:I33"/>
    <mergeCell ref="A34:I34"/>
    <mergeCell ref="H123:H124"/>
    <mergeCell ref="A103:B103"/>
    <mergeCell ref="B123:D123"/>
    <mergeCell ref="H41:I41"/>
    <mergeCell ref="F38:G38"/>
    <mergeCell ref="A40:B40"/>
    <mergeCell ref="H38:H39"/>
    <mergeCell ref="H45:I45"/>
    <mergeCell ref="A54:I54"/>
    <mergeCell ref="H42:I42"/>
    <mergeCell ref="H43:I43"/>
    <mergeCell ref="H50:I50"/>
    <mergeCell ref="H51:I51"/>
    <mergeCell ref="H52:I52"/>
    <mergeCell ref="H53:I53"/>
    <mergeCell ref="A123:A124"/>
    <mergeCell ref="E123:E124"/>
  </mergeCells>
  <conditionalFormatting sqref="I125">
    <cfRule type="cellIs" dxfId="7" priority="40" operator="greaterThan">
      <formula>#REF!</formula>
    </cfRule>
  </conditionalFormatting>
  <conditionalFormatting sqref="I128">
    <cfRule type="cellIs" dxfId="6" priority="39" operator="greaterThan">
      <formula>#REF!-#REF!</formula>
    </cfRule>
  </conditionalFormatting>
  <conditionalFormatting sqref="A61:A69">
    <cfRule type="expression" dxfId="5" priority="10">
      <formula>$J61=TRUE</formula>
    </cfRule>
  </conditionalFormatting>
  <conditionalFormatting sqref="B116:B117">
    <cfRule type="containsText" dxfId="4" priority="8" operator="containsText" text="DA">
      <formula>NOT(ISERROR(SEARCH("DA",B116)))</formula>
    </cfRule>
  </conditionalFormatting>
  <conditionalFormatting sqref="E104:H104">
    <cfRule type="cellIs" dxfId="3" priority="41" operator="notEqual">
      <formula>#REF!</formula>
    </cfRule>
  </conditionalFormatting>
  <conditionalFormatting sqref="B112">
    <cfRule type="containsText" dxfId="2" priority="4" operator="containsText" text="DA">
      <formula>NOT(ISERROR(SEARCH("DA",B112)))</formula>
    </cfRule>
  </conditionalFormatting>
  <conditionalFormatting sqref="B113">
    <cfRule type="containsText" dxfId="1" priority="3" operator="containsText" text="DA">
      <formula>NOT(ISERROR(SEARCH("DA",B113)))</formula>
    </cfRule>
  </conditionalFormatting>
  <conditionalFormatting sqref="B115">
    <cfRule type="containsText" dxfId="0" priority="1" operator="containsText" text="DA">
      <formula>NOT(ISERROR(SEARCH("DA",B115)))</formula>
    </cfRule>
  </conditionalFormatting>
  <dataValidations count="1">
    <dataValidation type="list" allowBlank="1" showInputMessage="1" showErrorMessage="1" sqref="C19:G19">
      <formula1>$A$152:$A$155</formula1>
    </dataValidation>
  </dataValidations>
  <pageMargins left="0.25" right="0.25" top="0.75" bottom="0.75" header="0.3" footer="0.3"/>
  <pageSetup paperSize="9" scale="75" fitToHeight="0" orientation="landscape" r:id="rId1"/>
  <headerFooter differentFirst="1">
    <oddHeader>&amp;L&amp;G&amp;C&amp;G&amp;R&amp;"-,Krepko"&amp;K0070C0Obrazec št. 3: Opis operacije</oddHeader>
    <oddFooter>&amp;C»Javni razpis za sofinanciranje ukrepov trajnostne mobilnosti (oznaka JR-TM 1/2017) v okviru OP-EKP 2014 - 2020«</oddFooter>
    <firstHeader>&amp;L&amp;G&amp;C&amp;G
&amp;RObrazec 3: Opis operacije</firstHeader>
  </headerFooter>
  <rowBreaks count="6" manualBreakCount="6">
    <brk id="23" max="8" man="1"/>
    <brk id="34" max="8" man="1"/>
    <brk id="54" max="8" man="1"/>
    <brk id="69" max="8" man="1"/>
    <brk id="96" max="8" man="1"/>
    <brk id="109" max="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15" r:id="rId5" name="Check Box 3">
              <controlPr defaultSize="0" autoFill="0" autoLine="0" autoPict="0">
                <anchor moveWithCells="1">
                  <from>
                    <xdr:col>0</xdr:col>
                    <xdr:colOff>76200</xdr:colOff>
                    <xdr:row>62</xdr:row>
                    <xdr:rowOff>19050</xdr:rowOff>
                  </from>
                  <to>
                    <xdr:col>0</xdr:col>
                    <xdr:colOff>2876550</xdr:colOff>
                    <xdr:row>62</xdr:row>
                    <xdr:rowOff>409575</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76200</xdr:colOff>
                    <xdr:row>60</xdr:row>
                    <xdr:rowOff>76200</xdr:rowOff>
                  </from>
                  <to>
                    <xdr:col>0</xdr:col>
                    <xdr:colOff>2876550</xdr:colOff>
                    <xdr:row>60</xdr:row>
                    <xdr:rowOff>704850</xdr:rowOff>
                  </to>
                </anchor>
              </controlPr>
            </control>
          </mc:Choice>
        </mc:AlternateContent>
        <mc:AlternateContent xmlns:mc="http://schemas.openxmlformats.org/markup-compatibility/2006">
          <mc:Choice Requires="x14">
            <control shapeId="13395" r:id="rId7" name="Check Box 83">
              <controlPr defaultSize="0" autoFill="0" autoLine="0" autoPict="0">
                <anchor moveWithCells="1">
                  <from>
                    <xdr:col>0</xdr:col>
                    <xdr:colOff>85725</xdr:colOff>
                    <xdr:row>61</xdr:row>
                    <xdr:rowOff>38100</xdr:rowOff>
                  </from>
                  <to>
                    <xdr:col>0</xdr:col>
                    <xdr:colOff>2876550</xdr:colOff>
                    <xdr:row>61</xdr:row>
                    <xdr:rowOff>571500</xdr:rowOff>
                  </to>
                </anchor>
              </controlPr>
            </control>
          </mc:Choice>
        </mc:AlternateContent>
        <mc:AlternateContent xmlns:mc="http://schemas.openxmlformats.org/markup-compatibility/2006">
          <mc:Choice Requires="x14">
            <control shapeId="13401" r:id="rId8" name="Check Box 89">
              <controlPr defaultSize="0" autoFill="0" autoLine="0" autoPict="0">
                <anchor moveWithCells="1">
                  <from>
                    <xdr:col>0</xdr:col>
                    <xdr:colOff>66675</xdr:colOff>
                    <xdr:row>64</xdr:row>
                    <xdr:rowOff>9525</xdr:rowOff>
                  </from>
                  <to>
                    <xdr:col>0</xdr:col>
                    <xdr:colOff>2905125</xdr:colOff>
                    <xdr:row>65</xdr:row>
                    <xdr:rowOff>9525</xdr:rowOff>
                  </to>
                </anchor>
              </controlPr>
            </control>
          </mc:Choice>
        </mc:AlternateContent>
        <mc:AlternateContent xmlns:mc="http://schemas.openxmlformats.org/markup-compatibility/2006">
          <mc:Choice Requires="x14">
            <control shapeId="13402" r:id="rId9" name="Check Box 90">
              <controlPr defaultSize="0" autoFill="0" autoLine="0" autoPict="0">
                <anchor moveWithCells="1">
                  <from>
                    <xdr:col>0</xdr:col>
                    <xdr:colOff>57150</xdr:colOff>
                    <xdr:row>65</xdr:row>
                    <xdr:rowOff>57150</xdr:rowOff>
                  </from>
                  <to>
                    <xdr:col>0</xdr:col>
                    <xdr:colOff>2867025</xdr:colOff>
                    <xdr:row>65</xdr:row>
                    <xdr:rowOff>523875</xdr:rowOff>
                  </to>
                </anchor>
              </controlPr>
            </control>
          </mc:Choice>
        </mc:AlternateContent>
        <mc:AlternateContent xmlns:mc="http://schemas.openxmlformats.org/markup-compatibility/2006">
          <mc:Choice Requires="x14">
            <control shapeId="13403" r:id="rId10" name="Check Box 91">
              <controlPr defaultSize="0" autoFill="0" autoLine="0" autoPict="0">
                <anchor moveWithCells="1">
                  <from>
                    <xdr:col>0</xdr:col>
                    <xdr:colOff>66675</xdr:colOff>
                    <xdr:row>66</xdr:row>
                    <xdr:rowOff>57150</xdr:rowOff>
                  </from>
                  <to>
                    <xdr:col>0</xdr:col>
                    <xdr:colOff>2867025</xdr:colOff>
                    <xdr:row>66</xdr:row>
                    <xdr:rowOff>1876425</xdr:rowOff>
                  </to>
                </anchor>
              </controlPr>
            </control>
          </mc:Choice>
        </mc:AlternateContent>
        <mc:AlternateContent xmlns:mc="http://schemas.openxmlformats.org/markup-compatibility/2006">
          <mc:Choice Requires="x14">
            <control shapeId="13404" r:id="rId11" name="Check Box 92">
              <controlPr defaultSize="0" autoFill="0" autoLine="0" autoPict="0">
                <anchor moveWithCells="1">
                  <from>
                    <xdr:col>0</xdr:col>
                    <xdr:colOff>66675</xdr:colOff>
                    <xdr:row>63</xdr:row>
                    <xdr:rowOff>19050</xdr:rowOff>
                  </from>
                  <to>
                    <xdr:col>0</xdr:col>
                    <xdr:colOff>2876550</xdr:colOff>
                    <xdr:row>63</xdr:row>
                    <xdr:rowOff>390525</xdr:rowOff>
                  </to>
                </anchor>
              </controlPr>
            </control>
          </mc:Choice>
        </mc:AlternateContent>
        <mc:AlternateContent xmlns:mc="http://schemas.openxmlformats.org/markup-compatibility/2006">
          <mc:Choice Requires="x14">
            <control shapeId="13405" r:id="rId12" name="Check Box 93">
              <controlPr defaultSize="0" autoFill="0" autoLine="0" autoPict="0">
                <anchor moveWithCells="1">
                  <from>
                    <xdr:col>0</xdr:col>
                    <xdr:colOff>57150</xdr:colOff>
                    <xdr:row>68</xdr:row>
                    <xdr:rowOff>28575</xdr:rowOff>
                  </from>
                  <to>
                    <xdr:col>0</xdr:col>
                    <xdr:colOff>2886075</xdr:colOff>
                    <xdr:row>68</xdr:row>
                    <xdr:rowOff>371475</xdr:rowOff>
                  </to>
                </anchor>
              </controlPr>
            </control>
          </mc:Choice>
        </mc:AlternateContent>
        <mc:AlternateContent xmlns:mc="http://schemas.openxmlformats.org/markup-compatibility/2006">
          <mc:Choice Requires="x14">
            <control shapeId="13628" r:id="rId13" name="Check Box 316">
              <controlPr defaultSize="0" autoFill="0" autoLine="0" autoPict="0">
                <anchor moveWithCells="1">
                  <from>
                    <xdr:col>2</xdr:col>
                    <xdr:colOff>0</xdr:colOff>
                    <xdr:row>22</xdr:row>
                    <xdr:rowOff>0</xdr:rowOff>
                  </from>
                  <to>
                    <xdr:col>2</xdr:col>
                    <xdr:colOff>1428750</xdr:colOff>
                    <xdr:row>23</xdr:row>
                    <xdr:rowOff>0</xdr:rowOff>
                  </to>
                </anchor>
              </controlPr>
            </control>
          </mc:Choice>
        </mc:AlternateContent>
        <mc:AlternateContent xmlns:mc="http://schemas.openxmlformats.org/markup-compatibility/2006">
          <mc:Choice Requires="x14">
            <control shapeId="13630" r:id="rId14" name="Check Box 318">
              <controlPr defaultSize="0" autoFill="0" autoLine="0" autoPict="0">
                <anchor moveWithCells="1">
                  <from>
                    <xdr:col>2</xdr:col>
                    <xdr:colOff>1428750</xdr:colOff>
                    <xdr:row>22</xdr:row>
                    <xdr:rowOff>0</xdr:rowOff>
                  </from>
                  <to>
                    <xdr:col>4</xdr:col>
                    <xdr:colOff>0</xdr:colOff>
                    <xdr:row>22</xdr:row>
                    <xdr:rowOff>514350</xdr:rowOff>
                  </to>
                </anchor>
              </controlPr>
            </control>
          </mc:Choice>
        </mc:AlternateContent>
        <mc:AlternateContent xmlns:mc="http://schemas.openxmlformats.org/markup-compatibility/2006">
          <mc:Choice Requires="x14">
            <control shapeId="13631" r:id="rId15" name="Check Box 319">
              <controlPr defaultSize="0" autoFill="0" autoLine="0" autoPict="0">
                <anchor moveWithCells="1">
                  <from>
                    <xdr:col>0</xdr:col>
                    <xdr:colOff>66675</xdr:colOff>
                    <xdr:row>67</xdr:row>
                    <xdr:rowOff>57150</xdr:rowOff>
                  </from>
                  <to>
                    <xdr:col>0</xdr:col>
                    <xdr:colOff>2867025</xdr:colOff>
                    <xdr:row>67</xdr:row>
                    <xdr:rowOff>533400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51"/>
  <sheetViews>
    <sheetView tabSelected="1" view="pageBreakPreview" zoomScaleNormal="100" zoomScaleSheetLayoutView="100" workbookViewId="0">
      <selection activeCell="A46" sqref="A46"/>
    </sheetView>
  </sheetViews>
  <sheetFormatPr defaultRowHeight="12.75" x14ac:dyDescent="0.2"/>
  <cols>
    <col min="1" max="1" width="6.85546875" style="87" customWidth="1"/>
    <col min="2" max="2" width="12.42578125" style="87" customWidth="1"/>
    <col min="3" max="3" width="10.7109375" style="108" customWidth="1"/>
    <col min="4" max="4" width="11.7109375" style="108" customWidth="1"/>
    <col min="5" max="5" width="13.5703125" style="108" customWidth="1"/>
    <col min="6" max="6" width="11.7109375" style="108" customWidth="1"/>
    <col min="7" max="7" width="14.140625" style="108" customWidth="1"/>
    <col min="8" max="8" width="7.140625" style="109" customWidth="1"/>
    <col min="9" max="9" width="11.42578125" style="88" customWidth="1"/>
    <col min="10" max="10" width="13.85546875" style="107" customWidth="1"/>
    <col min="11" max="11" width="12.42578125" style="107" customWidth="1"/>
    <col min="12" max="12" width="12.7109375" style="107" customWidth="1"/>
    <col min="13" max="13" width="11.42578125" style="107" customWidth="1"/>
    <col min="14" max="14" width="13.42578125" style="107" customWidth="1"/>
    <col min="15" max="15" width="2.7109375" style="87" bestFit="1" customWidth="1"/>
    <col min="16" max="16" width="7.5703125" style="87" bestFit="1" customWidth="1"/>
    <col min="17" max="17" width="5.140625" style="88" customWidth="1"/>
    <col min="18" max="19" width="5.140625" style="87" customWidth="1"/>
    <col min="20" max="255" width="9.140625" style="87"/>
    <col min="256" max="256" width="6.85546875" style="87" customWidth="1"/>
    <col min="257" max="257" width="7.42578125" style="87" customWidth="1"/>
    <col min="258" max="258" width="10.7109375" style="87" customWidth="1"/>
    <col min="259" max="259" width="11.7109375" style="87" customWidth="1"/>
    <col min="260" max="260" width="13.5703125" style="87" customWidth="1"/>
    <col min="261" max="261" width="11.7109375" style="87" customWidth="1"/>
    <col min="262" max="262" width="13.140625" style="87" customWidth="1"/>
    <col min="263" max="263" width="2.7109375" style="87" bestFit="1" customWidth="1"/>
    <col min="264" max="264" width="7" style="87" bestFit="1" customWidth="1"/>
    <col min="265" max="265" width="7" style="87" customWidth="1"/>
    <col min="266" max="266" width="12.7109375" style="87" customWidth="1"/>
    <col min="267" max="267" width="12.42578125" style="87" customWidth="1"/>
    <col min="268" max="268" width="12.7109375" style="87" customWidth="1"/>
    <col min="269" max="269" width="11.42578125" style="87" customWidth="1"/>
    <col min="270" max="270" width="13.42578125" style="87" customWidth="1"/>
    <col min="271" max="271" width="2.7109375" style="87" bestFit="1" customWidth="1"/>
    <col min="272" max="272" width="7.5703125" style="87" bestFit="1" customWidth="1"/>
    <col min="273" max="275" width="5.140625" style="87" customWidth="1"/>
    <col min="276" max="511" width="9.140625" style="87"/>
    <col min="512" max="512" width="6.85546875" style="87" customWidth="1"/>
    <col min="513" max="513" width="7.42578125" style="87" customWidth="1"/>
    <col min="514" max="514" width="10.7109375" style="87" customWidth="1"/>
    <col min="515" max="515" width="11.7109375" style="87" customWidth="1"/>
    <col min="516" max="516" width="13.5703125" style="87" customWidth="1"/>
    <col min="517" max="517" width="11.7109375" style="87" customWidth="1"/>
    <col min="518" max="518" width="13.140625" style="87" customWidth="1"/>
    <col min="519" max="519" width="2.7109375" style="87" bestFit="1" customWidth="1"/>
    <col min="520" max="520" width="7" style="87" bestFit="1" customWidth="1"/>
    <col min="521" max="521" width="7" style="87" customWidth="1"/>
    <col min="522" max="522" width="12.7109375" style="87" customWidth="1"/>
    <col min="523" max="523" width="12.42578125" style="87" customWidth="1"/>
    <col min="524" max="524" width="12.7109375" style="87" customWidth="1"/>
    <col min="525" max="525" width="11.42578125" style="87" customWidth="1"/>
    <col min="526" max="526" width="13.42578125" style="87" customWidth="1"/>
    <col min="527" max="527" width="2.7109375" style="87" bestFit="1" customWidth="1"/>
    <col min="528" max="528" width="7.5703125" style="87" bestFit="1" customWidth="1"/>
    <col min="529" max="531" width="5.140625" style="87" customWidth="1"/>
    <col min="532" max="767" width="9.140625" style="87"/>
    <col min="768" max="768" width="6.85546875" style="87" customWidth="1"/>
    <col min="769" max="769" width="7.42578125" style="87" customWidth="1"/>
    <col min="770" max="770" width="10.7109375" style="87" customWidth="1"/>
    <col min="771" max="771" width="11.7109375" style="87" customWidth="1"/>
    <col min="772" max="772" width="13.5703125" style="87" customWidth="1"/>
    <col min="773" max="773" width="11.7109375" style="87" customWidth="1"/>
    <col min="774" max="774" width="13.140625" style="87" customWidth="1"/>
    <col min="775" max="775" width="2.7109375" style="87" bestFit="1" customWidth="1"/>
    <col min="776" max="776" width="7" style="87" bestFit="1" customWidth="1"/>
    <col min="777" max="777" width="7" style="87" customWidth="1"/>
    <col min="778" max="778" width="12.7109375" style="87" customWidth="1"/>
    <col min="779" max="779" width="12.42578125" style="87" customWidth="1"/>
    <col min="780" max="780" width="12.7109375" style="87" customWidth="1"/>
    <col min="781" max="781" width="11.42578125" style="87" customWidth="1"/>
    <col min="782" max="782" width="13.42578125" style="87" customWidth="1"/>
    <col min="783" max="783" width="2.7109375" style="87" bestFit="1" customWidth="1"/>
    <col min="784" max="784" width="7.5703125" style="87" bestFit="1" customWidth="1"/>
    <col min="785" max="787" width="5.140625" style="87" customWidth="1"/>
    <col min="788" max="1023" width="9.140625" style="87"/>
    <col min="1024" max="1024" width="6.85546875" style="87" customWidth="1"/>
    <col min="1025" max="1025" width="7.42578125" style="87" customWidth="1"/>
    <col min="1026" max="1026" width="10.7109375" style="87" customWidth="1"/>
    <col min="1027" max="1027" width="11.7109375" style="87" customWidth="1"/>
    <col min="1028" max="1028" width="13.5703125" style="87" customWidth="1"/>
    <col min="1029" max="1029" width="11.7109375" style="87" customWidth="1"/>
    <col min="1030" max="1030" width="13.140625" style="87" customWidth="1"/>
    <col min="1031" max="1031" width="2.7109375" style="87" bestFit="1" customWidth="1"/>
    <col min="1032" max="1032" width="7" style="87" bestFit="1" customWidth="1"/>
    <col min="1033" max="1033" width="7" style="87" customWidth="1"/>
    <col min="1034" max="1034" width="12.7109375" style="87" customWidth="1"/>
    <col min="1035" max="1035" width="12.42578125" style="87" customWidth="1"/>
    <col min="1036" max="1036" width="12.7109375" style="87" customWidth="1"/>
    <col min="1037" max="1037" width="11.42578125" style="87" customWidth="1"/>
    <col min="1038" max="1038" width="13.42578125" style="87" customWidth="1"/>
    <col min="1039" max="1039" width="2.7109375" style="87" bestFit="1" customWidth="1"/>
    <col min="1040" max="1040" width="7.5703125" style="87" bestFit="1" customWidth="1"/>
    <col min="1041" max="1043" width="5.140625" style="87" customWidth="1"/>
    <col min="1044" max="1279" width="9.140625" style="87"/>
    <col min="1280" max="1280" width="6.85546875" style="87" customWidth="1"/>
    <col min="1281" max="1281" width="7.42578125" style="87" customWidth="1"/>
    <col min="1282" max="1282" width="10.7109375" style="87" customWidth="1"/>
    <col min="1283" max="1283" width="11.7109375" style="87" customWidth="1"/>
    <col min="1284" max="1284" width="13.5703125" style="87" customWidth="1"/>
    <col min="1285" max="1285" width="11.7109375" style="87" customWidth="1"/>
    <col min="1286" max="1286" width="13.140625" style="87" customWidth="1"/>
    <col min="1287" max="1287" width="2.7109375" style="87" bestFit="1" customWidth="1"/>
    <col min="1288" max="1288" width="7" style="87" bestFit="1" customWidth="1"/>
    <col min="1289" max="1289" width="7" style="87" customWidth="1"/>
    <col min="1290" max="1290" width="12.7109375" style="87" customWidth="1"/>
    <col min="1291" max="1291" width="12.42578125" style="87" customWidth="1"/>
    <col min="1292" max="1292" width="12.7109375" style="87" customWidth="1"/>
    <col min="1293" max="1293" width="11.42578125" style="87" customWidth="1"/>
    <col min="1294" max="1294" width="13.42578125" style="87" customWidth="1"/>
    <col min="1295" max="1295" width="2.7109375" style="87" bestFit="1" customWidth="1"/>
    <col min="1296" max="1296" width="7.5703125" style="87" bestFit="1" customWidth="1"/>
    <col min="1297" max="1299" width="5.140625" style="87" customWidth="1"/>
    <col min="1300" max="1535" width="9.140625" style="87"/>
    <col min="1536" max="1536" width="6.85546875" style="87" customWidth="1"/>
    <col min="1537" max="1537" width="7.42578125" style="87" customWidth="1"/>
    <col min="1538" max="1538" width="10.7109375" style="87" customWidth="1"/>
    <col min="1539" max="1539" width="11.7109375" style="87" customWidth="1"/>
    <col min="1540" max="1540" width="13.5703125" style="87" customWidth="1"/>
    <col min="1541" max="1541" width="11.7109375" style="87" customWidth="1"/>
    <col min="1542" max="1542" width="13.140625" style="87" customWidth="1"/>
    <col min="1543" max="1543" width="2.7109375" style="87" bestFit="1" customWidth="1"/>
    <col min="1544" max="1544" width="7" style="87" bestFit="1" customWidth="1"/>
    <col min="1545" max="1545" width="7" style="87" customWidth="1"/>
    <col min="1546" max="1546" width="12.7109375" style="87" customWidth="1"/>
    <col min="1547" max="1547" width="12.42578125" style="87" customWidth="1"/>
    <col min="1548" max="1548" width="12.7109375" style="87" customWidth="1"/>
    <col min="1549" max="1549" width="11.42578125" style="87" customWidth="1"/>
    <col min="1550" max="1550" width="13.42578125" style="87" customWidth="1"/>
    <col min="1551" max="1551" width="2.7109375" style="87" bestFit="1" customWidth="1"/>
    <col min="1552" max="1552" width="7.5703125" style="87" bestFit="1" customWidth="1"/>
    <col min="1553" max="1555" width="5.140625" style="87" customWidth="1"/>
    <col min="1556" max="1791" width="9.140625" style="87"/>
    <col min="1792" max="1792" width="6.85546875" style="87" customWidth="1"/>
    <col min="1793" max="1793" width="7.42578125" style="87" customWidth="1"/>
    <col min="1794" max="1794" width="10.7109375" style="87" customWidth="1"/>
    <col min="1795" max="1795" width="11.7109375" style="87" customWidth="1"/>
    <col min="1796" max="1796" width="13.5703125" style="87" customWidth="1"/>
    <col min="1797" max="1797" width="11.7109375" style="87" customWidth="1"/>
    <col min="1798" max="1798" width="13.140625" style="87" customWidth="1"/>
    <col min="1799" max="1799" width="2.7109375" style="87" bestFit="1" customWidth="1"/>
    <col min="1800" max="1800" width="7" style="87" bestFit="1" customWidth="1"/>
    <col min="1801" max="1801" width="7" style="87" customWidth="1"/>
    <col min="1802" max="1802" width="12.7109375" style="87" customWidth="1"/>
    <col min="1803" max="1803" width="12.42578125" style="87" customWidth="1"/>
    <col min="1804" max="1804" width="12.7109375" style="87" customWidth="1"/>
    <col min="1805" max="1805" width="11.42578125" style="87" customWidth="1"/>
    <col min="1806" max="1806" width="13.42578125" style="87" customWidth="1"/>
    <col min="1807" max="1807" width="2.7109375" style="87" bestFit="1" customWidth="1"/>
    <col min="1808" max="1808" width="7.5703125" style="87" bestFit="1" customWidth="1"/>
    <col min="1809" max="1811" width="5.140625" style="87" customWidth="1"/>
    <col min="1812" max="2047" width="9.140625" style="87"/>
    <col min="2048" max="2048" width="6.85546875" style="87" customWidth="1"/>
    <col min="2049" max="2049" width="7.42578125" style="87" customWidth="1"/>
    <col min="2050" max="2050" width="10.7109375" style="87" customWidth="1"/>
    <col min="2051" max="2051" width="11.7109375" style="87" customWidth="1"/>
    <col min="2052" max="2052" width="13.5703125" style="87" customWidth="1"/>
    <col min="2053" max="2053" width="11.7109375" style="87" customWidth="1"/>
    <col min="2054" max="2054" width="13.140625" style="87" customWidth="1"/>
    <col min="2055" max="2055" width="2.7109375" style="87" bestFit="1" customWidth="1"/>
    <col min="2056" max="2056" width="7" style="87" bestFit="1" customWidth="1"/>
    <col min="2057" max="2057" width="7" style="87" customWidth="1"/>
    <col min="2058" max="2058" width="12.7109375" style="87" customWidth="1"/>
    <col min="2059" max="2059" width="12.42578125" style="87" customWidth="1"/>
    <col min="2060" max="2060" width="12.7109375" style="87" customWidth="1"/>
    <col min="2061" max="2061" width="11.42578125" style="87" customWidth="1"/>
    <col min="2062" max="2062" width="13.42578125" style="87" customWidth="1"/>
    <col min="2063" max="2063" width="2.7109375" style="87" bestFit="1" customWidth="1"/>
    <col min="2064" max="2064" width="7.5703125" style="87" bestFit="1" customWidth="1"/>
    <col min="2065" max="2067" width="5.140625" style="87" customWidth="1"/>
    <col min="2068" max="2303" width="9.140625" style="87"/>
    <col min="2304" max="2304" width="6.85546875" style="87" customWidth="1"/>
    <col min="2305" max="2305" width="7.42578125" style="87" customWidth="1"/>
    <col min="2306" max="2306" width="10.7109375" style="87" customWidth="1"/>
    <col min="2307" max="2307" width="11.7109375" style="87" customWidth="1"/>
    <col min="2308" max="2308" width="13.5703125" style="87" customWidth="1"/>
    <col min="2309" max="2309" width="11.7109375" style="87" customWidth="1"/>
    <col min="2310" max="2310" width="13.140625" style="87" customWidth="1"/>
    <col min="2311" max="2311" width="2.7109375" style="87" bestFit="1" customWidth="1"/>
    <col min="2312" max="2312" width="7" style="87" bestFit="1" customWidth="1"/>
    <col min="2313" max="2313" width="7" style="87" customWidth="1"/>
    <col min="2314" max="2314" width="12.7109375" style="87" customWidth="1"/>
    <col min="2315" max="2315" width="12.42578125" style="87" customWidth="1"/>
    <col min="2316" max="2316" width="12.7109375" style="87" customWidth="1"/>
    <col min="2317" max="2317" width="11.42578125" style="87" customWidth="1"/>
    <col min="2318" max="2318" width="13.42578125" style="87" customWidth="1"/>
    <col min="2319" max="2319" width="2.7109375" style="87" bestFit="1" customWidth="1"/>
    <col min="2320" max="2320" width="7.5703125" style="87" bestFit="1" customWidth="1"/>
    <col min="2321" max="2323" width="5.140625" style="87" customWidth="1"/>
    <col min="2324" max="2559" width="9.140625" style="87"/>
    <col min="2560" max="2560" width="6.85546875" style="87" customWidth="1"/>
    <col min="2561" max="2561" width="7.42578125" style="87" customWidth="1"/>
    <col min="2562" max="2562" width="10.7109375" style="87" customWidth="1"/>
    <col min="2563" max="2563" width="11.7109375" style="87" customWidth="1"/>
    <col min="2564" max="2564" width="13.5703125" style="87" customWidth="1"/>
    <col min="2565" max="2565" width="11.7109375" style="87" customWidth="1"/>
    <col min="2566" max="2566" width="13.140625" style="87" customWidth="1"/>
    <col min="2567" max="2567" width="2.7109375" style="87" bestFit="1" customWidth="1"/>
    <col min="2568" max="2568" width="7" style="87" bestFit="1" customWidth="1"/>
    <col min="2569" max="2569" width="7" style="87" customWidth="1"/>
    <col min="2570" max="2570" width="12.7109375" style="87" customWidth="1"/>
    <col min="2571" max="2571" width="12.42578125" style="87" customWidth="1"/>
    <col min="2572" max="2572" width="12.7109375" style="87" customWidth="1"/>
    <col min="2573" max="2573" width="11.42578125" style="87" customWidth="1"/>
    <col min="2574" max="2574" width="13.42578125" style="87" customWidth="1"/>
    <col min="2575" max="2575" width="2.7109375" style="87" bestFit="1" customWidth="1"/>
    <col min="2576" max="2576" width="7.5703125" style="87" bestFit="1" customWidth="1"/>
    <col min="2577" max="2579" width="5.140625" style="87" customWidth="1"/>
    <col min="2580" max="2815" width="9.140625" style="87"/>
    <col min="2816" max="2816" width="6.85546875" style="87" customWidth="1"/>
    <col min="2817" max="2817" width="7.42578125" style="87" customWidth="1"/>
    <col min="2818" max="2818" width="10.7109375" style="87" customWidth="1"/>
    <col min="2819" max="2819" width="11.7109375" style="87" customWidth="1"/>
    <col min="2820" max="2820" width="13.5703125" style="87" customWidth="1"/>
    <col min="2821" max="2821" width="11.7109375" style="87" customWidth="1"/>
    <col min="2822" max="2822" width="13.140625" style="87" customWidth="1"/>
    <col min="2823" max="2823" width="2.7109375" style="87" bestFit="1" customWidth="1"/>
    <col min="2824" max="2824" width="7" style="87" bestFit="1" customWidth="1"/>
    <col min="2825" max="2825" width="7" style="87" customWidth="1"/>
    <col min="2826" max="2826" width="12.7109375" style="87" customWidth="1"/>
    <col min="2827" max="2827" width="12.42578125" style="87" customWidth="1"/>
    <col min="2828" max="2828" width="12.7109375" style="87" customWidth="1"/>
    <col min="2829" max="2829" width="11.42578125" style="87" customWidth="1"/>
    <col min="2830" max="2830" width="13.42578125" style="87" customWidth="1"/>
    <col min="2831" max="2831" width="2.7109375" style="87" bestFit="1" customWidth="1"/>
    <col min="2832" max="2832" width="7.5703125" style="87" bestFit="1" customWidth="1"/>
    <col min="2833" max="2835" width="5.140625" style="87" customWidth="1"/>
    <col min="2836" max="3071" width="9.140625" style="87"/>
    <col min="3072" max="3072" width="6.85546875" style="87" customWidth="1"/>
    <col min="3073" max="3073" width="7.42578125" style="87" customWidth="1"/>
    <col min="3074" max="3074" width="10.7109375" style="87" customWidth="1"/>
    <col min="3075" max="3075" width="11.7109375" style="87" customWidth="1"/>
    <col min="3076" max="3076" width="13.5703125" style="87" customWidth="1"/>
    <col min="3077" max="3077" width="11.7109375" style="87" customWidth="1"/>
    <col min="3078" max="3078" width="13.140625" style="87" customWidth="1"/>
    <col min="3079" max="3079" width="2.7109375" style="87" bestFit="1" customWidth="1"/>
    <col min="3080" max="3080" width="7" style="87" bestFit="1" customWidth="1"/>
    <col min="3081" max="3081" width="7" style="87" customWidth="1"/>
    <col min="3082" max="3082" width="12.7109375" style="87" customWidth="1"/>
    <col min="3083" max="3083" width="12.42578125" style="87" customWidth="1"/>
    <col min="3084" max="3084" width="12.7109375" style="87" customWidth="1"/>
    <col min="3085" max="3085" width="11.42578125" style="87" customWidth="1"/>
    <col min="3086" max="3086" width="13.42578125" style="87" customWidth="1"/>
    <col min="3087" max="3087" width="2.7109375" style="87" bestFit="1" customWidth="1"/>
    <col min="3088" max="3088" width="7.5703125" style="87" bestFit="1" customWidth="1"/>
    <col min="3089" max="3091" width="5.140625" style="87" customWidth="1"/>
    <col min="3092" max="3327" width="9.140625" style="87"/>
    <col min="3328" max="3328" width="6.85546875" style="87" customWidth="1"/>
    <col min="3329" max="3329" width="7.42578125" style="87" customWidth="1"/>
    <col min="3330" max="3330" width="10.7109375" style="87" customWidth="1"/>
    <col min="3331" max="3331" width="11.7109375" style="87" customWidth="1"/>
    <col min="3332" max="3332" width="13.5703125" style="87" customWidth="1"/>
    <col min="3333" max="3333" width="11.7109375" style="87" customWidth="1"/>
    <col min="3334" max="3334" width="13.140625" style="87" customWidth="1"/>
    <col min="3335" max="3335" width="2.7109375" style="87" bestFit="1" customWidth="1"/>
    <col min="3336" max="3336" width="7" style="87" bestFit="1" customWidth="1"/>
    <col min="3337" max="3337" width="7" style="87" customWidth="1"/>
    <col min="3338" max="3338" width="12.7109375" style="87" customWidth="1"/>
    <col min="3339" max="3339" width="12.42578125" style="87" customWidth="1"/>
    <col min="3340" max="3340" width="12.7109375" style="87" customWidth="1"/>
    <col min="3341" max="3341" width="11.42578125" style="87" customWidth="1"/>
    <col min="3342" max="3342" width="13.42578125" style="87" customWidth="1"/>
    <col min="3343" max="3343" width="2.7109375" style="87" bestFit="1" customWidth="1"/>
    <col min="3344" max="3344" width="7.5703125" style="87" bestFit="1" customWidth="1"/>
    <col min="3345" max="3347" width="5.140625" style="87" customWidth="1"/>
    <col min="3348" max="3583" width="9.140625" style="87"/>
    <col min="3584" max="3584" width="6.85546875" style="87" customWidth="1"/>
    <col min="3585" max="3585" width="7.42578125" style="87" customWidth="1"/>
    <col min="3586" max="3586" width="10.7109375" style="87" customWidth="1"/>
    <col min="3587" max="3587" width="11.7109375" style="87" customWidth="1"/>
    <col min="3588" max="3588" width="13.5703125" style="87" customWidth="1"/>
    <col min="3589" max="3589" width="11.7109375" style="87" customWidth="1"/>
    <col min="3590" max="3590" width="13.140625" style="87" customWidth="1"/>
    <col min="3591" max="3591" width="2.7109375" style="87" bestFit="1" customWidth="1"/>
    <col min="3592" max="3592" width="7" style="87" bestFit="1" customWidth="1"/>
    <col min="3593" max="3593" width="7" style="87" customWidth="1"/>
    <col min="3594" max="3594" width="12.7109375" style="87" customWidth="1"/>
    <col min="3595" max="3595" width="12.42578125" style="87" customWidth="1"/>
    <col min="3596" max="3596" width="12.7109375" style="87" customWidth="1"/>
    <col min="3597" max="3597" width="11.42578125" style="87" customWidth="1"/>
    <col min="3598" max="3598" width="13.42578125" style="87" customWidth="1"/>
    <col min="3599" max="3599" width="2.7109375" style="87" bestFit="1" customWidth="1"/>
    <col min="3600" max="3600" width="7.5703125" style="87" bestFit="1" customWidth="1"/>
    <col min="3601" max="3603" width="5.140625" style="87" customWidth="1"/>
    <col min="3604" max="3839" width="9.140625" style="87"/>
    <col min="3840" max="3840" width="6.85546875" style="87" customWidth="1"/>
    <col min="3841" max="3841" width="7.42578125" style="87" customWidth="1"/>
    <col min="3842" max="3842" width="10.7109375" style="87" customWidth="1"/>
    <col min="3843" max="3843" width="11.7109375" style="87" customWidth="1"/>
    <col min="3844" max="3844" width="13.5703125" style="87" customWidth="1"/>
    <col min="3845" max="3845" width="11.7109375" style="87" customWidth="1"/>
    <col min="3846" max="3846" width="13.140625" style="87" customWidth="1"/>
    <col min="3847" max="3847" width="2.7109375" style="87" bestFit="1" customWidth="1"/>
    <col min="3848" max="3848" width="7" style="87" bestFit="1" customWidth="1"/>
    <col min="3849" max="3849" width="7" style="87" customWidth="1"/>
    <col min="3850" max="3850" width="12.7109375" style="87" customWidth="1"/>
    <col min="3851" max="3851" width="12.42578125" style="87" customWidth="1"/>
    <col min="3852" max="3852" width="12.7109375" style="87" customWidth="1"/>
    <col min="3853" max="3853" width="11.42578125" style="87" customWidth="1"/>
    <col min="3854" max="3854" width="13.42578125" style="87" customWidth="1"/>
    <col min="3855" max="3855" width="2.7109375" style="87" bestFit="1" customWidth="1"/>
    <col min="3856" max="3856" width="7.5703125" style="87" bestFit="1" customWidth="1"/>
    <col min="3857" max="3859" width="5.140625" style="87" customWidth="1"/>
    <col min="3860" max="4095" width="9.140625" style="87"/>
    <col min="4096" max="4096" width="6.85546875" style="87" customWidth="1"/>
    <col min="4097" max="4097" width="7.42578125" style="87" customWidth="1"/>
    <col min="4098" max="4098" width="10.7109375" style="87" customWidth="1"/>
    <col min="4099" max="4099" width="11.7109375" style="87" customWidth="1"/>
    <col min="4100" max="4100" width="13.5703125" style="87" customWidth="1"/>
    <col min="4101" max="4101" width="11.7109375" style="87" customWidth="1"/>
    <col min="4102" max="4102" width="13.140625" style="87" customWidth="1"/>
    <col min="4103" max="4103" width="2.7109375" style="87" bestFit="1" customWidth="1"/>
    <col min="4104" max="4104" width="7" style="87" bestFit="1" customWidth="1"/>
    <col min="4105" max="4105" width="7" style="87" customWidth="1"/>
    <col min="4106" max="4106" width="12.7109375" style="87" customWidth="1"/>
    <col min="4107" max="4107" width="12.42578125" style="87" customWidth="1"/>
    <col min="4108" max="4108" width="12.7109375" style="87" customWidth="1"/>
    <col min="4109" max="4109" width="11.42578125" style="87" customWidth="1"/>
    <col min="4110" max="4110" width="13.42578125" style="87" customWidth="1"/>
    <col min="4111" max="4111" width="2.7109375" style="87" bestFit="1" customWidth="1"/>
    <col min="4112" max="4112" width="7.5703125" style="87" bestFit="1" customWidth="1"/>
    <col min="4113" max="4115" width="5.140625" style="87" customWidth="1"/>
    <col min="4116" max="4351" width="9.140625" style="87"/>
    <col min="4352" max="4352" width="6.85546875" style="87" customWidth="1"/>
    <col min="4353" max="4353" width="7.42578125" style="87" customWidth="1"/>
    <col min="4354" max="4354" width="10.7109375" style="87" customWidth="1"/>
    <col min="4355" max="4355" width="11.7109375" style="87" customWidth="1"/>
    <col min="4356" max="4356" width="13.5703125" style="87" customWidth="1"/>
    <col min="4357" max="4357" width="11.7109375" style="87" customWidth="1"/>
    <col min="4358" max="4358" width="13.140625" style="87" customWidth="1"/>
    <col min="4359" max="4359" width="2.7109375" style="87" bestFit="1" customWidth="1"/>
    <col min="4360" max="4360" width="7" style="87" bestFit="1" customWidth="1"/>
    <col min="4361" max="4361" width="7" style="87" customWidth="1"/>
    <col min="4362" max="4362" width="12.7109375" style="87" customWidth="1"/>
    <col min="4363" max="4363" width="12.42578125" style="87" customWidth="1"/>
    <col min="4364" max="4364" width="12.7109375" style="87" customWidth="1"/>
    <col min="4365" max="4365" width="11.42578125" style="87" customWidth="1"/>
    <col min="4366" max="4366" width="13.42578125" style="87" customWidth="1"/>
    <col min="4367" max="4367" width="2.7109375" style="87" bestFit="1" customWidth="1"/>
    <col min="4368" max="4368" width="7.5703125" style="87" bestFit="1" customWidth="1"/>
    <col min="4369" max="4371" width="5.140625" style="87" customWidth="1"/>
    <col min="4372" max="4607" width="9.140625" style="87"/>
    <col min="4608" max="4608" width="6.85546875" style="87" customWidth="1"/>
    <col min="4609" max="4609" width="7.42578125" style="87" customWidth="1"/>
    <col min="4610" max="4610" width="10.7109375" style="87" customWidth="1"/>
    <col min="4611" max="4611" width="11.7109375" style="87" customWidth="1"/>
    <col min="4612" max="4612" width="13.5703125" style="87" customWidth="1"/>
    <col min="4613" max="4613" width="11.7109375" style="87" customWidth="1"/>
    <col min="4614" max="4614" width="13.140625" style="87" customWidth="1"/>
    <col min="4615" max="4615" width="2.7109375" style="87" bestFit="1" customWidth="1"/>
    <col min="4616" max="4616" width="7" style="87" bestFit="1" customWidth="1"/>
    <col min="4617" max="4617" width="7" style="87" customWidth="1"/>
    <col min="4618" max="4618" width="12.7109375" style="87" customWidth="1"/>
    <col min="4619" max="4619" width="12.42578125" style="87" customWidth="1"/>
    <col min="4620" max="4620" width="12.7109375" style="87" customWidth="1"/>
    <col min="4621" max="4621" width="11.42578125" style="87" customWidth="1"/>
    <col min="4622" max="4622" width="13.42578125" style="87" customWidth="1"/>
    <col min="4623" max="4623" width="2.7109375" style="87" bestFit="1" customWidth="1"/>
    <col min="4624" max="4624" width="7.5703125" style="87" bestFit="1" customWidth="1"/>
    <col min="4625" max="4627" width="5.140625" style="87" customWidth="1"/>
    <col min="4628" max="4863" width="9.140625" style="87"/>
    <col min="4864" max="4864" width="6.85546875" style="87" customWidth="1"/>
    <col min="4865" max="4865" width="7.42578125" style="87" customWidth="1"/>
    <col min="4866" max="4866" width="10.7109375" style="87" customWidth="1"/>
    <col min="4867" max="4867" width="11.7109375" style="87" customWidth="1"/>
    <col min="4868" max="4868" width="13.5703125" style="87" customWidth="1"/>
    <col min="4869" max="4869" width="11.7109375" style="87" customWidth="1"/>
    <col min="4870" max="4870" width="13.140625" style="87" customWidth="1"/>
    <col min="4871" max="4871" width="2.7109375" style="87" bestFit="1" customWidth="1"/>
    <col min="4872" max="4872" width="7" style="87" bestFit="1" customWidth="1"/>
    <col min="4873" max="4873" width="7" style="87" customWidth="1"/>
    <col min="4874" max="4874" width="12.7109375" style="87" customWidth="1"/>
    <col min="4875" max="4875" width="12.42578125" style="87" customWidth="1"/>
    <col min="4876" max="4876" width="12.7109375" style="87" customWidth="1"/>
    <col min="4877" max="4877" width="11.42578125" style="87" customWidth="1"/>
    <col min="4878" max="4878" width="13.42578125" style="87" customWidth="1"/>
    <col min="4879" max="4879" width="2.7109375" style="87" bestFit="1" customWidth="1"/>
    <col min="4880" max="4880" width="7.5703125" style="87" bestFit="1" customWidth="1"/>
    <col min="4881" max="4883" width="5.140625" style="87" customWidth="1"/>
    <col min="4884" max="5119" width="9.140625" style="87"/>
    <col min="5120" max="5120" width="6.85546875" style="87" customWidth="1"/>
    <col min="5121" max="5121" width="7.42578125" style="87" customWidth="1"/>
    <col min="5122" max="5122" width="10.7109375" style="87" customWidth="1"/>
    <col min="5123" max="5123" width="11.7109375" style="87" customWidth="1"/>
    <col min="5124" max="5124" width="13.5703125" style="87" customWidth="1"/>
    <col min="5125" max="5125" width="11.7109375" style="87" customWidth="1"/>
    <col min="5126" max="5126" width="13.140625" style="87" customWidth="1"/>
    <col min="5127" max="5127" width="2.7109375" style="87" bestFit="1" customWidth="1"/>
    <col min="5128" max="5128" width="7" style="87" bestFit="1" customWidth="1"/>
    <col min="5129" max="5129" width="7" style="87" customWidth="1"/>
    <col min="5130" max="5130" width="12.7109375" style="87" customWidth="1"/>
    <col min="5131" max="5131" width="12.42578125" style="87" customWidth="1"/>
    <col min="5132" max="5132" width="12.7109375" style="87" customWidth="1"/>
    <col min="5133" max="5133" width="11.42578125" style="87" customWidth="1"/>
    <col min="5134" max="5134" width="13.42578125" style="87" customWidth="1"/>
    <col min="5135" max="5135" width="2.7109375" style="87" bestFit="1" customWidth="1"/>
    <col min="5136" max="5136" width="7.5703125" style="87" bestFit="1" customWidth="1"/>
    <col min="5137" max="5139" width="5.140625" style="87" customWidth="1"/>
    <col min="5140" max="5375" width="9.140625" style="87"/>
    <col min="5376" max="5376" width="6.85546875" style="87" customWidth="1"/>
    <col min="5377" max="5377" width="7.42578125" style="87" customWidth="1"/>
    <col min="5378" max="5378" width="10.7109375" style="87" customWidth="1"/>
    <col min="5379" max="5379" width="11.7109375" style="87" customWidth="1"/>
    <col min="5380" max="5380" width="13.5703125" style="87" customWidth="1"/>
    <col min="5381" max="5381" width="11.7109375" style="87" customWidth="1"/>
    <col min="5382" max="5382" width="13.140625" style="87" customWidth="1"/>
    <col min="5383" max="5383" width="2.7109375" style="87" bestFit="1" customWidth="1"/>
    <col min="5384" max="5384" width="7" style="87" bestFit="1" customWidth="1"/>
    <col min="5385" max="5385" width="7" style="87" customWidth="1"/>
    <col min="5386" max="5386" width="12.7109375" style="87" customWidth="1"/>
    <col min="5387" max="5387" width="12.42578125" style="87" customWidth="1"/>
    <col min="5388" max="5388" width="12.7109375" style="87" customWidth="1"/>
    <col min="5389" max="5389" width="11.42578125" style="87" customWidth="1"/>
    <col min="5390" max="5390" width="13.42578125" style="87" customWidth="1"/>
    <col min="5391" max="5391" width="2.7109375" style="87" bestFit="1" customWidth="1"/>
    <col min="5392" max="5392" width="7.5703125" style="87" bestFit="1" customWidth="1"/>
    <col min="5393" max="5395" width="5.140625" style="87" customWidth="1"/>
    <col min="5396" max="5631" width="9.140625" style="87"/>
    <col min="5632" max="5632" width="6.85546875" style="87" customWidth="1"/>
    <col min="5633" max="5633" width="7.42578125" style="87" customWidth="1"/>
    <col min="5634" max="5634" width="10.7109375" style="87" customWidth="1"/>
    <col min="5635" max="5635" width="11.7109375" style="87" customWidth="1"/>
    <col min="5636" max="5636" width="13.5703125" style="87" customWidth="1"/>
    <col min="5637" max="5637" width="11.7109375" style="87" customWidth="1"/>
    <col min="5638" max="5638" width="13.140625" style="87" customWidth="1"/>
    <col min="5639" max="5639" width="2.7109375" style="87" bestFit="1" customWidth="1"/>
    <col min="5640" max="5640" width="7" style="87" bestFit="1" customWidth="1"/>
    <col min="5641" max="5641" width="7" style="87" customWidth="1"/>
    <col min="5642" max="5642" width="12.7109375" style="87" customWidth="1"/>
    <col min="5643" max="5643" width="12.42578125" style="87" customWidth="1"/>
    <col min="5644" max="5644" width="12.7109375" style="87" customWidth="1"/>
    <col min="5645" max="5645" width="11.42578125" style="87" customWidth="1"/>
    <col min="5646" max="5646" width="13.42578125" style="87" customWidth="1"/>
    <col min="5647" max="5647" width="2.7109375" style="87" bestFit="1" customWidth="1"/>
    <col min="5648" max="5648" width="7.5703125" style="87" bestFit="1" customWidth="1"/>
    <col min="5649" max="5651" width="5.140625" style="87" customWidth="1"/>
    <col min="5652" max="5887" width="9.140625" style="87"/>
    <col min="5888" max="5888" width="6.85546875" style="87" customWidth="1"/>
    <col min="5889" max="5889" width="7.42578125" style="87" customWidth="1"/>
    <col min="5890" max="5890" width="10.7109375" style="87" customWidth="1"/>
    <col min="5891" max="5891" width="11.7109375" style="87" customWidth="1"/>
    <col min="5892" max="5892" width="13.5703125" style="87" customWidth="1"/>
    <col min="5893" max="5893" width="11.7109375" style="87" customWidth="1"/>
    <col min="5894" max="5894" width="13.140625" style="87" customWidth="1"/>
    <col min="5895" max="5895" width="2.7109375" style="87" bestFit="1" customWidth="1"/>
    <col min="5896" max="5896" width="7" style="87" bestFit="1" customWidth="1"/>
    <col min="5897" max="5897" width="7" style="87" customWidth="1"/>
    <col min="5898" max="5898" width="12.7109375" style="87" customWidth="1"/>
    <col min="5899" max="5899" width="12.42578125" style="87" customWidth="1"/>
    <col min="5900" max="5900" width="12.7109375" style="87" customWidth="1"/>
    <col min="5901" max="5901" width="11.42578125" style="87" customWidth="1"/>
    <col min="5902" max="5902" width="13.42578125" style="87" customWidth="1"/>
    <col min="5903" max="5903" width="2.7109375" style="87" bestFit="1" customWidth="1"/>
    <col min="5904" max="5904" width="7.5703125" style="87" bestFit="1" customWidth="1"/>
    <col min="5905" max="5907" width="5.140625" style="87" customWidth="1"/>
    <col min="5908" max="6143" width="9.140625" style="87"/>
    <col min="6144" max="6144" width="6.85546875" style="87" customWidth="1"/>
    <col min="6145" max="6145" width="7.42578125" style="87" customWidth="1"/>
    <col min="6146" max="6146" width="10.7109375" style="87" customWidth="1"/>
    <col min="6147" max="6147" width="11.7109375" style="87" customWidth="1"/>
    <col min="6148" max="6148" width="13.5703125" style="87" customWidth="1"/>
    <col min="6149" max="6149" width="11.7109375" style="87" customWidth="1"/>
    <col min="6150" max="6150" width="13.140625" style="87" customWidth="1"/>
    <col min="6151" max="6151" width="2.7109375" style="87" bestFit="1" customWidth="1"/>
    <col min="6152" max="6152" width="7" style="87" bestFit="1" customWidth="1"/>
    <col min="6153" max="6153" width="7" style="87" customWidth="1"/>
    <col min="6154" max="6154" width="12.7109375" style="87" customWidth="1"/>
    <col min="6155" max="6155" width="12.42578125" style="87" customWidth="1"/>
    <col min="6156" max="6156" width="12.7109375" style="87" customWidth="1"/>
    <col min="6157" max="6157" width="11.42578125" style="87" customWidth="1"/>
    <col min="6158" max="6158" width="13.42578125" style="87" customWidth="1"/>
    <col min="6159" max="6159" width="2.7109375" style="87" bestFit="1" customWidth="1"/>
    <col min="6160" max="6160" width="7.5703125" style="87" bestFit="1" customWidth="1"/>
    <col min="6161" max="6163" width="5.140625" style="87" customWidth="1"/>
    <col min="6164" max="6399" width="9.140625" style="87"/>
    <col min="6400" max="6400" width="6.85546875" style="87" customWidth="1"/>
    <col min="6401" max="6401" width="7.42578125" style="87" customWidth="1"/>
    <col min="6402" max="6402" width="10.7109375" style="87" customWidth="1"/>
    <col min="6403" max="6403" width="11.7109375" style="87" customWidth="1"/>
    <col min="6404" max="6404" width="13.5703125" style="87" customWidth="1"/>
    <col min="6405" max="6405" width="11.7109375" style="87" customWidth="1"/>
    <col min="6406" max="6406" width="13.140625" style="87" customWidth="1"/>
    <col min="6407" max="6407" width="2.7109375" style="87" bestFit="1" customWidth="1"/>
    <col min="6408" max="6408" width="7" style="87" bestFit="1" customWidth="1"/>
    <col min="6409" max="6409" width="7" style="87" customWidth="1"/>
    <col min="6410" max="6410" width="12.7109375" style="87" customWidth="1"/>
    <col min="6411" max="6411" width="12.42578125" style="87" customWidth="1"/>
    <col min="6412" max="6412" width="12.7109375" style="87" customWidth="1"/>
    <col min="6413" max="6413" width="11.42578125" style="87" customWidth="1"/>
    <col min="6414" max="6414" width="13.42578125" style="87" customWidth="1"/>
    <col min="6415" max="6415" width="2.7109375" style="87" bestFit="1" customWidth="1"/>
    <col min="6416" max="6416" width="7.5703125" style="87" bestFit="1" customWidth="1"/>
    <col min="6417" max="6419" width="5.140625" style="87" customWidth="1"/>
    <col min="6420" max="6655" width="9.140625" style="87"/>
    <col min="6656" max="6656" width="6.85546875" style="87" customWidth="1"/>
    <col min="6657" max="6657" width="7.42578125" style="87" customWidth="1"/>
    <col min="6658" max="6658" width="10.7109375" style="87" customWidth="1"/>
    <col min="6659" max="6659" width="11.7109375" style="87" customWidth="1"/>
    <col min="6660" max="6660" width="13.5703125" style="87" customWidth="1"/>
    <col min="6661" max="6661" width="11.7109375" style="87" customWidth="1"/>
    <col min="6662" max="6662" width="13.140625" style="87" customWidth="1"/>
    <col min="6663" max="6663" width="2.7109375" style="87" bestFit="1" customWidth="1"/>
    <col min="6664" max="6664" width="7" style="87" bestFit="1" customWidth="1"/>
    <col min="6665" max="6665" width="7" style="87" customWidth="1"/>
    <col min="6666" max="6666" width="12.7109375" style="87" customWidth="1"/>
    <col min="6667" max="6667" width="12.42578125" style="87" customWidth="1"/>
    <col min="6668" max="6668" width="12.7109375" style="87" customWidth="1"/>
    <col min="6669" max="6669" width="11.42578125" style="87" customWidth="1"/>
    <col min="6670" max="6670" width="13.42578125" style="87" customWidth="1"/>
    <col min="6671" max="6671" width="2.7109375" style="87" bestFit="1" customWidth="1"/>
    <col min="6672" max="6672" width="7.5703125" style="87" bestFit="1" customWidth="1"/>
    <col min="6673" max="6675" width="5.140625" style="87" customWidth="1"/>
    <col min="6676" max="6911" width="9.140625" style="87"/>
    <col min="6912" max="6912" width="6.85546875" style="87" customWidth="1"/>
    <col min="6913" max="6913" width="7.42578125" style="87" customWidth="1"/>
    <col min="6914" max="6914" width="10.7109375" style="87" customWidth="1"/>
    <col min="6915" max="6915" width="11.7109375" style="87" customWidth="1"/>
    <col min="6916" max="6916" width="13.5703125" style="87" customWidth="1"/>
    <col min="6917" max="6917" width="11.7109375" style="87" customWidth="1"/>
    <col min="6918" max="6918" width="13.140625" style="87" customWidth="1"/>
    <col min="6919" max="6919" width="2.7109375" style="87" bestFit="1" customWidth="1"/>
    <col min="6920" max="6920" width="7" style="87" bestFit="1" customWidth="1"/>
    <col min="6921" max="6921" width="7" style="87" customWidth="1"/>
    <col min="6922" max="6922" width="12.7109375" style="87" customWidth="1"/>
    <col min="6923" max="6923" width="12.42578125" style="87" customWidth="1"/>
    <col min="6924" max="6924" width="12.7109375" style="87" customWidth="1"/>
    <col min="6925" max="6925" width="11.42578125" style="87" customWidth="1"/>
    <col min="6926" max="6926" width="13.42578125" style="87" customWidth="1"/>
    <col min="6927" max="6927" width="2.7109375" style="87" bestFit="1" customWidth="1"/>
    <col min="6928" max="6928" width="7.5703125" style="87" bestFit="1" customWidth="1"/>
    <col min="6929" max="6931" width="5.140625" style="87" customWidth="1"/>
    <col min="6932" max="7167" width="9.140625" style="87"/>
    <col min="7168" max="7168" width="6.85546875" style="87" customWidth="1"/>
    <col min="7169" max="7169" width="7.42578125" style="87" customWidth="1"/>
    <col min="7170" max="7170" width="10.7109375" style="87" customWidth="1"/>
    <col min="7171" max="7171" width="11.7109375" style="87" customWidth="1"/>
    <col min="7172" max="7172" width="13.5703125" style="87" customWidth="1"/>
    <col min="7173" max="7173" width="11.7109375" style="87" customWidth="1"/>
    <col min="7174" max="7174" width="13.140625" style="87" customWidth="1"/>
    <col min="7175" max="7175" width="2.7109375" style="87" bestFit="1" customWidth="1"/>
    <col min="7176" max="7176" width="7" style="87" bestFit="1" customWidth="1"/>
    <col min="7177" max="7177" width="7" style="87" customWidth="1"/>
    <col min="7178" max="7178" width="12.7109375" style="87" customWidth="1"/>
    <col min="7179" max="7179" width="12.42578125" style="87" customWidth="1"/>
    <col min="7180" max="7180" width="12.7109375" style="87" customWidth="1"/>
    <col min="7181" max="7181" width="11.42578125" style="87" customWidth="1"/>
    <col min="7182" max="7182" width="13.42578125" style="87" customWidth="1"/>
    <col min="7183" max="7183" width="2.7109375" style="87" bestFit="1" customWidth="1"/>
    <col min="7184" max="7184" width="7.5703125" style="87" bestFit="1" customWidth="1"/>
    <col min="7185" max="7187" width="5.140625" style="87" customWidth="1"/>
    <col min="7188" max="7423" width="9.140625" style="87"/>
    <col min="7424" max="7424" width="6.85546875" style="87" customWidth="1"/>
    <col min="7425" max="7425" width="7.42578125" style="87" customWidth="1"/>
    <col min="7426" max="7426" width="10.7109375" style="87" customWidth="1"/>
    <col min="7427" max="7427" width="11.7109375" style="87" customWidth="1"/>
    <col min="7428" max="7428" width="13.5703125" style="87" customWidth="1"/>
    <col min="7429" max="7429" width="11.7109375" style="87" customWidth="1"/>
    <col min="7430" max="7430" width="13.140625" style="87" customWidth="1"/>
    <col min="7431" max="7431" width="2.7109375" style="87" bestFit="1" customWidth="1"/>
    <col min="7432" max="7432" width="7" style="87" bestFit="1" customWidth="1"/>
    <col min="7433" max="7433" width="7" style="87" customWidth="1"/>
    <col min="7434" max="7434" width="12.7109375" style="87" customWidth="1"/>
    <col min="7435" max="7435" width="12.42578125" style="87" customWidth="1"/>
    <col min="7436" max="7436" width="12.7109375" style="87" customWidth="1"/>
    <col min="7437" max="7437" width="11.42578125" style="87" customWidth="1"/>
    <col min="7438" max="7438" width="13.42578125" style="87" customWidth="1"/>
    <col min="7439" max="7439" width="2.7109375" style="87" bestFit="1" customWidth="1"/>
    <col min="7440" max="7440" width="7.5703125" style="87" bestFit="1" customWidth="1"/>
    <col min="7441" max="7443" width="5.140625" style="87" customWidth="1"/>
    <col min="7444" max="7679" width="9.140625" style="87"/>
    <col min="7680" max="7680" width="6.85546875" style="87" customWidth="1"/>
    <col min="7681" max="7681" width="7.42578125" style="87" customWidth="1"/>
    <col min="7682" max="7682" width="10.7109375" style="87" customWidth="1"/>
    <col min="7683" max="7683" width="11.7109375" style="87" customWidth="1"/>
    <col min="7684" max="7684" width="13.5703125" style="87" customWidth="1"/>
    <col min="7685" max="7685" width="11.7109375" style="87" customWidth="1"/>
    <col min="7686" max="7686" width="13.140625" style="87" customWidth="1"/>
    <col min="7687" max="7687" width="2.7109375" style="87" bestFit="1" customWidth="1"/>
    <col min="7688" max="7688" width="7" style="87" bestFit="1" customWidth="1"/>
    <col min="7689" max="7689" width="7" style="87" customWidth="1"/>
    <col min="7690" max="7690" width="12.7109375" style="87" customWidth="1"/>
    <col min="7691" max="7691" width="12.42578125" style="87" customWidth="1"/>
    <col min="7692" max="7692" width="12.7109375" style="87" customWidth="1"/>
    <col min="7693" max="7693" width="11.42578125" style="87" customWidth="1"/>
    <col min="7694" max="7694" width="13.42578125" style="87" customWidth="1"/>
    <col min="7695" max="7695" width="2.7109375" style="87" bestFit="1" customWidth="1"/>
    <col min="7696" max="7696" width="7.5703125" style="87" bestFit="1" customWidth="1"/>
    <col min="7697" max="7699" width="5.140625" style="87" customWidth="1"/>
    <col min="7700" max="7935" width="9.140625" style="87"/>
    <col min="7936" max="7936" width="6.85546875" style="87" customWidth="1"/>
    <col min="7937" max="7937" width="7.42578125" style="87" customWidth="1"/>
    <col min="7938" max="7938" width="10.7109375" style="87" customWidth="1"/>
    <col min="7939" max="7939" width="11.7109375" style="87" customWidth="1"/>
    <col min="7940" max="7940" width="13.5703125" style="87" customWidth="1"/>
    <col min="7941" max="7941" width="11.7109375" style="87" customWidth="1"/>
    <col min="7942" max="7942" width="13.140625" style="87" customWidth="1"/>
    <col min="7943" max="7943" width="2.7109375" style="87" bestFit="1" customWidth="1"/>
    <col min="7944" max="7944" width="7" style="87" bestFit="1" customWidth="1"/>
    <col min="7945" max="7945" width="7" style="87" customWidth="1"/>
    <col min="7946" max="7946" width="12.7109375" style="87" customWidth="1"/>
    <col min="7947" max="7947" width="12.42578125" style="87" customWidth="1"/>
    <col min="7948" max="7948" width="12.7109375" style="87" customWidth="1"/>
    <col min="7949" max="7949" width="11.42578125" style="87" customWidth="1"/>
    <col min="7950" max="7950" width="13.42578125" style="87" customWidth="1"/>
    <col min="7951" max="7951" width="2.7109375" style="87" bestFit="1" customWidth="1"/>
    <col min="7952" max="7952" width="7.5703125" style="87" bestFit="1" customWidth="1"/>
    <col min="7953" max="7955" width="5.140625" style="87" customWidth="1"/>
    <col min="7956" max="8191" width="9.140625" style="87"/>
    <col min="8192" max="8192" width="6.85546875" style="87" customWidth="1"/>
    <col min="8193" max="8193" width="7.42578125" style="87" customWidth="1"/>
    <col min="8194" max="8194" width="10.7109375" style="87" customWidth="1"/>
    <col min="8195" max="8195" width="11.7109375" style="87" customWidth="1"/>
    <col min="8196" max="8196" width="13.5703125" style="87" customWidth="1"/>
    <col min="8197" max="8197" width="11.7109375" style="87" customWidth="1"/>
    <col min="8198" max="8198" width="13.140625" style="87" customWidth="1"/>
    <col min="8199" max="8199" width="2.7109375" style="87" bestFit="1" customWidth="1"/>
    <col min="8200" max="8200" width="7" style="87" bestFit="1" customWidth="1"/>
    <col min="8201" max="8201" width="7" style="87" customWidth="1"/>
    <col min="8202" max="8202" width="12.7109375" style="87" customWidth="1"/>
    <col min="8203" max="8203" width="12.42578125" style="87" customWidth="1"/>
    <col min="8204" max="8204" width="12.7109375" style="87" customWidth="1"/>
    <col min="8205" max="8205" width="11.42578125" style="87" customWidth="1"/>
    <col min="8206" max="8206" width="13.42578125" style="87" customWidth="1"/>
    <col min="8207" max="8207" width="2.7109375" style="87" bestFit="1" customWidth="1"/>
    <col min="8208" max="8208" width="7.5703125" style="87" bestFit="1" customWidth="1"/>
    <col min="8209" max="8211" width="5.140625" style="87" customWidth="1"/>
    <col min="8212" max="8447" width="9.140625" style="87"/>
    <col min="8448" max="8448" width="6.85546875" style="87" customWidth="1"/>
    <col min="8449" max="8449" width="7.42578125" style="87" customWidth="1"/>
    <col min="8450" max="8450" width="10.7109375" style="87" customWidth="1"/>
    <col min="8451" max="8451" width="11.7109375" style="87" customWidth="1"/>
    <col min="8452" max="8452" width="13.5703125" style="87" customWidth="1"/>
    <col min="8453" max="8453" width="11.7109375" style="87" customWidth="1"/>
    <col min="8454" max="8454" width="13.140625" style="87" customWidth="1"/>
    <col min="8455" max="8455" width="2.7109375" style="87" bestFit="1" customWidth="1"/>
    <col min="8456" max="8456" width="7" style="87" bestFit="1" customWidth="1"/>
    <col min="8457" max="8457" width="7" style="87" customWidth="1"/>
    <col min="8458" max="8458" width="12.7109375" style="87" customWidth="1"/>
    <col min="8459" max="8459" width="12.42578125" style="87" customWidth="1"/>
    <col min="8460" max="8460" width="12.7109375" style="87" customWidth="1"/>
    <col min="8461" max="8461" width="11.42578125" style="87" customWidth="1"/>
    <col min="8462" max="8462" width="13.42578125" style="87" customWidth="1"/>
    <col min="8463" max="8463" width="2.7109375" style="87" bestFit="1" customWidth="1"/>
    <col min="8464" max="8464" width="7.5703125" style="87" bestFit="1" customWidth="1"/>
    <col min="8465" max="8467" width="5.140625" style="87" customWidth="1"/>
    <col min="8468" max="8703" width="9.140625" style="87"/>
    <col min="8704" max="8704" width="6.85546875" style="87" customWidth="1"/>
    <col min="8705" max="8705" width="7.42578125" style="87" customWidth="1"/>
    <col min="8706" max="8706" width="10.7109375" style="87" customWidth="1"/>
    <col min="8707" max="8707" width="11.7109375" style="87" customWidth="1"/>
    <col min="8708" max="8708" width="13.5703125" style="87" customWidth="1"/>
    <col min="8709" max="8709" width="11.7109375" style="87" customWidth="1"/>
    <col min="8710" max="8710" width="13.140625" style="87" customWidth="1"/>
    <col min="8711" max="8711" width="2.7109375" style="87" bestFit="1" customWidth="1"/>
    <col min="8712" max="8712" width="7" style="87" bestFit="1" customWidth="1"/>
    <col min="8713" max="8713" width="7" style="87" customWidth="1"/>
    <col min="8714" max="8714" width="12.7109375" style="87" customWidth="1"/>
    <col min="8715" max="8715" width="12.42578125" style="87" customWidth="1"/>
    <col min="8716" max="8716" width="12.7109375" style="87" customWidth="1"/>
    <col min="8717" max="8717" width="11.42578125" style="87" customWidth="1"/>
    <col min="8718" max="8718" width="13.42578125" style="87" customWidth="1"/>
    <col min="8719" max="8719" width="2.7109375" style="87" bestFit="1" customWidth="1"/>
    <col min="8720" max="8720" width="7.5703125" style="87" bestFit="1" customWidth="1"/>
    <col min="8721" max="8723" width="5.140625" style="87" customWidth="1"/>
    <col min="8724" max="8959" width="9.140625" style="87"/>
    <col min="8960" max="8960" width="6.85546875" style="87" customWidth="1"/>
    <col min="8961" max="8961" width="7.42578125" style="87" customWidth="1"/>
    <col min="8962" max="8962" width="10.7109375" style="87" customWidth="1"/>
    <col min="8963" max="8963" width="11.7109375" style="87" customWidth="1"/>
    <col min="8964" max="8964" width="13.5703125" style="87" customWidth="1"/>
    <col min="8965" max="8965" width="11.7109375" style="87" customWidth="1"/>
    <col min="8966" max="8966" width="13.140625" style="87" customWidth="1"/>
    <col min="8967" max="8967" width="2.7109375" style="87" bestFit="1" customWidth="1"/>
    <col min="8968" max="8968" width="7" style="87" bestFit="1" customWidth="1"/>
    <col min="8969" max="8969" width="7" style="87" customWidth="1"/>
    <col min="8970" max="8970" width="12.7109375" style="87" customWidth="1"/>
    <col min="8971" max="8971" width="12.42578125" style="87" customWidth="1"/>
    <col min="8972" max="8972" width="12.7109375" style="87" customWidth="1"/>
    <col min="8973" max="8973" width="11.42578125" style="87" customWidth="1"/>
    <col min="8974" max="8974" width="13.42578125" style="87" customWidth="1"/>
    <col min="8975" max="8975" width="2.7109375" style="87" bestFit="1" customWidth="1"/>
    <col min="8976" max="8976" width="7.5703125" style="87" bestFit="1" customWidth="1"/>
    <col min="8977" max="8979" width="5.140625" style="87" customWidth="1"/>
    <col min="8980" max="9215" width="9.140625" style="87"/>
    <col min="9216" max="9216" width="6.85546875" style="87" customWidth="1"/>
    <col min="9217" max="9217" width="7.42578125" style="87" customWidth="1"/>
    <col min="9218" max="9218" width="10.7109375" style="87" customWidth="1"/>
    <col min="9219" max="9219" width="11.7109375" style="87" customWidth="1"/>
    <col min="9220" max="9220" width="13.5703125" style="87" customWidth="1"/>
    <col min="9221" max="9221" width="11.7109375" style="87" customWidth="1"/>
    <col min="9222" max="9222" width="13.140625" style="87" customWidth="1"/>
    <col min="9223" max="9223" width="2.7109375" style="87" bestFit="1" customWidth="1"/>
    <col min="9224" max="9224" width="7" style="87" bestFit="1" customWidth="1"/>
    <col min="9225" max="9225" width="7" style="87" customWidth="1"/>
    <col min="9226" max="9226" width="12.7109375" style="87" customWidth="1"/>
    <col min="9227" max="9227" width="12.42578125" style="87" customWidth="1"/>
    <col min="9228" max="9228" width="12.7109375" style="87" customWidth="1"/>
    <col min="9229" max="9229" width="11.42578125" style="87" customWidth="1"/>
    <col min="9230" max="9230" width="13.42578125" style="87" customWidth="1"/>
    <col min="9231" max="9231" width="2.7109375" style="87" bestFit="1" customWidth="1"/>
    <col min="9232" max="9232" width="7.5703125" style="87" bestFit="1" customWidth="1"/>
    <col min="9233" max="9235" width="5.140625" style="87" customWidth="1"/>
    <col min="9236" max="9471" width="9.140625" style="87"/>
    <col min="9472" max="9472" width="6.85546875" style="87" customWidth="1"/>
    <col min="9473" max="9473" width="7.42578125" style="87" customWidth="1"/>
    <col min="9474" max="9474" width="10.7109375" style="87" customWidth="1"/>
    <col min="9475" max="9475" width="11.7109375" style="87" customWidth="1"/>
    <col min="9476" max="9476" width="13.5703125" style="87" customWidth="1"/>
    <col min="9477" max="9477" width="11.7109375" style="87" customWidth="1"/>
    <col min="9478" max="9478" width="13.140625" style="87" customWidth="1"/>
    <col min="9479" max="9479" width="2.7109375" style="87" bestFit="1" customWidth="1"/>
    <col min="9480" max="9480" width="7" style="87" bestFit="1" customWidth="1"/>
    <col min="9481" max="9481" width="7" style="87" customWidth="1"/>
    <col min="9482" max="9482" width="12.7109375" style="87" customWidth="1"/>
    <col min="9483" max="9483" width="12.42578125" style="87" customWidth="1"/>
    <col min="9484" max="9484" width="12.7109375" style="87" customWidth="1"/>
    <col min="9485" max="9485" width="11.42578125" style="87" customWidth="1"/>
    <col min="9486" max="9486" width="13.42578125" style="87" customWidth="1"/>
    <col min="9487" max="9487" width="2.7109375" style="87" bestFit="1" customWidth="1"/>
    <col min="9488" max="9488" width="7.5703125" style="87" bestFit="1" customWidth="1"/>
    <col min="9489" max="9491" width="5.140625" style="87" customWidth="1"/>
    <col min="9492" max="9727" width="9.140625" style="87"/>
    <col min="9728" max="9728" width="6.85546875" style="87" customWidth="1"/>
    <col min="9729" max="9729" width="7.42578125" style="87" customWidth="1"/>
    <col min="9730" max="9730" width="10.7109375" style="87" customWidth="1"/>
    <col min="9731" max="9731" width="11.7109375" style="87" customWidth="1"/>
    <col min="9732" max="9732" width="13.5703125" style="87" customWidth="1"/>
    <col min="9733" max="9733" width="11.7109375" style="87" customWidth="1"/>
    <col min="9734" max="9734" width="13.140625" style="87" customWidth="1"/>
    <col min="9735" max="9735" width="2.7109375" style="87" bestFit="1" customWidth="1"/>
    <col min="9736" max="9736" width="7" style="87" bestFit="1" customWidth="1"/>
    <col min="9737" max="9737" width="7" style="87" customWidth="1"/>
    <col min="9738" max="9738" width="12.7109375" style="87" customWidth="1"/>
    <col min="9739" max="9739" width="12.42578125" style="87" customWidth="1"/>
    <col min="9740" max="9740" width="12.7109375" style="87" customWidth="1"/>
    <col min="9741" max="9741" width="11.42578125" style="87" customWidth="1"/>
    <col min="9742" max="9742" width="13.42578125" style="87" customWidth="1"/>
    <col min="9743" max="9743" width="2.7109375" style="87" bestFit="1" customWidth="1"/>
    <col min="9744" max="9744" width="7.5703125" style="87" bestFit="1" customWidth="1"/>
    <col min="9745" max="9747" width="5.140625" style="87" customWidth="1"/>
    <col min="9748" max="9983" width="9.140625" style="87"/>
    <col min="9984" max="9984" width="6.85546875" style="87" customWidth="1"/>
    <col min="9985" max="9985" width="7.42578125" style="87" customWidth="1"/>
    <col min="9986" max="9986" width="10.7109375" style="87" customWidth="1"/>
    <col min="9987" max="9987" width="11.7109375" style="87" customWidth="1"/>
    <col min="9988" max="9988" width="13.5703125" style="87" customWidth="1"/>
    <col min="9989" max="9989" width="11.7109375" style="87" customWidth="1"/>
    <col min="9990" max="9990" width="13.140625" style="87" customWidth="1"/>
    <col min="9991" max="9991" width="2.7109375" style="87" bestFit="1" customWidth="1"/>
    <col min="9992" max="9992" width="7" style="87" bestFit="1" customWidth="1"/>
    <col min="9993" max="9993" width="7" style="87" customWidth="1"/>
    <col min="9994" max="9994" width="12.7109375" style="87" customWidth="1"/>
    <col min="9995" max="9995" width="12.42578125" style="87" customWidth="1"/>
    <col min="9996" max="9996" width="12.7109375" style="87" customWidth="1"/>
    <col min="9997" max="9997" width="11.42578125" style="87" customWidth="1"/>
    <col min="9998" max="9998" width="13.42578125" style="87" customWidth="1"/>
    <col min="9999" max="9999" width="2.7109375" style="87" bestFit="1" customWidth="1"/>
    <col min="10000" max="10000" width="7.5703125" style="87" bestFit="1" customWidth="1"/>
    <col min="10001" max="10003" width="5.140625" style="87" customWidth="1"/>
    <col min="10004" max="10239" width="9.140625" style="87"/>
    <col min="10240" max="10240" width="6.85546875" style="87" customWidth="1"/>
    <col min="10241" max="10241" width="7.42578125" style="87" customWidth="1"/>
    <col min="10242" max="10242" width="10.7109375" style="87" customWidth="1"/>
    <col min="10243" max="10243" width="11.7109375" style="87" customWidth="1"/>
    <col min="10244" max="10244" width="13.5703125" style="87" customWidth="1"/>
    <col min="10245" max="10245" width="11.7109375" style="87" customWidth="1"/>
    <col min="10246" max="10246" width="13.140625" style="87" customWidth="1"/>
    <col min="10247" max="10247" width="2.7109375" style="87" bestFit="1" customWidth="1"/>
    <col min="10248" max="10248" width="7" style="87" bestFit="1" customWidth="1"/>
    <col min="10249" max="10249" width="7" style="87" customWidth="1"/>
    <col min="10250" max="10250" width="12.7109375" style="87" customWidth="1"/>
    <col min="10251" max="10251" width="12.42578125" style="87" customWidth="1"/>
    <col min="10252" max="10252" width="12.7109375" style="87" customWidth="1"/>
    <col min="10253" max="10253" width="11.42578125" style="87" customWidth="1"/>
    <col min="10254" max="10254" width="13.42578125" style="87" customWidth="1"/>
    <col min="10255" max="10255" width="2.7109375" style="87" bestFit="1" customWidth="1"/>
    <col min="10256" max="10256" width="7.5703125" style="87" bestFit="1" customWidth="1"/>
    <col min="10257" max="10259" width="5.140625" style="87" customWidth="1"/>
    <col min="10260" max="10495" width="9.140625" style="87"/>
    <col min="10496" max="10496" width="6.85546875" style="87" customWidth="1"/>
    <col min="10497" max="10497" width="7.42578125" style="87" customWidth="1"/>
    <col min="10498" max="10498" width="10.7109375" style="87" customWidth="1"/>
    <col min="10499" max="10499" width="11.7109375" style="87" customWidth="1"/>
    <col min="10500" max="10500" width="13.5703125" style="87" customWidth="1"/>
    <col min="10501" max="10501" width="11.7109375" style="87" customWidth="1"/>
    <col min="10502" max="10502" width="13.140625" style="87" customWidth="1"/>
    <col min="10503" max="10503" width="2.7109375" style="87" bestFit="1" customWidth="1"/>
    <col min="10504" max="10504" width="7" style="87" bestFit="1" customWidth="1"/>
    <col min="10505" max="10505" width="7" style="87" customWidth="1"/>
    <col min="10506" max="10506" width="12.7109375" style="87" customWidth="1"/>
    <col min="10507" max="10507" width="12.42578125" style="87" customWidth="1"/>
    <col min="10508" max="10508" width="12.7109375" style="87" customWidth="1"/>
    <col min="10509" max="10509" width="11.42578125" style="87" customWidth="1"/>
    <col min="10510" max="10510" width="13.42578125" style="87" customWidth="1"/>
    <col min="10511" max="10511" width="2.7109375" style="87" bestFit="1" customWidth="1"/>
    <col min="10512" max="10512" width="7.5703125" style="87" bestFit="1" customWidth="1"/>
    <col min="10513" max="10515" width="5.140625" style="87" customWidth="1"/>
    <col min="10516" max="10751" width="9.140625" style="87"/>
    <col min="10752" max="10752" width="6.85546875" style="87" customWidth="1"/>
    <col min="10753" max="10753" width="7.42578125" style="87" customWidth="1"/>
    <col min="10754" max="10754" width="10.7109375" style="87" customWidth="1"/>
    <col min="10755" max="10755" width="11.7109375" style="87" customWidth="1"/>
    <col min="10756" max="10756" width="13.5703125" style="87" customWidth="1"/>
    <col min="10757" max="10757" width="11.7109375" style="87" customWidth="1"/>
    <col min="10758" max="10758" width="13.140625" style="87" customWidth="1"/>
    <col min="10759" max="10759" width="2.7109375" style="87" bestFit="1" customWidth="1"/>
    <col min="10760" max="10760" width="7" style="87" bestFit="1" customWidth="1"/>
    <col min="10761" max="10761" width="7" style="87" customWidth="1"/>
    <col min="10762" max="10762" width="12.7109375" style="87" customWidth="1"/>
    <col min="10763" max="10763" width="12.42578125" style="87" customWidth="1"/>
    <col min="10764" max="10764" width="12.7109375" style="87" customWidth="1"/>
    <col min="10765" max="10765" width="11.42578125" style="87" customWidth="1"/>
    <col min="10766" max="10766" width="13.42578125" style="87" customWidth="1"/>
    <col min="10767" max="10767" width="2.7109375" style="87" bestFit="1" customWidth="1"/>
    <col min="10768" max="10768" width="7.5703125" style="87" bestFit="1" customWidth="1"/>
    <col min="10769" max="10771" width="5.140625" style="87" customWidth="1"/>
    <col min="10772" max="11007" width="9.140625" style="87"/>
    <col min="11008" max="11008" width="6.85546875" style="87" customWidth="1"/>
    <col min="11009" max="11009" width="7.42578125" style="87" customWidth="1"/>
    <col min="11010" max="11010" width="10.7109375" style="87" customWidth="1"/>
    <col min="11011" max="11011" width="11.7109375" style="87" customWidth="1"/>
    <col min="11012" max="11012" width="13.5703125" style="87" customWidth="1"/>
    <col min="11013" max="11013" width="11.7109375" style="87" customWidth="1"/>
    <col min="11014" max="11014" width="13.140625" style="87" customWidth="1"/>
    <col min="11015" max="11015" width="2.7109375" style="87" bestFit="1" customWidth="1"/>
    <col min="11016" max="11016" width="7" style="87" bestFit="1" customWidth="1"/>
    <col min="11017" max="11017" width="7" style="87" customWidth="1"/>
    <col min="11018" max="11018" width="12.7109375" style="87" customWidth="1"/>
    <col min="11019" max="11019" width="12.42578125" style="87" customWidth="1"/>
    <col min="11020" max="11020" width="12.7109375" style="87" customWidth="1"/>
    <col min="11021" max="11021" width="11.42578125" style="87" customWidth="1"/>
    <col min="11022" max="11022" width="13.42578125" style="87" customWidth="1"/>
    <col min="11023" max="11023" width="2.7109375" style="87" bestFit="1" customWidth="1"/>
    <col min="11024" max="11024" width="7.5703125" style="87" bestFit="1" customWidth="1"/>
    <col min="11025" max="11027" width="5.140625" style="87" customWidth="1"/>
    <col min="11028" max="11263" width="9.140625" style="87"/>
    <col min="11264" max="11264" width="6.85546875" style="87" customWidth="1"/>
    <col min="11265" max="11265" width="7.42578125" style="87" customWidth="1"/>
    <col min="11266" max="11266" width="10.7109375" style="87" customWidth="1"/>
    <col min="11267" max="11267" width="11.7109375" style="87" customWidth="1"/>
    <col min="11268" max="11268" width="13.5703125" style="87" customWidth="1"/>
    <col min="11269" max="11269" width="11.7109375" style="87" customWidth="1"/>
    <col min="11270" max="11270" width="13.140625" style="87" customWidth="1"/>
    <col min="11271" max="11271" width="2.7109375" style="87" bestFit="1" customWidth="1"/>
    <col min="11272" max="11272" width="7" style="87" bestFit="1" customWidth="1"/>
    <col min="11273" max="11273" width="7" style="87" customWidth="1"/>
    <col min="11274" max="11274" width="12.7109375" style="87" customWidth="1"/>
    <col min="11275" max="11275" width="12.42578125" style="87" customWidth="1"/>
    <col min="11276" max="11276" width="12.7109375" style="87" customWidth="1"/>
    <col min="11277" max="11277" width="11.42578125" style="87" customWidth="1"/>
    <col min="11278" max="11278" width="13.42578125" style="87" customWidth="1"/>
    <col min="11279" max="11279" width="2.7109375" style="87" bestFit="1" customWidth="1"/>
    <col min="11280" max="11280" width="7.5703125" style="87" bestFit="1" customWidth="1"/>
    <col min="11281" max="11283" width="5.140625" style="87" customWidth="1"/>
    <col min="11284" max="11519" width="9.140625" style="87"/>
    <col min="11520" max="11520" width="6.85546875" style="87" customWidth="1"/>
    <col min="11521" max="11521" width="7.42578125" style="87" customWidth="1"/>
    <col min="11522" max="11522" width="10.7109375" style="87" customWidth="1"/>
    <col min="11523" max="11523" width="11.7109375" style="87" customWidth="1"/>
    <col min="11524" max="11524" width="13.5703125" style="87" customWidth="1"/>
    <col min="11525" max="11525" width="11.7109375" style="87" customWidth="1"/>
    <col min="11526" max="11526" width="13.140625" style="87" customWidth="1"/>
    <col min="11527" max="11527" width="2.7109375" style="87" bestFit="1" customWidth="1"/>
    <col min="11528" max="11528" width="7" style="87" bestFit="1" customWidth="1"/>
    <col min="11529" max="11529" width="7" style="87" customWidth="1"/>
    <col min="11530" max="11530" width="12.7109375" style="87" customWidth="1"/>
    <col min="11531" max="11531" width="12.42578125" style="87" customWidth="1"/>
    <col min="11532" max="11532" width="12.7109375" style="87" customWidth="1"/>
    <col min="11533" max="11533" width="11.42578125" style="87" customWidth="1"/>
    <col min="11534" max="11534" width="13.42578125" style="87" customWidth="1"/>
    <col min="11535" max="11535" width="2.7109375" style="87" bestFit="1" customWidth="1"/>
    <col min="11536" max="11536" width="7.5703125" style="87" bestFit="1" customWidth="1"/>
    <col min="11537" max="11539" width="5.140625" style="87" customWidth="1"/>
    <col min="11540" max="11775" width="9.140625" style="87"/>
    <col min="11776" max="11776" width="6.85546875" style="87" customWidth="1"/>
    <col min="11777" max="11777" width="7.42578125" style="87" customWidth="1"/>
    <col min="11778" max="11778" width="10.7109375" style="87" customWidth="1"/>
    <col min="11779" max="11779" width="11.7109375" style="87" customWidth="1"/>
    <col min="11780" max="11780" width="13.5703125" style="87" customWidth="1"/>
    <col min="11781" max="11781" width="11.7109375" style="87" customWidth="1"/>
    <col min="11782" max="11782" width="13.140625" style="87" customWidth="1"/>
    <col min="11783" max="11783" width="2.7109375" style="87" bestFit="1" customWidth="1"/>
    <col min="11784" max="11784" width="7" style="87" bestFit="1" customWidth="1"/>
    <col min="11785" max="11785" width="7" style="87" customWidth="1"/>
    <col min="11786" max="11786" width="12.7109375" style="87" customWidth="1"/>
    <col min="11787" max="11787" width="12.42578125" style="87" customWidth="1"/>
    <col min="11788" max="11788" width="12.7109375" style="87" customWidth="1"/>
    <col min="11789" max="11789" width="11.42578125" style="87" customWidth="1"/>
    <col min="11790" max="11790" width="13.42578125" style="87" customWidth="1"/>
    <col min="11791" max="11791" width="2.7109375" style="87" bestFit="1" customWidth="1"/>
    <col min="11792" max="11792" width="7.5703125" style="87" bestFit="1" customWidth="1"/>
    <col min="11793" max="11795" width="5.140625" style="87" customWidth="1"/>
    <col min="11796" max="12031" width="9.140625" style="87"/>
    <col min="12032" max="12032" width="6.85546875" style="87" customWidth="1"/>
    <col min="12033" max="12033" width="7.42578125" style="87" customWidth="1"/>
    <col min="12034" max="12034" width="10.7109375" style="87" customWidth="1"/>
    <col min="12035" max="12035" width="11.7109375" style="87" customWidth="1"/>
    <col min="12036" max="12036" width="13.5703125" style="87" customWidth="1"/>
    <col min="12037" max="12037" width="11.7109375" style="87" customWidth="1"/>
    <col min="12038" max="12038" width="13.140625" style="87" customWidth="1"/>
    <col min="12039" max="12039" width="2.7109375" style="87" bestFit="1" customWidth="1"/>
    <col min="12040" max="12040" width="7" style="87" bestFit="1" customWidth="1"/>
    <col min="12041" max="12041" width="7" style="87" customWidth="1"/>
    <col min="12042" max="12042" width="12.7109375" style="87" customWidth="1"/>
    <col min="12043" max="12043" width="12.42578125" style="87" customWidth="1"/>
    <col min="12044" max="12044" width="12.7109375" style="87" customWidth="1"/>
    <col min="12045" max="12045" width="11.42578125" style="87" customWidth="1"/>
    <col min="12046" max="12046" width="13.42578125" style="87" customWidth="1"/>
    <col min="12047" max="12047" width="2.7109375" style="87" bestFit="1" customWidth="1"/>
    <col min="12048" max="12048" width="7.5703125" style="87" bestFit="1" customWidth="1"/>
    <col min="12049" max="12051" width="5.140625" style="87" customWidth="1"/>
    <col min="12052" max="12287" width="9.140625" style="87"/>
    <col min="12288" max="12288" width="6.85546875" style="87" customWidth="1"/>
    <col min="12289" max="12289" width="7.42578125" style="87" customWidth="1"/>
    <col min="12290" max="12290" width="10.7109375" style="87" customWidth="1"/>
    <col min="12291" max="12291" width="11.7109375" style="87" customWidth="1"/>
    <col min="12292" max="12292" width="13.5703125" style="87" customWidth="1"/>
    <col min="12293" max="12293" width="11.7109375" style="87" customWidth="1"/>
    <col min="12294" max="12294" width="13.140625" style="87" customWidth="1"/>
    <col min="12295" max="12295" width="2.7109375" style="87" bestFit="1" customWidth="1"/>
    <col min="12296" max="12296" width="7" style="87" bestFit="1" customWidth="1"/>
    <col min="12297" max="12297" width="7" style="87" customWidth="1"/>
    <col min="12298" max="12298" width="12.7109375" style="87" customWidth="1"/>
    <col min="12299" max="12299" width="12.42578125" style="87" customWidth="1"/>
    <col min="12300" max="12300" width="12.7109375" style="87" customWidth="1"/>
    <col min="12301" max="12301" width="11.42578125" style="87" customWidth="1"/>
    <col min="12302" max="12302" width="13.42578125" style="87" customWidth="1"/>
    <col min="12303" max="12303" width="2.7109375" style="87" bestFit="1" customWidth="1"/>
    <col min="12304" max="12304" width="7.5703125" style="87" bestFit="1" customWidth="1"/>
    <col min="12305" max="12307" width="5.140625" style="87" customWidth="1"/>
    <col min="12308" max="12543" width="9.140625" style="87"/>
    <col min="12544" max="12544" width="6.85546875" style="87" customWidth="1"/>
    <col min="12545" max="12545" width="7.42578125" style="87" customWidth="1"/>
    <col min="12546" max="12546" width="10.7109375" style="87" customWidth="1"/>
    <col min="12547" max="12547" width="11.7109375" style="87" customWidth="1"/>
    <col min="12548" max="12548" width="13.5703125" style="87" customWidth="1"/>
    <col min="12549" max="12549" width="11.7109375" style="87" customWidth="1"/>
    <col min="12550" max="12550" width="13.140625" style="87" customWidth="1"/>
    <col min="12551" max="12551" width="2.7109375" style="87" bestFit="1" customWidth="1"/>
    <col min="12552" max="12552" width="7" style="87" bestFit="1" customWidth="1"/>
    <col min="12553" max="12553" width="7" style="87" customWidth="1"/>
    <col min="12554" max="12554" width="12.7109375" style="87" customWidth="1"/>
    <col min="12555" max="12555" width="12.42578125" style="87" customWidth="1"/>
    <col min="12556" max="12556" width="12.7109375" style="87" customWidth="1"/>
    <col min="12557" max="12557" width="11.42578125" style="87" customWidth="1"/>
    <col min="12558" max="12558" width="13.42578125" style="87" customWidth="1"/>
    <col min="12559" max="12559" width="2.7109375" style="87" bestFit="1" customWidth="1"/>
    <col min="12560" max="12560" width="7.5703125" style="87" bestFit="1" customWidth="1"/>
    <col min="12561" max="12563" width="5.140625" style="87" customWidth="1"/>
    <col min="12564" max="12799" width="9.140625" style="87"/>
    <col min="12800" max="12800" width="6.85546875" style="87" customWidth="1"/>
    <col min="12801" max="12801" width="7.42578125" style="87" customWidth="1"/>
    <col min="12802" max="12802" width="10.7109375" style="87" customWidth="1"/>
    <col min="12803" max="12803" width="11.7109375" style="87" customWidth="1"/>
    <col min="12804" max="12804" width="13.5703125" style="87" customWidth="1"/>
    <col min="12805" max="12805" width="11.7109375" style="87" customWidth="1"/>
    <col min="12806" max="12806" width="13.140625" style="87" customWidth="1"/>
    <col min="12807" max="12807" width="2.7109375" style="87" bestFit="1" customWidth="1"/>
    <col min="12808" max="12808" width="7" style="87" bestFit="1" customWidth="1"/>
    <col min="12809" max="12809" width="7" style="87" customWidth="1"/>
    <col min="12810" max="12810" width="12.7109375" style="87" customWidth="1"/>
    <col min="12811" max="12811" width="12.42578125" style="87" customWidth="1"/>
    <col min="12812" max="12812" width="12.7109375" style="87" customWidth="1"/>
    <col min="12813" max="12813" width="11.42578125" style="87" customWidth="1"/>
    <col min="12814" max="12814" width="13.42578125" style="87" customWidth="1"/>
    <col min="12815" max="12815" width="2.7109375" style="87" bestFit="1" customWidth="1"/>
    <col min="12816" max="12816" width="7.5703125" style="87" bestFit="1" customWidth="1"/>
    <col min="12817" max="12819" width="5.140625" style="87" customWidth="1"/>
    <col min="12820" max="13055" width="9.140625" style="87"/>
    <col min="13056" max="13056" width="6.85546875" style="87" customWidth="1"/>
    <col min="13057" max="13057" width="7.42578125" style="87" customWidth="1"/>
    <col min="13058" max="13058" width="10.7109375" style="87" customWidth="1"/>
    <col min="13059" max="13059" width="11.7109375" style="87" customWidth="1"/>
    <col min="13060" max="13060" width="13.5703125" style="87" customWidth="1"/>
    <col min="13061" max="13061" width="11.7109375" style="87" customWidth="1"/>
    <col min="13062" max="13062" width="13.140625" style="87" customWidth="1"/>
    <col min="13063" max="13063" width="2.7109375" style="87" bestFit="1" customWidth="1"/>
    <col min="13064" max="13064" width="7" style="87" bestFit="1" customWidth="1"/>
    <col min="13065" max="13065" width="7" style="87" customWidth="1"/>
    <col min="13066" max="13066" width="12.7109375" style="87" customWidth="1"/>
    <col min="13067" max="13067" width="12.42578125" style="87" customWidth="1"/>
    <col min="13068" max="13068" width="12.7109375" style="87" customWidth="1"/>
    <col min="13069" max="13069" width="11.42578125" style="87" customWidth="1"/>
    <col min="13070" max="13070" width="13.42578125" style="87" customWidth="1"/>
    <col min="13071" max="13071" width="2.7109375" style="87" bestFit="1" customWidth="1"/>
    <col min="13072" max="13072" width="7.5703125" style="87" bestFit="1" customWidth="1"/>
    <col min="13073" max="13075" width="5.140625" style="87" customWidth="1"/>
    <col min="13076" max="13311" width="9.140625" style="87"/>
    <col min="13312" max="13312" width="6.85546875" style="87" customWidth="1"/>
    <col min="13313" max="13313" width="7.42578125" style="87" customWidth="1"/>
    <col min="13314" max="13314" width="10.7109375" style="87" customWidth="1"/>
    <col min="13315" max="13315" width="11.7109375" style="87" customWidth="1"/>
    <col min="13316" max="13316" width="13.5703125" style="87" customWidth="1"/>
    <col min="13317" max="13317" width="11.7109375" style="87" customWidth="1"/>
    <col min="13318" max="13318" width="13.140625" style="87" customWidth="1"/>
    <col min="13319" max="13319" width="2.7109375" style="87" bestFit="1" customWidth="1"/>
    <col min="13320" max="13320" width="7" style="87" bestFit="1" customWidth="1"/>
    <col min="13321" max="13321" width="7" style="87" customWidth="1"/>
    <col min="13322" max="13322" width="12.7109375" style="87" customWidth="1"/>
    <col min="13323" max="13323" width="12.42578125" style="87" customWidth="1"/>
    <col min="13324" max="13324" width="12.7109375" style="87" customWidth="1"/>
    <col min="13325" max="13325" width="11.42578125" style="87" customWidth="1"/>
    <col min="13326" max="13326" width="13.42578125" style="87" customWidth="1"/>
    <col min="13327" max="13327" width="2.7109375" style="87" bestFit="1" customWidth="1"/>
    <col min="13328" max="13328" width="7.5703125" style="87" bestFit="1" customWidth="1"/>
    <col min="13329" max="13331" width="5.140625" style="87" customWidth="1"/>
    <col min="13332" max="13567" width="9.140625" style="87"/>
    <col min="13568" max="13568" width="6.85546875" style="87" customWidth="1"/>
    <col min="13569" max="13569" width="7.42578125" style="87" customWidth="1"/>
    <col min="13570" max="13570" width="10.7109375" style="87" customWidth="1"/>
    <col min="13571" max="13571" width="11.7109375" style="87" customWidth="1"/>
    <col min="13572" max="13572" width="13.5703125" style="87" customWidth="1"/>
    <col min="13573" max="13573" width="11.7109375" style="87" customWidth="1"/>
    <col min="13574" max="13574" width="13.140625" style="87" customWidth="1"/>
    <col min="13575" max="13575" width="2.7109375" style="87" bestFit="1" customWidth="1"/>
    <col min="13576" max="13576" width="7" style="87" bestFit="1" customWidth="1"/>
    <col min="13577" max="13577" width="7" style="87" customWidth="1"/>
    <col min="13578" max="13578" width="12.7109375" style="87" customWidth="1"/>
    <col min="13579" max="13579" width="12.42578125" style="87" customWidth="1"/>
    <col min="13580" max="13580" width="12.7109375" style="87" customWidth="1"/>
    <col min="13581" max="13581" width="11.42578125" style="87" customWidth="1"/>
    <col min="13582" max="13582" width="13.42578125" style="87" customWidth="1"/>
    <col min="13583" max="13583" width="2.7109375" style="87" bestFit="1" customWidth="1"/>
    <col min="13584" max="13584" width="7.5703125" style="87" bestFit="1" customWidth="1"/>
    <col min="13585" max="13587" width="5.140625" style="87" customWidth="1"/>
    <col min="13588" max="13823" width="9.140625" style="87"/>
    <col min="13824" max="13824" width="6.85546875" style="87" customWidth="1"/>
    <col min="13825" max="13825" width="7.42578125" style="87" customWidth="1"/>
    <col min="13826" max="13826" width="10.7109375" style="87" customWidth="1"/>
    <col min="13827" max="13827" width="11.7109375" style="87" customWidth="1"/>
    <col min="13828" max="13828" width="13.5703125" style="87" customWidth="1"/>
    <col min="13829" max="13829" width="11.7109375" style="87" customWidth="1"/>
    <col min="13830" max="13830" width="13.140625" style="87" customWidth="1"/>
    <col min="13831" max="13831" width="2.7109375" style="87" bestFit="1" customWidth="1"/>
    <col min="13832" max="13832" width="7" style="87" bestFit="1" customWidth="1"/>
    <col min="13833" max="13833" width="7" style="87" customWidth="1"/>
    <col min="13834" max="13834" width="12.7109375" style="87" customWidth="1"/>
    <col min="13835" max="13835" width="12.42578125" style="87" customWidth="1"/>
    <col min="13836" max="13836" width="12.7109375" style="87" customWidth="1"/>
    <col min="13837" max="13837" width="11.42578125" style="87" customWidth="1"/>
    <col min="13838" max="13838" width="13.42578125" style="87" customWidth="1"/>
    <col min="13839" max="13839" width="2.7109375" style="87" bestFit="1" customWidth="1"/>
    <col min="13840" max="13840" width="7.5703125" style="87" bestFit="1" customWidth="1"/>
    <col min="13841" max="13843" width="5.140625" style="87" customWidth="1"/>
    <col min="13844" max="14079" width="9.140625" style="87"/>
    <col min="14080" max="14080" width="6.85546875" style="87" customWidth="1"/>
    <col min="14081" max="14081" width="7.42578125" style="87" customWidth="1"/>
    <col min="14082" max="14082" width="10.7109375" style="87" customWidth="1"/>
    <col min="14083" max="14083" width="11.7109375" style="87" customWidth="1"/>
    <col min="14084" max="14084" width="13.5703125" style="87" customWidth="1"/>
    <col min="14085" max="14085" width="11.7109375" style="87" customWidth="1"/>
    <col min="14086" max="14086" width="13.140625" style="87" customWidth="1"/>
    <col min="14087" max="14087" width="2.7109375" style="87" bestFit="1" customWidth="1"/>
    <col min="14088" max="14088" width="7" style="87" bestFit="1" customWidth="1"/>
    <col min="14089" max="14089" width="7" style="87" customWidth="1"/>
    <col min="14090" max="14090" width="12.7109375" style="87" customWidth="1"/>
    <col min="14091" max="14091" width="12.42578125" style="87" customWidth="1"/>
    <col min="14092" max="14092" width="12.7109375" style="87" customWidth="1"/>
    <col min="14093" max="14093" width="11.42578125" style="87" customWidth="1"/>
    <col min="14094" max="14094" width="13.42578125" style="87" customWidth="1"/>
    <col min="14095" max="14095" width="2.7109375" style="87" bestFit="1" customWidth="1"/>
    <col min="14096" max="14096" width="7.5703125" style="87" bestFit="1" customWidth="1"/>
    <col min="14097" max="14099" width="5.140625" style="87" customWidth="1"/>
    <col min="14100" max="14335" width="9.140625" style="87"/>
    <col min="14336" max="14336" width="6.85546875" style="87" customWidth="1"/>
    <col min="14337" max="14337" width="7.42578125" style="87" customWidth="1"/>
    <col min="14338" max="14338" width="10.7109375" style="87" customWidth="1"/>
    <col min="14339" max="14339" width="11.7109375" style="87" customWidth="1"/>
    <col min="14340" max="14340" width="13.5703125" style="87" customWidth="1"/>
    <col min="14341" max="14341" width="11.7109375" style="87" customWidth="1"/>
    <col min="14342" max="14342" width="13.140625" style="87" customWidth="1"/>
    <col min="14343" max="14343" width="2.7109375" style="87" bestFit="1" customWidth="1"/>
    <col min="14344" max="14344" width="7" style="87" bestFit="1" customWidth="1"/>
    <col min="14345" max="14345" width="7" style="87" customWidth="1"/>
    <col min="14346" max="14346" width="12.7109375" style="87" customWidth="1"/>
    <col min="14347" max="14347" width="12.42578125" style="87" customWidth="1"/>
    <col min="14348" max="14348" width="12.7109375" style="87" customWidth="1"/>
    <col min="14349" max="14349" width="11.42578125" style="87" customWidth="1"/>
    <col min="14350" max="14350" width="13.42578125" style="87" customWidth="1"/>
    <col min="14351" max="14351" width="2.7109375" style="87" bestFit="1" customWidth="1"/>
    <col min="14352" max="14352" width="7.5703125" style="87" bestFit="1" customWidth="1"/>
    <col min="14353" max="14355" width="5.140625" style="87" customWidth="1"/>
    <col min="14356" max="14591" width="9.140625" style="87"/>
    <col min="14592" max="14592" width="6.85546875" style="87" customWidth="1"/>
    <col min="14593" max="14593" width="7.42578125" style="87" customWidth="1"/>
    <col min="14594" max="14594" width="10.7109375" style="87" customWidth="1"/>
    <col min="14595" max="14595" width="11.7109375" style="87" customWidth="1"/>
    <col min="14596" max="14596" width="13.5703125" style="87" customWidth="1"/>
    <col min="14597" max="14597" width="11.7109375" style="87" customWidth="1"/>
    <col min="14598" max="14598" width="13.140625" style="87" customWidth="1"/>
    <col min="14599" max="14599" width="2.7109375" style="87" bestFit="1" customWidth="1"/>
    <col min="14600" max="14600" width="7" style="87" bestFit="1" customWidth="1"/>
    <col min="14601" max="14601" width="7" style="87" customWidth="1"/>
    <col min="14602" max="14602" width="12.7109375" style="87" customWidth="1"/>
    <col min="14603" max="14603" width="12.42578125" style="87" customWidth="1"/>
    <col min="14604" max="14604" width="12.7109375" style="87" customWidth="1"/>
    <col min="14605" max="14605" width="11.42578125" style="87" customWidth="1"/>
    <col min="14606" max="14606" width="13.42578125" style="87" customWidth="1"/>
    <col min="14607" max="14607" width="2.7109375" style="87" bestFit="1" customWidth="1"/>
    <col min="14608" max="14608" width="7.5703125" style="87" bestFit="1" customWidth="1"/>
    <col min="14609" max="14611" width="5.140625" style="87" customWidth="1"/>
    <col min="14612" max="14847" width="9.140625" style="87"/>
    <col min="14848" max="14848" width="6.85546875" style="87" customWidth="1"/>
    <col min="14849" max="14849" width="7.42578125" style="87" customWidth="1"/>
    <col min="14850" max="14850" width="10.7109375" style="87" customWidth="1"/>
    <col min="14851" max="14851" width="11.7109375" style="87" customWidth="1"/>
    <col min="14852" max="14852" width="13.5703125" style="87" customWidth="1"/>
    <col min="14853" max="14853" width="11.7109375" style="87" customWidth="1"/>
    <col min="14854" max="14854" width="13.140625" style="87" customWidth="1"/>
    <col min="14855" max="14855" width="2.7109375" style="87" bestFit="1" customWidth="1"/>
    <col min="14856" max="14856" width="7" style="87" bestFit="1" customWidth="1"/>
    <col min="14857" max="14857" width="7" style="87" customWidth="1"/>
    <col min="14858" max="14858" width="12.7109375" style="87" customWidth="1"/>
    <col min="14859" max="14859" width="12.42578125" style="87" customWidth="1"/>
    <col min="14860" max="14860" width="12.7109375" style="87" customWidth="1"/>
    <col min="14861" max="14861" width="11.42578125" style="87" customWidth="1"/>
    <col min="14862" max="14862" width="13.42578125" style="87" customWidth="1"/>
    <col min="14863" max="14863" width="2.7109375" style="87" bestFit="1" customWidth="1"/>
    <col min="14864" max="14864" width="7.5703125" style="87" bestFit="1" customWidth="1"/>
    <col min="14865" max="14867" width="5.140625" style="87" customWidth="1"/>
    <col min="14868" max="15103" width="9.140625" style="87"/>
    <col min="15104" max="15104" width="6.85546875" style="87" customWidth="1"/>
    <col min="15105" max="15105" width="7.42578125" style="87" customWidth="1"/>
    <col min="15106" max="15106" width="10.7109375" style="87" customWidth="1"/>
    <col min="15107" max="15107" width="11.7109375" style="87" customWidth="1"/>
    <col min="15108" max="15108" width="13.5703125" style="87" customWidth="1"/>
    <col min="15109" max="15109" width="11.7109375" style="87" customWidth="1"/>
    <col min="15110" max="15110" width="13.140625" style="87" customWidth="1"/>
    <col min="15111" max="15111" width="2.7109375" style="87" bestFit="1" customWidth="1"/>
    <col min="15112" max="15112" width="7" style="87" bestFit="1" customWidth="1"/>
    <col min="15113" max="15113" width="7" style="87" customWidth="1"/>
    <col min="15114" max="15114" width="12.7109375" style="87" customWidth="1"/>
    <col min="15115" max="15115" width="12.42578125" style="87" customWidth="1"/>
    <col min="15116" max="15116" width="12.7109375" style="87" customWidth="1"/>
    <col min="15117" max="15117" width="11.42578125" style="87" customWidth="1"/>
    <col min="15118" max="15118" width="13.42578125" style="87" customWidth="1"/>
    <col min="15119" max="15119" width="2.7109375" style="87" bestFit="1" customWidth="1"/>
    <col min="15120" max="15120" width="7.5703125" style="87" bestFit="1" customWidth="1"/>
    <col min="15121" max="15123" width="5.140625" style="87" customWidth="1"/>
    <col min="15124" max="15359" width="9.140625" style="87"/>
    <col min="15360" max="15360" width="6.85546875" style="87" customWidth="1"/>
    <col min="15361" max="15361" width="7.42578125" style="87" customWidth="1"/>
    <col min="15362" max="15362" width="10.7109375" style="87" customWidth="1"/>
    <col min="15363" max="15363" width="11.7109375" style="87" customWidth="1"/>
    <col min="15364" max="15364" width="13.5703125" style="87" customWidth="1"/>
    <col min="15365" max="15365" width="11.7109375" style="87" customWidth="1"/>
    <col min="15366" max="15366" width="13.140625" style="87" customWidth="1"/>
    <col min="15367" max="15367" width="2.7109375" style="87" bestFit="1" customWidth="1"/>
    <col min="15368" max="15368" width="7" style="87" bestFit="1" customWidth="1"/>
    <col min="15369" max="15369" width="7" style="87" customWidth="1"/>
    <col min="15370" max="15370" width="12.7109375" style="87" customWidth="1"/>
    <col min="15371" max="15371" width="12.42578125" style="87" customWidth="1"/>
    <col min="15372" max="15372" width="12.7109375" style="87" customWidth="1"/>
    <col min="15373" max="15373" width="11.42578125" style="87" customWidth="1"/>
    <col min="15374" max="15374" width="13.42578125" style="87" customWidth="1"/>
    <col min="15375" max="15375" width="2.7109375" style="87" bestFit="1" customWidth="1"/>
    <col min="15376" max="15376" width="7.5703125" style="87" bestFit="1" customWidth="1"/>
    <col min="15377" max="15379" width="5.140625" style="87" customWidth="1"/>
    <col min="15380" max="15615" width="9.140625" style="87"/>
    <col min="15616" max="15616" width="6.85546875" style="87" customWidth="1"/>
    <col min="15617" max="15617" width="7.42578125" style="87" customWidth="1"/>
    <col min="15618" max="15618" width="10.7109375" style="87" customWidth="1"/>
    <col min="15619" max="15619" width="11.7109375" style="87" customWidth="1"/>
    <col min="15620" max="15620" width="13.5703125" style="87" customWidth="1"/>
    <col min="15621" max="15621" width="11.7109375" style="87" customWidth="1"/>
    <col min="15622" max="15622" width="13.140625" style="87" customWidth="1"/>
    <col min="15623" max="15623" width="2.7109375" style="87" bestFit="1" customWidth="1"/>
    <col min="15624" max="15624" width="7" style="87" bestFit="1" customWidth="1"/>
    <col min="15625" max="15625" width="7" style="87" customWidth="1"/>
    <col min="15626" max="15626" width="12.7109375" style="87" customWidth="1"/>
    <col min="15627" max="15627" width="12.42578125" style="87" customWidth="1"/>
    <col min="15628" max="15628" width="12.7109375" style="87" customWidth="1"/>
    <col min="15629" max="15629" width="11.42578125" style="87" customWidth="1"/>
    <col min="15630" max="15630" width="13.42578125" style="87" customWidth="1"/>
    <col min="15631" max="15631" width="2.7109375" style="87" bestFit="1" customWidth="1"/>
    <col min="15632" max="15632" width="7.5703125" style="87" bestFit="1" customWidth="1"/>
    <col min="15633" max="15635" width="5.140625" style="87" customWidth="1"/>
    <col min="15636" max="15871" width="9.140625" style="87"/>
    <col min="15872" max="15872" width="6.85546875" style="87" customWidth="1"/>
    <col min="15873" max="15873" width="7.42578125" style="87" customWidth="1"/>
    <col min="15874" max="15874" width="10.7109375" style="87" customWidth="1"/>
    <col min="15875" max="15875" width="11.7109375" style="87" customWidth="1"/>
    <col min="15876" max="15876" width="13.5703125" style="87" customWidth="1"/>
    <col min="15877" max="15877" width="11.7109375" style="87" customWidth="1"/>
    <col min="15878" max="15878" width="13.140625" style="87" customWidth="1"/>
    <col min="15879" max="15879" width="2.7109375" style="87" bestFit="1" customWidth="1"/>
    <col min="15880" max="15880" width="7" style="87" bestFit="1" customWidth="1"/>
    <col min="15881" max="15881" width="7" style="87" customWidth="1"/>
    <col min="15882" max="15882" width="12.7109375" style="87" customWidth="1"/>
    <col min="15883" max="15883" width="12.42578125" style="87" customWidth="1"/>
    <col min="15884" max="15884" width="12.7109375" style="87" customWidth="1"/>
    <col min="15885" max="15885" width="11.42578125" style="87" customWidth="1"/>
    <col min="15886" max="15886" width="13.42578125" style="87" customWidth="1"/>
    <col min="15887" max="15887" width="2.7109375" style="87" bestFit="1" customWidth="1"/>
    <col min="15888" max="15888" width="7.5703125" style="87" bestFit="1" customWidth="1"/>
    <col min="15889" max="15891" width="5.140625" style="87" customWidth="1"/>
    <col min="15892" max="16127" width="9.140625" style="87"/>
    <col min="16128" max="16128" width="6.85546875" style="87" customWidth="1"/>
    <col min="16129" max="16129" width="7.42578125" style="87" customWidth="1"/>
    <col min="16130" max="16130" width="10.7109375" style="87" customWidth="1"/>
    <col min="16131" max="16131" width="11.7109375" style="87" customWidth="1"/>
    <col min="16132" max="16132" width="13.5703125" style="87" customWidth="1"/>
    <col min="16133" max="16133" width="11.7109375" style="87" customWidth="1"/>
    <col min="16134" max="16134" width="13.140625" style="87" customWidth="1"/>
    <col min="16135" max="16135" width="2.7109375" style="87" bestFit="1" customWidth="1"/>
    <col min="16136" max="16136" width="7" style="87" bestFit="1" customWidth="1"/>
    <col min="16137" max="16137" width="7" style="87" customWidth="1"/>
    <col min="16138" max="16138" width="12.7109375" style="87" customWidth="1"/>
    <col min="16139" max="16139" width="12.42578125" style="87" customWidth="1"/>
    <col min="16140" max="16140" width="12.7109375" style="87" customWidth="1"/>
    <col min="16141" max="16141" width="11.42578125" style="87" customWidth="1"/>
    <col min="16142" max="16142" width="13.42578125" style="87" customWidth="1"/>
    <col min="16143" max="16143" width="2.7109375" style="87" bestFit="1" customWidth="1"/>
    <col min="16144" max="16144" width="7.5703125" style="87" bestFit="1" customWidth="1"/>
    <col min="16145" max="16147" width="5.140625" style="87" customWidth="1"/>
    <col min="16148" max="16383" width="9.140625" style="87"/>
    <col min="16384" max="16384" width="9.140625" style="87" customWidth="1"/>
  </cols>
  <sheetData>
    <row r="1" spans="1:17" s="81" customFormat="1" ht="19.899999999999999" customHeight="1" x14ac:dyDescent="0.2">
      <c r="A1" s="114" t="s">
        <v>132</v>
      </c>
      <c r="B1" s="115"/>
      <c r="C1" s="242"/>
      <c r="D1" s="243"/>
      <c r="E1" s="77"/>
      <c r="F1" s="78"/>
      <c r="G1" s="79"/>
      <c r="H1" s="79"/>
      <c r="I1" s="79"/>
      <c r="J1" s="79"/>
      <c r="K1" s="79"/>
      <c r="L1" s="79"/>
      <c r="M1" s="79"/>
      <c r="N1" s="79"/>
      <c r="O1" s="80"/>
      <c r="Q1" s="82"/>
    </row>
    <row r="2" spans="1:17" s="83" customFormat="1" ht="25.9" customHeight="1" thickBot="1" x14ac:dyDescent="0.3">
      <c r="A2" s="589" t="s">
        <v>0</v>
      </c>
      <c r="B2" s="590"/>
      <c r="C2" s="586"/>
      <c r="D2" s="587"/>
      <c r="E2" s="587"/>
      <c r="F2" s="588"/>
      <c r="G2" s="79"/>
      <c r="H2" s="591"/>
      <c r="I2" s="592"/>
      <c r="J2" s="592"/>
      <c r="K2" s="592"/>
      <c r="L2" s="592"/>
      <c r="M2" s="592"/>
      <c r="N2" s="592"/>
      <c r="O2" s="592"/>
      <c r="Q2" s="84"/>
    </row>
    <row r="3" spans="1:17" x14ac:dyDescent="0.2">
      <c r="A3" s="578" t="s">
        <v>100</v>
      </c>
      <c r="B3" s="579"/>
      <c r="C3" s="580"/>
      <c r="D3" s="580"/>
      <c r="E3" s="580"/>
      <c r="F3" s="580"/>
      <c r="G3" s="581"/>
      <c r="H3" s="582" t="s">
        <v>101</v>
      </c>
      <c r="I3" s="583"/>
      <c r="J3" s="583"/>
      <c r="K3" s="583"/>
      <c r="L3" s="583"/>
      <c r="M3" s="583"/>
      <c r="N3" s="285">
        <v>0.04</v>
      </c>
      <c r="O3" s="86"/>
    </row>
    <row r="4" spans="1:17" s="90" customFormat="1" ht="48" x14ac:dyDescent="0.25">
      <c r="A4" s="278" t="s">
        <v>102</v>
      </c>
      <c r="B4" s="279" t="s">
        <v>103</v>
      </c>
      <c r="C4" s="280" t="s">
        <v>104</v>
      </c>
      <c r="D4" s="280" t="s">
        <v>105</v>
      </c>
      <c r="E4" s="280" t="s">
        <v>106</v>
      </c>
      <c r="F4" s="280" t="s">
        <v>107</v>
      </c>
      <c r="G4" s="281" t="s">
        <v>108</v>
      </c>
      <c r="H4" s="278" t="s">
        <v>102</v>
      </c>
      <c r="I4" s="282" t="s">
        <v>103</v>
      </c>
      <c r="J4" s="283" t="s">
        <v>109</v>
      </c>
      <c r="K4" s="283" t="s">
        <v>105</v>
      </c>
      <c r="L4" s="283" t="s">
        <v>106</v>
      </c>
      <c r="M4" s="283" t="s">
        <v>107</v>
      </c>
      <c r="N4" s="284" t="s">
        <v>108</v>
      </c>
      <c r="O4" s="89"/>
      <c r="Q4" s="91"/>
    </row>
    <row r="5" spans="1:17" x14ac:dyDescent="0.2">
      <c r="A5" s="361">
        <v>0</v>
      </c>
      <c r="B5" s="250">
        <v>2018</v>
      </c>
      <c r="C5" s="251"/>
      <c r="D5" s="251"/>
      <c r="E5" s="251"/>
      <c r="F5" s="251"/>
      <c r="G5" s="252">
        <f>-C5-D5+E5+F5</f>
        <v>0</v>
      </c>
      <c r="H5" s="253">
        <f>A5</f>
        <v>0</v>
      </c>
      <c r="I5" s="254">
        <f t="shared" ref="I5:I37" si="0">B5</f>
        <v>2018</v>
      </c>
      <c r="J5" s="255">
        <f t="shared" ref="J5:J37" si="1">C5/POWER(1+$N$3,A5)</f>
        <v>0</v>
      </c>
      <c r="K5" s="255">
        <f t="shared" ref="K5:K37" si="2">D5/POWER(1+$N$3,A5)</f>
        <v>0</v>
      </c>
      <c r="L5" s="255">
        <f t="shared" ref="L5:L37" si="3">E5/POWER(1+$N$3,A5)</f>
        <v>0</v>
      </c>
      <c r="M5" s="255">
        <f t="shared" ref="M5:M37" si="4">F5/POWER(1+$N$3,A5)</f>
        <v>0</v>
      </c>
      <c r="N5" s="252">
        <f>-J5-K5+L5+M5</f>
        <v>0</v>
      </c>
      <c r="O5" s="86"/>
    </row>
    <row r="6" spans="1:17" x14ac:dyDescent="0.2">
      <c r="A6" s="361">
        <v>1</v>
      </c>
      <c r="B6" s="250">
        <v>2019</v>
      </c>
      <c r="C6" s="251"/>
      <c r="D6" s="251"/>
      <c r="E6" s="251"/>
      <c r="F6" s="251"/>
      <c r="G6" s="252">
        <f t="shared" ref="G6:G37" si="5">-C6-D6+E6+F6</f>
        <v>0</v>
      </c>
      <c r="H6" s="253">
        <f>A6</f>
        <v>1</v>
      </c>
      <c r="I6" s="254">
        <f t="shared" si="0"/>
        <v>2019</v>
      </c>
      <c r="J6" s="255">
        <f t="shared" si="1"/>
        <v>0</v>
      </c>
      <c r="K6" s="255">
        <f t="shared" si="2"/>
        <v>0</v>
      </c>
      <c r="L6" s="255">
        <f t="shared" si="3"/>
        <v>0</v>
      </c>
      <c r="M6" s="255">
        <f t="shared" si="4"/>
        <v>0</v>
      </c>
      <c r="N6" s="252">
        <f t="shared" ref="N6:N37" si="6">-J6-K6+L6+M6</f>
        <v>0</v>
      </c>
      <c r="O6" s="86"/>
    </row>
    <row r="7" spans="1:17" x14ac:dyDescent="0.2">
      <c r="A7" s="361">
        <v>2</v>
      </c>
      <c r="B7" s="250">
        <v>2020</v>
      </c>
      <c r="C7" s="251"/>
      <c r="D7" s="251"/>
      <c r="E7" s="251"/>
      <c r="F7" s="251"/>
      <c r="G7" s="252">
        <f t="shared" si="5"/>
        <v>0</v>
      </c>
      <c r="H7" s="253">
        <f t="shared" ref="H7:H37" si="7">A7</f>
        <v>2</v>
      </c>
      <c r="I7" s="254">
        <f t="shared" si="0"/>
        <v>2020</v>
      </c>
      <c r="J7" s="255">
        <f t="shared" si="1"/>
        <v>0</v>
      </c>
      <c r="K7" s="255">
        <f t="shared" si="2"/>
        <v>0</v>
      </c>
      <c r="L7" s="255">
        <f t="shared" si="3"/>
        <v>0</v>
      </c>
      <c r="M7" s="255">
        <f t="shared" si="4"/>
        <v>0</v>
      </c>
      <c r="N7" s="252">
        <f t="shared" si="6"/>
        <v>0</v>
      </c>
      <c r="O7" s="86"/>
    </row>
    <row r="8" spans="1:17" x14ac:dyDescent="0.2">
      <c r="A8" s="361">
        <v>3</v>
      </c>
      <c r="B8" s="250">
        <v>2021</v>
      </c>
      <c r="C8" s="251"/>
      <c r="D8" s="251"/>
      <c r="E8" s="251"/>
      <c r="F8" s="251"/>
      <c r="G8" s="252">
        <f t="shared" si="5"/>
        <v>0</v>
      </c>
      <c r="H8" s="253">
        <f t="shared" si="7"/>
        <v>3</v>
      </c>
      <c r="I8" s="254">
        <f t="shared" si="0"/>
        <v>2021</v>
      </c>
      <c r="J8" s="255">
        <f t="shared" si="1"/>
        <v>0</v>
      </c>
      <c r="K8" s="255">
        <f t="shared" si="2"/>
        <v>0</v>
      </c>
      <c r="L8" s="255">
        <f t="shared" si="3"/>
        <v>0</v>
      </c>
      <c r="M8" s="255">
        <f t="shared" si="4"/>
        <v>0</v>
      </c>
      <c r="N8" s="252">
        <f t="shared" si="6"/>
        <v>0</v>
      </c>
      <c r="O8" s="86"/>
    </row>
    <row r="9" spans="1:17" x14ac:dyDescent="0.2">
      <c r="A9" s="361">
        <v>4</v>
      </c>
      <c r="B9" s="250">
        <v>2022</v>
      </c>
      <c r="C9" s="251"/>
      <c r="D9" s="251"/>
      <c r="E9" s="251"/>
      <c r="F9" s="251"/>
      <c r="G9" s="252">
        <f t="shared" si="5"/>
        <v>0</v>
      </c>
      <c r="H9" s="253">
        <f t="shared" si="7"/>
        <v>4</v>
      </c>
      <c r="I9" s="254">
        <f t="shared" si="0"/>
        <v>2022</v>
      </c>
      <c r="J9" s="255">
        <f t="shared" si="1"/>
        <v>0</v>
      </c>
      <c r="K9" s="255">
        <f t="shared" si="2"/>
        <v>0</v>
      </c>
      <c r="L9" s="255">
        <f t="shared" si="3"/>
        <v>0</v>
      </c>
      <c r="M9" s="255">
        <f t="shared" si="4"/>
        <v>0</v>
      </c>
      <c r="N9" s="252">
        <f t="shared" si="6"/>
        <v>0</v>
      </c>
      <c r="O9" s="86"/>
    </row>
    <row r="10" spans="1:17" x14ac:dyDescent="0.2">
      <c r="A10" s="361">
        <v>5</v>
      </c>
      <c r="B10" s="250">
        <v>2023</v>
      </c>
      <c r="C10" s="251"/>
      <c r="D10" s="251"/>
      <c r="E10" s="251"/>
      <c r="F10" s="251"/>
      <c r="G10" s="252">
        <f>-C10-D10+E10+F10</f>
        <v>0</v>
      </c>
      <c r="H10" s="253">
        <f t="shared" si="7"/>
        <v>5</v>
      </c>
      <c r="I10" s="254">
        <f t="shared" si="0"/>
        <v>2023</v>
      </c>
      <c r="J10" s="255">
        <f t="shared" si="1"/>
        <v>0</v>
      </c>
      <c r="K10" s="255">
        <f t="shared" si="2"/>
        <v>0</v>
      </c>
      <c r="L10" s="255">
        <f t="shared" si="3"/>
        <v>0</v>
      </c>
      <c r="M10" s="255">
        <f t="shared" si="4"/>
        <v>0</v>
      </c>
      <c r="N10" s="252">
        <f t="shared" si="6"/>
        <v>0</v>
      </c>
      <c r="O10" s="86"/>
    </row>
    <row r="11" spans="1:17" x14ac:dyDescent="0.2">
      <c r="A11" s="361">
        <v>6</v>
      </c>
      <c r="B11" s="250">
        <v>2024</v>
      </c>
      <c r="C11" s="251"/>
      <c r="D11" s="251"/>
      <c r="E11" s="251"/>
      <c r="F11" s="251"/>
      <c r="G11" s="252">
        <f t="shared" si="5"/>
        <v>0</v>
      </c>
      <c r="H11" s="253">
        <f t="shared" si="7"/>
        <v>6</v>
      </c>
      <c r="I11" s="254">
        <f t="shared" si="0"/>
        <v>2024</v>
      </c>
      <c r="J11" s="255">
        <f t="shared" si="1"/>
        <v>0</v>
      </c>
      <c r="K11" s="255">
        <f t="shared" si="2"/>
        <v>0</v>
      </c>
      <c r="L11" s="255">
        <f t="shared" si="3"/>
        <v>0</v>
      </c>
      <c r="M11" s="255">
        <f t="shared" si="4"/>
        <v>0</v>
      </c>
      <c r="N11" s="252">
        <f t="shared" si="6"/>
        <v>0</v>
      </c>
      <c r="O11" s="86"/>
    </row>
    <row r="12" spans="1:17" x14ac:dyDescent="0.2">
      <c r="A12" s="361">
        <v>7</v>
      </c>
      <c r="B12" s="250">
        <v>2025</v>
      </c>
      <c r="C12" s="251"/>
      <c r="D12" s="251"/>
      <c r="E12" s="251"/>
      <c r="F12" s="251"/>
      <c r="G12" s="252">
        <f t="shared" si="5"/>
        <v>0</v>
      </c>
      <c r="H12" s="253">
        <f t="shared" si="7"/>
        <v>7</v>
      </c>
      <c r="I12" s="254">
        <f t="shared" si="0"/>
        <v>2025</v>
      </c>
      <c r="J12" s="255">
        <f t="shared" si="1"/>
        <v>0</v>
      </c>
      <c r="K12" s="255">
        <f t="shared" si="2"/>
        <v>0</v>
      </c>
      <c r="L12" s="255">
        <f t="shared" si="3"/>
        <v>0</v>
      </c>
      <c r="M12" s="255">
        <f t="shared" si="4"/>
        <v>0</v>
      </c>
      <c r="N12" s="252">
        <f t="shared" si="6"/>
        <v>0</v>
      </c>
      <c r="O12" s="86"/>
    </row>
    <row r="13" spans="1:17" x14ac:dyDescent="0.2">
      <c r="A13" s="361">
        <v>8</v>
      </c>
      <c r="B13" s="250">
        <v>2026</v>
      </c>
      <c r="C13" s="251"/>
      <c r="D13" s="251"/>
      <c r="E13" s="251"/>
      <c r="F13" s="251"/>
      <c r="G13" s="252">
        <f t="shared" si="5"/>
        <v>0</v>
      </c>
      <c r="H13" s="253">
        <f t="shared" si="7"/>
        <v>8</v>
      </c>
      <c r="I13" s="254">
        <f t="shared" si="0"/>
        <v>2026</v>
      </c>
      <c r="J13" s="255">
        <f t="shared" si="1"/>
        <v>0</v>
      </c>
      <c r="K13" s="255">
        <f t="shared" si="2"/>
        <v>0</v>
      </c>
      <c r="L13" s="255">
        <f t="shared" si="3"/>
        <v>0</v>
      </c>
      <c r="M13" s="255">
        <f t="shared" si="4"/>
        <v>0</v>
      </c>
      <c r="N13" s="252">
        <f t="shared" si="6"/>
        <v>0</v>
      </c>
      <c r="O13" s="86"/>
    </row>
    <row r="14" spans="1:17" x14ac:dyDescent="0.2">
      <c r="A14" s="361">
        <v>9</v>
      </c>
      <c r="B14" s="250">
        <v>2027</v>
      </c>
      <c r="C14" s="251"/>
      <c r="D14" s="251"/>
      <c r="E14" s="251"/>
      <c r="F14" s="251"/>
      <c r="G14" s="252">
        <f t="shared" si="5"/>
        <v>0</v>
      </c>
      <c r="H14" s="253">
        <f t="shared" si="7"/>
        <v>9</v>
      </c>
      <c r="I14" s="254">
        <f t="shared" si="0"/>
        <v>2027</v>
      </c>
      <c r="J14" s="255">
        <f t="shared" si="1"/>
        <v>0</v>
      </c>
      <c r="K14" s="255">
        <f t="shared" si="2"/>
        <v>0</v>
      </c>
      <c r="L14" s="255">
        <f t="shared" si="3"/>
        <v>0</v>
      </c>
      <c r="M14" s="255">
        <f t="shared" si="4"/>
        <v>0</v>
      </c>
      <c r="N14" s="252">
        <f t="shared" si="6"/>
        <v>0</v>
      </c>
      <c r="O14" s="86"/>
    </row>
    <row r="15" spans="1:17" x14ac:dyDescent="0.2">
      <c r="A15" s="361">
        <v>10</v>
      </c>
      <c r="B15" s="250">
        <v>2028</v>
      </c>
      <c r="C15" s="251"/>
      <c r="D15" s="251"/>
      <c r="E15" s="251"/>
      <c r="F15" s="251"/>
      <c r="G15" s="252">
        <f t="shared" si="5"/>
        <v>0</v>
      </c>
      <c r="H15" s="253">
        <f t="shared" si="7"/>
        <v>10</v>
      </c>
      <c r="I15" s="254">
        <f t="shared" si="0"/>
        <v>2028</v>
      </c>
      <c r="J15" s="255">
        <f t="shared" si="1"/>
        <v>0</v>
      </c>
      <c r="K15" s="255">
        <f t="shared" si="2"/>
        <v>0</v>
      </c>
      <c r="L15" s="255">
        <f t="shared" si="3"/>
        <v>0</v>
      </c>
      <c r="M15" s="255">
        <f t="shared" si="4"/>
        <v>0</v>
      </c>
      <c r="N15" s="252">
        <f t="shared" si="6"/>
        <v>0</v>
      </c>
      <c r="O15" s="86"/>
    </row>
    <row r="16" spans="1:17" x14ac:dyDescent="0.2">
      <c r="A16" s="361">
        <v>11</v>
      </c>
      <c r="B16" s="250">
        <v>2029</v>
      </c>
      <c r="C16" s="251"/>
      <c r="D16" s="251"/>
      <c r="E16" s="251"/>
      <c r="F16" s="251"/>
      <c r="G16" s="252">
        <f t="shared" si="5"/>
        <v>0</v>
      </c>
      <c r="H16" s="253">
        <f t="shared" si="7"/>
        <v>11</v>
      </c>
      <c r="I16" s="254">
        <f t="shared" si="0"/>
        <v>2029</v>
      </c>
      <c r="J16" s="255">
        <f t="shared" si="1"/>
        <v>0</v>
      </c>
      <c r="K16" s="255">
        <f t="shared" si="2"/>
        <v>0</v>
      </c>
      <c r="L16" s="255">
        <f t="shared" si="3"/>
        <v>0</v>
      </c>
      <c r="M16" s="255">
        <f t="shared" si="4"/>
        <v>0</v>
      </c>
      <c r="N16" s="252">
        <f t="shared" si="6"/>
        <v>0</v>
      </c>
      <c r="O16" s="86"/>
    </row>
    <row r="17" spans="1:15" x14ac:dyDescent="0.2">
      <c r="A17" s="361">
        <v>12</v>
      </c>
      <c r="B17" s="250">
        <v>2030</v>
      </c>
      <c r="C17" s="251"/>
      <c r="D17" s="251"/>
      <c r="E17" s="251"/>
      <c r="F17" s="251"/>
      <c r="G17" s="252">
        <f t="shared" si="5"/>
        <v>0</v>
      </c>
      <c r="H17" s="253">
        <f t="shared" si="7"/>
        <v>12</v>
      </c>
      <c r="I17" s="254">
        <f t="shared" si="0"/>
        <v>2030</v>
      </c>
      <c r="J17" s="255">
        <f t="shared" si="1"/>
        <v>0</v>
      </c>
      <c r="K17" s="255">
        <f t="shared" si="2"/>
        <v>0</v>
      </c>
      <c r="L17" s="255">
        <f t="shared" si="3"/>
        <v>0</v>
      </c>
      <c r="M17" s="255">
        <f t="shared" si="4"/>
        <v>0</v>
      </c>
      <c r="N17" s="252">
        <f t="shared" si="6"/>
        <v>0</v>
      </c>
      <c r="O17" s="86"/>
    </row>
    <row r="18" spans="1:15" x14ac:dyDescent="0.2">
      <c r="A18" s="361">
        <v>13</v>
      </c>
      <c r="B18" s="250">
        <v>2031</v>
      </c>
      <c r="C18" s="251"/>
      <c r="D18" s="251"/>
      <c r="E18" s="251"/>
      <c r="F18" s="251"/>
      <c r="G18" s="252">
        <f t="shared" si="5"/>
        <v>0</v>
      </c>
      <c r="H18" s="253">
        <f t="shared" si="7"/>
        <v>13</v>
      </c>
      <c r="I18" s="254">
        <f t="shared" si="0"/>
        <v>2031</v>
      </c>
      <c r="J18" s="255">
        <f t="shared" si="1"/>
        <v>0</v>
      </c>
      <c r="K18" s="255">
        <f t="shared" si="2"/>
        <v>0</v>
      </c>
      <c r="L18" s="255">
        <f t="shared" si="3"/>
        <v>0</v>
      </c>
      <c r="M18" s="255">
        <f t="shared" si="4"/>
        <v>0</v>
      </c>
      <c r="N18" s="252">
        <f t="shared" si="6"/>
        <v>0</v>
      </c>
      <c r="O18" s="86"/>
    </row>
    <row r="19" spans="1:15" x14ac:dyDescent="0.2">
      <c r="A19" s="361">
        <v>14</v>
      </c>
      <c r="B19" s="250">
        <v>2032</v>
      </c>
      <c r="C19" s="251"/>
      <c r="D19" s="251"/>
      <c r="E19" s="251"/>
      <c r="F19" s="251"/>
      <c r="G19" s="252">
        <f t="shared" si="5"/>
        <v>0</v>
      </c>
      <c r="H19" s="253">
        <f t="shared" si="7"/>
        <v>14</v>
      </c>
      <c r="I19" s="254">
        <f t="shared" si="0"/>
        <v>2032</v>
      </c>
      <c r="J19" s="255">
        <f t="shared" si="1"/>
        <v>0</v>
      </c>
      <c r="K19" s="255">
        <f t="shared" si="2"/>
        <v>0</v>
      </c>
      <c r="L19" s="255">
        <f t="shared" si="3"/>
        <v>0</v>
      </c>
      <c r="M19" s="255">
        <f t="shared" si="4"/>
        <v>0</v>
      </c>
      <c r="N19" s="252">
        <f t="shared" si="6"/>
        <v>0</v>
      </c>
      <c r="O19" s="86"/>
    </row>
    <row r="20" spans="1:15" x14ac:dyDescent="0.2">
      <c r="A20" s="361">
        <v>15</v>
      </c>
      <c r="B20" s="250">
        <v>2033</v>
      </c>
      <c r="C20" s="251"/>
      <c r="D20" s="251"/>
      <c r="E20" s="251"/>
      <c r="F20" s="251"/>
      <c r="G20" s="252">
        <f t="shared" si="5"/>
        <v>0</v>
      </c>
      <c r="H20" s="253">
        <f t="shared" si="7"/>
        <v>15</v>
      </c>
      <c r="I20" s="254">
        <f t="shared" si="0"/>
        <v>2033</v>
      </c>
      <c r="J20" s="255">
        <f t="shared" si="1"/>
        <v>0</v>
      </c>
      <c r="K20" s="255">
        <f t="shared" si="2"/>
        <v>0</v>
      </c>
      <c r="L20" s="255">
        <f t="shared" si="3"/>
        <v>0</v>
      </c>
      <c r="M20" s="255">
        <f t="shared" si="4"/>
        <v>0</v>
      </c>
      <c r="N20" s="252">
        <f t="shared" si="6"/>
        <v>0</v>
      </c>
      <c r="O20" s="86"/>
    </row>
    <row r="21" spans="1:15" x14ac:dyDescent="0.2">
      <c r="A21" s="361">
        <v>16</v>
      </c>
      <c r="B21" s="250">
        <v>2034</v>
      </c>
      <c r="C21" s="251"/>
      <c r="D21" s="251"/>
      <c r="E21" s="251"/>
      <c r="F21" s="251"/>
      <c r="G21" s="252">
        <f t="shared" si="5"/>
        <v>0</v>
      </c>
      <c r="H21" s="253">
        <f t="shared" si="7"/>
        <v>16</v>
      </c>
      <c r="I21" s="254">
        <f t="shared" si="0"/>
        <v>2034</v>
      </c>
      <c r="J21" s="255">
        <f t="shared" si="1"/>
        <v>0</v>
      </c>
      <c r="K21" s="255">
        <f t="shared" si="2"/>
        <v>0</v>
      </c>
      <c r="L21" s="255">
        <f t="shared" si="3"/>
        <v>0</v>
      </c>
      <c r="M21" s="255">
        <f t="shared" si="4"/>
        <v>0</v>
      </c>
      <c r="N21" s="252">
        <f t="shared" si="6"/>
        <v>0</v>
      </c>
      <c r="O21" s="86"/>
    </row>
    <row r="22" spans="1:15" x14ac:dyDescent="0.2">
      <c r="A22" s="361">
        <v>17</v>
      </c>
      <c r="B22" s="250">
        <v>2035</v>
      </c>
      <c r="C22" s="251"/>
      <c r="D22" s="251"/>
      <c r="E22" s="251"/>
      <c r="F22" s="251"/>
      <c r="G22" s="252">
        <f t="shared" si="5"/>
        <v>0</v>
      </c>
      <c r="H22" s="253">
        <f t="shared" si="7"/>
        <v>17</v>
      </c>
      <c r="I22" s="254">
        <f t="shared" si="0"/>
        <v>2035</v>
      </c>
      <c r="J22" s="255">
        <f t="shared" si="1"/>
        <v>0</v>
      </c>
      <c r="K22" s="255">
        <f t="shared" si="2"/>
        <v>0</v>
      </c>
      <c r="L22" s="255">
        <f t="shared" si="3"/>
        <v>0</v>
      </c>
      <c r="M22" s="255">
        <f t="shared" si="4"/>
        <v>0</v>
      </c>
      <c r="N22" s="252">
        <f t="shared" si="6"/>
        <v>0</v>
      </c>
      <c r="O22" s="86"/>
    </row>
    <row r="23" spans="1:15" x14ac:dyDescent="0.2">
      <c r="A23" s="361">
        <v>18</v>
      </c>
      <c r="B23" s="250">
        <v>2036</v>
      </c>
      <c r="C23" s="251"/>
      <c r="D23" s="251"/>
      <c r="E23" s="251"/>
      <c r="F23" s="251"/>
      <c r="G23" s="252">
        <f t="shared" si="5"/>
        <v>0</v>
      </c>
      <c r="H23" s="253">
        <f t="shared" si="7"/>
        <v>18</v>
      </c>
      <c r="I23" s="254">
        <f t="shared" si="0"/>
        <v>2036</v>
      </c>
      <c r="J23" s="255">
        <f t="shared" si="1"/>
        <v>0</v>
      </c>
      <c r="K23" s="255">
        <f t="shared" si="2"/>
        <v>0</v>
      </c>
      <c r="L23" s="255">
        <f t="shared" si="3"/>
        <v>0</v>
      </c>
      <c r="M23" s="255">
        <f t="shared" si="4"/>
        <v>0</v>
      </c>
      <c r="N23" s="252">
        <f t="shared" si="6"/>
        <v>0</v>
      </c>
      <c r="O23" s="86"/>
    </row>
    <row r="24" spans="1:15" x14ac:dyDescent="0.2">
      <c r="A24" s="361">
        <v>19</v>
      </c>
      <c r="B24" s="250">
        <v>2037</v>
      </c>
      <c r="C24" s="251"/>
      <c r="D24" s="251"/>
      <c r="E24" s="251"/>
      <c r="F24" s="251"/>
      <c r="G24" s="252">
        <f t="shared" si="5"/>
        <v>0</v>
      </c>
      <c r="H24" s="253">
        <f t="shared" si="7"/>
        <v>19</v>
      </c>
      <c r="I24" s="254">
        <f t="shared" si="0"/>
        <v>2037</v>
      </c>
      <c r="J24" s="255">
        <f t="shared" si="1"/>
        <v>0</v>
      </c>
      <c r="K24" s="255">
        <f t="shared" si="2"/>
        <v>0</v>
      </c>
      <c r="L24" s="255">
        <f t="shared" si="3"/>
        <v>0</v>
      </c>
      <c r="M24" s="255">
        <f t="shared" si="4"/>
        <v>0</v>
      </c>
      <c r="N24" s="252">
        <f t="shared" si="6"/>
        <v>0</v>
      </c>
      <c r="O24" s="86"/>
    </row>
    <row r="25" spans="1:15" x14ac:dyDescent="0.2">
      <c r="A25" s="361">
        <v>20</v>
      </c>
      <c r="B25" s="250">
        <v>2038</v>
      </c>
      <c r="C25" s="251"/>
      <c r="D25" s="251"/>
      <c r="E25" s="251"/>
      <c r="F25" s="251"/>
      <c r="G25" s="252">
        <f t="shared" si="5"/>
        <v>0</v>
      </c>
      <c r="H25" s="253">
        <f t="shared" si="7"/>
        <v>20</v>
      </c>
      <c r="I25" s="254">
        <f t="shared" si="0"/>
        <v>2038</v>
      </c>
      <c r="J25" s="255">
        <f t="shared" si="1"/>
        <v>0</v>
      </c>
      <c r="K25" s="255">
        <f t="shared" si="2"/>
        <v>0</v>
      </c>
      <c r="L25" s="255">
        <f t="shared" si="3"/>
        <v>0</v>
      </c>
      <c r="M25" s="255">
        <f t="shared" si="4"/>
        <v>0</v>
      </c>
      <c r="N25" s="252">
        <f t="shared" si="6"/>
        <v>0</v>
      </c>
      <c r="O25" s="86"/>
    </row>
    <row r="26" spans="1:15" x14ac:dyDescent="0.2">
      <c r="A26" s="361">
        <v>21</v>
      </c>
      <c r="B26" s="250">
        <v>2039</v>
      </c>
      <c r="C26" s="251"/>
      <c r="D26" s="251"/>
      <c r="E26" s="251"/>
      <c r="F26" s="251"/>
      <c r="G26" s="252">
        <f t="shared" si="5"/>
        <v>0</v>
      </c>
      <c r="H26" s="253">
        <f t="shared" si="7"/>
        <v>21</v>
      </c>
      <c r="I26" s="254">
        <f t="shared" si="0"/>
        <v>2039</v>
      </c>
      <c r="J26" s="255">
        <f t="shared" si="1"/>
        <v>0</v>
      </c>
      <c r="K26" s="255">
        <f t="shared" si="2"/>
        <v>0</v>
      </c>
      <c r="L26" s="255">
        <f t="shared" si="3"/>
        <v>0</v>
      </c>
      <c r="M26" s="255">
        <f t="shared" si="4"/>
        <v>0</v>
      </c>
      <c r="N26" s="252">
        <f t="shared" si="6"/>
        <v>0</v>
      </c>
      <c r="O26" s="86"/>
    </row>
    <row r="27" spans="1:15" x14ac:dyDescent="0.2">
      <c r="A27" s="361">
        <v>22</v>
      </c>
      <c r="B27" s="250">
        <v>2040</v>
      </c>
      <c r="C27" s="251"/>
      <c r="D27" s="251"/>
      <c r="E27" s="251"/>
      <c r="F27" s="251"/>
      <c r="G27" s="252">
        <f t="shared" si="5"/>
        <v>0</v>
      </c>
      <c r="H27" s="253">
        <f t="shared" si="7"/>
        <v>22</v>
      </c>
      <c r="I27" s="254">
        <f t="shared" si="0"/>
        <v>2040</v>
      </c>
      <c r="J27" s="255">
        <f t="shared" si="1"/>
        <v>0</v>
      </c>
      <c r="K27" s="255">
        <f t="shared" si="2"/>
        <v>0</v>
      </c>
      <c r="L27" s="255">
        <f t="shared" si="3"/>
        <v>0</v>
      </c>
      <c r="M27" s="255">
        <f t="shared" si="4"/>
        <v>0</v>
      </c>
      <c r="N27" s="252">
        <f t="shared" si="6"/>
        <v>0</v>
      </c>
      <c r="O27" s="86"/>
    </row>
    <row r="28" spans="1:15" x14ac:dyDescent="0.2">
      <c r="A28" s="361">
        <v>23</v>
      </c>
      <c r="B28" s="250">
        <v>2041</v>
      </c>
      <c r="C28" s="251"/>
      <c r="D28" s="251"/>
      <c r="E28" s="251"/>
      <c r="F28" s="251"/>
      <c r="G28" s="252">
        <f t="shared" si="5"/>
        <v>0</v>
      </c>
      <c r="H28" s="253">
        <f t="shared" si="7"/>
        <v>23</v>
      </c>
      <c r="I28" s="254">
        <f t="shared" si="0"/>
        <v>2041</v>
      </c>
      <c r="J28" s="255">
        <f t="shared" si="1"/>
        <v>0</v>
      </c>
      <c r="K28" s="255">
        <f t="shared" si="2"/>
        <v>0</v>
      </c>
      <c r="L28" s="255">
        <f t="shared" si="3"/>
        <v>0</v>
      </c>
      <c r="M28" s="255">
        <f t="shared" si="4"/>
        <v>0</v>
      </c>
      <c r="N28" s="252">
        <f t="shared" si="6"/>
        <v>0</v>
      </c>
      <c r="O28" s="86"/>
    </row>
    <row r="29" spans="1:15" x14ac:dyDescent="0.2">
      <c r="A29" s="361">
        <v>24</v>
      </c>
      <c r="B29" s="250">
        <v>2042</v>
      </c>
      <c r="C29" s="251"/>
      <c r="D29" s="251"/>
      <c r="E29" s="251"/>
      <c r="F29" s="251"/>
      <c r="G29" s="252">
        <f t="shared" si="5"/>
        <v>0</v>
      </c>
      <c r="H29" s="253">
        <f t="shared" si="7"/>
        <v>24</v>
      </c>
      <c r="I29" s="254">
        <f t="shared" si="0"/>
        <v>2042</v>
      </c>
      <c r="J29" s="255">
        <f t="shared" si="1"/>
        <v>0</v>
      </c>
      <c r="K29" s="255">
        <f t="shared" si="2"/>
        <v>0</v>
      </c>
      <c r="L29" s="255">
        <f t="shared" si="3"/>
        <v>0</v>
      </c>
      <c r="M29" s="255">
        <f t="shared" si="4"/>
        <v>0</v>
      </c>
      <c r="N29" s="252">
        <f t="shared" si="6"/>
        <v>0</v>
      </c>
      <c r="O29" s="86"/>
    </row>
    <row r="30" spans="1:15" x14ac:dyDescent="0.2">
      <c r="A30" s="361">
        <v>25</v>
      </c>
      <c r="B30" s="250">
        <v>2043</v>
      </c>
      <c r="C30" s="251"/>
      <c r="D30" s="251"/>
      <c r="E30" s="251"/>
      <c r="F30" s="251"/>
      <c r="G30" s="252">
        <f t="shared" si="5"/>
        <v>0</v>
      </c>
      <c r="H30" s="253">
        <f t="shared" si="7"/>
        <v>25</v>
      </c>
      <c r="I30" s="254">
        <f t="shared" si="0"/>
        <v>2043</v>
      </c>
      <c r="J30" s="255">
        <f t="shared" si="1"/>
        <v>0</v>
      </c>
      <c r="K30" s="255">
        <f t="shared" si="2"/>
        <v>0</v>
      </c>
      <c r="L30" s="255">
        <f t="shared" si="3"/>
        <v>0</v>
      </c>
      <c r="M30" s="255">
        <f t="shared" si="4"/>
        <v>0</v>
      </c>
      <c r="N30" s="252">
        <f t="shared" si="6"/>
        <v>0</v>
      </c>
      <c r="O30" s="86"/>
    </row>
    <row r="31" spans="1:15" x14ac:dyDescent="0.2">
      <c r="A31" s="361">
        <v>26</v>
      </c>
      <c r="B31" s="250">
        <v>2044</v>
      </c>
      <c r="C31" s="251"/>
      <c r="D31" s="251"/>
      <c r="E31" s="251"/>
      <c r="F31" s="251"/>
      <c r="G31" s="252">
        <f t="shared" si="5"/>
        <v>0</v>
      </c>
      <c r="H31" s="253">
        <f t="shared" si="7"/>
        <v>26</v>
      </c>
      <c r="I31" s="254">
        <f t="shared" si="0"/>
        <v>2044</v>
      </c>
      <c r="J31" s="255">
        <f t="shared" si="1"/>
        <v>0</v>
      </c>
      <c r="K31" s="255">
        <f t="shared" si="2"/>
        <v>0</v>
      </c>
      <c r="L31" s="255">
        <f t="shared" si="3"/>
        <v>0</v>
      </c>
      <c r="M31" s="255">
        <f t="shared" si="4"/>
        <v>0</v>
      </c>
      <c r="N31" s="252">
        <f t="shared" si="6"/>
        <v>0</v>
      </c>
      <c r="O31" s="86"/>
    </row>
    <row r="32" spans="1:15" x14ac:dyDescent="0.2">
      <c r="A32" s="361">
        <v>27</v>
      </c>
      <c r="B32" s="250">
        <v>2045</v>
      </c>
      <c r="C32" s="251"/>
      <c r="D32" s="251"/>
      <c r="E32" s="251"/>
      <c r="F32" s="251"/>
      <c r="G32" s="252">
        <f t="shared" si="5"/>
        <v>0</v>
      </c>
      <c r="H32" s="253">
        <f t="shared" si="7"/>
        <v>27</v>
      </c>
      <c r="I32" s="254">
        <f t="shared" si="0"/>
        <v>2045</v>
      </c>
      <c r="J32" s="255">
        <f t="shared" si="1"/>
        <v>0</v>
      </c>
      <c r="K32" s="255">
        <f t="shared" si="2"/>
        <v>0</v>
      </c>
      <c r="L32" s="255">
        <f t="shared" si="3"/>
        <v>0</v>
      </c>
      <c r="M32" s="255">
        <f t="shared" si="4"/>
        <v>0</v>
      </c>
      <c r="N32" s="252">
        <f t="shared" si="6"/>
        <v>0</v>
      </c>
      <c r="O32" s="86"/>
    </row>
    <row r="33" spans="1:20" x14ac:dyDescent="0.2">
      <c r="A33" s="361">
        <v>28</v>
      </c>
      <c r="B33" s="250">
        <v>2046</v>
      </c>
      <c r="C33" s="251"/>
      <c r="D33" s="251"/>
      <c r="E33" s="251"/>
      <c r="F33" s="251"/>
      <c r="G33" s="252">
        <f t="shared" si="5"/>
        <v>0</v>
      </c>
      <c r="H33" s="253">
        <f t="shared" si="7"/>
        <v>28</v>
      </c>
      <c r="I33" s="254">
        <f t="shared" si="0"/>
        <v>2046</v>
      </c>
      <c r="J33" s="255">
        <f t="shared" si="1"/>
        <v>0</v>
      </c>
      <c r="K33" s="255">
        <f t="shared" si="2"/>
        <v>0</v>
      </c>
      <c r="L33" s="255">
        <f t="shared" si="3"/>
        <v>0</v>
      </c>
      <c r="M33" s="255">
        <f t="shared" si="4"/>
        <v>0</v>
      </c>
      <c r="N33" s="252">
        <f t="shared" si="6"/>
        <v>0</v>
      </c>
      <c r="O33" s="86"/>
    </row>
    <row r="34" spans="1:20" x14ac:dyDescent="0.2">
      <c r="A34" s="361">
        <v>29</v>
      </c>
      <c r="B34" s="250">
        <v>2047</v>
      </c>
      <c r="C34" s="251"/>
      <c r="D34" s="251"/>
      <c r="E34" s="251"/>
      <c r="F34" s="251"/>
      <c r="G34" s="252">
        <f t="shared" si="5"/>
        <v>0</v>
      </c>
      <c r="H34" s="253">
        <f t="shared" si="7"/>
        <v>29</v>
      </c>
      <c r="I34" s="254">
        <f t="shared" si="0"/>
        <v>2047</v>
      </c>
      <c r="J34" s="255">
        <f t="shared" si="1"/>
        <v>0</v>
      </c>
      <c r="K34" s="255">
        <f t="shared" si="2"/>
        <v>0</v>
      </c>
      <c r="L34" s="255">
        <f t="shared" si="3"/>
        <v>0</v>
      </c>
      <c r="M34" s="255">
        <f t="shared" si="4"/>
        <v>0</v>
      </c>
      <c r="N34" s="252">
        <f t="shared" si="6"/>
        <v>0</v>
      </c>
      <c r="O34" s="86"/>
    </row>
    <row r="35" spans="1:20" x14ac:dyDescent="0.2">
      <c r="A35" s="361">
        <v>30</v>
      </c>
      <c r="B35" s="250">
        <v>2048</v>
      </c>
      <c r="C35" s="251"/>
      <c r="D35" s="251"/>
      <c r="E35" s="251"/>
      <c r="F35" s="251"/>
      <c r="G35" s="252">
        <f t="shared" si="5"/>
        <v>0</v>
      </c>
      <c r="H35" s="253">
        <f t="shared" si="7"/>
        <v>30</v>
      </c>
      <c r="I35" s="254">
        <f t="shared" si="0"/>
        <v>2048</v>
      </c>
      <c r="J35" s="255">
        <f t="shared" si="1"/>
        <v>0</v>
      </c>
      <c r="K35" s="255">
        <f t="shared" si="2"/>
        <v>0</v>
      </c>
      <c r="L35" s="255">
        <f t="shared" si="3"/>
        <v>0</v>
      </c>
      <c r="M35" s="255">
        <f t="shared" si="4"/>
        <v>0</v>
      </c>
      <c r="N35" s="252">
        <f t="shared" si="6"/>
        <v>0</v>
      </c>
      <c r="O35" s="86"/>
    </row>
    <row r="36" spans="1:20" x14ac:dyDescent="0.2">
      <c r="A36" s="361">
        <v>31</v>
      </c>
      <c r="B36" s="250">
        <v>2049</v>
      </c>
      <c r="C36" s="251"/>
      <c r="D36" s="251"/>
      <c r="E36" s="251"/>
      <c r="F36" s="251"/>
      <c r="G36" s="252">
        <f t="shared" si="5"/>
        <v>0</v>
      </c>
      <c r="H36" s="253">
        <f t="shared" si="7"/>
        <v>31</v>
      </c>
      <c r="I36" s="254">
        <f t="shared" si="0"/>
        <v>2049</v>
      </c>
      <c r="J36" s="255">
        <f t="shared" si="1"/>
        <v>0</v>
      </c>
      <c r="K36" s="255">
        <f t="shared" si="2"/>
        <v>0</v>
      </c>
      <c r="L36" s="255">
        <f t="shared" si="3"/>
        <v>0</v>
      </c>
      <c r="M36" s="255">
        <f t="shared" si="4"/>
        <v>0</v>
      </c>
      <c r="N36" s="252">
        <f t="shared" si="6"/>
        <v>0</v>
      </c>
      <c r="O36" s="86"/>
    </row>
    <row r="37" spans="1:20" ht="13.5" thickBot="1" x14ac:dyDescent="0.25">
      <c r="A37" s="361">
        <v>32</v>
      </c>
      <c r="B37" s="250">
        <v>2050</v>
      </c>
      <c r="C37" s="251"/>
      <c r="D37" s="251"/>
      <c r="E37" s="251"/>
      <c r="F37" s="251"/>
      <c r="G37" s="252">
        <f t="shared" si="5"/>
        <v>0</v>
      </c>
      <c r="H37" s="256">
        <f t="shared" si="7"/>
        <v>32</v>
      </c>
      <c r="I37" s="257">
        <f t="shared" si="0"/>
        <v>2050</v>
      </c>
      <c r="J37" s="258">
        <f t="shared" si="1"/>
        <v>0</v>
      </c>
      <c r="K37" s="258">
        <f t="shared" si="2"/>
        <v>0</v>
      </c>
      <c r="L37" s="258">
        <f t="shared" si="3"/>
        <v>0</v>
      </c>
      <c r="M37" s="258">
        <f t="shared" si="4"/>
        <v>0</v>
      </c>
      <c r="N37" s="259">
        <f t="shared" si="6"/>
        <v>0</v>
      </c>
      <c r="O37" s="86"/>
    </row>
    <row r="38" spans="1:20" ht="13.5" thickBot="1" x14ac:dyDescent="0.25">
      <c r="A38" s="264"/>
      <c r="B38" s="265" t="s">
        <v>67</v>
      </c>
      <c r="C38" s="258">
        <f>SUM(C5:C37)</f>
        <v>0</v>
      </c>
      <c r="D38" s="258">
        <f>SUM(D5:D37)</f>
        <v>0</v>
      </c>
      <c r="E38" s="258">
        <f>SUM(E5:E37)</f>
        <v>0</v>
      </c>
      <c r="F38" s="258">
        <f>SUM(F5:F37)</f>
        <v>0</v>
      </c>
      <c r="G38" s="259">
        <f>SUM(G5:G37)</f>
        <v>0</v>
      </c>
      <c r="H38" s="266"/>
      <c r="I38" s="267" t="s">
        <v>67</v>
      </c>
      <c r="J38" s="268">
        <f>SUM(J5:J37)</f>
        <v>0</v>
      </c>
      <c r="K38" s="268">
        <f>SUM(K5:K37)</f>
        <v>0</v>
      </c>
      <c r="L38" s="268">
        <f>SUM(L5:L37)</f>
        <v>0</v>
      </c>
      <c r="M38" s="268">
        <f>SUM(M5:M37)</f>
        <v>0</v>
      </c>
      <c r="N38" s="269">
        <f>SUM(N5:N37)</f>
        <v>0</v>
      </c>
      <c r="O38" s="86"/>
    </row>
    <row r="39" spans="1:20" ht="9" customHeight="1" thickBot="1" x14ac:dyDescent="0.25">
      <c r="A39" s="92"/>
      <c r="B39" s="92"/>
      <c r="C39" s="93"/>
      <c r="D39" s="93"/>
      <c r="E39" s="93"/>
      <c r="F39" s="93"/>
      <c r="G39" s="93"/>
      <c r="H39" s="94"/>
      <c r="I39" s="85"/>
      <c r="J39" s="95"/>
      <c r="K39" s="95"/>
      <c r="L39" s="95"/>
      <c r="M39" s="95"/>
      <c r="N39" s="95"/>
      <c r="O39" s="86"/>
    </row>
    <row r="40" spans="1:20" ht="13.5" thickBot="1" x14ac:dyDescent="0.25">
      <c r="A40" s="92"/>
      <c r="B40" s="92"/>
      <c r="C40" s="93"/>
      <c r="D40" s="93"/>
      <c r="E40" s="93"/>
      <c r="F40" s="96"/>
      <c r="G40" s="595"/>
      <c r="H40" s="595"/>
      <c r="I40" s="595"/>
      <c r="J40" s="596"/>
      <c r="K40" s="287" t="s">
        <v>110</v>
      </c>
      <c r="L40" s="299" t="s">
        <v>140</v>
      </c>
      <c r="M40" s="97"/>
      <c r="N40" s="95"/>
      <c r="O40" s="86"/>
    </row>
    <row r="41" spans="1:20" ht="23.45" customHeight="1" thickBot="1" x14ac:dyDescent="0.25">
      <c r="A41" s="597"/>
      <c r="B41" s="598"/>
      <c r="C41" s="598"/>
      <c r="D41" s="598"/>
      <c r="E41" s="116" t="s">
        <v>111</v>
      </c>
      <c r="F41" s="98"/>
      <c r="G41" s="241"/>
      <c r="H41" s="241"/>
      <c r="I41" s="584" t="s">
        <v>112</v>
      </c>
      <c r="J41" s="584"/>
      <c r="K41" s="270">
        <f>ROUND(E44-E45,2)</f>
        <v>0</v>
      </c>
      <c r="L41" s="271">
        <f>E44-E45</f>
        <v>0</v>
      </c>
      <c r="M41" s="95"/>
      <c r="N41" s="95"/>
      <c r="O41" s="86"/>
      <c r="Q41" s="87"/>
      <c r="R41" s="88"/>
    </row>
    <row r="42" spans="1:20" ht="22.15" customHeight="1" thickBot="1" x14ac:dyDescent="0.25">
      <c r="A42" s="599" t="s">
        <v>113</v>
      </c>
      <c r="B42" s="600"/>
      <c r="C42" s="600"/>
      <c r="D42" s="600"/>
      <c r="E42" s="260">
        <f>C38</f>
        <v>0</v>
      </c>
      <c r="F42" s="96"/>
      <c r="G42" s="241"/>
      <c r="H42" s="241"/>
      <c r="I42" s="584" t="s">
        <v>114</v>
      </c>
      <c r="J42" s="606"/>
      <c r="K42" s="286" t="e">
        <f>ROUND(K41/E44,4)</f>
        <v>#DIV/0!</v>
      </c>
      <c r="L42" s="286">
        <v>1</v>
      </c>
      <c r="M42" s="95"/>
      <c r="N42" s="95"/>
      <c r="O42" s="86"/>
      <c r="Q42" s="87"/>
      <c r="R42" s="88"/>
    </row>
    <row r="43" spans="1:20" ht="23.45" customHeight="1" thickBot="1" x14ac:dyDescent="0.25">
      <c r="A43" s="601" t="s">
        <v>131</v>
      </c>
      <c r="B43" s="602"/>
      <c r="C43" s="602"/>
      <c r="D43" s="602"/>
      <c r="E43" s="263"/>
      <c r="F43" s="96" t="str">
        <f>IF(E43='Opis operacije'!C101,"OK","NAPAKA")</f>
        <v>OK</v>
      </c>
      <c r="G43" s="241"/>
      <c r="H43" s="241"/>
      <c r="I43" s="584" t="s">
        <v>115</v>
      </c>
      <c r="J43" s="584"/>
      <c r="K43" s="272" t="e">
        <f>ROUND(E43*K42*0.8,2)</f>
        <v>#DIV/0!</v>
      </c>
      <c r="L43" s="273">
        <f>L42*E43*0.8</f>
        <v>0</v>
      </c>
      <c r="M43" s="102"/>
      <c r="N43" s="309"/>
      <c r="O43" s="103"/>
      <c r="P43" s="83"/>
      <c r="Q43" s="83"/>
      <c r="R43" s="84"/>
      <c r="S43" s="83"/>
      <c r="T43" s="83"/>
    </row>
    <row r="44" spans="1:20" ht="25.5" customHeight="1" x14ac:dyDescent="0.2">
      <c r="A44" s="599" t="s">
        <v>116</v>
      </c>
      <c r="B44" s="600"/>
      <c r="C44" s="600"/>
      <c r="D44" s="600"/>
      <c r="E44" s="261">
        <f>J38</f>
        <v>0</v>
      </c>
      <c r="F44" s="99"/>
      <c r="G44" s="241"/>
      <c r="H44" s="241"/>
      <c r="I44" s="584" t="s">
        <v>117</v>
      </c>
      <c r="J44" s="584"/>
      <c r="K44" s="274">
        <v>0.85</v>
      </c>
      <c r="L44" s="275">
        <v>0.85</v>
      </c>
      <c r="M44" s="102"/>
      <c r="N44" s="102"/>
      <c r="O44" s="103"/>
      <c r="P44" s="83"/>
      <c r="Q44" s="83"/>
      <c r="R44" s="84"/>
      <c r="S44" s="83"/>
      <c r="T44" s="83"/>
    </row>
    <row r="45" spans="1:20" ht="23.45" customHeight="1" thickBot="1" x14ac:dyDescent="0.25">
      <c r="A45" s="603" t="s">
        <v>118</v>
      </c>
      <c r="B45" s="604"/>
      <c r="C45" s="604"/>
      <c r="D45" s="604"/>
      <c r="E45" s="262">
        <f>L38+M38-K38</f>
        <v>0</v>
      </c>
      <c r="F45" s="99"/>
      <c r="G45" s="100"/>
      <c r="H45" s="100"/>
      <c r="I45" s="585" t="s">
        <v>119</v>
      </c>
      <c r="J45" s="585"/>
      <c r="K45" s="276" t="e">
        <f>ROUNDDOWN(K43*K44,2)</f>
        <v>#DIV/0!</v>
      </c>
      <c r="L45" s="277">
        <f>L43*L44</f>
        <v>0</v>
      </c>
      <c r="M45" s="95"/>
      <c r="N45" s="95"/>
      <c r="O45" s="86"/>
      <c r="Q45" s="87"/>
      <c r="R45" s="88"/>
    </row>
    <row r="46" spans="1:20" s="83" customFormat="1" x14ac:dyDescent="0.2">
      <c r="A46" s="368"/>
      <c r="B46" s="368"/>
      <c r="C46" s="368"/>
      <c r="D46" s="368"/>
      <c r="E46" s="369"/>
      <c r="F46" s="370"/>
      <c r="G46" s="371"/>
      <c r="H46" s="100"/>
      <c r="I46" s="100"/>
      <c r="J46" s="100"/>
      <c r="K46" s="101"/>
      <c r="L46" s="101"/>
      <c r="M46" s="102"/>
      <c r="N46" s="102"/>
      <c r="O46" s="103"/>
      <c r="R46" s="84"/>
    </row>
    <row r="47" spans="1:20" x14ac:dyDescent="0.2">
      <c r="A47" s="365"/>
      <c r="B47" s="365"/>
      <c r="C47" s="365"/>
      <c r="D47" s="365"/>
      <c r="E47" s="365"/>
      <c r="F47" s="365"/>
      <c r="G47" s="365"/>
      <c r="H47" s="362"/>
      <c r="I47" s="363"/>
      <c r="J47" s="605"/>
      <c r="K47" s="605"/>
      <c r="L47" s="605"/>
      <c r="M47" s="605"/>
      <c r="N47" s="605"/>
      <c r="O47" s="605"/>
    </row>
    <row r="48" spans="1:20" ht="13.15" customHeight="1" x14ac:dyDescent="0.25">
      <c r="A48" s="593"/>
      <c r="B48" s="594"/>
      <c r="C48" s="365"/>
      <c r="D48" s="365"/>
      <c r="E48" s="365"/>
      <c r="F48" s="365"/>
      <c r="G48" s="365"/>
      <c r="H48" s="364"/>
      <c r="I48" s="365" t="s">
        <v>120</v>
      </c>
      <c r="J48" s="365"/>
      <c r="K48" s="365" t="s">
        <v>121</v>
      </c>
      <c r="L48" s="365" t="s">
        <v>122</v>
      </c>
      <c r="M48" s="365"/>
      <c r="N48" s="365"/>
      <c r="O48" s="365"/>
    </row>
    <row r="49" spans="1:17" x14ac:dyDescent="0.2">
      <c r="A49" s="372"/>
      <c r="B49" s="372"/>
      <c r="C49" s="373"/>
      <c r="D49" s="373"/>
      <c r="E49" s="373"/>
      <c r="F49" s="365"/>
      <c r="G49" s="367"/>
      <c r="H49" s="362"/>
      <c r="I49" s="366"/>
      <c r="J49" s="366"/>
      <c r="K49" s="367"/>
      <c r="L49" s="367"/>
      <c r="M49" s="367"/>
      <c r="N49" s="367"/>
      <c r="O49" s="367"/>
    </row>
    <row r="50" spans="1:17" x14ac:dyDescent="0.2">
      <c r="A50" s="83"/>
      <c r="B50" s="83"/>
      <c r="C50" s="117"/>
      <c r="D50" s="117"/>
      <c r="E50" s="117"/>
      <c r="I50" s="83"/>
      <c r="J50" s="83"/>
      <c r="K50" s="117"/>
      <c r="L50" s="117"/>
      <c r="M50" s="117"/>
      <c r="N50" s="104"/>
      <c r="O50" s="108"/>
    </row>
    <row r="51" spans="1:17" x14ac:dyDescent="0.2">
      <c r="C51" s="110"/>
      <c r="D51" s="111"/>
      <c r="E51" s="112"/>
      <c r="F51" s="105"/>
      <c r="G51" s="106"/>
      <c r="H51" s="113"/>
      <c r="I51" s="87"/>
      <c r="J51" s="87"/>
      <c r="K51" s="87"/>
      <c r="L51" s="87"/>
      <c r="M51" s="87"/>
      <c r="N51" s="87"/>
      <c r="Q51" s="87"/>
    </row>
  </sheetData>
  <sheetProtection password="C7AC" sheet="1" objects="1" scenarios="1" formatRows="0" insertRows="0" selectLockedCells="1"/>
  <mergeCells count="18">
    <mergeCell ref="A48:B48"/>
    <mergeCell ref="G40:J40"/>
    <mergeCell ref="A41:D41"/>
    <mergeCell ref="A42:D42"/>
    <mergeCell ref="A43:D43"/>
    <mergeCell ref="A44:D44"/>
    <mergeCell ref="A45:D45"/>
    <mergeCell ref="J47:O47"/>
    <mergeCell ref="I41:J41"/>
    <mergeCell ref="I42:J42"/>
    <mergeCell ref="I43:J43"/>
    <mergeCell ref="A3:G3"/>
    <mergeCell ref="H3:M3"/>
    <mergeCell ref="I44:J44"/>
    <mergeCell ref="I45:J45"/>
    <mergeCell ref="C2:F2"/>
    <mergeCell ref="A2:B2"/>
    <mergeCell ref="H2:O2"/>
  </mergeCells>
  <pageMargins left="0.7" right="0.7" top="0.75" bottom="0.75" header="0.3" footer="0.3"/>
  <pageSetup paperSize="9" scale="99" orientation="portrait" horizontalDpi="4294967293" r:id="rId1"/>
  <headerFooter>
    <oddHeader>&amp;L&amp;G&amp;C&amp;G&amp;RObrazec št. 3: Opis operacije
izračun finančne vrzeli</oddHeader>
  </headerFooter>
  <colBreaks count="1" manualBreakCount="1">
    <brk id="7" max="48" man="1"/>
  </col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3</vt:i4>
      </vt:variant>
    </vt:vector>
  </HeadingPairs>
  <TitlesOfParts>
    <vt:vector size="6" baseType="lpstr">
      <vt:lpstr>Navodila za izpolnjevanje</vt:lpstr>
      <vt:lpstr>Opis operacije</vt:lpstr>
      <vt:lpstr>Izračun finančne vrzeli</vt:lpstr>
      <vt:lpstr>'Izračun finančne vrzeli'!Področje_tiskanja</vt:lpstr>
      <vt:lpstr>'Navodila za izpolnjevanje'!Področje_tiskanja</vt:lpstr>
      <vt:lpstr>'Opis operacije'!Področje_tiskanja</vt:lpstr>
    </vt:vector>
  </TitlesOfParts>
  <Company>MZIP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 Steklačič</dc:creator>
  <cp:lastModifiedBy>Tadej Žaucer</cp:lastModifiedBy>
  <cp:lastPrinted>2017-12-13T13:58:49Z</cp:lastPrinted>
  <dcterms:created xsi:type="dcterms:W3CDTF">2017-04-25T12:56:53Z</dcterms:created>
  <dcterms:modified xsi:type="dcterms:W3CDTF">2017-12-14T13:34:25Z</dcterms:modified>
</cp:coreProperties>
</file>