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mc:AlternateContent xmlns:mc="http://schemas.openxmlformats.org/markup-compatibility/2006">
    <mc:Choice Requires="x15">
      <x15ac:absPath xmlns:x15ac="http://schemas.microsoft.com/office/spreadsheetml/2010/11/ac" url="\\ad.sigov.si\usr\M-P\PolicnikK53\Documents\Spletna stran\ETS BRT\PrILOGE\"/>
    </mc:Choice>
  </mc:AlternateContent>
  <xr:revisionPtr revIDLastSave="0" documentId="13_ncr:1_{5085619F-5497-404B-AACF-E853A7D9586A}" xr6:coauthVersionLast="47" xr6:coauthVersionMax="47" xr10:uidLastSave="{00000000-0000-0000-0000-000000000000}"/>
  <bookViews>
    <workbookView xWindow="-108" yWindow="-108" windowWidth="30936" windowHeight="16896" tabRatio="786" activeTab="1" xr2:uid="{00000000-000D-0000-FFFF-FFFF00000000}"/>
  </bookViews>
  <sheets>
    <sheet name="Guidelines and conditions" sheetId="10" r:id="rId1"/>
    <sheet name="ToolUnreasonableCosts" sheetId="64" r:id="rId2"/>
    <sheet name="EUwideConstants" sheetId="52" state="hidden" r:id="rId3"/>
    <sheet name="MSParameters" sheetId="57" state="hidden" r:id="rId4"/>
    <sheet name="Translations" sheetId="56" state="hidden" r:id="rId5"/>
    <sheet name="VersionDocumentation" sheetId="54" state="hidden" r:id="rId6"/>
  </sheets>
  <definedNames>
    <definedName name="_xlnm._FilterDatabase" localSheetId="3" hidden="1">MSParameters!#REF!</definedName>
    <definedName name="_xlnm._FilterDatabase" localSheetId="4" hidden="1">Translations!$A$1:$C$97</definedName>
    <definedName name="CNTR_SmallEmitter">ToolUnreasonableCosts!$J$12</definedName>
    <definedName name="CNTR_TrueFalse">ToolUnreasonableCosts!$Q$12:$Q$13</definedName>
    <definedName name="EUconst_ERR_Inconsistent">EUwideConstants!$B$14</definedName>
    <definedName name="EUconst_UncertaintyThresholds">EUwideConstants!$A$5:$A$12</definedName>
    <definedName name="JUMP_b_Guidelines_Top">'Guidelines and conditions'!$A$5</definedName>
    <definedName name="JUMP_I_Top">ToolUnreasonableCosts!$C$6</definedName>
    <definedName name="_xlnm.Print_Area" localSheetId="0">'Guidelines and conditions'!$A$4:$L$72</definedName>
    <definedName name="_xlnm.Print_Area" localSheetId="1">ToolUnreasonableCosts!$B$5:$O$73</definedName>
    <definedName name="_xlnm.Print_Area" localSheetId="5">VersionDocumentation!$A$1:$E$92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7" i="64" l="1"/>
  <c r="B31" i="10"/>
  <c r="B28" i="10"/>
  <c r="K190" i="64"/>
  <c r="K153" i="64"/>
  <c r="K116" i="64"/>
  <c r="K79" i="64"/>
  <c r="B14" i="52"/>
  <c r="K22" i="64"/>
  <c r="B30" i="54"/>
  <c r="B29" i="54"/>
  <c r="B28" i="54"/>
  <c r="B27" i="54"/>
  <c r="B26" i="54"/>
  <c r="B25" i="54"/>
  <c r="B24" i="54"/>
  <c r="C3" i="54" s="1"/>
  <c r="F79" i="10" s="1"/>
  <c r="B23" i="54"/>
  <c r="B16" i="10"/>
  <c r="B22" i="54"/>
  <c r="J207" i="64"/>
  <c r="J197" i="64"/>
  <c r="J170" i="64"/>
  <c r="J160" i="64"/>
  <c r="J133" i="64"/>
  <c r="J123" i="64"/>
  <c r="J96" i="64"/>
  <c r="J86" i="64"/>
  <c r="J58" i="64"/>
  <c r="F28" i="64"/>
  <c r="F27" i="64"/>
  <c r="E26" i="64"/>
  <c r="G38" i="64"/>
  <c r="E220" i="64"/>
  <c r="K218" i="64"/>
  <c r="N218" i="64" s="1"/>
  <c r="E218" i="64"/>
  <c r="K217" i="64"/>
  <c r="I217" i="64"/>
  <c r="G217" i="64"/>
  <c r="E215" i="64"/>
  <c r="L213" i="64"/>
  <c r="N212" i="64"/>
  <c r="N211" i="64"/>
  <c r="N213" i="64" s="1"/>
  <c r="N215" i="64" s="1"/>
  <c r="I220" i="64" s="1"/>
  <c r="N210" i="64"/>
  <c r="N209" i="64"/>
  <c r="N208" i="64"/>
  <c r="I207" i="64"/>
  <c r="H207" i="64"/>
  <c r="N206" i="64"/>
  <c r="M206" i="64"/>
  <c r="K206" i="64"/>
  <c r="H206" i="64"/>
  <c r="E206" i="64"/>
  <c r="E205" i="64"/>
  <c r="L203" i="64"/>
  <c r="N202" i="64"/>
  <c r="N201" i="64"/>
  <c r="N200" i="64"/>
  <c r="N199" i="64"/>
  <c r="N198" i="64"/>
  <c r="I197" i="64"/>
  <c r="H197" i="64"/>
  <c r="N196" i="64"/>
  <c r="M196" i="64"/>
  <c r="K196" i="64"/>
  <c r="H196" i="64"/>
  <c r="E196" i="64"/>
  <c r="E195" i="64"/>
  <c r="E193" i="64"/>
  <c r="E191" i="64"/>
  <c r="Q190" i="64"/>
  <c r="Q191" i="64" s="1"/>
  <c r="E190" i="64"/>
  <c r="E188" i="64"/>
  <c r="E186" i="64"/>
  <c r="E183" i="64"/>
  <c r="K181" i="64"/>
  <c r="N181" i="64" s="1"/>
  <c r="E181" i="64"/>
  <c r="K180" i="64"/>
  <c r="I180" i="64"/>
  <c r="G180" i="64"/>
  <c r="E178" i="64"/>
  <c r="L176" i="64"/>
  <c r="N175" i="64"/>
  <c r="N174" i="64"/>
  <c r="N173" i="64"/>
  <c r="N172" i="64"/>
  <c r="N171" i="64"/>
  <c r="I170" i="64"/>
  <c r="H170" i="64"/>
  <c r="N169" i="64"/>
  <c r="M169" i="64"/>
  <c r="K169" i="64"/>
  <c r="H169" i="64"/>
  <c r="E169" i="64"/>
  <c r="E168" i="64"/>
  <c r="L166" i="64"/>
  <c r="N165" i="64"/>
  <c r="N164" i="64"/>
  <c r="N163" i="64"/>
  <c r="N162" i="64"/>
  <c r="N161" i="64"/>
  <c r="I160" i="64"/>
  <c r="H160" i="64"/>
  <c r="N159" i="64"/>
  <c r="M159" i="64"/>
  <c r="K159" i="64"/>
  <c r="H159" i="64"/>
  <c r="E159" i="64"/>
  <c r="E158" i="64"/>
  <c r="E156" i="64"/>
  <c r="E154" i="64"/>
  <c r="Q153" i="64"/>
  <c r="Q154" i="64" s="1"/>
  <c r="E153" i="64"/>
  <c r="E151" i="64"/>
  <c r="E149" i="64"/>
  <c r="C112" i="64"/>
  <c r="C149" i="64" s="1"/>
  <c r="C186" i="64" s="1"/>
  <c r="E146" i="64"/>
  <c r="K144" i="64"/>
  <c r="N144" i="64"/>
  <c r="E144" i="64"/>
  <c r="K143" i="64"/>
  <c r="I143" i="64"/>
  <c r="G143" i="64"/>
  <c r="E141" i="64"/>
  <c r="L139" i="64"/>
  <c r="N138" i="64"/>
  <c r="N137" i="64"/>
  <c r="N136" i="64"/>
  <c r="N135" i="64"/>
  <c r="N139" i="64" s="1"/>
  <c r="N141" i="64" s="1"/>
  <c r="I146" i="64" s="1"/>
  <c r="N134" i="64"/>
  <c r="I133" i="64"/>
  <c r="H133" i="64"/>
  <c r="N132" i="64"/>
  <c r="M132" i="64"/>
  <c r="K132" i="64"/>
  <c r="H132" i="64"/>
  <c r="E132" i="64"/>
  <c r="E131" i="64"/>
  <c r="L129" i="64"/>
  <c r="N128" i="64"/>
  <c r="N127" i="64"/>
  <c r="N126" i="64"/>
  <c r="N125" i="64"/>
  <c r="N124" i="64"/>
  <c r="N129" i="64" s="1"/>
  <c r="I123" i="64"/>
  <c r="H123" i="64"/>
  <c r="N122" i="64"/>
  <c r="M122" i="64"/>
  <c r="K122" i="64"/>
  <c r="H122" i="64"/>
  <c r="E122" i="64"/>
  <c r="E121" i="64"/>
  <c r="E119" i="64"/>
  <c r="E117" i="64"/>
  <c r="Q116" i="64"/>
  <c r="Q117" i="64" s="1"/>
  <c r="E116" i="64"/>
  <c r="E114" i="64"/>
  <c r="E112" i="64"/>
  <c r="E109" i="64"/>
  <c r="K107" i="64"/>
  <c r="N107" i="64" s="1"/>
  <c r="E107" i="64"/>
  <c r="K106" i="64"/>
  <c r="I106" i="64"/>
  <c r="G106" i="64"/>
  <c r="E104" i="64"/>
  <c r="L102" i="64"/>
  <c r="N101" i="64"/>
  <c r="N100" i="64"/>
  <c r="N99" i="64"/>
  <c r="N98" i="64"/>
  <c r="N97" i="64"/>
  <c r="I96" i="64"/>
  <c r="H96" i="64"/>
  <c r="N95" i="64"/>
  <c r="M95" i="64"/>
  <c r="K95" i="64"/>
  <c r="H95" i="64"/>
  <c r="E95" i="64"/>
  <c r="E94" i="64"/>
  <c r="L92" i="64"/>
  <c r="N91" i="64"/>
  <c r="N90" i="64"/>
  <c r="N89" i="64"/>
  <c r="N88" i="64"/>
  <c r="N87" i="64"/>
  <c r="I86" i="64"/>
  <c r="H86" i="64"/>
  <c r="N85" i="64"/>
  <c r="M85" i="64"/>
  <c r="K85" i="64"/>
  <c r="H85" i="64"/>
  <c r="E85" i="64"/>
  <c r="E84" i="64"/>
  <c r="E82" i="64"/>
  <c r="E80" i="64"/>
  <c r="Q79" i="64"/>
  <c r="Q80" i="64" s="1"/>
  <c r="E79" i="64"/>
  <c r="E77" i="64"/>
  <c r="E75" i="64"/>
  <c r="N63" i="64"/>
  <c r="N62" i="64"/>
  <c r="N61" i="64"/>
  <c r="N60" i="64"/>
  <c r="N59" i="64"/>
  <c r="I58" i="64"/>
  <c r="H58" i="64"/>
  <c r="N57" i="64"/>
  <c r="M57" i="64"/>
  <c r="K57" i="64"/>
  <c r="H57" i="64"/>
  <c r="E57" i="64"/>
  <c r="N52" i="64"/>
  <c r="N51" i="64"/>
  <c r="N50" i="64"/>
  <c r="N49" i="64"/>
  <c r="N48" i="64"/>
  <c r="N53" i="64" s="1"/>
  <c r="E70" i="64"/>
  <c r="B35" i="10"/>
  <c r="B75" i="10"/>
  <c r="B76" i="10"/>
  <c r="F76" i="10"/>
  <c r="B77" i="10"/>
  <c r="F77" i="10"/>
  <c r="B78" i="10"/>
  <c r="F78" i="10"/>
  <c r="B79" i="10"/>
  <c r="D14" i="64"/>
  <c r="E10" i="64"/>
  <c r="D8" i="64"/>
  <c r="E12" i="64"/>
  <c r="A3" i="56"/>
  <c r="A4" i="56" s="1"/>
  <c r="A5" i="56" s="1"/>
  <c r="A6" i="56" s="1"/>
  <c r="A7" i="56" s="1"/>
  <c r="A8" i="56" s="1"/>
  <c r="A9" i="56" s="1"/>
  <c r="A10" i="56" s="1"/>
  <c r="A11" i="56" s="1"/>
  <c r="A12" i="56" s="1"/>
  <c r="A13" i="56" s="1"/>
  <c r="A14" i="56" s="1"/>
  <c r="A15" i="56" s="1"/>
  <c r="A16" i="56" s="1"/>
  <c r="A17" i="56" s="1"/>
  <c r="A18" i="56" s="1"/>
  <c r="A19" i="56" s="1"/>
  <c r="A20" i="56" s="1"/>
  <c r="A21" i="56" s="1"/>
  <c r="A22" i="56" s="1"/>
  <c r="A23" i="56" s="1"/>
  <c r="A24" i="56" s="1"/>
  <c r="A25" i="56" s="1"/>
  <c r="A26" i="56" s="1"/>
  <c r="A27" i="56" s="1"/>
  <c r="A28" i="56" s="1"/>
  <c r="A29" i="56" s="1"/>
  <c r="A30" i="56" s="1"/>
  <c r="A31" i="56" s="1"/>
  <c r="A32" i="56" s="1"/>
  <c r="A33" i="56" s="1"/>
  <c r="A34" i="56" s="1"/>
  <c r="A35" i="56" s="1"/>
  <c r="A36" i="56" s="1"/>
  <c r="A37" i="56" s="1"/>
  <c r="A38" i="56" s="1"/>
  <c r="A39" i="56" s="1"/>
  <c r="A40" i="56" s="1"/>
  <c r="A41" i="56" s="1"/>
  <c r="A42" i="56" s="1"/>
  <c r="A43" i="56" s="1"/>
  <c r="A44" i="56" s="1"/>
  <c r="A45" i="56" s="1"/>
  <c r="A46" i="56" s="1"/>
  <c r="A47" i="56" s="1"/>
  <c r="A48" i="56" s="1"/>
  <c r="A49" i="56" s="1"/>
  <c r="A50" i="56" s="1"/>
  <c r="A51" i="56" s="1"/>
  <c r="A52" i="56" s="1"/>
  <c r="A53" i="56" s="1"/>
  <c r="A54" i="56" s="1"/>
  <c r="A55" i="56" s="1"/>
  <c r="A56" i="56" s="1"/>
  <c r="A57" i="56" s="1"/>
  <c r="A58" i="56" s="1"/>
  <c r="A59" i="56" s="1"/>
  <c r="A60" i="56" s="1"/>
  <c r="A61" i="56" s="1"/>
  <c r="A62" i="56" s="1"/>
  <c r="A63" i="56" s="1"/>
  <c r="A64" i="56" s="1"/>
  <c r="A65" i="56" s="1"/>
  <c r="A66" i="56" s="1"/>
  <c r="A67" i="56" s="1"/>
  <c r="A68" i="56" s="1"/>
  <c r="A69" i="56" s="1"/>
  <c r="A70" i="56" s="1"/>
  <c r="A71" i="56" s="1"/>
  <c r="A72" i="56" s="1"/>
  <c r="A73" i="56" s="1"/>
  <c r="A74" i="56" s="1"/>
  <c r="A75" i="56" s="1"/>
  <c r="A76" i="56" s="1"/>
  <c r="A77" i="56" s="1"/>
  <c r="A78" i="56" s="1"/>
  <c r="A79" i="56" s="1"/>
  <c r="A80" i="56" s="1"/>
  <c r="A81" i="56" s="1"/>
  <c r="A82" i="56" s="1"/>
  <c r="A83" i="56" s="1"/>
  <c r="A84" i="56" s="1"/>
  <c r="A85" i="56" s="1"/>
  <c r="A86" i="56" s="1"/>
  <c r="A87" i="56" s="1"/>
  <c r="A88" i="56" s="1"/>
  <c r="A89" i="56" s="1"/>
  <c r="A90" i="56" s="1"/>
  <c r="A91" i="56" s="1"/>
  <c r="A92" i="56" s="1"/>
  <c r="A93" i="56" s="1"/>
  <c r="A94" i="56" s="1"/>
  <c r="A95" i="56" s="1"/>
  <c r="A96" i="56" s="1"/>
  <c r="A97" i="56" s="1"/>
  <c r="I47" i="64"/>
  <c r="H47" i="64"/>
  <c r="N46" i="64"/>
  <c r="M46" i="64"/>
  <c r="K46" i="64"/>
  <c r="H46" i="64"/>
  <c r="G42" i="64"/>
  <c r="G40" i="64"/>
  <c r="G37" i="64"/>
  <c r="L64" i="64"/>
  <c r="E46" i="64"/>
  <c r="E72" i="64"/>
  <c r="E69" i="64"/>
  <c r="K68" i="64"/>
  <c r="I68" i="64"/>
  <c r="G68" i="64"/>
  <c r="E66" i="64"/>
  <c r="E56" i="64"/>
  <c r="E55" i="64"/>
  <c r="L53" i="64"/>
  <c r="E45" i="64"/>
  <c r="E44" i="64"/>
  <c r="F34" i="64"/>
  <c r="E34" i="64"/>
  <c r="G41" i="64"/>
  <c r="G39" i="64"/>
  <c r="G36" i="64"/>
  <c r="F35" i="64"/>
  <c r="E35" i="64"/>
  <c r="F32" i="64"/>
  <c r="F31" i="64"/>
  <c r="E30" i="64"/>
  <c r="E29" i="64"/>
  <c r="E25" i="64"/>
  <c r="E23" i="64"/>
  <c r="E22" i="64"/>
  <c r="E20" i="64"/>
  <c r="E19" i="64"/>
  <c r="E17" i="64"/>
  <c r="C6" i="64"/>
  <c r="E43" i="10"/>
  <c r="E42" i="10"/>
  <c r="E41" i="10"/>
  <c r="E40" i="10"/>
  <c r="E39" i="10"/>
  <c r="E38" i="10"/>
  <c r="C38" i="10"/>
  <c r="E37" i="10"/>
  <c r="C37" i="10"/>
  <c r="B36" i="10"/>
  <c r="B34" i="10"/>
  <c r="B30" i="10"/>
  <c r="B27" i="10"/>
  <c r="D26" i="10"/>
  <c r="B25" i="10"/>
  <c r="D24" i="10"/>
  <c r="B24" i="10"/>
  <c r="D23" i="10"/>
  <c r="B23" i="10"/>
  <c r="B22" i="10"/>
  <c r="B21" i="10"/>
  <c r="B19" i="10"/>
  <c r="B18" i="10"/>
  <c r="B14" i="10"/>
  <c r="B12" i="10"/>
  <c r="B11" i="10"/>
  <c r="B9" i="10"/>
  <c r="B8" i="10"/>
  <c r="B7" i="10"/>
  <c r="B5" i="10"/>
  <c r="C2" i="10"/>
  <c r="I1" i="10"/>
  <c r="C1" i="10"/>
  <c r="B50" i="10"/>
  <c r="B48" i="10"/>
  <c r="B46" i="10"/>
  <c r="B45" i="10"/>
  <c r="E3" i="64"/>
  <c r="I2" i="64"/>
  <c r="E2" i="64"/>
  <c r="K69" i="64"/>
  <c r="N69" i="64" s="1"/>
  <c r="Q22" i="64"/>
  <c r="Q23" i="64" s="1"/>
  <c r="N64" i="64" l="1"/>
  <c r="N66" i="64" s="1"/>
  <c r="I72" i="64" s="1"/>
  <c r="N92" i="64"/>
  <c r="N203" i="64"/>
  <c r="N102" i="64"/>
  <c r="N104" i="64" s="1"/>
  <c r="I109" i="64" s="1"/>
  <c r="N176" i="64"/>
  <c r="N178" i="64" s="1"/>
  <c r="I183" i="64" s="1"/>
  <c r="N166" i="64"/>
</calcChain>
</file>

<file path=xl/sharedStrings.xml><?xml version="1.0" encoding="utf-8"?>
<sst xmlns="http://schemas.openxmlformats.org/spreadsheetml/2006/main" count="330" uniqueCount="267">
  <si>
    <t>(a)</t>
  </si>
  <si>
    <t>(b)</t>
  </si>
  <si>
    <t>(d)</t>
  </si>
  <si>
    <t xml:space="preserve">http://eur-lex.europa.eu/en/index.htm </t>
  </si>
  <si>
    <t>http://ec.europa.eu/clima/policies/ets/index_en.htm</t>
  </si>
  <si>
    <t>(c)</t>
  </si>
  <si>
    <t>LT</t>
  </si>
  <si>
    <t>LU</t>
  </si>
  <si>
    <t>MT</t>
  </si>
  <si>
    <t>NL</t>
  </si>
  <si>
    <t>PL</t>
  </si>
  <si>
    <t>PT</t>
  </si>
  <si>
    <t>RO</t>
  </si>
  <si>
    <t>SK</t>
  </si>
  <si>
    <t>SI</t>
  </si>
  <si>
    <t>ES</t>
  </si>
  <si>
    <t>SE</t>
  </si>
  <si>
    <t>UK</t>
  </si>
  <si>
    <t>NO</t>
  </si>
  <si>
    <t>ausblenden</t>
  </si>
  <si>
    <t>HR</t>
  </si>
  <si>
    <t>LI</t>
  </si>
  <si>
    <t>hr</t>
  </si>
  <si>
    <t>no</t>
  </si>
  <si>
    <t>nl</t>
  </si>
  <si>
    <t>pl</t>
  </si>
  <si>
    <t>pt</t>
  </si>
  <si>
    <t>ro</t>
  </si>
  <si>
    <t>sk</t>
  </si>
  <si>
    <t>fi</t>
  </si>
  <si>
    <t>AT</t>
  </si>
  <si>
    <t>BE</t>
  </si>
  <si>
    <t>BG</t>
  </si>
  <si>
    <t>CY</t>
  </si>
  <si>
    <t>CZ</t>
  </si>
  <si>
    <t>DK</t>
  </si>
  <si>
    <t>EE</t>
  </si>
  <si>
    <t>FI</t>
  </si>
  <si>
    <t>FR</t>
  </si>
  <si>
    <t>DE</t>
  </si>
  <si>
    <t>EL</t>
  </si>
  <si>
    <t>HU</t>
  </si>
  <si>
    <t>IE</t>
  </si>
  <si>
    <t>IT</t>
  </si>
  <si>
    <t>LV</t>
  </si>
  <si>
    <t>-</t>
  </si>
  <si>
    <t>MS are free to use this sheet</t>
  </si>
  <si>
    <t>bg</t>
  </si>
  <si>
    <t>es</t>
  </si>
  <si>
    <t>de</t>
  </si>
  <si>
    <t>el</t>
  </si>
  <si>
    <t>fr</t>
  </si>
  <si>
    <t>it</t>
  </si>
  <si>
    <t>lv</t>
  </si>
  <si>
    <t>lt</t>
  </si>
  <si>
    <t>hu</t>
  </si>
  <si>
    <t>mt</t>
  </si>
  <si>
    <t>TEXT (Language Version)</t>
  </si>
  <si>
    <t>English Version (Original)</t>
  </si>
  <si>
    <t>http://ec.europa.eu/clima/policies/ets/monitoring/documentation_en.htm</t>
  </si>
  <si>
    <t>x</t>
  </si>
  <si>
    <t>=</t>
  </si>
  <si>
    <t>(e)</t>
  </si>
  <si>
    <t>#</t>
  </si>
  <si>
    <t>Sheet for EU wide constants</t>
  </si>
  <si>
    <t>Info for automatic Version detection</t>
  </si>
  <si>
    <t>Template type:</t>
  </si>
  <si>
    <t>Tool for calculating unreasonable costs</t>
  </si>
  <si>
    <t>Version:</t>
  </si>
  <si>
    <t>Issued by:</t>
  </si>
  <si>
    <t>European Commission</t>
  </si>
  <si>
    <t>Language:</t>
  </si>
  <si>
    <t>English</t>
  </si>
  <si>
    <t>Type list:</t>
  </si>
  <si>
    <t>Monitoring plan tonne-kilometre data</t>
  </si>
  <si>
    <t>MP TKM</t>
  </si>
  <si>
    <t>Monitoring plan annual emissions</t>
  </si>
  <si>
    <t>MP AEm</t>
  </si>
  <si>
    <t>Report tonne-kilometre data</t>
  </si>
  <si>
    <t>Report TKM</t>
  </si>
  <si>
    <t>Annual Emissions Report</t>
  </si>
  <si>
    <t>Report AER</t>
  </si>
  <si>
    <t>Phase 3 Installation Monitoring Plan</t>
  </si>
  <si>
    <t>MP P3 Inst</t>
  </si>
  <si>
    <t>Phase 3 Monitoring Plan Aircraft operators</t>
  </si>
  <si>
    <t>MP P3 Aircraft</t>
  </si>
  <si>
    <t>Phase 3 Monitoring Plan Aircraft t-km</t>
  </si>
  <si>
    <t>MP P3 TKM</t>
  </si>
  <si>
    <t>Phase 3 Installation Annual emissions Report</t>
  </si>
  <si>
    <t>P3 Inst AER</t>
  </si>
  <si>
    <t>Phase 3 Aircraft operators Emissions report</t>
  </si>
  <si>
    <t>P3 Aircraft AER</t>
  </si>
  <si>
    <t>Phase 3 Aircraft operators tonne-kilometre report</t>
  </si>
  <si>
    <t>P3 Aircraft TKM</t>
  </si>
  <si>
    <t>Phase 3 Improvement report template</t>
  </si>
  <si>
    <t>P3 Improvement</t>
  </si>
  <si>
    <t>Tool UC</t>
  </si>
  <si>
    <t>Version list</t>
  </si>
  <si>
    <t>Reference File Name</t>
  </si>
  <si>
    <t>Version comments</t>
  </si>
  <si>
    <t>First Draft by UBA</t>
  </si>
  <si>
    <t>COM</t>
  </si>
  <si>
    <t>Umweltbundesamt</t>
  </si>
  <si>
    <t>UBA</t>
  </si>
  <si>
    <t>Austria</t>
  </si>
  <si>
    <t>Belgium</t>
  </si>
  <si>
    <t>Bulgaria</t>
  </si>
  <si>
    <t>Croatia</t>
  </si>
  <si>
    <t>Cyprus</t>
  </si>
  <si>
    <t>Czech Republic</t>
  </si>
  <si>
    <t>Denmark</t>
  </si>
  <si>
    <t>Estonia</t>
  </si>
  <si>
    <t>Finland</t>
  </si>
  <si>
    <t>France</t>
  </si>
  <si>
    <t>Germany</t>
  </si>
  <si>
    <t>Greece</t>
  </si>
  <si>
    <t>Hungary</t>
  </si>
  <si>
    <t>Iceland</t>
  </si>
  <si>
    <t>IC</t>
  </si>
  <si>
    <t>Ireland</t>
  </si>
  <si>
    <t>Italy</t>
  </si>
  <si>
    <t>Latvia</t>
  </si>
  <si>
    <t>Liechtenstein</t>
  </si>
  <si>
    <t>Lithuania</t>
  </si>
  <si>
    <t>Luxembourg</t>
  </si>
  <si>
    <t>Malta</t>
  </si>
  <si>
    <t>Netherlands</t>
  </si>
  <si>
    <t>Norway</t>
  </si>
  <si>
    <t>Poland</t>
  </si>
  <si>
    <t>Portugal</t>
  </si>
  <si>
    <t>Romania</t>
  </si>
  <si>
    <t>Slovakia</t>
  </si>
  <si>
    <t>Slovenia</t>
  </si>
  <si>
    <t>Spain</t>
  </si>
  <si>
    <t>Sweden</t>
  </si>
  <si>
    <t>United Kingdom</t>
  </si>
  <si>
    <t>Languages list</t>
  </si>
  <si>
    <t>Bulgarian</t>
  </si>
  <si>
    <t>Spanish</t>
  </si>
  <si>
    <t>Croatian</t>
  </si>
  <si>
    <t>Czech</t>
  </si>
  <si>
    <t>cs</t>
  </si>
  <si>
    <t>Danish</t>
  </si>
  <si>
    <t>da</t>
  </si>
  <si>
    <t>German</t>
  </si>
  <si>
    <t>Estonian</t>
  </si>
  <si>
    <t>et</t>
  </si>
  <si>
    <t>Greek</t>
  </si>
  <si>
    <t>en</t>
  </si>
  <si>
    <t>French</t>
  </si>
  <si>
    <t>Icelandic</t>
  </si>
  <si>
    <t>ic</t>
  </si>
  <si>
    <t>Italian</t>
  </si>
  <si>
    <t>Latvian</t>
  </si>
  <si>
    <t>Lithuanian</t>
  </si>
  <si>
    <t>Hungarian</t>
  </si>
  <si>
    <t>Maltese</t>
  </si>
  <si>
    <t>Norwegian</t>
  </si>
  <si>
    <t>Dutch</t>
  </si>
  <si>
    <t>Polish</t>
  </si>
  <si>
    <t>Portuguese</t>
  </si>
  <si>
    <t>Romanian</t>
  </si>
  <si>
    <t>Slovak</t>
  </si>
  <si>
    <t>Slovenian</t>
  </si>
  <si>
    <t>sl</t>
  </si>
  <si>
    <t>Finnish</t>
  </si>
  <si>
    <t>Swedish</t>
  </si>
  <si>
    <t>sv</t>
  </si>
  <si>
    <t>Published on website</t>
  </si>
  <si>
    <t>Second Draft by UBA</t>
  </si>
  <si>
    <t>EUconst_UncertaintyThresholds</t>
  </si>
  <si>
    <t>EUconst_ERR_Inconsistent</t>
  </si>
  <si>
    <t>Translated</t>
  </si>
  <si>
    <t>Podatki o napravi</t>
  </si>
  <si>
    <t>Orodja - Nerazumno visoki stroški</t>
  </si>
  <si>
    <t>Podatki o različici predloge:</t>
  </si>
  <si>
    <t>Datum objave:</t>
  </si>
  <si>
    <t>Jezikovna varianta:</t>
  </si>
  <si>
    <t>Naziv referenčne datoteke:</t>
  </si>
  <si>
    <t>Območje za navigacijo:</t>
  </si>
  <si>
    <t>Prejšnji list</t>
  </si>
  <si>
    <t>Naslednji list</t>
  </si>
  <si>
    <t>Vrh lista</t>
  </si>
  <si>
    <t>SMERNICE IN POGOJI</t>
  </si>
  <si>
    <t>Viri podatkov:</t>
  </si>
  <si>
    <t>Spletne strani EU:</t>
  </si>
  <si>
    <t>Zakonodaja EU:</t>
  </si>
  <si>
    <t>Splošno o sistemu EU ETS:</t>
  </si>
  <si>
    <t>Druga spletna mesta:</t>
  </si>
  <si>
    <t>Dodatne smernice:</t>
  </si>
  <si>
    <t>Barvne kode in pisava:</t>
  </si>
  <si>
    <t>To je besedilo iz predloge Komisije. Ohraniti ga je treba takšno, kot je.</t>
  </si>
  <si>
    <t xml:space="preserve">Besedilo, ki podaja dodatna pojasnila. </t>
  </si>
  <si>
    <t>Zelene celice -  samodejno izračunane vrednosti. Rdeče besedilo v celicah opozarja na sporočila o napakah.</t>
  </si>
  <si>
    <t>Osenčene celice - zaradi vnosa v drugo celico, vnos v to celico ni potreben.</t>
  </si>
  <si>
    <t>Svetlo sive celice so namenjene navigaciji in hiperpovezavam.</t>
  </si>
  <si>
    <t>Vsota</t>
  </si>
  <si>
    <t>Orodje - Nerazumno visoki stroški</t>
  </si>
  <si>
    <t>To je podporno orodje za izračun, ali se stroški lahko štejejo za nerazumne.</t>
  </si>
  <si>
    <t>Neposreden vpliv na natančnost?</t>
  </si>
  <si>
    <t>Trenutno dosežena negotovost:</t>
  </si>
  <si>
    <t>Negotovost, povezana z zahtevano stopnjo:</t>
  </si>
  <si>
    <t>Vrste stroškov</t>
  </si>
  <si>
    <t>Če želite upoštevati samo "dodatne" stroške, lahko:</t>
  </si>
  <si>
    <t>vnesite trenutne stroške ali stroške referenčnega sistema pod i. in stroške, povezane z novo opremo ali ukrepi pod ii.</t>
  </si>
  <si>
    <t>vnesite samo dodatne stroške pod ii.</t>
  </si>
  <si>
    <t xml:space="preserve">Kratek opis </t>
  </si>
  <si>
    <t>i. Tekoči ali referenčni stroški</t>
  </si>
  <si>
    <t>Letni stroški [€]</t>
  </si>
  <si>
    <t>ii. Stroški nove opreme ali novih ukrepov</t>
  </si>
  <si>
    <t>Vnesite stroške, povezane z novimi ali dodatnimi ukrepi ali novo opremo, ki bi lahko privedla do izboljšave.</t>
  </si>
  <si>
    <t>Letni stroški (seštevek vseh "dodatnih" stroškov)</t>
  </si>
  <si>
    <t>Cena EUA [€ /tCO2e]</t>
  </si>
  <si>
    <t>Povprečne letne emisije</t>
  </si>
  <si>
    <t>Faktor izboljšanja</t>
  </si>
  <si>
    <t>Letne koristi</t>
  </si>
  <si>
    <t>Stroški so nerazumno visoki?</t>
  </si>
  <si>
    <t>Ti stroški bi morali vključevati tudi stroške, povezane s spremembami v obratovanju, npr. če namestitev merilne opreme zahteva časovno zaustavitev obratovanja. Ponovno se upoštevajo samo tisti stroški, za katere lahko upravljavec pristojnemu organu dokaže, da jih je mogoče jasno pripisati namestitvi nove opreme. Če je bila zaustavitev obratovanja načrtovana, se ti stroški ne upoštevajo.</t>
  </si>
  <si>
    <t>Naložbeni stroški</t>
  </si>
  <si>
    <t>Obdobje amortizacije [leta]</t>
  </si>
  <si>
    <t>Obrestna mera: To je obrestna mera, povezana z naložbo, vnesena v %. Vpisi so tukaj neobvezni.</t>
  </si>
  <si>
    <t>neskladno!</t>
  </si>
  <si>
    <t>Za oceno npr. nastanka nerazumno visokih stroškov, povezanih s pogostostjo analiz, so tukaj pomembni le stroški dodatnih analiz.</t>
  </si>
  <si>
    <t>Kako se uporablja to orodje:</t>
  </si>
  <si>
    <t>Obdobje amortizacije: V skladu s prvim odstavkom 18. člena MMR bi moralo to obdobje temeljiti na ekonomski življenjski dobi opreme. Letni stroški naložbe bodo upoštevali časovno vrednost denarja z izračunom rente z uporabo vnesene obrestne mere. V primeru, da obrestna mera ni vnesena, bodo letni stroški preprosto določeni z linearno amortizacijo, to je z delitvijo naložbenih stroškov z obdobjem amortizacije.</t>
  </si>
  <si>
    <t>Ti stroški vključujejo kakršne koli stroške kalibracije ali vzdrževanja, ki jih opravljajo zunanji izvajalci in bi morali vključevati tudi vse notranje stroške dela, povezane z obratovanjem in vzdrževanjem. Upoštevajo se le tisti stroški dela, za katere lahko upravljavec pristojnemu organu dokaže, da jih je mogoče jasno pripisati obravnavanemu izboljšanju.</t>
  </si>
  <si>
    <t>Povprečne letne emisije: Te emisije se nanašajo na določen tok vira, vir emisij, določen z meritvami ali z nadomestnim pristopom.</t>
  </si>
  <si>
    <t>Upoštevajte, da so za oceno nerazumno visokih stroškov pomembni le „dodatni stroški“:</t>
  </si>
  <si>
    <t>to je razlika med trenutnimi stroški in stroški bolj natančnega ali zanesljivega dela opreme ali</t>
  </si>
  <si>
    <t>Ločimo jih lahko med:</t>
  </si>
  <si>
    <t>Naložbene stroške: To so naložbeni stroški za npr. novo merilno opremo ali sistem za vzorčenje.</t>
  </si>
  <si>
    <t>Stroške O&amp;V: To so stroški obratovanja in vzdrževanja, npr. za merilno opremo.</t>
  </si>
  <si>
    <t>Vse druge stroške: To so kateri koli drugi ustrezni letni stroški, npr. stroški analiz.</t>
  </si>
  <si>
    <r>
      <t>Črn</t>
    </r>
    <r>
      <rPr>
        <sz val="10"/>
        <color indexed="10"/>
        <rFont val="Arial"/>
        <family val="2"/>
        <charset val="238"/>
      </rPr>
      <t>i</t>
    </r>
    <r>
      <rPr>
        <sz val="10"/>
        <rFont val="Arial"/>
        <family val="2"/>
        <charset val="238"/>
      </rPr>
      <t xml:space="preserve"> krepki tisk:</t>
    </r>
  </si>
  <si>
    <r>
      <t>Vsebino sivo osenčenih celic izpolni pristojni organ.</t>
    </r>
    <r>
      <rPr>
        <sz val="10"/>
        <color indexed="10"/>
        <rFont val="Arial"/>
        <family val="2"/>
        <charset val="238"/>
      </rPr>
      <t xml:space="preserve"> </t>
    </r>
  </si>
  <si>
    <t>Zaradi zaščite formul pred neželenimi spremembami, ki običajno privedejo do nepravilnih in zavajajočih rezultatov, je zelo pomembno, da NE UPORABLJATE ukazov IZREŽI in PRILEPI.</t>
  </si>
  <si>
    <t>Vnesite kratek opis. Ta opis naj vključuje tudi informacije o npr. obdobju amortizacije naložbenih stroškov, številu analiz na leto, na katere se stroški nanašajo itd.</t>
  </si>
  <si>
    <t>Tukaj vnesite stroške povezane z vašo trenutno metodologijo ali opremo ali, če primerjate dve ali več možnosti, stroške, povezane z referenco.</t>
  </si>
  <si>
    <t xml:space="preserve">Ta predloga je zaklenjena in omogoča vpisovanje podatkov samo v svetlo rumene celice. Zaradi preglednosti predloge, geslo ni nastavljeno. V predlogi je omogočen celotni ogled vseh formul. Kadar predlogo uporabljate za vpisovanje podatkov obdržite zaščito vklopljeno. Listi smejo biti nezaščiteni le pri preverjanju veljavnosti formul. </t>
  </si>
  <si>
    <t>Direktiva 2003/87/ES Evropskega parlamenta in Sveta z dne 13. oktobra 2003 o vzpostavitvi sistema za trgovanje s pravicami do emisije toplogrednih plinov v Skupnosti in o spremembi Direktive Sveta 96/61/ES (UL L št. 275 z dne 25. 10. 2003, str. 32 - 46), zadnjič spremenjena z Uredba (EU) 2024/795 Evropskega parlamenta in Sveta z dne 29. februarja 2024 o vzpostavitvi platforme za strateške tehnologije za Evropo (platforma STEP) in spremembi Direktive 2003/87/ES ter uredb (EU) 2021/1058, (EU) 2021/1056, (EU) 2021/1057, (EU) št. 1303/2013, (EU) št. 223/2014, (EU) 2021/1060, (EU) 2021/523, (EU) 2021/695, (EU) 2021/697 in (EU) 2021/241 (UL L št. 795 z dne 29. 2. 2024, str. 1, v nadaljnjem besedilu: Direktiva 2003/87/ES) uvaja ločen ETS za cestni promet, zgradbe in dodatne sektorje ("ETS2") ter od reguliranih subjektov zahteva, da imajo veljavno dovoljenje za emisije toplogrednih plinov ter da spremljajo svoje emisije in o njih poročajo, poročila pa preveri neodvisni in pooblaščeni preveritelj.</t>
  </si>
  <si>
    <t>Konsolidirano besedilo Direktive 2003/87/ES je dostopno na:</t>
  </si>
  <si>
    <t>Izvedbena uredba Komisije (EU) 2018/2066 z dne 19. decembra 2018 o spremljanju emisij toplogrednih plinov in poročanju o njih v skladu z Direktivo 2003/87/ES Evropskega parlamenta in Sveta ter spremembi Uredbe Komisije (EU) št. 601/2012 (UL L št. 334 z dne 31. 12. 2018, str. 1), zadnjič spremenjena z Izvedbeno uredbo Komisije (EU) 2023/2122 z dne 17. oktobra 2023 o spremembi Izvedbene uredbe (EU) 2018/2066 glede posodobitve spremljanja emisij toplogrednih plinov in poročanja o njih v skladu z Direktivo 2003/87/ES Evropskega parlamenta in Sveta (UL L št. 2023/2122 z dne 18. 10. 2023), (v nadaljnjem besedilu: uredba MRR) določa pravila za spremljanje emisij toplogrednih plinov in podatkov o dejavnostih v skladu z Direktivo 2003/87/ES ter poročanje o njih v obdobju trgovanja po sistemu za trgovanje z emisijami v Uniji, ki se začne 1. januarja 2021, in v naslednjih obdobjih trgovanja.
Konsolidirano besedilo uredbe MRR je dostopno na:</t>
  </si>
  <si>
    <t>Splošne informacije Komisije glede ETS2, so dostopne na:</t>
  </si>
  <si>
    <t>IZJAVA O OMEJITVI ODGOVORNOSTI:
Vse formule so bile razvite skrbno in temeljito, vendar napak v predlogi ni mogoče popolnoma izključiti. V predlogi je zagotovljena popolna preglednost za preverjanje izračunov. Avtorji te datoteke in Komisija ne prevzemajo odgovornosti za morebitno škodo, ki bi izvirala iz nepravilnih ali zavajajočih rezultatov navedenih izračunov.
REGULIRANI SUBJEKT JE V CELOTI ODGOVOREN ZA SPOROČANJE PRAVILNIH PODATKOV MINISTRSTVU V TEJ PREDLOGI.</t>
  </si>
  <si>
    <t>Regulirani subjekt z nizkimi emisijami?</t>
  </si>
  <si>
    <t>Prevod BRT</t>
  </si>
  <si>
    <t xml:space="preserve">  </t>
  </si>
  <si>
    <t>To je končna različica orodja za izračun nerazumno visokih stroškov z dne 22. julija 2024.</t>
  </si>
  <si>
    <r>
      <t xml:space="preserve">V skladu z določbami </t>
    </r>
    <r>
      <rPr>
        <sz val="10"/>
        <rFont val="Arial"/>
        <family val="2"/>
        <charset val="238"/>
      </rPr>
      <t>75.d člena uredbe MRR, če regulirani subjekt trdi, da bi uporaba določene metodologije spremljanja povzročila nerazumno visoke stroške, ministrstvo oceni, ali so ti stroški nerazumno visoki, pri čemer upošteva utemeljitev reguliranega subjekta.
Ministrstvo šteje stroške za nerazumno visoke, kadar so ocenjeni stroški višji od koristi. V ta namen se koristi izračunajo tako, da se faktor izboljšanja pomnoži z referenčno ceno 60 EUR na emisijski kupon. Pri stroških se upošteva ustrezno obdobje amortizacije, ki temelji na ekonomski življenjski dobi opreme.
Ne glede na navedeno regulirani subjekt upošteva stroške uporabe določene metodologije spremljanja, ki jih imajo porabniki tokov sproščenega goriva, vključno s končnimi porabniki. Za te namene lahko regulirani subjekt uporabi konservativne ocene stroškov.
Za ukrepe v zvezi z izboljšanjem metodologije spremljanja za regulirani subjekt se ne šteje, da povzročajo nerazumno visoke stroške, do skupnega zneska 4 000  EUR na poročevalno obdobje. Pri reguliranih subjektih z nizkimi emisijami je ta prag 1 000  EUR na poročevalno obdobje.</t>
    </r>
  </si>
  <si>
    <t>Če izboljšave neposredno vplivajo na natančnost, bo faktor izboljšanja določen kot razlika med trenutno doseženo negotovostjo in negotovostjo, ki je povezana z zahtevano stopnjo. 
Za vse druge primere brez takega neposrednega vpliva, npr. prehod iz privzetih vrednosti na analize, je faktor izboljšanja 1%.</t>
  </si>
  <si>
    <t>kadar mora regulirani subjekt v vsakem primeru zamenjati opremo (redno vzdrževanje) in ima možnost izbire med različnimi naložbenimi možnostmi, upošteva le stroške dražje (vendar bolj natančne ali zanesljive) opreme, zmanjšane za stroške, ki bi nastali pri zamenjavi obstojče opreme pri rednem vzdrževanju.</t>
  </si>
  <si>
    <t>Drugi stroški 
[€ /leto]</t>
  </si>
  <si>
    <t>Stroški O&amp;V 
[€ /leto]</t>
  </si>
  <si>
    <t>https://eur-lex.europa.eu/legal-content/SL/TXT/HTML/?uri=CELEX:02003L0087-20240301</t>
  </si>
  <si>
    <t>https://eur-lex.europa.eu/legal-content/SL/TXT/HTML/?uri=CELEX:02018R2066-20240701</t>
  </si>
  <si>
    <t>ETS2 spremljanje in poročanje:</t>
  </si>
  <si>
    <t>https://www.gov.si/podrocja/okolje-in-prostor/okolje/podnebne-spremembe/</t>
  </si>
  <si>
    <t>Splošne emernice za regulirane subjekte v okviru ETS2 so objavljene na osrednjem spletnem mestu državne uprave.</t>
  </si>
  <si>
    <r>
      <t>Svetlo rumene celice - obvezni vnosi v celice orodja, razen če vnos v celico za regulirani subjekt ni relevanten</t>
    </r>
    <r>
      <rPr>
        <sz val="10"/>
        <rFont val="Arial"/>
        <family val="2"/>
        <charset val="238"/>
      </rPr>
      <t>.</t>
    </r>
  </si>
  <si>
    <t>https://climate.ec.europa.eu/eu-action/eu-emissions-trading-system-eu-ets/ets2-buildings-road-transport-and-additional-sectors_en#monitoring-and-reporting-regulation-guidance-and-templates</t>
  </si>
  <si>
    <t>Poševno besedilo:</t>
  </si>
  <si>
    <t>Predlogo je pripravila:</t>
  </si>
  <si>
    <t>Celice za vnos podatkov niso optimizirane za številčne in druge oblike. Zaščita listov je omejena tako, da lahko uporabljate svoje oblike. Zlasti se lahko odločite glede števila prikazanih decimalk. Število decimalk je načeloma neodvisno od natančnosti izračuna. Za uporabo te funkcije je potrebno v programu MS Excel deaktivirati možnost „Natančnost, kot je prikazano“. Več podrobnosti o tej temi je na voljo v funkciji programa MS Excel „Pomoč“.</t>
  </si>
  <si>
    <t>To orodje so razvile službe Komisije z namenom usklajenega pristopa določitve nerazumno visokih stroškov v skladu z določbami 18. člena uredbe MRR, prirejene za regulirane subjekte v skladu z določbami 75.d člena uredbe MRR.</t>
  </si>
  <si>
    <t>Vrsta stroškov</t>
  </si>
  <si>
    <t>Naložbeni stroški
[€]</t>
  </si>
  <si>
    <t>Obrestna mera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</si>
</sst>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Red]\-&quot;€&quot;\ #,##0.00"/>
    <numFmt numFmtId="165" formatCode="#,##0_ ;[Red]\-#,##0\ "/>
  </numFmts>
  <fonts count="66" x14ac:knownFonts="1">
    <font>
      <sz val="10"/>
      <name val="Arial"/>
    </font>
    <font>
      <sz val="11"/>
      <color theme="1"/>
      <name val="Calibri"/>
      <family val="2"/>
      <charset val="238"/>
      <scheme val="minor"/>
    </font>
    <font>
      <sz val="11"/>
      <color indexed="8"/>
      <name val="Calibri"/>
      <family val="2"/>
    </font>
    <font>
      <sz val="10"/>
      <name val="Arial"/>
      <family val="2"/>
    </font>
    <font>
      <b/>
      <sz val="12"/>
      <color indexed="9"/>
      <name val="Arial"/>
      <family val="2"/>
    </font>
    <font>
      <b/>
      <sz val="10"/>
      <name val="Arial"/>
      <family val="2"/>
    </font>
    <font>
      <i/>
      <sz val="8"/>
      <color indexed="18"/>
      <name val="Arial"/>
      <family val="2"/>
    </font>
    <font>
      <sz val="8"/>
      <name val="Arial"/>
      <family val="2"/>
    </font>
    <font>
      <u/>
      <sz val="10"/>
      <color indexed="12"/>
      <name val="Arial"/>
      <family val="2"/>
    </font>
    <font>
      <sz val="8"/>
      <name val="Arial"/>
      <family val="2"/>
    </font>
    <font>
      <b/>
      <sz val="14"/>
      <name val="Arial"/>
      <family val="2"/>
    </font>
    <font>
      <sz val="11"/>
      <color indexed="9"/>
      <name val="Calibri"/>
      <family val="2"/>
    </font>
    <font>
      <sz val="11"/>
      <color indexed="20"/>
      <name val="Calibri"/>
      <family val="2"/>
    </font>
    <font>
      <b/>
      <sz val="11"/>
      <color indexed="9"/>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b/>
      <sz val="11"/>
      <color indexed="8"/>
      <name val="Calibri"/>
      <family val="2"/>
    </font>
    <font>
      <b/>
      <sz val="9"/>
      <name val="Arial"/>
      <family val="2"/>
    </font>
    <font>
      <b/>
      <u/>
      <sz val="10"/>
      <color indexed="62"/>
      <name val="Arial"/>
      <family val="2"/>
    </font>
    <font>
      <i/>
      <sz val="10"/>
      <name val="Arial"/>
      <family val="2"/>
    </font>
    <font>
      <sz val="9"/>
      <name val="Arial"/>
      <family val="2"/>
    </font>
    <font>
      <b/>
      <sz val="7"/>
      <name val="Arial"/>
      <family val="2"/>
    </font>
    <font>
      <i/>
      <sz val="9"/>
      <color indexed="62"/>
      <name val="Arial"/>
      <family val="2"/>
    </font>
    <font>
      <i/>
      <sz val="9"/>
      <color indexed="18"/>
      <name val="Arial"/>
      <family val="2"/>
    </font>
    <font>
      <b/>
      <sz val="11"/>
      <name val="Arial"/>
      <family val="2"/>
    </font>
    <font>
      <sz val="10"/>
      <name val="Arial"/>
      <family val="2"/>
    </font>
    <font>
      <b/>
      <sz val="10"/>
      <color indexed="10"/>
      <name val="Arial"/>
      <family val="2"/>
    </font>
    <font>
      <sz val="8"/>
      <name val="Arial"/>
      <family val="2"/>
    </font>
    <font>
      <b/>
      <sz val="18"/>
      <name val="Arial"/>
      <family val="2"/>
    </font>
    <font>
      <b/>
      <i/>
      <sz val="8"/>
      <color indexed="18"/>
      <name val="Arial"/>
      <family val="2"/>
    </font>
    <font>
      <sz val="8"/>
      <name val="Arial"/>
      <family val="2"/>
    </font>
    <font>
      <b/>
      <sz val="10"/>
      <color indexed="62"/>
      <name val="Arial"/>
      <family val="2"/>
    </font>
    <font>
      <sz val="10"/>
      <color indexed="62"/>
      <name val="Arial"/>
      <family val="2"/>
    </font>
    <font>
      <u/>
      <sz val="10"/>
      <color indexed="62"/>
      <name val="Arial"/>
      <family val="2"/>
    </font>
    <font>
      <b/>
      <sz val="11"/>
      <color indexed="62"/>
      <name val="Arial"/>
      <family val="2"/>
    </font>
    <font>
      <b/>
      <sz val="12"/>
      <color indexed="62"/>
      <name val="Arial"/>
      <family val="2"/>
    </font>
    <font>
      <sz val="10"/>
      <color indexed="18"/>
      <name val="Arial"/>
      <family val="2"/>
    </font>
    <font>
      <sz val="10"/>
      <name val="Arial"/>
      <family val="2"/>
    </font>
    <font>
      <sz val="72"/>
      <color indexed="17"/>
      <name val="Arial"/>
      <family val="2"/>
    </font>
    <font>
      <sz val="9"/>
      <name val="Times New Roman"/>
      <family val="1"/>
    </font>
    <font>
      <sz val="8"/>
      <color indexed="18"/>
      <name val="Arial"/>
      <family val="2"/>
    </font>
    <font>
      <b/>
      <i/>
      <sz val="10"/>
      <color indexed="18"/>
      <name val="Arial"/>
      <family val="2"/>
    </font>
    <font>
      <sz val="10"/>
      <color indexed="8"/>
      <name val="Arial"/>
      <family val="2"/>
    </font>
    <font>
      <b/>
      <sz val="10"/>
      <color rgb="FFFF0000"/>
      <name val="Arial"/>
      <family val="2"/>
    </font>
    <font>
      <sz val="10"/>
      <name val="Arial"/>
      <family val="2"/>
      <charset val="238"/>
    </font>
    <font>
      <sz val="11"/>
      <color theme="1"/>
      <name val="Calibri"/>
      <family val="2"/>
      <scheme val="minor"/>
    </font>
    <font>
      <b/>
      <sz val="11"/>
      <color indexed="52"/>
      <name val="Calibri"/>
      <family val="2"/>
    </font>
    <font>
      <i/>
      <sz val="11"/>
      <color indexed="23"/>
      <name val="Calibri"/>
      <family val="2"/>
    </font>
    <font>
      <sz val="11"/>
      <color indexed="62"/>
      <name val="Calibri"/>
      <family val="2"/>
    </font>
    <font>
      <b/>
      <sz val="11"/>
      <color indexed="63"/>
      <name val="Calibri"/>
      <family val="2"/>
    </font>
    <font>
      <sz val="11"/>
      <color indexed="10"/>
      <name val="Calibri"/>
      <family val="2"/>
    </font>
    <font>
      <sz val="10"/>
      <name val="Arial"/>
      <family val="2"/>
      <charset val="238"/>
    </font>
    <font>
      <sz val="10"/>
      <color indexed="10"/>
      <name val="Arial"/>
      <family val="2"/>
      <charset val="238"/>
    </font>
    <font>
      <i/>
      <sz val="10"/>
      <color indexed="18"/>
      <name val="Arial"/>
      <family val="2"/>
    </font>
    <font>
      <b/>
      <i/>
      <sz val="10"/>
      <color indexed="18"/>
      <name val="Arial"/>
      <family val="2"/>
      <charset val="238"/>
    </font>
    <font>
      <i/>
      <sz val="10"/>
      <color indexed="18"/>
      <name val="Arial"/>
      <family val="2"/>
      <charset val="238"/>
    </font>
    <font>
      <sz val="14"/>
      <color rgb="FF002060"/>
      <name val="Arial"/>
      <family val="2"/>
      <charset val="238"/>
    </font>
    <font>
      <sz val="10"/>
      <color rgb="FF002060"/>
      <name val="Arial"/>
      <family val="2"/>
      <charset val="238"/>
    </font>
    <font>
      <b/>
      <sz val="10"/>
      <color rgb="FFC00000"/>
      <name val="Arial"/>
      <family val="2"/>
    </font>
    <font>
      <b/>
      <sz val="10"/>
      <color rgb="FFC00000"/>
      <name val="Arial"/>
      <family val="2"/>
      <charset val="238"/>
    </font>
    <font>
      <sz val="9"/>
      <color rgb="FFC00000"/>
      <name val="Arial"/>
      <family val="2"/>
    </font>
  </fonts>
  <fills count="43">
    <fill>
      <patternFill patternType="none"/>
    </fill>
    <fill>
      <patternFill patternType="gray125"/>
    </fill>
    <fill>
      <patternFill patternType="solid">
        <fgColor indexed="45"/>
      </patternFill>
    </fill>
    <fill>
      <patternFill patternType="solid">
        <fgColor indexed="42"/>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1"/>
        <bgColor indexed="64"/>
      </patternFill>
    </fill>
    <fill>
      <patternFill patternType="solid">
        <fgColor indexed="44"/>
        <bgColor indexed="64"/>
      </patternFill>
    </fill>
    <fill>
      <patternFill patternType="solid">
        <fgColor indexed="22"/>
        <bgColor indexed="64"/>
      </patternFill>
    </fill>
    <fill>
      <patternFill patternType="solid">
        <fgColor indexed="57"/>
        <bgColor indexed="64"/>
      </patternFill>
    </fill>
    <fill>
      <patternFill patternType="solid">
        <fgColor indexed="42"/>
        <bgColor indexed="64"/>
      </patternFill>
    </fill>
    <fill>
      <patternFill patternType="solid">
        <fgColor indexed="51"/>
        <bgColor indexed="64"/>
      </patternFill>
    </fill>
    <fill>
      <patternFill patternType="solid">
        <fgColor indexed="27"/>
        <bgColor indexed="64"/>
      </patternFill>
    </fill>
    <fill>
      <patternFill patternType="solid">
        <fgColor indexed="43"/>
        <bgColor indexed="64"/>
      </patternFill>
    </fill>
    <fill>
      <patternFill patternType="solid">
        <fgColor indexed="12"/>
        <bgColor indexed="64"/>
      </patternFill>
    </fill>
    <fill>
      <patternFill patternType="solid">
        <fgColor indexed="11"/>
        <bgColor indexed="64"/>
      </patternFill>
    </fill>
    <fill>
      <patternFill patternType="solid">
        <fgColor indexed="26"/>
        <bgColor indexed="64"/>
      </patternFill>
    </fill>
    <fill>
      <patternFill patternType="lightUp">
        <bgColor indexed="9"/>
      </patternFill>
    </fill>
    <fill>
      <patternFill patternType="solid">
        <fgColor rgb="FFCCFFFF"/>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theme="0" tint="-0.499984740745262"/>
        <bgColor indexed="64"/>
      </patternFill>
    </fill>
    <fill>
      <patternFill patternType="solid">
        <fgColor rgb="FFBFBFBF"/>
        <bgColor indexed="64"/>
      </patternFill>
    </fill>
    <fill>
      <patternFill patternType="solid">
        <fgColor indexed="47"/>
      </patternFill>
    </fill>
    <fill>
      <patternFill patternType="solid">
        <fgColor indexed="27"/>
      </patternFill>
    </fill>
    <fill>
      <patternFill patternType="solid">
        <fgColor indexed="31"/>
      </patternFill>
    </fill>
    <fill>
      <patternFill patternType="solid">
        <fgColor indexed="46"/>
      </patternFill>
    </fill>
    <fill>
      <patternFill patternType="solid">
        <fgColor indexed="22"/>
      </patternFill>
    </fill>
    <fill>
      <patternFill patternType="solid">
        <fgColor indexed="29"/>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52"/>
      </patternFill>
    </fill>
  </fills>
  <borders count="86">
    <border>
      <left/>
      <right/>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medium">
        <color indexed="12"/>
      </bottom>
      <diagonal/>
    </border>
    <border>
      <left/>
      <right/>
      <top/>
      <bottom style="thin">
        <color indexed="64"/>
      </bottom>
      <diagonal/>
    </border>
    <border>
      <left style="medium">
        <color indexed="64"/>
      </left>
      <right style="hair">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hair">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hair">
        <color indexed="64"/>
      </top>
      <bottom style="hair">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thin">
        <color indexed="64"/>
      </top>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hair">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thin">
        <color indexed="64"/>
      </right>
      <top style="hair">
        <color indexed="64"/>
      </top>
      <bottom style="hair">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s>
  <cellStyleXfs count="118">
    <xf numFmtId="0" fontId="0" fillId="0" borderId="0"/>
    <xf numFmtId="0" fontId="3" fillId="0" borderId="0" applyNumberFormat="0" applyFont="0" applyFill="0" applyBorder="0" applyProtection="0">
      <alignment horizontal="left" vertical="center" indent="5"/>
    </xf>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9" borderId="0" applyNumberFormat="0" applyBorder="0" applyAlignment="0" applyProtection="0"/>
    <xf numFmtId="0" fontId="12" fillId="2" borderId="0" applyNumberFormat="0" applyBorder="0" applyAlignment="0" applyProtection="0"/>
    <xf numFmtId="0" fontId="13" fillId="10" borderId="1" applyNumberFormat="0" applyAlignment="0" applyProtection="0"/>
    <xf numFmtId="0" fontId="14" fillId="3" borderId="0" applyNumberFormat="0" applyBorder="0" applyAlignment="0" applyProtection="0"/>
    <xf numFmtId="0" fontId="15" fillId="0" borderId="2"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0" applyNumberFormat="0" applyFill="0" applyBorder="0" applyAlignment="0" applyProtection="0"/>
    <xf numFmtId="0" fontId="8" fillId="0" borderId="0" applyNumberFormat="0" applyFill="0" applyBorder="0" applyAlignment="0" applyProtection="0">
      <alignment vertical="top"/>
      <protection locked="0"/>
    </xf>
    <xf numFmtId="0" fontId="18" fillId="0" borderId="5" applyNumberFormat="0" applyFill="0" applyAlignment="0" applyProtection="0"/>
    <xf numFmtId="0" fontId="19" fillId="11" borderId="0" applyNumberFormat="0" applyBorder="0" applyAlignment="0" applyProtection="0"/>
    <xf numFmtId="0" fontId="3" fillId="12" borderId="6" applyNumberFormat="0" applyFont="0" applyAlignment="0" applyProtection="0"/>
    <xf numFmtId="9" fontId="3" fillId="0" borderId="0" applyFont="0" applyFill="0" applyBorder="0" applyAlignment="0" applyProtection="0"/>
    <xf numFmtId="0" fontId="3" fillId="0" borderId="0"/>
    <xf numFmtId="0" fontId="2" fillId="0" borderId="0"/>
    <xf numFmtId="0" fontId="20" fillId="0" borderId="0" applyNumberFormat="0" applyFill="0" applyBorder="0" applyAlignment="0" applyProtection="0"/>
    <xf numFmtId="4" fontId="44" fillId="0" borderId="0"/>
    <xf numFmtId="0" fontId="1" fillId="0" borderId="0"/>
    <xf numFmtId="0" fontId="49" fillId="0" borderId="0"/>
    <xf numFmtId="0" fontId="50" fillId="0" borderId="0"/>
    <xf numFmtId="0" fontId="2" fillId="34"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5" borderId="0" applyNumberFormat="0" applyBorder="0" applyAlignment="0" applyProtection="0"/>
    <xf numFmtId="0" fontId="2" fillId="33"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5" borderId="0" applyNumberFormat="0" applyBorder="0" applyAlignment="0" applyProtection="0"/>
    <xf numFmtId="0" fontId="2" fillId="33" borderId="0" applyNumberFormat="0" applyBorder="0" applyAlignment="0" applyProtection="0"/>
    <xf numFmtId="0" fontId="2" fillId="32" borderId="0" applyNumberFormat="0" applyBorder="0" applyAlignment="0" applyProtection="0"/>
    <xf numFmtId="0" fontId="2" fillId="38" borderId="0" applyNumberFormat="0" applyBorder="0" applyAlignment="0" applyProtection="0"/>
    <xf numFmtId="0" fontId="2" fillId="37" borderId="0" applyNumberFormat="0" applyBorder="0" applyAlignment="0" applyProtection="0"/>
    <xf numFmtId="0" fontId="2" fillId="39" borderId="0" applyNumberFormat="0" applyBorder="0" applyAlignment="0" applyProtection="0"/>
    <xf numFmtId="0" fontId="2" fillId="35" borderId="0" applyNumberFormat="0" applyBorder="0" applyAlignment="0" applyProtection="0"/>
    <xf numFmtId="0" fontId="2" fillId="38" borderId="0" applyNumberFormat="0" applyBorder="0" applyAlignment="0" applyProtection="0"/>
    <xf numFmtId="0" fontId="2" fillId="40" borderId="0" applyNumberFormat="0" applyBorder="0" applyAlignment="0" applyProtection="0"/>
    <xf numFmtId="0" fontId="2" fillId="38" borderId="0" applyNumberFormat="0" applyBorder="0" applyAlignment="0" applyProtection="0"/>
    <xf numFmtId="0" fontId="2" fillId="37" borderId="0" applyNumberFormat="0" applyBorder="0" applyAlignment="0" applyProtection="0"/>
    <xf numFmtId="0" fontId="2" fillId="39" borderId="0" applyNumberFormat="0" applyBorder="0" applyAlignment="0" applyProtection="0"/>
    <xf numFmtId="0" fontId="2" fillId="35" borderId="0" applyNumberFormat="0" applyBorder="0" applyAlignment="0" applyProtection="0"/>
    <xf numFmtId="0" fontId="2" fillId="38" borderId="0" applyNumberFormat="0" applyBorder="0" applyAlignment="0" applyProtection="0"/>
    <xf numFmtId="0" fontId="2" fillId="40" borderId="0" applyNumberFormat="0" applyBorder="0" applyAlignment="0" applyProtection="0"/>
    <xf numFmtId="0" fontId="11" fillId="41" borderId="0" applyNumberFormat="0" applyBorder="0" applyAlignment="0" applyProtection="0"/>
    <xf numFmtId="0" fontId="11" fillId="37" borderId="0" applyNumberFormat="0" applyBorder="0" applyAlignment="0" applyProtection="0"/>
    <xf numFmtId="0" fontId="11" fillId="39"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42" borderId="0" applyNumberFormat="0" applyBorder="0" applyAlignment="0" applyProtection="0"/>
    <xf numFmtId="0" fontId="11" fillId="41" borderId="0" applyNumberFormat="0" applyBorder="0" applyAlignment="0" applyProtection="0"/>
    <xf numFmtId="0" fontId="11" fillId="37" borderId="0" applyNumberFormat="0" applyBorder="0" applyAlignment="0" applyProtection="0"/>
    <xf numFmtId="0" fontId="11" fillId="39"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42"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9" borderId="0" applyNumberFormat="0" applyBorder="0" applyAlignment="0" applyProtection="0"/>
    <xf numFmtId="0" fontId="54" fillId="36" borderId="83" applyNumberFormat="0" applyAlignment="0" applyProtection="0"/>
    <xf numFmtId="0" fontId="51" fillId="36" borderId="84" applyNumberFormat="0" applyAlignment="0" applyProtection="0"/>
    <xf numFmtId="0" fontId="51" fillId="36" borderId="84" applyNumberFormat="0" applyAlignment="0" applyProtection="0"/>
    <xf numFmtId="0" fontId="53" fillId="32" borderId="84" applyNumberFormat="0" applyAlignment="0" applyProtection="0"/>
    <xf numFmtId="0" fontId="21" fillId="0" borderId="85" applyNumberFormat="0" applyFill="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14" fillId="3" borderId="0" applyNumberFormat="0" applyBorder="0" applyAlignment="0" applyProtection="0"/>
    <xf numFmtId="0" fontId="53" fillId="32" borderId="84" applyNumberFormat="0" applyAlignment="0" applyProtection="0"/>
    <xf numFmtId="0" fontId="19" fillId="11" borderId="0" applyNumberFormat="0" applyBorder="0" applyAlignment="0" applyProtection="0"/>
    <xf numFmtId="0" fontId="2" fillId="12" borderId="6" applyNumberFormat="0" applyFont="0" applyAlignment="0" applyProtection="0"/>
    <xf numFmtId="0" fontId="54" fillId="36" borderId="83" applyNumberFormat="0" applyAlignment="0" applyProtection="0"/>
    <xf numFmtId="9" fontId="3" fillId="0" borderId="0" applyFont="0" applyFill="0" applyBorder="0" applyAlignment="0" applyProtection="0"/>
    <xf numFmtId="0" fontId="12" fillId="2" borderId="0" applyNumberFormat="0" applyBorder="0" applyAlignment="0" applyProtection="0"/>
    <xf numFmtId="0" fontId="21" fillId="0" borderId="85" applyNumberFormat="0" applyFill="0" applyAlignment="0" applyProtection="0"/>
    <xf numFmtId="0" fontId="20" fillId="0" borderId="0" applyNumberFormat="0" applyFill="0" applyBorder="0" applyAlignment="0" applyProtection="0"/>
    <xf numFmtId="0" fontId="15" fillId="0" borderId="2"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0" applyNumberFormat="0" applyFill="0" applyBorder="0" applyAlignment="0" applyProtection="0"/>
    <xf numFmtId="0" fontId="18" fillId="0" borderId="5" applyNumberFormat="0" applyFill="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13" fillId="10" borderId="1" applyNumberFormat="0" applyAlignment="0" applyProtection="0"/>
    <xf numFmtId="0" fontId="3" fillId="12" borderId="6" applyNumberFormat="0" applyFont="0" applyAlignment="0" applyProtection="0"/>
    <xf numFmtId="9" fontId="3" fillId="0" borderId="0" applyFont="0" applyFill="0" applyBorder="0" applyAlignment="0" applyProtection="0"/>
    <xf numFmtId="0" fontId="3" fillId="0" borderId="0"/>
    <xf numFmtId="0" fontId="2" fillId="40" borderId="0" applyNumberFormat="0" applyBorder="0" applyAlignment="0" applyProtection="0"/>
    <xf numFmtId="0" fontId="2" fillId="38"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5" borderId="0" applyNumberFormat="0" applyBorder="0" applyAlignment="0" applyProtection="0"/>
    <xf numFmtId="0" fontId="2" fillId="3" borderId="0" applyNumberFormat="0" applyBorder="0" applyAlignment="0" applyProtection="0"/>
    <xf numFmtId="0" fontId="2" fillId="2" borderId="0" applyNumberFormat="0" applyBorder="0" applyAlignment="0" applyProtection="0"/>
    <xf numFmtId="0" fontId="2" fillId="34" borderId="0" applyNumberFormat="0" applyBorder="0" applyAlignment="0" applyProtection="0"/>
    <xf numFmtId="9" fontId="3" fillId="0" borderId="0" applyFont="0" applyFill="0" applyBorder="0" applyAlignment="0" applyProtection="0"/>
    <xf numFmtId="0" fontId="3" fillId="0" borderId="0"/>
    <xf numFmtId="0" fontId="50" fillId="0" borderId="0"/>
    <xf numFmtId="0" fontId="3" fillId="0" borderId="0"/>
    <xf numFmtId="0" fontId="3" fillId="0" borderId="0"/>
    <xf numFmtId="0" fontId="56" fillId="0" borderId="0"/>
    <xf numFmtId="0" fontId="50" fillId="0" borderId="0"/>
    <xf numFmtId="0" fontId="50" fillId="0" borderId="0"/>
    <xf numFmtId="0" fontId="50" fillId="0" borderId="0"/>
    <xf numFmtId="0" fontId="50" fillId="0" borderId="0"/>
  </cellStyleXfs>
  <cellXfs count="320">
    <xf numFmtId="0" fontId="0" fillId="0" borderId="0" xfId="0"/>
    <xf numFmtId="0" fontId="3" fillId="13" borderId="0" xfId="0" applyFont="1" applyFill="1"/>
    <xf numFmtId="0" fontId="0" fillId="13" borderId="0" xfId="0" applyFill="1"/>
    <xf numFmtId="0" fontId="0" fillId="13" borderId="0" xfId="0" applyFill="1" applyAlignment="1">
      <alignment horizontal="center"/>
    </xf>
    <xf numFmtId="0" fontId="3" fillId="13" borderId="0" xfId="0" applyFont="1" applyFill="1" applyAlignment="1">
      <alignment vertical="top"/>
    </xf>
    <xf numFmtId="0" fontId="30" fillId="14" borderId="0" xfId="0" applyFont="1" applyFill="1" applyAlignment="1">
      <alignment vertical="top"/>
    </xf>
    <xf numFmtId="0" fontId="0" fillId="13" borderId="0" xfId="0" applyFill="1" applyAlignment="1">
      <alignment vertical="center"/>
    </xf>
    <xf numFmtId="0" fontId="3" fillId="13" borderId="7" xfId="0" applyFont="1" applyFill="1" applyBorder="1" applyAlignment="1">
      <alignment vertical="top"/>
    </xf>
    <xf numFmtId="0" fontId="5" fillId="13" borderId="7" xfId="0" applyFont="1" applyFill="1" applyBorder="1" applyAlignment="1">
      <alignment horizontal="center" vertical="top"/>
    </xf>
    <xf numFmtId="0" fontId="0" fillId="13" borderId="7" xfId="0" applyFill="1" applyBorder="1" applyAlignment="1">
      <alignment vertical="top" wrapText="1"/>
    </xf>
    <xf numFmtId="0" fontId="21" fillId="0" borderId="8" xfId="21" applyFont="1" applyBorder="1"/>
    <xf numFmtId="0" fontId="0" fillId="14" borderId="0" xfId="0" applyFill="1"/>
    <xf numFmtId="0" fontId="3" fillId="14" borderId="0" xfId="0" applyFont="1" applyFill="1"/>
    <xf numFmtId="0" fontId="5" fillId="0" borderId="0" xfId="0" applyFont="1"/>
    <xf numFmtId="0" fontId="3" fillId="0" borderId="0" xfId="0" applyFont="1"/>
    <xf numFmtId="0" fontId="5" fillId="13" borderId="0" xfId="0" applyFont="1" applyFill="1" applyAlignment="1">
      <alignment vertical="center"/>
    </xf>
    <xf numFmtId="0" fontId="33" fillId="0" borderId="0" xfId="0" applyFont="1"/>
    <xf numFmtId="0" fontId="0" fillId="15" borderId="0" xfId="0" applyFill="1"/>
    <xf numFmtId="0" fontId="3" fillId="16" borderId="0" xfId="0" applyFont="1" applyFill="1" applyAlignment="1">
      <alignment horizontal="left" vertical="top" wrapText="1"/>
    </xf>
    <xf numFmtId="0" fontId="0" fillId="0" borderId="9" xfId="0" applyBorder="1"/>
    <xf numFmtId="0" fontId="0" fillId="0" borderId="10" xfId="0" applyBorder="1"/>
    <xf numFmtId="14" fontId="0" fillId="17" borderId="11" xfId="0" applyNumberFormat="1" applyFill="1" applyBorder="1" applyAlignment="1">
      <alignment horizontal="left"/>
    </xf>
    <xf numFmtId="0" fontId="0" fillId="18" borderId="12" xfId="0" applyFill="1" applyBorder="1"/>
    <xf numFmtId="0" fontId="0" fillId="18" borderId="13" xfId="0" applyFill="1" applyBorder="1"/>
    <xf numFmtId="0" fontId="0" fillId="18" borderId="14" xfId="0" applyFill="1" applyBorder="1"/>
    <xf numFmtId="0" fontId="0" fillId="0" borderId="15" xfId="0" applyBorder="1"/>
    <xf numFmtId="0" fontId="0" fillId="15" borderId="16" xfId="0" applyFill="1" applyBorder="1"/>
    <xf numFmtId="0" fontId="0" fillId="0" borderId="17" xfId="0" applyBorder="1"/>
    <xf numFmtId="0" fontId="0" fillId="16" borderId="18" xfId="0" applyFill="1" applyBorder="1"/>
    <xf numFmtId="0" fontId="5" fillId="0" borderId="19" xfId="0" applyFont="1" applyBorder="1"/>
    <xf numFmtId="0" fontId="5" fillId="0" borderId="20" xfId="0" applyFont="1" applyBorder="1"/>
    <xf numFmtId="0" fontId="0" fillId="0" borderId="21" xfId="0" applyBorder="1"/>
    <xf numFmtId="0" fontId="0" fillId="18" borderId="22" xfId="0" applyFill="1" applyBorder="1"/>
    <xf numFmtId="0" fontId="0" fillId="18" borderId="23" xfId="0" applyFill="1" applyBorder="1"/>
    <xf numFmtId="14" fontId="0" fillId="17" borderId="24" xfId="0" applyNumberFormat="1" applyFill="1" applyBorder="1" applyAlignment="1">
      <alignment horizontal="center"/>
    </xf>
    <xf numFmtId="0" fontId="0" fillId="18" borderId="25" xfId="0" applyFill="1" applyBorder="1"/>
    <xf numFmtId="0" fontId="0" fillId="18" borderId="26" xfId="0" applyFill="1" applyBorder="1"/>
    <xf numFmtId="0" fontId="0" fillId="18" borderId="27" xfId="0" applyFill="1" applyBorder="1"/>
    <xf numFmtId="0" fontId="0" fillId="18" borderId="28" xfId="0" applyFill="1" applyBorder="1"/>
    <xf numFmtId="0" fontId="3" fillId="13" borderId="0" xfId="0" applyFont="1" applyFill="1" applyAlignment="1">
      <alignment vertical="center"/>
    </xf>
    <xf numFmtId="0" fontId="23" fillId="13" borderId="0" xfId="0" applyFont="1" applyFill="1" applyAlignment="1">
      <alignment vertical="center"/>
    </xf>
    <xf numFmtId="0" fontId="0" fillId="13" borderId="29" xfId="0" applyFill="1" applyBorder="1" applyAlignment="1">
      <alignment vertical="center"/>
    </xf>
    <xf numFmtId="0" fontId="0" fillId="13" borderId="30" xfId="0" applyFill="1" applyBorder="1" applyAlignment="1">
      <alignment vertical="center"/>
    </xf>
    <xf numFmtId="0" fontId="0" fillId="13" borderId="20" xfId="0" applyFill="1" applyBorder="1" applyAlignment="1">
      <alignment vertical="center"/>
    </xf>
    <xf numFmtId="0" fontId="0" fillId="13" borderId="31" xfId="0" applyFill="1" applyBorder="1" applyAlignment="1">
      <alignment vertical="center"/>
    </xf>
    <xf numFmtId="0" fontId="0" fillId="13" borderId="32" xfId="0" applyFill="1" applyBorder="1" applyAlignment="1">
      <alignment vertical="center"/>
    </xf>
    <xf numFmtId="0" fontId="0" fillId="13" borderId="33" xfId="0" applyFill="1" applyBorder="1" applyAlignment="1">
      <alignment vertical="center"/>
    </xf>
    <xf numFmtId="0" fontId="0" fillId="13" borderId="34" xfId="0" applyFill="1" applyBorder="1" applyAlignment="1">
      <alignment vertical="center"/>
    </xf>
    <xf numFmtId="0" fontId="0" fillId="13" borderId="19" xfId="0" applyFill="1" applyBorder="1" applyAlignment="1">
      <alignment vertical="center"/>
    </xf>
    <xf numFmtId="0" fontId="0" fillId="13" borderId="35" xfId="0" applyFill="1" applyBorder="1" applyAlignment="1">
      <alignment vertical="center"/>
    </xf>
    <xf numFmtId="0" fontId="0" fillId="14" borderId="0" xfId="0" applyFill="1" applyAlignment="1">
      <alignment vertical="center"/>
    </xf>
    <xf numFmtId="0" fontId="5" fillId="13" borderId="0" xfId="0" applyFont="1" applyFill="1" applyAlignment="1">
      <alignment horizontal="center" vertical="center"/>
    </xf>
    <xf numFmtId="0" fontId="36" fillId="13" borderId="0" xfId="0" applyFont="1" applyFill="1" applyAlignment="1">
      <alignment horizontal="center" vertical="top"/>
    </xf>
    <xf numFmtId="0" fontId="37" fillId="13" borderId="0" xfId="0" applyFont="1" applyFill="1" applyAlignment="1">
      <alignment horizontal="left" vertical="top"/>
    </xf>
    <xf numFmtId="0" fontId="37" fillId="13" borderId="0" xfId="0" applyFont="1" applyFill="1"/>
    <xf numFmtId="0" fontId="36" fillId="13" borderId="0" xfId="0" applyFont="1" applyFill="1"/>
    <xf numFmtId="0" fontId="0" fillId="19" borderId="0" xfId="0" applyFill="1"/>
    <xf numFmtId="0" fontId="42" fillId="13" borderId="0" xfId="0" applyFont="1" applyFill="1" applyAlignment="1">
      <alignment vertical="top"/>
    </xf>
    <xf numFmtId="0" fontId="42" fillId="14" borderId="0" xfId="0" applyFont="1" applyFill="1" applyAlignment="1">
      <alignment vertical="top"/>
    </xf>
    <xf numFmtId="0" fontId="23" fillId="13" borderId="0" xfId="15" applyFont="1" applyFill="1" applyAlignment="1" applyProtection="1">
      <alignment horizontal="left" vertical="top" wrapText="1"/>
    </xf>
    <xf numFmtId="0" fontId="6" fillId="13" borderId="0" xfId="0" applyFont="1" applyFill="1" applyAlignment="1">
      <alignment horizontal="left" vertical="center" wrapText="1"/>
    </xf>
    <xf numFmtId="0" fontId="36" fillId="13" borderId="0" xfId="0" applyFont="1" applyFill="1" applyAlignment="1">
      <alignment vertical="top" wrapText="1"/>
    </xf>
    <xf numFmtId="14" fontId="0" fillId="17" borderId="41" xfId="0" applyNumberFormat="1" applyFill="1" applyBorder="1" applyAlignment="1">
      <alignment horizontal="center"/>
    </xf>
    <xf numFmtId="0" fontId="3" fillId="20" borderId="0" xfId="0" applyFont="1" applyFill="1" applyAlignment="1">
      <alignment vertical="top"/>
    </xf>
    <xf numFmtId="0" fontId="3" fillId="18" borderId="22" xfId="0" applyFont="1" applyFill="1" applyBorder="1"/>
    <xf numFmtId="0" fontId="43" fillId="13" borderId="0" xfId="0" applyFont="1" applyFill="1" applyAlignment="1">
      <alignment vertical="center"/>
    </xf>
    <xf numFmtId="0" fontId="5" fillId="13" borderId="0" xfId="0" applyFont="1" applyFill="1" applyAlignment="1">
      <alignment horizontal="right" vertical="center"/>
    </xf>
    <xf numFmtId="0" fontId="30" fillId="20" borderId="0" xfId="0" applyFont="1" applyFill="1" applyAlignment="1">
      <alignment vertical="center"/>
    </xf>
    <xf numFmtId="0" fontId="3" fillId="13" borderId="7" xfId="0" applyFont="1" applyFill="1" applyBorder="1" applyAlignment="1">
      <alignment vertical="center"/>
    </xf>
    <xf numFmtId="0" fontId="5" fillId="13" borderId="7" xfId="0" applyFont="1" applyFill="1" applyBorder="1" applyAlignment="1">
      <alignment horizontal="right" vertical="center"/>
    </xf>
    <xf numFmtId="0" fontId="29" fillId="13" borderId="42" xfId="0" applyFont="1" applyFill="1" applyBorder="1" applyAlignment="1">
      <alignment horizontal="center" vertical="center"/>
    </xf>
    <xf numFmtId="0" fontId="3" fillId="21" borderId="43" xfId="0" applyFont="1" applyFill="1" applyBorder="1"/>
    <xf numFmtId="0" fontId="3" fillId="19" borderId="0" xfId="0" applyFont="1" applyFill="1"/>
    <xf numFmtId="0" fontId="4" fillId="22" borderId="0" xfId="0" applyFont="1" applyFill="1" applyAlignment="1">
      <alignment horizontal="center" vertical="center"/>
    </xf>
    <xf numFmtId="0" fontId="7" fillId="13" borderId="0" xfId="0" applyFont="1" applyFill="1" applyAlignment="1">
      <alignment horizontal="center" vertical="center"/>
    </xf>
    <xf numFmtId="0" fontId="42" fillId="13" borderId="0" xfId="0" applyFont="1" applyFill="1" applyAlignment="1">
      <alignment horizontal="center" vertical="center"/>
    </xf>
    <xf numFmtId="0" fontId="42" fillId="13" borderId="0" xfId="0" applyFont="1" applyFill="1" applyAlignment="1">
      <alignment vertical="center"/>
    </xf>
    <xf numFmtId="0" fontId="0" fillId="13" borderId="0" xfId="0" applyFill="1" applyAlignment="1">
      <alignment horizontal="center" vertical="center"/>
    </xf>
    <xf numFmtId="0" fontId="3" fillId="13" borderId="44" xfId="0" applyFont="1" applyFill="1" applyBorder="1"/>
    <xf numFmtId="0" fontId="0" fillId="13" borderId="44" xfId="0" applyFill="1" applyBorder="1"/>
    <xf numFmtId="0" fontId="28" fillId="13" borderId="44" xfId="0" applyFont="1" applyFill="1" applyBorder="1" applyAlignment="1">
      <alignment vertical="top" wrapText="1"/>
    </xf>
    <xf numFmtId="0" fontId="0" fillId="13" borderId="44" xfId="0" applyFill="1" applyBorder="1" applyAlignment="1">
      <alignment vertical="center"/>
    </xf>
    <xf numFmtId="0" fontId="0" fillId="13" borderId="44" xfId="0" applyFill="1" applyBorder="1" applyAlignment="1">
      <alignment vertical="center" wrapText="1"/>
    </xf>
    <xf numFmtId="0" fontId="0" fillId="20" borderId="45" xfId="0" applyFill="1" applyBorder="1"/>
    <xf numFmtId="0" fontId="0" fillId="20" borderId="45" xfId="0" applyFill="1" applyBorder="1" applyAlignment="1">
      <alignment horizontal="center" vertical="center"/>
    </xf>
    <xf numFmtId="0" fontId="0" fillId="20" borderId="45" xfId="0" applyFill="1" applyBorder="1" applyAlignment="1">
      <alignment horizontal="center"/>
    </xf>
    <xf numFmtId="0" fontId="0" fillId="20" borderId="46" xfId="0" applyFill="1" applyBorder="1"/>
    <xf numFmtId="0" fontId="0" fillId="14" borderId="47" xfId="0" applyFill="1" applyBorder="1" applyAlignment="1">
      <alignment vertical="center"/>
    </xf>
    <xf numFmtId="0" fontId="10" fillId="13" borderId="0" xfId="0" applyFont="1" applyFill="1" applyAlignment="1">
      <alignment horizontal="left" vertical="center" wrapText="1"/>
    </xf>
    <xf numFmtId="0" fontId="3" fillId="13" borderId="0" xfId="0" applyFont="1" applyFill="1" applyAlignment="1">
      <alignment horizontal="right" vertical="center"/>
    </xf>
    <xf numFmtId="0" fontId="0" fillId="20" borderId="47" xfId="0" applyFill="1" applyBorder="1"/>
    <xf numFmtId="0" fontId="42" fillId="13" borderId="48" xfId="0" applyFont="1" applyFill="1" applyBorder="1" applyAlignment="1">
      <alignment vertical="top"/>
    </xf>
    <xf numFmtId="0" fontId="42" fillId="13" borderId="48" xfId="0" applyFont="1" applyFill="1" applyBorder="1" applyAlignment="1">
      <alignment horizontal="center" vertical="center"/>
    </xf>
    <xf numFmtId="0" fontId="42" fillId="13" borderId="48" xfId="0" applyFont="1" applyFill="1" applyBorder="1" applyAlignment="1">
      <alignment vertical="center"/>
    </xf>
    <xf numFmtId="0" fontId="42" fillId="13" borderId="49" xfId="0" applyFont="1" applyFill="1" applyBorder="1" applyAlignment="1">
      <alignment vertical="top"/>
    </xf>
    <xf numFmtId="0" fontId="0" fillId="20" borderId="50" xfId="0" applyFill="1" applyBorder="1"/>
    <xf numFmtId="0" fontId="7" fillId="20" borderId="45" xfId="0" applyFont="1" applyFill="1" applyBorder="1" applyAlignment="1">
      <alignment vertical="center"/>
    </xf>
    <xf numFmtId="0" fontId="0" fillId="13" borderId="47" xfId="0" applyFill="1" applyBorder="1"/>
    <xf numFmtId="0" fontId="0" fillId="13" borderId="47" xfId="0" applyFill="1" applyBorder="1" applyAlignment="1">
      <alignment vertical="center"/>
    </xf>
    <xf numFmtId="0" fontId="0" fillId="20" borderId="47" xfId="0" applyFill="1" applyBorder="1" applyAlignment="1">
      <alignment vertical="center"/>
    </xf>
    <xf numFmtId="14" fontId="0" fillId="13" borderId="19" xfId="0" applyNumberFormat="1" applyFill="1" applyBorder="1" applyAlignment="1">
      <alignment horizontal="left" vertical="center"/>
    </xf>
    <xf numFmtId="0" fontId="5" fillId="13" borderId="51" xfId="0" applyFont="1" applyFill="1" applyBorder="1" applyAlignment="1">
      <alignment vertical="center"/>
    </xf>
    <xf numFmtId="0" fontId="3" fillId="13" borderId="46" xfId="0" applyFont="1" applyFill="1" applyBorder="1"/>
    <xf numFmtId="0" fontId="3" fillId="13" borderId="0" xfId="0" applyFont="1" applyFill="1" applyAlignment="1">
      <alignment vertical="center" wrapText="1"/>
    </xf>
    <xf numFmtId="0" fontId="42" fillId="13" borderId="47" xfId="0" applyFont="1" applyFill="1" applyBorder="1" applyAlignment="1">
      <alignment vertical="top"/>
    </xf>
    <xf numFmtId="0" fontId="42" fillId="13" borderId="52" xfId="0" applyFont="1" applyFill="1" applyBorder="1" applyAlignment="1">
      <alignment vertical="top"/>
    </xf>
    <xf numFmtId="0" fontId="3" fillId="18" borderId="25" xfId="0" applyFont="1" applyFill="1" applyBorder="1"/>
    <xf numFmtId="0" fontId="36" fillId="13" borderId="0" xfId="0" applyFont="1" applyFill="1" applyAlignment="1">
      <alignment horizontal="justify" vertical="top" wrapText="1"/>
    </xf>
    <xf numFmtId="14" fontId="0" fillId="17" borderId="53" xfId="0" applyNumberFormat="1" applyFill="1" applyBorder="1" applyAlignment="1">
      <alignment horizontal="center"/>
    </xf>
    <xf numFmtId="0" fontId="48" fillId="13" borderId="0" xfId="0" applyFont="1" applyFill="1" applyAlignment="1">
      <alignment vertical="top"/>
    </xf>
    <xf numFmtId="0" fontId="36" fillId="13" borderId="0" xfId="0" applyFont="1" applyFill="1" applyAlignment="1">
      <alignment horizontal="center" vertical="top" wrapText="1"/>
    </xf>
    <xf numFmtId="0" fontId="0" fillId="0" borderId="0" xfId="0" applyAlignment="1">
      <alignment wrapText="1"/>
    </xf>
    <xf numFmtId="0" fontId="0" fillId="26" borderId="0" xfId="0" applyFill="1"/>
    <xf numFmtId="0" fontId="0" fillId="27" borderId="0" xfId="0" applyFill="1" applyAlignment="1">
      <alignment vertical="center"/>
    </xf>
    <xf numFmtId="0" fontId="30" fillId="27" borderId="0" xfId="0" applyFont="1" applyFill="1" applyAlignment="1">
      <alignment vertical="top"/>
    </xf>
    <xf numFmtId="0" fontId="0" fillId="0" borderId="0" xfId="0" quotePrefix="1"/>
    <xf numFmtId="0" fontId="21" fillId="0" borderId="8" xfId="21" applyFont="1" applyBorder="1" applyAlignment="1">
      <alignment wrapText="1"/>
    </xf>
    <xf numFmtId="0" fontId="3" fillId="13" borderId="0" xfId="0" applyFont="1" applyFill="1" applyAlignment="1">
      <alignment vertical="top" wrapText="1"/>
    </xf>
    <xf numFmtId="0" fontId="0" fillId="13" borderId="0" xfId="0" applyFill="1" applyAlignment="1">
      <alignment horizontal="center" vertical="center" wrapText="1"/>
    </xf>
    <xf numFmtId="0" fontId="3" fillId="27" borderId="40" xfId="0" applyFont="1" applyFill="1" applyBorder="1" applyAlignment="1">
      <alignment horizontal="center" vertical="center" wrapText="1"/>
    </xf>
    <xf numFmtId="0" fontId="31" fillId="13" borderId="44" xfId="0" applyFont="1" applyFill="1" applyBorder="1" applyAlignment="1">
      <alignment vertical="center"/>
    </xf>
    <xf numFmtId="10" fontId="3" fillId="28" borderId="40" xfId="19" applyNumberFormat="1" applyFont="1" applyFill="1" applyBorder="1" applyAlignment="1" applyProtection="1">
      <alignment horizontal="center" vertical="center" wrapText="1"/>
    </xf>
    <xf numFmtId="0" fontId="42" fillId="13" borderId="44" xfId="0" applyFont="1" applyFill="1" applyBorder="1" applyAlignment="1">
      <alignment vertical="top"/>
    </xf>
    <xf numFmtId="0" fontId="5" fillId="28" borderId="42" xfId="0" applyFont="1" applyFill="1" applyBorder="1" applyAlignment="1">
      <alignment vertical="center"/>
    </xf>
    <xf numFmtId="0" fontId="6" fillId="13" borderId="0" xfId="0" applyFont="1" applyFill="1" applyAlignment="1">
      <alignment vertical="center" wrapText="1"/>
    </xf>
    <xf numFmtId="0" fontId="24" fillId="13" borderId="0" xfId="0" applyFont="1" applyFill="1" applyAlignment="1">
      <alignment vertical="center" wrapText="1"/>
    </xf>
    <xf numFmtId="0" fontId="45" fillId="13" borderId="0" xfId="0" applyFont="1" applyFill="1" applyAlignment="1">
      <alignment vertical="center" wrapText="1"/>
    </xf>
    <xf numFmtId="0" fontId="0" fillId="14" borderId="40" xfId="0" applyFill="1" applyBorder="1" applyAlignment="1">
      <alignment vertical="center"/>
    </xf>
    <xf numFmtId="0" fontId="28" fillId="13" borderId="44" xfId="0" applyFont="1" applyFill="1" applyBorder="1" applyAlignment="1">
      <alignment vertical="center" wrapText="1"/>
    </xf>
    <xf numFmtId="0" fontId="28" fillId="20" borderId="0" xfId="0" applyFont="1" applyFill="1" applyAlignment="1">
      <alignment vertical="center" wrapText="1"/>
    </xf>
    <xf numFmtId="0" fontId="0" fillId="14" borderId="0" xfId="0" applyFill="1" applyAlignment="1">
      <alignment vertical="center" wrapText="1"/>
    </xf>
    <xf numFmtId="0" fontId="0" fillId="13" borderId="47" xfId="0" applyFill="1" applyBorder="1" applyAlignment="1">
      <alignment vertical="center" wrapText="1"/>
    </xf>
    <xf numFmtId="49" fontId="26" fillId="13" borderId="0" xfId="0" applyNumberFormat="1" applyFont="1" applyFill="1" applyAlignment="1">
      <alignment vertical="center"/>
    </xf>
    <xf numFmtId="0" fontId="34" fillId="13" borderId="0" xfId="0" applyFont="1" applyFill="1" applyAlignment="1">
      <alignment vertical="center" wrapText="1"/>
    </xf>
    <xf numFmtId="0" fontId="48" fillId="13" borderId="44" xfId="0" applyFont="1" applyFill="1" applyBorder="1" applyAlignment="1">
      <alignment vertical="center" wrapText="1"/>
    </xf>
    <xf numFmtId="0" fontId="42" fillId="14" borderId="0" xfId="0" applyFont="1" applyFill="1" applyAlignment="1">
      <alignment vertical="center"/>
    </xf>
    <xf numFmtId="0" fontId="42" fillId="13" borderId="47" xfId="0" applyFont="1" applyFill="1" applyBorder="1" applyAlignment="1">
      <alignment vertical="center"/>
    </xf>
    <xf numFmtId="0" fontId="42" fillId="13" borderId="44" xfId="0" applyFont="1" applyFill="1" applyBorder="1" applyAlignment="1">
      <alignment vertical="center"/>
    </xf>
    <xf numFmtId="0" fontId="42" fillId="13" borderId="51" xfId="0" applyFont="1" applyFill="1" applyBorder="1" applyAlignment="1">
      <alignment vertical="center"/>
    </xf>
    <xf numFmtId="0" fontId="42" fillId="13" borderId="54" xfId="0" applyFont="1" applyFill="1" applyBorder="1" applyAlignment="1">
      <alignment vertical="center"/>
    </xf>
    <xf numFmtId="0" fontId="3" fillId="13" borderId="55" xfId="0" applyFont="1" applyFill="1" applyBorder="1" applyAlignment="1">
      <alignment horizontal="center" vertical="center" wrapText="1"/>
    </xf>
    <xf numFmtId="0" fontId="3" fillId="13" borderId="51" xfId="0" applyFont="1" applyFill="1" applyBorder="1" applyAlignment="1">
      <alignment horizontal="center" vertical="center" wrapText="1"/>
    </xf>
    <xf numFmtId="0" fontId="3" fillId="13" borderId="51" xfId="0" applyFont="1" applyFill="1" applyBorder="1" applyAlignment="1">
      <alignment vertical="center" wrapText="1"/>
    </xf>
    <xf numFmtId="0" fontId="3" fillId="13" borderId="54" xfId="0" quotePrefix="1" applyFont="1" applyFill="1" applyBorder="1" applyAlignment="1">
      <alignment horizontal="center" vertical="center" wrapText="1"/>
    </xf>
    <xf numFmtId="4" fontId="5" fillId="28" borderId="42" xfId="0" applyNumberFormat="1" applyFont="1" applyFill="1" applyBorder="1" applyAlignment="1">
      <alignment horizontal="center" vertical="center" wrapText="1"/>
    </xf>
    <xf numFmtId="0" fontId="29" fillId="13" borderId="0" xfId="0" applyFont="1" applyFill="1" applyAlignment="1">
      <alignment horizontal="center" vertical="center"/>
    </xf>
    <xf numFmtId="0" fontId="42" fillId="27" borderId="0" xfId="0" applyFont="1" applyFill="1" applyAlignment="1">
      <alignment vertical="top"/>
    </xf>
    <xf numFmtId="0" fontId="42" fillId="27" borderId="0" xfId="0" applyFont="1" applyFill="1" applyAlignment="1">
      <alignment horizontal="center" vertical="center"/>
    </xf>
    <xf numFmtId="0" fontId="42" fillId="27" borderId="0" xfId="0" applyFont="1" applyFill="1" applyAlignment="1">
      <alignment vertical="center"/>
    </xf>
    <xf numFmtId="0" fontId="3" fillId="13" borderId="47" xfId="0" applyFont="1" applyFill="1" applyBorder="1" applyAlignment="1">
      <alignment vertical="center"/>
    </xf>
    <xf numFmtId="0" fontId="42" fillId="26" borderId="0" xfId="0" applyFont="1" applyFill="1" applyAlignment="1">
      <alignment vertical="center"/>
    </xf>
    <xf numFmtId="0" fontId="36" fillId="13" borderId="0" xfId="0" applyFont="1" applyFill="1" applyAlignment="1">
      <alignment horizontal="center" vertical="center"/>
    </xf>
    <xf numFmtId="10" fontId="3" fillId="29" borderId="40" xfId="19" applyNumberFormat="1" applyFont="1" applyFill="1" applyBorder="1" applyAlignment="1" applyProtection="1">
      <alignment horizontal="center" vertical="center" wrapText="1"/>
      <protection locked="0"/>
    </xf>
    <xf numFmtId="3" fontId="3" fillId="29" borderId="40" xfId="0" applyNumberFormat="1" applyFont="1" applyFill="1" applyBorder="1" applyAlignment="1" applyProtection="1">
      <alignment horizontal="center" vertical="center" wrapText="1"/>
      <protection locked="0"/>
    </xf>
    <xf numFmtId="0" fontId="48" fillId="13" borderId="44" xfId="0" applyFont="1" applyFill="1" applyBorder="1"/>
    <xf numFmtId="0" fontId="5" fillId="13" borderId="0" xfId="0" quotePrefix="1" applyFont="1" applyFill="1" applyAlignment="1">
      <alignment horizontal="center" vertical="center"/>
    </xf>
    <xf numFmtId="0" fontId="22" fillId="13" borderId="56" xfId="0" applyFont="1" applyFill="1" applyBorder="1" applyAlignment="1">
      <alignment horizontal="center" vertical="center" wrapText="1"/>
    </xf>
    <xf numFmtId="0" fontId="0" fillId="20" borderId="0" xfId="0" applyFill="1" applyAlignment="1">
      <alignment vertical="center"/>
    </xf>
    <xf numFmtId="0" fontId="0" fillId="27" borderId="0" xfId="0" applyFill="1"/>
    <xf numFmtId="0" fontId="3" fillId="29" borderId="40" xfId="0" applyFont="1" applyFill="1" applyBorder="1" applyAlignment="1" applyProtection="1">
      <alignment vertical="top" wrapText="1"/>
      <protection locked="0"/>
    </xf>
    <xf numFmtId="0" fontId="0" fillId="0" borderId="0" xfId="0" applyAlignment="1">
      <alignment vertical="center" wrapText="1"/>
    </xf>
    <xf numFmtId="0" fontId="0" fillId="27" borderId="0" xfId="0" applyFill="1" applyAlignment="1">
      <alignment vertical="center" wrapText="1"/>
    </xf>
    <xf numFmtId="1" fontId="25" fillId="29" borderId="57" xfId="0" applyNumberFormat="1" applyFont="1" applyFill="1" applyBorder="1" applyAlignment="1" applyProtection="1">
      <alignment horizontal="center" vertical="center" wrapText="1"/>
      <protection locked="0"/>
    </xf>
    <xf numFmtId="1" fontId="25" fillId="29" borderId="58" xfId="0" applyNumberFormat="1" applyFont="1" applyFill="1" applyBorder="1" applyAlignment="1" applyProtection="1">
      <alignment horizontal="center" vertical="center" wrapText="1"/>
      <protection locked="0"/>
    </xf>
    <xf numFmtId="1" fontId="25" fillId="29" borderId="59" xfId="0" applyNumberFormat="1" applyFont="1" applyFill="1" applyBorder="1" applyAlignment="1" applyProtection="1">
      <alignment horizontal="center" vertical="center" wrapText="1"/>
      <protection locked="0"/>
    </xf>
    <xf numFmtId="9" fontId="28" fillId="20" borderId="0" xfId="0" applyNumberFormat="1" applyFont="1" applyFill="1" applyAlignment="1">
      <alignment vertical="center" wrapText="1"/>
    </xf>
    <xf numFmtId="164" fontId="0" fillId="27" borderId="0" xfId="0" applyNumberFormat="1" applyFill="1" applyAlignment="1">
      <alignment vertical="center"/>
    </xf>
    <xf numFmtId="1" fontId="25" fillId="29" borderId="60" xfId="0" applyNumberFormat="1" applyFont="1" applyFill="1" applyBorder="1" applyAlignment="1" applyProtection="1">
      <alignment horizontal="center" vertical="center" wrapText="1"/>
      <protection locked="0"/>
    </xf>
    <xf numFmtId="1" fontId="25" fillId="29" borderId="61" xfId="0" applyNumberFormat="1" applyFont="1" applyFill="1" applyBorder="1" applyAlignment="1" applyProtection="1">
      <alignment horizontal="center" vertical="center" wrapText="1"/>
      <protection locked="0"/>
    </xf>
    <xf numFmtId="1" fontId="25" fillId="29" borderId="62" xfId="0" applyNumberFormat="1" applyFont="1" applyFill="1" applyBorder="1" applyAlignment="1" applyProtection="1">
      <alignment horizontal="center" vertical="center" wrapText="1"/>
      <protection locked="0"/>
    </xf>
    <xf numFmtId="0" fontId="22" fillId="13" borderId="63" xfId="0" applyFont="1" applyFill="1" applyBorder="1" applyAlignment="1">
      <alignment horizontal="center" vertical="center" wrapText="1"/>
    </xf>
    <xf numFmtId="0" fontId="22" fillId="13" borderId="59" xfId="0" applyFont="1" applyFill="1" applyBorder="1" applyAlignment="1">
      <alignment horizontal="center" vertical="center" wrapText="1"/>
    </xf>
    <xf numFmtId="4" fontId="3" fillId="28" borderId="64" xfId="0" applyNumberFormat="1" applyFont="1" applyFill="1" applyBorder="1" applyAlignment="1">
      <alignment horizontal="center" vertical="center" wrapText="1"/>
    </xf>
    <xf numFmtId="4" fontId="3" fillId="28" borderId="65" xfId="0" applyNumberFormat="1" applyFont="1" applyFill="1" applyBorder="1" applyAlignment="1">
      <alignment horizontal="center" vertical="center" wrapText="1"/>
    </xf>
    <xf numFmtId="4" fontId="3" fillId="28" borderId="66" xfId="0" applyNumberFormat="1" applyFont="1" applyFill="1" applyBorder="1" applyAlignment="1">
      <alignment horizontal="center" vertical="center" wrapText="1"/>
    </xf>
    <xf numFmtId="0" fontId="3" fillId="26" borderId="64" xfId="0" applyFont="1" applyFill="1" applyBorder="1" applyAlignment="1">
      <alignment horizontal="center" vertical="center"/>
    </xf>
    <xf numFmtId="0" fontId="0" fillId="14" borderId="66" xfId="0" applyFill="1" applyBorder="1" applyAlignment="1">
      <alignment horizontal="center"/>
    </xf>
    <xf numFmtId="4" fontId="25" fillId="29" borderId="39" xfId="0" applyNumberFormat="1" applyFont="1" applyFill="1" applyBorder="1" applyAlignment="1" applyProtection="1">
      <alignment horizontal="center" vertical="center" wrapText="1"/>
      <protection locked="0"/>
    </xf>
    <xf numFmtId="4" fontId="25" fillId="29" borderId="38" xfId="0" applyNumberFormat="1" applyFont="1" applyFill="1" applyBorder="1" applyAlignment="1" applyProtection="1">
      <alignment horizontal="center" vertical="center" wrapText="1"/>
      <protection locked="0"/>
    </xf>
    <xf numFmtId="4" fontId="25" fillId="29" borderId="37" xfId="0" applyNumberFormat="1" applyFont="1" applyFill="1" applyBorder="1" applyAlignment="1" applyProtection="1">
      <alignment horizontal="center" vertical="center" wrapText="1"/>
      <protection locked="0"/>
    </xf>
    <xf numFmtId="49" fontId="3" fillId="20" borderId="40" xfId="0" applyNumberFormat="1" applyFont="1" applyFill="1" applyBorder="1" applyAlignment="1">
      <alignment horizontal="center"/>
    </xf>
    <xf numFmtId="0" fontId="24" fillId="0" borderId="0" xfId="0" applyFont="1"/>
    <xf numFmtId="0" fontId="3" fillId="26" borderId="0" xfId="0" applyFont="1" applyFill="1"/>
    <xf numFmtId="10" fontId="47" fillId="20" borderId="0" xfId="0" applyNumberFormat="1" applyFont="1" applyFill="1" applyAlignment="1">
      <alignment horizontal="center"/>
    </xf>
    <xf numFmtId="0" fontId="49" fillId="0" borderId="0" xfId="25" applyAlignment="1">
      <alignment wrapText="1"/>
    </xf>
    <xf numFmtId="0" fontId="56" fillId="0" borderId="0" xfId="25" applyFont="1" applyAlignment="1">
      <alignment wrapText="1"/>
    </xf>
    <xf numFmtId="0" fontId="8" fillId="0" borderId="0" xfId="15" applyAlignment="1" applyProtection="1">
      <alignment wrapText="1"/>
    </xf>
    <xf numFmtId="0" fontId="49" fillId="0" borderId="0" xfId="25" quotePrefix="1" applyAlignment="1">
      <alignment wrapText="1"/>
    </xf>
    <xf numFmtId="0" fontId="0" fillId="0" borderId="0" xfId="25" applyFont="1" applyAlignment="1">
      <alignment wrapText="1"/>
    </xf>
    <xf numFmtId="0" fontId="60" fillId="13" borderId="0" xfId="0" quotePrefix="1" applyFont="1" applyFill="1" applyAlignment="1">
      <alignment horizontal="right" vertical="top" wrapText="1"/>
    </xf>
    <xf numFmtId="0" fontId="59" fillId="13" borderId="0" xfId="0" applyFont="1" applyFill="1" applyAlignment="1">
      <alignment vertical="center" wrapText="1"/>
    </xf>
    <xf numFmtId="0" fontId="60" fillId="13" borderId="0" xfId="0" applyFont="1" applyFill="1" applyAlignment="1">
      <alignment vertical="center" wrapText="1"/>
    </xf>
    <xf numFmtId="0" fontId="56" fillId="13" borderId="0" xfId="0" applyFont="1" applyFill="1" applyAlignment="1">
      <alignment vertical="center"/>
    </xf>
    <xf numFmtId="0" fontId="59" fillId="13" borderId="36" xfId="0" quotePrefix="1" applyFont="1" applyFill="1" applyBorder="1" applyAlignment="1">
      <alignment horizontal="right" vertical="top" wrapText="1"/>
    </xf>
    <xf numFmtId="0" fontId="59" fillId="13" borderId="0" xfId="0" quotePrefix="1" applyFont="1" applyFill="1" applyAlignment="1">
      <alignment horizontal="right" vertical="top" wrapText="1"/>
    </xf>
    <xf numFmtId="0" fontId="56" fillId="0" borderId="0" xfId="0" applyFont="1" applyAlignment="1">
      <alignment wrapText="1"/>
    </xf>
    <xf numFmtId="0" fontId="21" fillId="27" borderId="8" xfId="21" applyFont="1" applyFill="1" applyBorder="1"/>
    <xf numFmtId="0" fontId="0" fillId="27" borderId="40" xfId="0" applyFill="1" applyBorder="1" applyAlignment="1">
      <alignment horizontal="center" vertical="top"/>
    </xf>
    <xf numFmtId="0" fontId="8" fillId="16" borderId="0" xfId="15" applyFill="1" applyAlignment="1" applyProtection="1">
      <alignment horizontal="left" vertical="top" wrapText="1"/>
    </xf>
    <xf numFmtId="0" fontId="56" fillId="27" borderId="0" xfId="0" applyFont="1" applyFill="1" applyAlignment="1">
      <alignment wrapText="1"/>
    </xf>
    <xf numFmtId="0" fontId="49" fillId="0" borderId="0" xfId="25" applyFont="1" applyAlignment="1">
      <alignment wrapText="1"/>
    </xf>
    <xf numFmtId="0" fontId="56" fillId="0" borderId="0" xfId="25" applyFont="1" applyFill="1" applyAlignment="1">
      <alignment wrapText="1"/>
    </xf>
    <xf numFmtId="0" fontId="5" fillId="31" borderId="12" xfId="0" applyFont="1" applyFill="1" applyBorder="1" applyAlignment="1">
      <alignment horizontal="center"/>
    </xf>
    <xf numFmtId="0" fontId="5" fillId="31" borderId="14" xfId="0" applyFont="1" applyFill="1" applyBorder="1" applyAlignment="1">
      <alignment horizontal="center"/>
    </xf>
    <xf numFmtId="0" fontId="3" fillId="13" borderId="0" xfId="0" applyFont="1" applyFill="1" applyAlignment="1">
      <alignment vertical="top" wrapText="1"/>
    </xf>
    <xf numFmtId="0" fontId="37" fillId="13" borderId="0" xfId="0" applyFont="1" applyFill="1" applyAlignment="1">
      <alignment horizontal="justify" vertical="top" wrapText="1"/>
    </xf>
    <xf numFmtId="0" fontId="8" fillId="13" borderId="0" xfId="15" applyFill="1" applyAlignment="1" applyProtection="1">
      <alignment horizontal="left" vertical="top" wrapText="1"/>
    </xf>
    <xf numFmtId="0" fontId="8" fillId="13" borderId="0" xfId="15" applyFill="1" applyAlignment="1" applyProtection="1">
      <alignment vertical="top" wrapText="1"/>
    </xf>
    <xf numFmtId="0" fontId="5" fillId="31" borderId="13" xfId="0" applyFont="1" applyFill="1" applyBorder="1" applyAlignment="1">
      <alignment horizontal="center"/>
    </xf>
    <xf numFmtId="0" fontId="8" fillId="31" borderId="12" xfId="15" applyFill="1" applyBorder="1" applyAlignment="1" applyProtection="1">
      <alignment horizontal="center"/>
    </xf>
    <xf numFmtId="0" fontId="8" fillId="31" borderId="14" xfId="15" applyFill="1" applyBorder="1" applyAlignment="1" applyProtection="1">
      <alignment horizontal="center"/>
    </xf>
    <xf numFmtId="0" fontId="10" fillId="13" borderId="0" xfId="0" applyFont="1" applyFill="1" applyAlignment="1">
      <alignment vertical="top" wrapText="1"/>
    </xf>
    <xf numFmtId="0" fontId="5" fillId="31" borderId="50" xfId="0" applyFont="1" applyFill="1" applyBorder="1" applyAlignment="1">
      <alignment horizontal="center" vertical="top" wrapText="1"/>
    </xf>
    <xf numFmtId="0" fontId="0" fillId="31" borderId="46" xfId="0" applyFill="1" applyBorder="1" applyAlignment="1">
      <alignment horizontal="center" vertical="top" wrapText="1"/>
    </xf>
    <xf numFmtId="0" fontId="0" fillId="31" borderId="47" xfId="0" applyFill="1" applyBorder="1" applyAlignment="1">
      <alignment horizontal="center" vertical="top" wrapText="1"/>
    </xf>
    <xf numFmtId="0" fontId="0" fillId="31" borderId="44" xfId="0" applyFill="1" applyBorder="1" applyAlignment="1">
      <alignment horizontal="center" vertical="top" wrapText="1"/>
    </xf>
    <xf numFmtId="0" fontId="0" fillId="31" borderId="52" xfId="0" applyFill="1" applyBorder="1" applyAlignment="1">
      <alignment horizontal="center" vertical="top" wrapText="1"/>
    </xf>
    <xf numFmtId="0" fontId="0" fillId="31" borderId="49" xfId="0" applyFill="1" applyBorder="1" applyAlignment="1">
      <alignment horizontal="center" vertical="top" wrapText="1"/>
    </xf>
    <xf numFmtId="0" fontId="8" fillId="31" borderId="68" xfId="15" applyFill="1" applyBorder="1" applyAlignment="1" applyProtection="1">
      <alignment horizontal="center" vertical="top" wrapText="1"/>
    </xf>
    <xf numFmtId="0" fontId="8" fillId="31" borderId="70" xfId="15" applyFill="1" applyBorder="1" applyAlignment="1" applyProtection="1">
      <alignment horizontal="center" vertical="top" wrapText="1"/>
    </xf>
    <xf numFmtId="0" fontId="8" fillId="31" borderId="71" xfId="15" applyFill="1" applyBorder="1" applyAlignment="1" applyProtection="1">
      <alignment horizontal="center" vertical="top" wrapText="1"/>
    </xf>
    <xf numFmtId="0" fontId="36" fillId="13" borderId="0" xfId="0" applyFont="1" applyFill="1" applyAlignment="1">
      <alignment horizontal="justify" vertical="top" wrapText="1"/>
    </xf>
    <xf numFmtId="0" fontId="0" fillId="13" borderId="39" xfId="0" applyFill="1" applyBorder="1" applyAlignment="1">
      <alignment vertical="center" wrapText="1"/>
    </xf>
    <xf numFmtId="0" fontId="0" fillId="13" borderId="32" xfId="0" applyFill="1" applyBorder="1" applyAlignment="1">
      <alignment vertical="center" wrapText="1"/>
    </xf>
    <xf numFmtId="0" fontId="0" fillId="13" borderId="74" xfId="0" applyFill="1" applyBorder="1" applyAlignment="1">
      <alignment vertical="center" wrapText="1"/>
    </xf>
    <xf numFmtId="0" fontId="0" fillId="13" borderId="37" xfId="0" applyFill="1" applyBorder="1" applyAlignment="1">
      <alignment vertical="center" wrapText="1"/>
    </xf>
    <xf numFmtId="0" fontId="0" fillId="13" borderId="29" xfId="0" applyFill="1" applyBorder="1" applyAlignment="1">
      <alignment vertical="center" wrapText="1"/>
    </xf>
    <xf numFmtId="0" fontId="0" fillId="13" borderId="75" xfId="0" applyFill="1" applyBorder="1" applyAlignment="1">
      <alignment vertical="center" wrapText="1"/>
    </xf>
    <xf numFmtId="0" fontId="0" fillId="13" borderId="38" xfId="0" applyFill="1" applyBorder="1" applyAlignment="1">
      <alignment vertical="center" wrapText="1"/>
    </xf>
    <xf numFmtId="0" fontId="0" fillId="13" borderId="20" xfId="0" applyFill="1" applyBorder="1" applyAlignment="1">
      <alignment vertical="center" wrapText="1"/>
    </xf>
    <xf numFmtId="0" fontId="0" fillId="13" borderId="21" xfId="0" applyFill="1" applyBorder="1" applyAlignment="1">
      <alignment vertical="center" wrapText="1"/>
    </xf>
    <xf numFmtId="0" fontId="61" fillId="14" borderId="0" xfId="0" applyFont="1" applyFill="1" applyAlignment="1">
      <alignment horizontal="left" vertical="center" wrapText="1"/>
    </xf>
    <xf numFmtId="0" fontId="62" fillId="0" borderId="0" xfId="0" applyFont="1" applyAlignment="1">
      <alignment vertical="center" wrapText="1"/>
    </xf>
    <xf numFmtId="0" fontId="39" fillId="13" borderId="0" xfId="0" applyFont="1" applyFill="1" applyAlignment="1">
      <alignment horizontal="left" vertical="top" wrapText="1"/>
    </xf>
    <xf numFmtId="0" fontId="38" fillId="13" borderId="0" xfId="15" applyFont="1" applyFill="1" applyAlignment="1" applyProtection="1"/>
    <xf numFmtId="0" fontId="37" fillId="13" borderId="0" xfId="0" applyFont="1" applyFill="1"/>
    <xf numFmtId="0" fontId="8" fillId="13" borderId="0" xfId="15" applyFill="1" applyAlignment="1" applyProtection="1"/>
    <xf numFmtId="0" fontId="3" fillId="27" borderId="0" xfId="0" applyFont="1" applyFill="1" applyAlignment="1">
      <alignment vertical="top" wrapText="1"/>
    </xf>
    <xf numFmtId="0" fontId="42" fillId="27" borderId="0" xfId="0" applyFont="1" applyFill="1" applyAlignment="1">
      <alignment vertical="top" wrapText="1"/>
    </xf>
    <xf numFmtId="0" fontId="8" fillId="31" borderId="69" xfId="15" applyFill="1" applyBorder="1" applyAlignment="1" applyProtection="1">
      <alignment horizontal="center" vertical="top" wrapText="1"/>
    </xf>
    <xf numFmtId="0" fontId="8" fillId="31" borderId="72" xfId="15" applyFill="1" applyBorder="1" applyAlignment="1" applyProtection="1">
      <alignment horizontal="center" vertical="top" wrapText="1"/>
    </xf>
    <xf numFmtId="0" fontId="8" fillId="31" borderId="73" xfId="15" applyFill="1" applyBorder="1" applyAlignment="1" applyProtection="1">
      <alignment horizontal="center" vertical="top" wrapText="1"/>
    </xf>
    <xf numFmtId="0" fontId="40" fillId="13" borderId="0" xfId="0" applyFont="1" applyFill="1" applyAlignment="1">
      <alignment horizontal="left" vertical="top" wrapText="1"/>
    </xf>
    <xf numFmtId="0" fontId="5" fillId="27" borderId="0" xfId="0" applyFont="1" applyFill="1" applyAlignment="1">
      <alignment vertical="top" wrapText="1"/>
    </xf>
    <xf numFmtId="0" fontId="38" fillId="13" borderId="0" xfId="0" applyFont="1" applyFill="1" applyAlignment="1">
      <alignment horizontal="justify" vertical="top" wrapText="1"/>
    </xf>
    <xf numFmtId="0" fontId="42" fillId="13" borderId="0" xfId="0" applyFont="1" applyFill="1" applyAlignment="1">
      <alignment vertical="top" wrapText="1"/>
    </xf>
    <xf numFmtId="0" fontId="41" fillId="13" borderId="0" xfId="0" applyFont="1" applyFill="1" applyAlignment="1">
      <alignment horizontal="justify" vertical="top" wrapText="1"/>
    </xf>
    <xf numFmtId="0" fontId="42" fillId="13" borderId="0" xfId="0" applyFont="1" applyFill="1" applyAlignment="1">
      <alignment horizontal="justify" vertical="top" wrapText="1"/>
    </xf>
    <xf numFmtId="0" fontId="0" fillId="30" borderId="40" xfId="0" applyFill="1" applyBorder="1" applyAlignment="1">
      <alignment vertical="top" wrapText="1"/>
    </xf>
    <xf numFmtId="0" fontId="0" fillId="31" borderId="40" xfId="0" applyFill="1" applyBorder="1" applyAlignment="1">
      <alignment vertical="top" wrapText="1"/>
    </xf>
    <xf numFmtId="0" fontId="0" fillId="25" borderId="40" xfId="0" applyFill="1" applyBorder="1" applyAlignment="1">
      <alignment vertical="top" wrapText="1"/>
    </xf>
    <xf numFmtId="0" fontId="42" fillId="13" borderId="40" xfId="0" applyFont="1" applyFill="1" applyBorder="1" applyAlignment="1">
      <alignment vertical="top" wrapText="1"/>
    </xf>
    <xf numFmtId="165" fontId="0" fillId="24" borderId="40" xfId="0" applyNumberFormat="1" applyFill="1" applyBorder="1" applyAlignment="1" applyProtection="1">
      <alignment vertical="top" wrapText="1"/>
      <protection locked="0"/>
    </xf>
    <xf numFmtId="0" fontId="42" fillId="13" borderId="40" xfId="0" applyFont="1" applyFill="1" applyBorder="1" applyAlignment="1" applyProtection="1">
      <alignment vertical="top" wrapText="1"/>
      <protection locked="0"/>
    </xf>
    <xf numFmtId="165" fontId="0" fillId="18" borderId="40" xfId="0" applyNumberFormat="1" applyFill="1" applyBorder="1" applyAlignment="1">
      <alignment vertical="top" wrapText="1"/>
    </xf>
    <xf numFmtId="0" fontId="27" fillId="13" borderId="8" xfId="0" applyFont="1" applyFill="1" applyBorder="1" applyAlignment="1">
      <alignment vertical="top" wrapText="1"/>
    </xf>
    <xf numFmtId="0" fontId="5" fillId="23" borderId="12" xfId="0" applyFont="1" applyFill="1" applyBorder="1" applyAlignment="1">
      <alignment horizontal="left" vertical="center" wrapText="1" indent="1"/>
    </xf>
    <xf numFmtId="0" fontId="5" fillId="23" borderId="13" xfId="0" applyFont="1" applyFill="1" applyBorder="1" applyAlignment="1">
      <alignment horizontal="left" vertical="center" wrapText="1" indent="1"/>
    </xf>
    <xf numFmtId="0" fontId="42" fillId="13" borderId="14" xfId="0" applyFont="1" applyFill="1" applyBorder="1" applyAlignment="1">
      <alignment horizontal="left" vertical="center" wrapText="1" indent="1"/>
    </xf>
    <xf numFmtId="0" fontId="41" fillId="13" borderId="0" xfId="0" applyFont="1" applyFill="1" applyAlignment="1">
      <alignment horizontal="left" vertical="top" wrapText="1"/>
    </xf>
    <xf numFmtId="0" fontId="42" fillId="13" borderId="0" xfId="0" applyFont="1" applyFill="1" applyAlignment="1">
      <alignment horizontal="left" vertical="top" wrapText="1"/>
    </xf>
    <xf numFmtId="0" fontId="59" fillId="13" borderId="36" xfId="0" quotePrefix="1" applyFont="1" applyFill="1" applyBorder="1" applyAlignment="1">
      <alignment horizontal="right" vertical="top" wrapText="1"/>
    </xf>
    <xf numFmtId="0" fontId="59" fillId="13" borderId="0" xfId="0" quotePrefix="1" applyFont="1" applyFill="1" applyAlignment="1">
      <alignment horizontal="right" vertical="top" wrapText="1"/>
    </xf>
    <xf numFmtId="0" fontId="60" fillId="13" borderId="0" xfId="0" applyFont="1" applyFill="1" applyAlignment="1">
      <alignment horizontal="left" vertical="top" wrapText="1"/>
    </xf>
    <xf numFmtId="0" fontId="60" fillId="13" borderId="36" xfId="0" applyFont="1" applyFill="1" applyBorder="1" applyAlignment="1">
      <alignment horizontal="left" vertical="top" wrapText="1"/>
    </xf>
    <xf numFmtId="0" fontId="22" fillId="13" borderId="76" xfId="0" applyFont="1" applyFill="1" applyBorder="1" applyAlignment="1">
      <alignment horizontal="center" vertical="center" wrapText="1"/>
    </xf>
    <xf numFmtId="0" fontId="22" fillId="13" borderId="81" xfId="0" applyFont="1" applyFill="1" applyBorder="1" applyAlignment="1">
      <alignment horizontal="center" vertical="center" wrapText="1"/>
    </xf>
    <xf numFmtId="0" fontId="60" fillId="13" borderId="0" xfId="0" applyFont="1" applyFill="1" applyAlignment="1">
      <alignment horizontal="left" vertical="center" wrapText="1"/>
    </xf>
    <xf numFmtId="0" fontId="5" fillId="13" borderId="51" xfId="0" applyFont="1" applyFill="1" applyBorder="1" applyAlignment="1">
      <alignment horizontal="left" vertical="center" wrapText="1"/>
    </xf>
    <xf numFmtId="0" fontId="5" fillId="13" borderId="82" xfId="0" applyFont="1" applyFill="1" applyBorder="1" applyAlignment="1">
      <alignment horizontal="left" vertical="center" wrapText="1"/>
    </xf>
    <xf numFmtId="0" fontId="60" fillId="13" borderId="0" xfId="0" applyFont="1" applyFill="1" applyAlignment="1">
      <alignment horizontal="justify" vertical="top" wrapText="1"/>
    </xf>
    <xf numFmtId="0" fontId="60" fillId="13" borderId="0" xfId="0" applyFont="1" applyFill="1" applyAlignment="1">
      <alignment horizontal="justify" vertical="center" wrapText="1"/>
    </xf>
    <xf numFmtId="0" fontId="46" fillId="13" borderId="0" xfId="0" applyFont="1" applyFill="1" applyAlignment="1">
      <alignment horizontal="left" vertical="top" wrapText="1"/>
    </xf>
    <xf numFmtId="0" fontId="58" fillId="13" borderId="0" xfId="0" applyFont="1" applyFill="1" applyAlignment="1">
      <alignment horizontal="left" vertical="center" wrapText="1"/>
    </xf>
    <xf numFmtId="0" fontId="3" fillId="13" borderId="0" xfId="0" applyFont="1" applyFill="1" applyAlignment="1">
      <alignment horizontal="right" vertical="center"/>
    </xf>
    <xf numFmtId="0" fontId="3" fillId="13" borderId="26" xfId="0" applyFont="1" applyFill="1" applyBorder="1" applyAlignment="1">
      <alignment horizontal="right" vertical="center"/>
    </xf>
    <xf numFmtId="0" fontId="5" fillId="13" borderId="0" xfId="0" applyFont="1" applyFill="1" applyAlignment="1">
      <alignment horizontal="left" vertical="center" wrapText="1"/>
    </xf>
    <xf numFmtId="0" fontId="4" fillId="22" borderId="0" xfId="0" applyFont="1" applyFill="1" applyAlignment="1">
      <alignment horizontal="left" vertical="center"/>
    </xf>
    <xf numFmtId="0" fontId="5" fillId="31" borderId="50" xfId="0" applyFont="1" applyFill="1" applyBorder="1" applyAlignment="1">
      <alignment horizontal="center" vertical="center" wrapText="1"/>
    </xf>
    <xf numFmtId="0" fontId="3" fillId="31" borderId="45" xfId="0" applyFont="1" applyFill="1" applyBorder="1" applyAlignment="1">
      <alignment horizontal="center" vertical="center" wrapText="1"/>
    </xf>
    <xf numFmtId="0" fontId="3" fillId="31" borderId="46" xfId="0" applyFont="1" applyFill="1" applyBorder="1" applyAlignment="1">
      <alignment horizontal="center" vertical="center" wrapText="1"/>
    </xf>
    <xf numFmtId="0" fontId="0" fillId="31" borderId="47" xfId="0" applyFill="1" applyBorder="1" applyAlignment="1">
      <alignment horizontal="center" vertical="center" wrapText="1"/>
    </xf>
    <xf numFmtId="0" fontId="0" fillId="31" borderId="0" xfId="0" applyFill="1" applyAlignment="1">
      <alignment horizontal="center" vertical="center" wrapText="1"/>
    </xf>
    <xf numFmtId="0" fontId="0" fillId="31" borderId="44" xfId="0" applyFill="1" applyBorder="1" applyAlignment="1">
      <alignment horizontal="center" vertical="center" wrapText="1"/>
    </xf>
    <xf numFmtId="0" fontId="0" fillId="31" borderId="52" xfId="0" applyFill="1" applyBorder="1" applyAlignment="1">
      <alignment horizontal="center" vertical="center" wrapText="1"/>
    </xf>
    <xf numFmtId="0" fontId="0" fillId="31" borderId="48" xfId="0" applyFill="1" applyBorder="1" applyAlignment="1">
      <alignment horizontal="center" vertical="center" wrapText="1"/>
    </xf>
    <xf numFmtId="0" fontId="0" fillId="31" borderId="49" xfId="0" applyFill="1" applyBorder="1" applyAlignment="1">
      <alignment horizontal="center" vertical="center" wrapText="1"/>
    </xf>
    <xf numFmtId="0" fontId="59" fillId="13" borderId="0" xfId="0" applyFont="1" applyFill="1" applyAlignment="1">
      <alignment horizontal="left" vertical="center" wrapText="1"/>
    </xf>
    <xf numFmtId="0" fontId="25" fillId="29" borderId="37" xfId="0" applyFont="1" applyFill="1" applyBorder="1" applyAlignment="1" applyProtection="1">
      <alignment horizontal="left" vertical="center"/>
      <protection locked="0"/>
    </xf>
    <xf numFmtId="0" fontId="25" fillId="29" borderId="29" xfId="0" applyFont="1" applyFill="1" applyBorder="1" applyAlignment="1" applyProtection="1">
      <alignment horizontal="left" vertical="center"/>
      <protection locked="0"/>
    </xf>
    <xf numFmtId="4" fontId="25" fillId="29" borderId="37" xfId="0" applyNumberFormat="1" applyFont="1" applyFill="1" applyBorder="1" applyAlignment="1" applyProtection="1">
      <alignment horizontal="center" vertical="center" wrapText="1"/>
      <protection locked="0"/>
    </xf>
    <xf numFmtId="4" fontId="25" fillId="29" borderId="30" xfId="0" applyNumberFormat="1" applyFont="1" applyFill="1" applyBorder="1" applyAlignment="1" applyProtection="1">
      <alignment horizontal="center" vertical="center" wrapText="1"/>
      <protection locked="0"/>
    </xf>
    <xf numFmtId="4" fontId="25" fillId="29" borderId="39" xfId="0" applyNumberFormat="1" applyFont="1" applyFill="1" applyBorder="1" applyAlignment="1" applyProtection="1">
      <alignment horizontal="center" vertical="center" wrapText="1"/>
      <protection locked="0"/>
    </xf>
    <xf numFmtId="4" fontId="25" fillId="29" borderId="33" xfId="0" applyNumberFormat="1" applyFont="1" applyFill="1" applyBorder="1" applyAlignment="1" applyProtection="1">
      <alignment horizontal="center" vertical="center" wrapText="1"/>
      <protection locked="0"/>
    </xf>
    <xf numFmtId="0" fontId="3" fillId="13" borderId="51" xfId="0" applyFont="1" applyFill="1" applyBorder="1" applyAlignment="1">
      <alignment horizontal="left" vertical="top" wrapText="1"/>
    </xf>
    <xf numFmtId="0" fontId="3" fillId="13" borderId="82" xfId="0" applyFont="1" applyFill="1" applyBorder="1" applyAlignment="1">
      <alignment horizontal="left" vertical="top" wrapText="1"/>
    </xf>
    <xf numFmtId="0" fontId="10" fillId="13" borderId="0" xfId="0" applyFont="1" applyFill="1" applyAlignment="1">
      <alignment horizontal="left" vertical="center" wrapText="1"/>
    </xf>
    <xf numFmtId="4" fontId="25" fillId="29" borderId="38" xfId="0" applyNumberFormat="1" applyFont="1" applyFill="1" applyBorder="1" applyAlignment="1" applyProtection="1">
      <alignment horizontal="center" vertical="center" wrapText="1"/>
      <protection locked="0"/>
    </xf>
    <xf numFmtId="4" fontId="25" fillId="29" borderId="31" xfId="0" applyNumberFormat="1" applyFont="1" applyFill="1" applyBorder="1" applyAlignment="1" applyProtection="1">
      <alignment horizontal="center" vertical="center" wrapText="1"/>
      <protection locked="0"/>
    </xf>
    <xf numFmtId="0" fontId="25" fillId="29" borderId="38" xfId="0" applyFont="1" applyFill="1" applyBorder="1" applyAlignment="1" applyProtection="1">
      <alignment horizontal="left" vertical="center"/>
      <protection locked="0"/>
    </xf>
    <xf numFmtId="0" fontId="25" fillId="29" borderId="20" xfId="0" applyFont="1" applyFill="1" applyBorder="1" applyAlignment="1" applyProtection="1">
      <alignment horizontal="left" vertical="center"/>
      <protection locked="0"/>
    </xf>
    <xf numFmtId="0" fontId="22" fillId="13" borderId="77" xfId="0" applyFont="1" applyFill="1" applyBorder="1" applyAlignment="1">
      <alignment horizontal="center" vertical="center" wrapText="1"/>
    </xf>
    <xf numFmtId="0" fontId="22" fillId="13" borderId="50" xfId="0" applyFont="1" applyFill="1" applyBorder="1" applyAlignment="1">
      <alignment horizontal="center" vertical="center" wrapText="1"/>
    </xf>
    <xf numFmtId="0" fontId="22" fillId="13" borderId="46" xfId="0" applyFont="1" applyFill="1" applyBorder="1" applyAlignment="1">
      <alignment horizontal="center" vertical="center" wrapText="1"/>
    </xf>
    <xf numFmtId="0" fontId="22" fillId="13" borderId="52" xfId="0" applyFont="1" applyFill="1" applyBorder="1" applyAlignment="1">
      <alignment horizontal="center" vertical="center" wrapText="1"/>
    </xf>
    <xf numFmtId="0" fontId="22" fillId="13" borderId="49" xfId="0" applyFont="1" applyFill="1" applyBorder="1" applyAlignment="1">
      <alignment horizontal="center" vertical="center" wrapText="1"/>
    </xf>
    <xf numFmtId="0" fontId="22" fillId="13" borderId="78" xfId="0" applyFont="1" applyFill="1" applyBorder="1" applyAlignment="1">
      <alignment horizontal="center" vertical="center" wrapText="1"/>
    </xf>
    <xf numFmtId="0" fontId="22" fillId="13" borderId="79" xfId="0" applyFont="1" applyFill="1" applyBorder="1" applyAlignment="1">
      <alignment horizontal="center" vertical="center" wrapText="1"/>
    </xf>
    <xf numFmtId="0" fontId="22" fillId="13" borderId="80" xfId="0" applyFont="1" applyFill="1" applyBorder="1" applyAlignment="1">
      <alignment horizontal="center" vertical="center" wrapText="1"/>
    </xf>
    <xf numFmtId="0" fontId="58" fillId="13" borderId="0" xfId="0" applyFont="1" applyFill="1" applyAlignment="1">
      <alignment horizontal="justify" vertical="center" wrapText="1"/>
    </xf>
    <xf numFmtId="0" fontId="22" fillId="13" borderId="45" xfId="0" applyFont="1" applyFill="1" applyBorder="1" applyAlignment="1">
      <alignment horizontal="center" vertical="center" wrapText="1"/>
    </xf>
    <xf numFmtId="0" fontId="22" fillId="13" borderId="48" xfId="0" applyFont="1" applyFill="1" applyBorder="1" applyAlignment="1">
      <alignment horizontal="center" vertical="center" wrapText="1"/>
    </xf>
    <xf numFmtId="0" fontId="25" fillId="29" borderId="39" xfId="0" applyFont="1" applyFill="1" applyBorder="1" applyAlignment="1" applyProtection="1">
      <alignment horizontal="left" vertical="center"/>
      <protection locked="0"/>
    </xf>
    <xf numFmtId="0" fontId="25" fillId="29" borderId="32" xfId="0" applyFont="1" applyFill="1" applyBorder="1" applyAlignment="1" applyProtection="1">
      <alignment horizontal="left" vertical="center"/>
      <protection locked="0"/>
    </xf>
    <xf numFmtId="0" fontId="8" fillId="27" borderId="0" xfId="15" applyFill="1" applyAlignment="1" applyProtection="1">
      <alignment vertical="top" wrapText="1"/>
    </xf>
    <xf numFmtId="0" fontId="63" fillId="13" borderId="0" xfId="0" applyFont="1" applyFill="1" applyAlignment="1">
      <alignment horizontal="left" vertical="top" wrapText="1"/>
    </xf>
    <xf numFmtId="0" fontId="63" fillId="27" borderId="0" xfId="0" applyFont="1" applyFill="1" applyAlignment="1">
      <alignment horizontal="left" vertical="top" wrapText="1"/>
    </xf>
    <xf numFmtId="0" fontId="63" fillId="27" borderId="0" xfId="0" applyFont="1" applyFill="1" applyAlignment="1">
      <alignment vertical="top" wrapText="1"/>
    </xf>
    <xf numFmtId="0" fontId="64" fillId="27" borderId="0" xfId="0" applyFont="1" applyFill="1" applyAlignment="1">
      <alignment vertical="top" wrapText="1"/>
    </xf>
    <xf numFmtId="0" fontId="65" fillId="28" borderId="67" xfId="0" applyFont="1" applyFill="1" applyBorder="1" applyAlignment="1">
      <alignment horizontal="center" vertical="center" wrapText="1"/>
    </xf>
  </cellXfs>
  <cellStyles count="118">
    <cellStyle name="20% - Accent1" xfId="27" xr:uid="{00000000-0005-0000-0000-000000000000}"/>
    <cellStyle name="20% - Accent1 2" xfId="107" xr:uid="{00000000-0005-0000-0000-000001000000}"/>
    <cellStyle name="20% - Accent2" xfId="28" xr:uid="{00000000-0005-0000-0000-000002000000}"/>
    <cellStyle name="20% - Accent2 2" xfId="106" xr:uid="{00000000-0005-0000-0000-000003000000}"/>
    <cellStyle name="20% - Accent3" xfId="29" xr:uid="{00000000-0005-0000-0000-000004000000}"/>
    <cellStyle name="20% - Accent3 2" xfId="105" xr:uid="{00000000-0005-0000-0000-000005000000}"/>
    <cellStyle name="20% - Accent4" xfId="30" xr:uid="{00000000-0005-0000-0000-000006000000}"/>
    <cellStyle name="20% - Accent4 2" xfId="104" xr:uid="{00000000-0005-0000-0000-000007000000}"/>
    <cellStyle name="20% - Accent5" xfId="31" xr:uid="{00000000-0005-0000-0000-000008000000}"/>
    <cellStyle name="20% - Accent5 2" xfId="103" xr:uid="{00000000-0005-0000-0000-000009000000}"/>
    <cellStyle name="20% - Accent6" xfId="32" xr:uid="{00000000-0005-0000-0000-00000A000000}"/>
    <cellStyle name="20% - Accent6 2" xfId="102" xr:uid="{00000000-0005-0000-0000-00000B000000}"/>
    <cellStyle name="20% - Akzent1" xfId="33" xr:uid="{00000000-0005-0000-0000-00000C000000}"/>
    <cellStyle name="20% - Akzent2" xfId="34" xr:uid="{00000000-0005-0000-0000-00000D000000}"/>
    <cellStyle name="20% - Akzent3" xfId="35" xr:uid="{00000000-0005-0000-0000-00000E000000}"/>
    <cellStyle name="20% - Akzent4" xfId="36" xr:uid="{00000000-0005-0000-0000-00000F000000}"/>
    <cellStyle name="20% - Akzent5" xfId="37" xr:uid="{00000000-0005-0000-0000-000010000000}"/>
    <cellStyle name="20% - Akzent6" xfId="38" xr:uid="{00000000-0005-0000-0000-000011000000}"/>
    <cellStyle name="40% - Accent1" xfId="39" xr:uid="{00000000-0005-0000-0000-000012000000}"/>
    <cellStyle name="40% - Accent1 2" xfId="101" xr:uid="{00000000-0005-0000-0000-000013000000}"/>
    <cellStyle name="40% - Accent2" xfId="40" xr:uid="{00000000-0005-0000-0000-000014000000}"/>
    <cellStyle name="40% - Accent2 2" xfId="100" xr:uid="{00000000-0005-0000-0000-000015000000}"/>
    <cellStyle name="40% - Accent3" xfId="41" xr:uid="{00000000-0005-0000-0000-000016000000}"/>
    <cellStyle name="40% - Accent3 2" xfId="99" xr:uid="{00000000-0005-0000-0000-000017000000}"/>
    <cellStyle name="40% - Accent4" xfId="42" xr:uid="{00000000-0005-0000-0000-000018000000}"/>
    <cellStyle name="40% - Accent4 2" xfId="98" xr:uid="{00000000-0005-0000-0000-000019000000}"/>
    <cellStyle name="40% - Accent5" xfId="43" xr:uid="{00000000-0005-0000-0000-00001A000000}"/>
    <cellStyle name="40% - Accent5 2" xfId="97" xr:uid="{00000000-0005-0000-0000-00001B000000}"/>
    <cellStyle name="40% - Accent6" xfId="44" xr:uid="{00000000-0005-0000-0000-00001C000000}"/>
    <cellStyle name="40% - Accent6 2" xfId="96" xr:uid="{00000000-0005-0000-0000-00001D000000}"/>
    <cellStyle name="40% - Akzent1" xfId="45" xr:uid="{00000000-0005-0000-0000-00001E000000}"/>
    <cellStyle name="40% - Akzent2" xfId="46" xr:uid="{00000000-0005-0000-0000-00001F000000}"/>
    <cellStyle name="40% - Akzent3" xfId="47" xr:uid="{00000000-0005-0000-0000-000020000000}"/>
    <cellStyle name="40% - Akzent4" xfId="48" xr:uid="{00000000-0005-0000-0000-000021000000}"/>
    <cellStyle name="40% - Akzent5" xfId="49" xr:uid="{00000000-0005-0000-0000-000022000000}"/>
    <cellStyle name="40% - Akzent6" xfId="50" xr:uid="{00000000-0005-0000-0000-000023000000}"/>
    <cellStyle name="5x indented GHG Textfiels" xfId="1" xr:uid="{00000000-0005-0000-0000-000024000000}"/>
    <cellStyle name="60% - Accent1" xfId="51" xr:uid="{00000000-0005-0000-0000-000025000000}"/>
    <cellStyle name="60% - Accent2" xfId="52" xr:uid="{00000000-0005-0000-0000-000026000000}"/>
    <cellStyle name="60% - Accent3" xfId="53" xr:uid="{00000000-0005-0000-0000-000027000000}"/>
    <cellStyle name="60% - Accent4" xfId="54" xr:uid="{00000000-0005-0000-0000-000028000000}"/>
    <cellStyle name="60% - Accent5" xfId="55" xr:uid="{00000000-0005-0000-0000-000029000000}"/>
    <cellStyle name="60% - Accent6" xfId="56" xr:uid="{00000000-0005-0000-0000-00002A000000}"/>
    <cellStyle name="60% - Akzent1" xfId="57" xr:uid="{00000000-0005-0000-0000-00002B000000}"/>
    <cellStyle name="60% - Akzent2" xfId="58" xr:uid="{00000000-0005-0000-0000-00002C000000}"/>
    <cellStyle name="60% - Akzent3" xfId="59" xr:uid="{00000000-0005-0000-0000-00002D000000}"/>
    <cellStyle name="60% - Akzent4" xfId="60" xr:uid="{00000000-0005-0000-0000-00002E000000}"/>
    <cellStyle name="60% - Akzent5" xfId="61" xr:uid="{00000000-0005-0000-0000-00002F000000}"/>
    <cellStyle name="60% - Akzent6" xfId="62" xr:uid="{00000000-0005-0000-0000-000030000000}"/>
    <cellStyle name="Accent1" xfId="2" xr:uid="{00000000-0005-0000-0000-000031000000}"/>
    <cellStyle name="Accent2" xfId="3" xr:uid="{00000000-0005-0000-0000-000032000000}"/>
    <cellStyle name="Accent3" xfId="4" xr:uid="{00000000-0005-0000-0000-000033000000}"/>
    <cellStyle name="Accent4" xfId="5" xr:uid="{00000000-0005-0000-0000-000034000000}"/>
    <cellStyle name="Accent5" xfId="6" xr:uid="{00000000-0005-0000-0000-000035000000}"/>
    <cellStyle name="Accent6" xfId="7" xr:uid="{00000000-0005-0000-0000-000036000000}"/>
    <cellStyle name="Akzent1 2" xfId="63" xr:uid="{00000000-0005-0000-0000-000037000000}"/>
    <cellStyle name="Akzent2 2" xfId="64" xr:uid="{00000000-0005-0000-0000-000038000000}"/>
    <cellStyle name="Akzent3 2" xfId="65" xr:uid="{00000000-0005-0000-0000-000039000000}"/>
    <cellStyle name="Akzent4 2" xfId="66" xr:uid="{00000000-0005-0000-0000-00003A000000}"/>
    <cellStyle name="Akzent5 2" xfId="67" xr:uid="{00000000-0005-0000-0000-00003B000000}"/>
    <cellStyle name="Akzent6 2" xfId="68" xr:uid="{00000000-0005-0000-0000-00003C000000}"/>
    <cellStyle name="Ausgabe 2" xfId="69" xr:uid="{00000000-0005-0000-0000-00003D000000}"/>
    <cellStyle name="Bad" xfId="8" xr:uid="{00000000-0005-0000-0000-00003E000000}"/>
    <cellStyle name="Berechnung 2" xfId="70" xr:uid="{00000000-0005-0000-0000-00003F000000}"/>
    <cellStyle name="Calculation" xfId="71" xr:uid="{00000000-0005-0000-0000-000040000000}"/>
    <cellStyle name="Check Cell" xfId="9" xr:uid="{00000000-0005-0000-0000-000041000000}"/>
    <cellStyle name="Eingabe 2" xfId="72" xr:uid="{00000000-0005-0000-0000-000042000000}"/>
    <cellStyle name="Ergebnis 2" xfId="73" xr:uid="{00000000-0005-0000-0000-000043000000}"/>
    <cellStyle name="Erklärender Text 2" xfId="74" xr:uid="{00000000-0005-0000-0000-000044000000}"/>
    <cellStyle name="Explanatory Text" xfId="75" xr:uid="{00000000-0005-0000-0000-000045000000}"/>
    <cellStyle name="Good" xfId="10" xr:uid="{00000000-0005-0000-0000-000046000000}"/>
    <cellStyle name="Gut 2" xfId="76" xr:uid="{00000000-0005-0000-0000-000047000000}"/>
    <cellStyle name="Heading 1" xfId="11" xr:uid="{00000000-0005-0000-0000-000048000000}"/>
    <cellStyle name="Heading 2" xfId="12" xr:uid="{00000000-0005-0000-0000-000049000000}"/>
    <cellStyle name="Heading 3" xfId="13" xr:uid="{00000000-0005-0000-0000-00004A000000}"/>
    <cellStyle name="Heading 4" xfId="14" xr:uid="{00000000-0005-0000-0000-00004B000000}"/>
    <cellStyle name="Hiperpovezava" xfId="15" builtinId="8"/>
    <cellStyle name="Input" xfId="77" xr:uid="{00000000-0005-0000-0000-00004D000000}"/>
    <cellStyle name="Linked Cell" xfId="16" xr:uid="{00000000-0005-0000-0000-00004E000000}"/>
    <cellStyle name="Navadno" xfId="0" builtinId="0"/>
    <cellStyle name="Navadno 2" xfId="24" xr:uid="{00000000-0005-0000-0000-000050000000}"/>
    <cellStyle name="Navadno 2 2" xfId="25" xr:uid="{00000000-0005-0000-0000-000051000000}"/>
    <cellStyle name="Navadno 2 2 2" xfId="114" xr:uid="{00000000-0005-0000-0000-000052000000}"/>
    <cellStyle name="Navadno 2 6" xfId="117" xr:uid="{00000000-0005-0000-0000-000053000000}"/>
    <cellStyle name="Navadno 2 7" xfId="115" xr:uid="{00000000-0005-0000-0000-000054000000}"/>
    <cellStyle name="Navadno 3" xfId="26" xr:uid="{00000000-0005-0000-0000-000055000000}"/>
    <cellStyle name="Navadno 3 2" xfId="116" xr:uid="{00000000-0005-0000-0000-000056000000}"/>
    <cellStyle name="Navadno 3 2 2" xfId="113" xr:uid="{00000000-0005-0000-0000-000057000000}"/>
    <cellStyle name="Navadno 4" xfId="110" xr:uid="{00000000-0005-0000-0000-000058000000}"/>
    <cellStyle name="Neutral" xfId="17" xr:uid="{00000000-0005-0000-0000-000059000000}"/>
    <cellStyle name="Neutral 2" xfId="78" xr:uid="{00000000-0005-0000-0000-00005A000000}"/>
    <cellStyle name="Note" xfId="18" xr:uid="{00000000-0005-0000-0000-00005B000000}"/>
    <cellStyle name="Note 2" xfId="93" xr:uid="{00000000-0005-0000-0000-00005C000000}"/>
    <cellStyle name="Notiz 2" xfId="79" xr:uid="{00000000-0005-0000-0000-00005D000000}"/>
    <cellStyle name="Odstotek" xfId="19" builtinId="5"/>
    <cellStyle name="Output" xfId="80" xr:uid="{00000000-0005-0000-0000-00005F000000}"/>
    <cellStyle name="Prozent 2" xfId="81" xr:uid="{00000000-0005-0000-0000-000060000000}"/>
    <cellStyle name="Prozent 2 2" xfId="108" xr:uid="{00000000-0005-0000-0000-000061000000}"/>
    <cellStyle name="Prozent 3" xfId="94" xr:uid="{00000000-0005-0000-0000-000062000000}"/>
    <cellStyle name="Schlecht 2" xfId="82" xr:uid="{00000000-0005-0000-0000-000063000000}"/>
    <cellStyle name="Standard 2" xfId="20" xr:uid="{00000000-0005-0000-0000-000064000000}"/>
    <cellStyle name="Standard 3" xfId="95" xr:uid="{00000000-0005-0000-0000-000065000000}"/>
    <cellStyle name="Standard 3 2" xfId="109" xr:uid="{00000000-0005-0000-0000-000066000000}"/>
    <cellStyle name="Standard 4" xfId="111" xr:uid="{00000000-0005-0000-0000-000067000000}"/>
    <cellStyle name="Standard 5" xfId="112" xr:uid="{00000000-0005-0000-0000-000068000000}"/>
    <cellStyle name="Standard_Outline NIMs template 10-09-30" xfId="21" xr:uid="{00000000-0005-0000-0000-000069000000}"/>
    <cellStyle name="Title" xfId="22" xr:uid="{00000000-0005-0000-0000-00006A000000}"/>
    <cellStyle name="Total" xfId="83" xr:uid="{00000000-0005-0000-0000-00006B000000}"/>
    <cellStyle name="Überschrift 1 2" xfId="85" xr:uid="{00000000-0005-0000-0000-00006C000000}"/>
    <cellStyle name="Überschrift 2 2" xfId="86" xr:uid="{00000000-0005-0000-0000-00006D000000}"/>
    <cellStyle name="Überschrift 3 2" xfId="87" xr:uid="{00000000-0005-0000-0000-00006E000000}"/>
    <cellStyle name="Überschrift 4 2" xfId="88" xr:uid="{00000000-0005-0000-0000-00006F000000}"/>
    <cellStyle name="Überschrift 5" xfId="84" xr:uid="{00000000-0005-0000-0000-000070000000}"/>
    <cellStyle name="Verknüpfte Zelle 2" xfId="89" xr:uid="{00000000-0005-0000-0000-000071000000}"/>
    <cellStyle name="Warnender Text 2" xfId="90" xr:uid="{00000000-0005-0000-0000-000072000000}"/>
    <cellStyle name="Warning Text" xfId="91" xr:uid="{00000000-0005-0000-0000-000073000000}"/>
    <cellStyle name="Zelle überprüfen 2" xfId="92" xr:uid="{00000000-0005-0000-0000-000074000000}"/>
    <cellStyle name="Обычный_CRF2002 (1)" xfId="23" xr:uid="{00000000-0005-0000-0000-000075000000}"/>
  </cellStyles>
  <dxfs count="6">
    <dxf>
      <fill>
        <patternFill>
          <bgColor rgb="FFFF0000"/>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500000" mc:Ignorable="a14" a14:legacySpreadsheetColorIndex="80"/>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noFill/>
        <a:ln>
          <a:noFill/>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500000" mc:Ignorable="a14" a14:legacySpreadsheetColorIndex="80"/>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limate.ec.europa.eu/eu-action/eu-emissions-trading-system-eu-ets_en" TargetMode="External"/><Relationship Id="rId13" Type="http://schemas.openxmlformats.org/officeDocument/2006/relationships/printerSettings" Target="../printerSettings/printerSettings1.bin"/><Relationship Id="rId3" Type="http://schemas.openxmlformats.org/officeDocument/2006/relationships/hyperlink" Target="http://ec.europa.eu/clima/documentation/ets/docs/decision_benchmarking_15_dec_en.pdf." TargetMode="External"/><Relationship Id="rId7" Type="http://schemas.openxmlformats.org/officeDocument/2006/relationships/hyperlink" Target="http://ec.europa.eu/clima/policies/ets/monitoring/documentation_en.htm" TargetMode="External"/><Relationship Id="rId12" Type="http://schemas.openxmlformats.org/officeDocument/2006/relationships/hyperlink" Target="https://www.gov.si/podrocja/okolje-in-prostor/okolje/podnebne-spremembe/" TargetMode="External"/><Relationship Id="rId2" Type="http://schemas.openxmlformats.org/officeDocument/2006/relationships/hyperlink" Target="http://ec.europa.eu/clima/policies/ets/monitoring/index_en.htm" TargetMode="External"/><Relationship Id="rId1" Type="http://schemas.openxmlformats.org/officeDocument/2006/relationships/hyperlink" Target="http://eur-lex.europa.eu/en/index.htm" TargetMode="External"/><Relationship Id="rId6" Type="http://schemas.openxmlformats.org/officeDocument/2006/relationships/hyperlink" Target="https://eur-lex.europa.eu/legal-content/SL/TXT/HTML/?uri=CELEX:02018R2066-20240701" TargetMode="External"/><Relationship Id="rId11" Type="http://schemas.openxmlformats.org/officeDocument/2006/relationships/hyperlink" Target="https://climate.ec.europa.eu/eu-action/eu-emissions-trading-system-eu-ets/ets2-buildings-road-transport-and-additional-sectors_en" TargetMode="External"/><Relationship Id="rId5" Type="http://schemas.openxmlformats.org/officeDocument/2006/relationships/hyperlink" Target="http://ec.europa.eu/clima/news/articles/news_2011121401_en.htm" TargetMode="External"/><Relationship Id="rId10" Type="http://schemas.openxmlformats.org/officeDocument/2006/relationships/hyperlink" Target="https://climate.ec.europa.eu/eu-action/eu-emissions-trading-system-eu-ets/ets2-buildings-road-transport-and-additional-sectors_en" TargetMode="External"/><Relationship Id="rId4" Type="http://schemas.openxmlformats.org/officeDocument/2006/relationships/hyperlink" Target="http://eur-lex.europa.eu/LexUriServ/LexUriServ.do?uri=CONSLEG:2003L0087:20090625:EN:PDF" TargetMode="External"/><Relationship Id="rId9" Type="http://schemas.openxmlformats.org/officeDocument/2006/relationships/hyperlink" Target="https://eur-lex.europa.eu/legal-content/SL/TXT/HTML/?uri=CELEX:02003L0087-2024030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s://climate.ec.europa.eu/eu-action/eu-emissions-trading-system-eu-ets/ets2-buildings-road-transport-and-additional-sectors_en" TargetMode="External"/><Relationship Id="rId7" Type="http://schemas.openxmlformats.org/officeDocument/2006/relationships/hyperlink" Target="https://www.gov.si/podrocja/okolje-in-prostor/okolje/podnebne-spremembe/" TargetMode="External"/><Relationship Id="rId2" Type="http://schemas.openxmlformats.org/officeDocument/2006/relationships/hyperlink" Target="http://ec.europa.eu/clima/policies/ets/monitoring/documentation_en.htm" TargetMode="External"/><Relationship Id="rId1" Type="http://schemas.openxmlformats.org/officeDocument/2006/relationships/hyperlink" Target="http://ec.europa.eu/clima/policies/ets/index_en.htm" TargetMode="External"/><Relationship Id="rId6" Type="http://schemas.openxmlformats.org/officeDocument/2006/relationships/hyperlink" Target="https://eur-lex.europa.eu/legal-content/SL/TXT/HTML/?uri=CELEX:02018R2066-20240701" TargetMode="External"/><Relationship Id="rId5" Type="http://schemas.openxmlformats.org/officeDocument/2006/relationships/hyperlink" Target="https://eur-lex.europa.eu/legal-content/SL/TXT/HTML/?uri=CELEX:02003L0087-20240301" TargetMode="External"/><Relationship Id="rId4" Type="http://schemas.openxmlformats.org/officeDocument/2006/relationships/hyperlink" Target="http://eur-lex.europa.eu/en/index.ht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9" tint="0.59999389629810485"/>
    <pageSetUpPr fitToPage="1"/>
  </sheetPr>
  <dimension ref="A1:M80"/>
  <sheetViews>
    <sheetView zoomScaleNormal="100" zoomScaleSheetLayoutView="100" workbookViewId="0">
      <pane ySplit="3" topLeftCell="A4" activePane="bottomLeft" state="frozen"/>
      <selection activeCell="C45" sqref="C45"/>
      <selection pane="bottomLeft" activeCell="R38" sqref="R38"/>
    </sheetView>
  </sheetViews>
  <sheetFormatPr defaultColWidth="11.44140625" defaultRowHeight="13.2" x14ac:dyDescent="0.25"/>
  <cols>
    <col min="1" max="2" width="4.6640625" style="4" customWidth="1"/>
    <col min="3" max="3" width="27.33203125" style="4" customWidth="1"/>
    <col min="4" max="12" width="12.6640625" style="4" customWidth="1"/>
    <col min="13" max="13" width="4.6640625" style="4" customWidth="1"/>
    <col min="14" max="16384" width="11.44140625" style="4"/>
  </cols>
  <sheetData>
    <row r="1" spans="1:13" s="2" customFormat="1" ht="13.8" thickBot="1" x14ac:dyDescent="0.3">
      <c r="A1" s="212"/>
      <c r="B1" s="213"/>
      <c r="C1" s="208" t="str">
        <f>Translations!$B$9</f>
        <v>Območje za navigacijo:</v>
      </c>
      <c r="D1" s="203"/>
      <c r="E1" s="209"/>
      <c r="F1" s="210"/>
      <c r="G1" s="209"/>
      <c r="H1" s="210"/>
      <c r="I1" s="209" t="str">
        <f>Translations!$B$11</f>
        <v>Naslednji list</v>
      </c>
      <c r="J1" s="210"/>
      <c r="K1" s="202"/>
      <c r="L1" s="203"/>
      <c r="M1" s="1"/>
    </row>
    <row r="2" spans="1:13" s="2" customFormat="1" x14ac:dyDescent="0.25">
      <c r="A2" s="214"/>
      <c r="B2" s="215"/>
      <c r="C2" s="239" t="str">
        <f>Translations!$B$12</f>
        <v>Vrh lista</v>
      </c>
      <c r="D2" s="218"/>
      <c r="E2" s="218"/>
      <c r="F2" s="218"/>
      <c r="G2" s="218"/>
      <c r="H2" s="218"/>
      <c r="I2" s="218"/>
      <c r="J2" s="218"/>
      <c r="K2" s="240"/>
      <c r="L2" s="241"/>
      <c r="M2" s="1"/>
    </row>
    <row r="3" spans="1:13" s="2" customFormat="1" ht="13.8" thickBot="1" x14ac:dyDescent="0.3">
      <c r="A3" s="216"/>
      <c r="B3" s="217"/>
      <c r="C3" s="239"/>
      <c r="D3" s="218"/>
      <c r="E3" s="218"/>
      <c r="F3" s="218"/>
      <c r="G3" s="218"/>
      <c r="H3" s="218"/>
      <c r="I3" s="218"/>
      <c r="J3" s="218"/>
      <c r="K3" s="219"/>
      <c r="L3" s="220"/>
      <c r="M3" s="1"/>
    </row>
    <row r="4" spans="1:13" s="6" customFormat="1" ht="15.75" customHeight="1" x14ac:dyDescent="0.25">
      <c r="B4" s="40"/>
      <c r="C4" s="65"/>
    </row>
    <row r="5" spans="1:13" ht="17.399999999999999" x14ac:dyDescent="0.25">
      <c r="B5" s="211" t="str">
        <f>Translations!$B$13</f>
        <v>SMERNICE IN POGOJI</v>
      </c>
      <c r="C5" s="211"/>
      <c r="D5" s="211"/>
      <c r="E5" s="211"/>
      <c r="F5" s="211"/>
      <c r="G5" s="211"/>
      <c r="H5" s="211"/>
      <c r="I5" s="211"/>
      <c r="J5" s="211"/>
    </row>
    <row r="6" spans="1:13" x14ac:dyDescent="0.25">
      <c r="B6" s="204"/>
      <c r="C6" s="204"/>
      <c r="D6" s="204"/>
      <c r="E6" s="204"/>
      <c r="F6" s="204"/>
      <c r="G6" s="204"/>
      <c r="H6" s="204"/>
      <c r="I6" s="204"/>
      <c r="J6" s="204"/>
      <c r="K6" s="204"/>
      <c r="L6" s="204"/>
    </row>
    <row r="7" spans="1:13" ht="85.2" customHeight="1" x14ac:dyDescent="0.25">
      <c r="A7" s="52">
        <v>1</v>
      </c>
      <c r="B7" s="205" t="str">
        <f>Translations!$B$48</f>
        <v>Direktiva 2003/87/ES Evropskega parlamenta in Sveta z dne 13. oktobra 2003 o vzpostavitvi sistema za trgovanje s pravicami do emisije toplogrednih plinov v Skupnosti in o spremembi Direktive Sveta 96/61/ES (UL L št. 275 z dne 25. 10. 2003, str. 32 - 46), zadnjič spremenjena z Uredba (EU) 2024/795 Evropskega parlamenta in Sveta z dne 29. februarja 2024 o vzpostavitvi platforme za strateške tehnologije za Evropo (platforma STEP) in spremembi Direktive 2003/87/ES ter uredb (EU) 2021/1058, (EU) 2021/1056, (EU) 2021/1057, (EU) št. 1303/2013, (EU) št. 223/2014, (EU) 2021/1060, (EU) 2021/523, (EU) 2021/695, (EU) 2021/697 in (EU) 2021/241 (UL L št. 795 z dne 29. 2. 2024, str. 1, v nadaljnjem besedilu: Direktiva 2003/87/ES) uvaja ločen ETS za cestni promet, zgradbe in dodatne sektorje ("ETS2") ter od reguliranih subjektov zahteva, da imajo veljavno dovoljenje za emisije toplogrednih plinov ter da spremljajo svoje emisije in o njih poročajo, poročila pa preveri neodvisni in pooblaščeni preveritelj.</v>
      </c>
      <c r="C7" s="205"/>
      <c r="D7" s="205"/>
      <c r="E7" s="205"/>
      <c r="F7" s="205"/>
      <c r="G7" s="205"/>
      <c r="H7" s="205"/>
      <c r="I7" s="205"/>
      <c r="J7" s="205"/>
      <c r="K7" s="205"/>
      <c r="L7" s="205"/>
      <c r="M7" s="109"/>
    </row>
    <row r="8" spans="1:13" ht="16.2" customHeight="1" x14ac:dyDescent="0.25">
      <c r="A8" s="52"/>
      <c r="B8" s="205" t="str">
        <f>Translations!$B$14</f>
        <v>Konsolidirano besedilo Direktive 2003/87/ES je dostopno na:</v>
      </c>
      <c r="C8" s="205"/>
      <c r="D8" s="205"/>
      <c r="E8" s="205"/>
      <c r="F8" s="205"/>
      <c r="G8" s="205"/>
      <c r="H8" s="205"/>
      <c r="I8" s="205"/>
      <c r="J8" s="205"/>
      <c r="K8" s="205"/>
      <c r="L8" s="205"/>
    </row>
    <row r="9" spans="1:13" x14ac:dyDescent="0.25">
      <c r="A9" s="53"/>
      <c r="B9" s="206" t="str">
        <f>Translations!$B$15</f>
        <v>https://eur-lex.europa.eu/legal-content/SL/TXT/HTML/?uri=CELEX:02003L0087-20240301</v>
      </c>
      <c r="C9" s="206"/>
      <c r="D9" s="206"/>
      <c r="E9" s="206"/>
      <c r="F9" s="206"/>
      <c r="G9" s="206"/>
      <c r="H9" s="206"/>
      <c r="I9" s="206"/>
      <c r="J9" s="206"/>
      <c r="K9" s="206"/>
      <c r="L9" s="207"/>
    </row>
    <row r="10" spans="1:13" ht="5.0999999999999996" customHeight="1" x14ac:dyDescent="0.25">
      <c r="A10" s="53"/>
      <c r="B10" s="59"/>
      <c r="C10" s="59"/>
      <c r="D10" s="59"/>
      <c r="E10" s="59"/>
      <c r="F10" s="59"/>
      <c r="G10" s="59"/>
      <c r="H10" s="59"/>
      <c r="I10" s="59"/>
      <c r="J10" s="59"/>
      <c r="K10" s="59"/>
      <c r="L10" s="61"/>
    </row>
    <row r="11" spans="1:13" ht="94.95" customHeight="1" x14ac:dyDescent="0.25">
      <c r="A11" s="52">
        <v>2</v>
      </c>
      <c r="B11" s="205" t="str">
        <f>Translations!$B$16</f>
        <v>Izvedbena uredba Komisije (EU) 2018/2066 z dne 19. decembra 2018 o spremljanju emisij toplogrednih plinov in poročanju o njih v skladu z Direktivo 2003/87/ES Evropskega parlamenta in Sveta ter spremembi Uredbe Komisije (EU) št. 601/2012 (UL L št. 334 z dne 31. 12. 2018, str. 1), zadnjič spremenjena z Izvedbeno uredbo Komisije (EU) 2023/2122 z dne 17. oktobra 2023 o spremembi Izvedbene uredbe (EU) 2018/2066 glede posodobitve spremljanja emisij toplogrednih plinov in poročanja o njih v skladu z Direktivo 2003/87/ES Evropskega parlamenta in Sveta (UL L št. 2023/2122 z dne 18. 10. 2023), (v nadaljnjem besedilu: uredba MRR) določa pravila za spremljanje emisij toplogrednih plinov in podatkov o dejavnostih v skladu z Direktivo 2003/87/ES ter poročanje o njih v obdobju trgovanja po sistemu za trgovanje z emisijami v Uniji, ki se začne 1. januarja 2021, in v naslednjih obdobjih trgovanja.
Konsolidirano besedilo uredbe MRR je dostopno na:</v>
      </c>
      <c r="C11" s="205"/>
      <c r="D11" s="205"/>
      <c r="E11" s="205"/>
      <c r="F11" s="205"/>
      <c r="G11" s="205"/>
      <c r="H11" s="205"/>
      <c r="I11" s="205"/>
      <c r="J11" s="205"/>
      <c r="K11" s="205"/>
      <c r="L11" s="205"/>
    </row>
    <row r="12" spans="1:13" ht="12.75" customHeight="1" x14ac:dyDescent="0.25">
      <c r="A12" s="52"/>
      <c r="B12" s="206" t="str">
        <f>Translations!$B$17</f>
        <v>https://eur-lex.europa.eu/legal-content/SL/TXT/HTML/?uri=CELEX:02018R2066-20240701</v>
      </c>
      <c r="C12" s="206"/>
      <c r="D12" s="206"/>
      <c r="E12" s="206"/>
      <c r="F12" s="206"/>
      <c r="G12" s="206"/>
      <c r="H12" s="206"/>
      <c r="I12" s="206"/>
      <c r="J12" s="206"/>
      <c r="K12" s="206"/>
      <c r="L12" s="207"/>
    </row>
    <row r="13" spans="1:13" ht="5.0999999999999996" customHeight="1" x14ac:dyDescent="0.25">
      <c r="A13" s="52"/>
      <c r="B13" s="59"/>
      <c r="C13" s="59"/>
      <c r="D13" s="59"/>
      <c r="E13" s="59"/>
      <c r="F13" s="59"/>
      <c r="G13" s="59"/>
      <c r="H13" s="59"/>
      <c r="I13" s="59"/>
      <c r="J13" s="59"/>
      <c r="K13" s="59"/>
      <c r="L13" s="61"/>
    </row>
    <row r="14" spans="1:13" ht="27.6" customHeight="1" x14ac:dyDescent="0.25">
      <c r="A14" s="52">
        <v>3</v>
      </c>
      <c r="B14" s="221" t="str">
        <f>Translations!$B$49</f>
        <v>To orodje so razvile službe Komisije z namenom usklajenega pristopa določitve nerazumno visokih stroškov v skladu z določbami 18. člena uredbe MRR, prirejene za regulirane subjekte v skladu z določbami 75.d člena uredbe MRR.</v>
      </c>
      <c r="C14" s="221"/>
      <c r="D14" s="221"/>
      <c r="E14" s="221"/>
      <c r="F14" s="221"/>
      <c r="G14" s="221"/>
      <c r="H14" s="221"/>
      <c r="I14" s="221"/>
      <c r="J14" s="221"/>
      <c r="K14" s="221"/>
      <c r="L14" s="221"/>
    </row>
    <row r="15" spans="1:13" ht="7.2" customHeight="1" x14ac:dyDescent="0.25">
      <c r="A15" s="52"/>
      <c r="B15" s="110"/>
      <c r="C15" s="107"/>
      <c r="D15" s="107"/>
      <c r="E15" s="107"/>
      <c r="F15" s="107"/>
      <c r="G15" s="107"/>
      <c r="H15" s="107"/>
      <c r="I15" s="107"/>
      <c r="J15" s="107"/>
      <c r="K15" s="107"/>
      <c r="L15" s="107"/>
      <c r="M15" s="109"/>
    </row>
    <row r="16" spans="1:13" ht="33.6" customHeight="1" x14ac:dyDescent="0.25">
      <c r="A16" s="52"/>
      <c r="B16" s="231" t="str">
        <f>Translations!$B$50</f>
        <v>To je končna različica orodja za izračun nerazumno visokih stroškov z dne 22. julija 2024.</v>
      </c>
      <c r="C16" s="231"/>
      <c r="D16" s="231"/>
      <c r="E16" s="231"/>
      <c r="F16" s="231"/>
      <c r="G16" s="231"/>
      <c r="H16" s="231"/>
      <c r="I16" s="231"/>
      <c r="J16" s="231"/>
      <c r="K16" s="231"/>
      <c r="L16" s="232"/>
    </row>
    <row r="17" spans="1:12" ht="12.75" customHeight="1" x14ac:dyDescent="0.25">
      <c r="A17" s="52"/>
      <c r="B17" s="205"/>
      <c r="C17" s="205"/>
      <c r="D17" s="205"/>
      <c r="E17" s="205"/>
      <c r="F17" s="205"/>
      <c r="G17" s="205"/>
      <c r="H17" s="205"/>
      <c r="I17" s="205"/>
      <c r="J17" s="205"/>
      <c r="K17" s="205"/>
      <c r="L17" s="205"/>
    </row>
    <row r="18" spans="1:12" ht="12.75" customHeight="1" x14ac:dyDescent="0.25">
      <c r="A18" s="52">
        <v>4</v>
      </c>
      <c r="B18" s="205" t="str">
        <f>Translations!$B$18</f>
        <v>Splošne informacije Komisije glede ETS2, so dostopne na:</v>
      </c>
      <c r="C18" s="205"/>
      <c r="D18" s="205"/>
      <c r="E18" s="205"/>
      <c r="F18" s="205"/>
      <c r="G18" s="205"/>
      <c r="H18" s="205"/>
      <c r="I18" s="205"/>
      <c r="J18" s="205"/>
      <c r="K18" s="205"/>
      <c r="L18" s="205"/>
    </row>
    <row r="19" spans="1:12" ht="12.75" customHeight="1" x14ac:dyDescent="0.25">
      <c r="A19" s="52"/>
      <c r="B19" s="206" t="str">
        <f>Translations!$B$51</f>
        <v>http://ec.europa.eu/clima/policies/ets/monitoring/documentation_en.htm</v>
      </c>
      <c r="C19" s="206"/>
      <c r="D19" s="206"/>
      <c r="E19" s="206"/>
      <c r="F19" s="206"/>
      <c r="G19" s="206"/>
      <c r="H19" s="206"/>
      <c r="I19" s="206"/>
      <c r="J19" s="206"/>
      <c r="K19" s="206"/>
      <c r="L19" s="207"/>
    </row>
    <row r="21" spans="1:12" ht="13.8" x14ac:dyDescent="0.25">
      <c r="A21" s="52">
        <v>5</v>
      </c>
      <c r="B21" s="233" t="str">
        <f>Translations!$B$20</f>
        <v>Viri podatkov:</v>
      </c>
      <c r="C21" s="233"/>
      <c r="D21" s="233"/>
      <c r="E21" s="233"/>
      <c r="F21" s="233"/>
      <c r="G21" s="233"/>
      <c r="H21" s="233"/>
      <c r="I21" s="233"/>
      <c r="J21" s="233"/>
      <c r="K21" s="233"/>
      <c r="L21" s="233"/>
    </row>
    <row r="22" spans="1:12" x14ac:dyDescent="0.25">
      <c r="A22" s="52"/>
      <c r="B22" s="55" t="str">
        <f>Translations!$B$21</f>
        <v>Spletne strani EU:</v>
      </c>
      <c r="C22" s="54"/>
      <c r="D22" s="54"/>
      <c r="E22" s="54"/>
      <c r="F22" s="54"/>
      <c r="G22" s="54"/>
      <c r="H22" s="54"/>
      <c r="I22" s="54"/>
      <c r="J22" s="54"/>
      <c r="K22" s="54"/>
      <c r="L22" s="54"/>
    </row>
    <row r="23" spans="1:12" x14ac:dyDescent="0.25">
      <c r="A23" s="52"/>
      <c r="B23" s="54" t="str">
        <f>Translations!$B$22</f>
        <v>Zakonodaja EU:</v>
      </c>
      <c r="C23" s="54"/>
      <c r="D23" s="234" t="str">
        <f>Translations!$B$23</f>
        <v xml:space="preserve">http://eur-lex.europa.eu/en/index.htm </v>
      </c>
      <c r="E23" s="235"/>
      <c r="F23" s="235"/>
      <c r="G23" s="235"/>
      <c r="H23" s="235"/>
      <c r="I23" s="235"/>
      <c r="J23" s="54"/>
      <c r="K23" s="54"/>
      <c r="L23" s="54"/>
    </row>
    <row r="24" spans="1:12" x14ac:dyDescent="0.25">
      <c r="A24" s="52"/>
      <c r="B24" s="54" t="str">
        <f>Translations!$B$24</f>
        <v>Splošno o sistemu EU ETS:</v>
      </c>
      <c r="C24" s="54"/>
      <c r="D24" s="236" t="str">
        <f>Translations!$B$25</f>
        <v>http://ec.europa.eu/clima/policies/ets/index_en.htm</v>
      </c>
      <c r="E24" s="236"/>
      <c r="F24" s="236"/>
      <c r="G24" s="236"/>
      <c r="H24" s="236"/>
      <c r="I24" s="236"/>
      <c r="J24" s="54"/>
      <c r="K24" s="54"/>
      <c r="L24" s="54"/>
    </row>
    <row r="25" spans="1:12" x14ac:dyDescent="0.25">
      <c r="A25" s="52"/>
      <c r="B25" s="54" t="str">
        <f>Translations!$B$26</f>
        <v>ETS2 spremljanje in poročanje:</v>
      </c>
      <c r="C25" s="54"/>
      <c r="D25" s="54"/>
      <c r="E25" s="54"/>
      <c r="F25" s="54"/>
      <c r="G25" s="54"/>
      <c r="H25" s="54"/>
      <c r="I25" s="54"/>
      <c r="J25" s="54"/>
      <c r="K25" s="54"/>
      <c r="L25" s="54"/>
    </row>
    <row r="26" spans="1:12" x14ac:dyDescent="0.25">
      <c r="A26" s="52"/>
      <c r="B26" s="54"/>
      <c r="C26" s="54"/>
      <c r="D26" s="236" t="str">
        <f>Translations!$B$19</f>
        <v>https://climate.ec.europa.eu/eu-action/eu-emissions-trading-system-eu-ets/ets2-buildings-road-transport-and-additional-sectors_en#monitoring-and-reporting-regulation-guidance-and-templates</v>
      </c>
      <c r="E26" s="236"/>
      <c r="F26" s="236"/>
      <c r="G26" s="236"/>
      <c r="H26" s="236"/>
      <c r="I26" s="236"/>
      <c r="J26" s="54"/>
      <c r="K26" s="54"/>
      <c r="L26" s="54"/>
    </row>
    <row r="27" spans="1:12" x14ac:dyDescent="0.25">
      <c r="B27" s="55" t="str">
        <f>Translations!$B$27</f>
        <v>Druga spletna mesta:</v>
      </c>
    </row>
    <row r="28" spans="1:12" x14ac:dyDescent="0.25">
      <c r="B28" s="314" t="str">
        <f>Translations!$B$28</f>
        <v>https://www.gov.si/podrocja/okolje-in-prostor/okolje/podnebne-spremembe/</v>
      </c>
      <c r="C28" s="314"/>
      <c r="D28" s="314"/>
      <c r="E28" s="314"/>
      <c r="F28" s="314"/>
      <c r="G28" s="314"/>
      <c r="H28" s="314"/>
      <c r="I28" s="314"/>
      <c r="J28" s="314"/>
      <c r="K28" s="314"/>
      <c r="L28" s="314"/>
    </row>
    <row r="29" spans="1:12" x14ac:dyDescent="0.25">
      <c r="B29" s="237"/>
      <c r="C29" s="238"/>
      <c r="D29" s="238"/>
      <c r="E29" s="238"/>
      <c r="F29" s="238"/>
      <c r="G29" s="238"/>
      <c r="H29" s="238"/>
      <c r="I29" s="238"/>
      <c r="J29" s="238"/>
      <c r="K29" s="238"/>
      <c r="L29" s="238"/>
    </row>
    <row r="30" spans="1:12" x14ac:dyDescent="0.25">
      <c r="B30" s="55" t="str">
        <f>Translations!$B$29</f>
        <v>Dodatne smernice:</v>
      </c>
      <c r="C30" s="1"/>
      <c r="D30" s="1"/>
      <c r="E30" s="1"/>
      <c r="F30" s="1"/>
      <c r="G30" s="1"/>
      <c r="H30" s="1"/>
      <c r="I30" s="1"/>
      <c r="J30" s="1"/>
      <c r="K30" s="1"/>
      <c r="L30" s="1"/>
    </row>
    <row r="31" spans="1:12" x14ac:dyDescent="0.25">
      <c r="B31" s="318" t="str">
        <f>Translations!$B$30</f>
        <v>Splošne emernice za regulirane subjekte v okviru ETS2 so objavljene na osrednjem spletnem mestu državne uprave.</v>
      </c>
      <c r="C31" s="318"/>
      <c r="D31" s="318"/>
      <c r="E31" s="318"/>
      <c r="F31" s="318"/>
      <c r="G31" s="318"/>
      <c r="H31" s="318"/>
      <c r="I31" s="318"/>
      <c r="J31" s="318"/>
      <c r="K31" s="318"/>
      <c r="L31" s="318"/>
    </row>
    <row r="32" spans="1:12" ht="10.95" customHeight="1" x14ac:dyDescent="0.25">
      <c r="B32" s="237"/>
      <c r="C32" s="238"/>
      <c r="D32" s="238"/>
      <c r="E32" s="238"/>
      <c r="F32" s="238"/>
      <c r="G32" s="238"/>
      <c r="H32" s="238"/>
      <c r="I32" s="238"/>
      <c r="J32" s="238"/>
      <c r="K32" s="238"/>
      <c r="L32" s="238"/>
    </row>
    <row r="33" spans="1:12" ht="25.2" hidden="1" customHeight="1" x14ac:dyDescent="0.25"/>
    <row r="34" spans="1:12" ht="15.75" customHeight="1" x14ac:dyDescent="0.25">
      <c r="A34" s="151">
        <v>6</v>
      </c>
      <c r="B34" s="242" t="str">
        <f>Translations!$B$31</f>
        <v>Kako se uporablja to orodje:</v>
      </c>
      <c r="C34" s="242"/>
      <c r="D34" s="242"/>
      <c r="E34" s="242"/>
      <c r="F34" s="242"/>
      <c r="G34" s="242"/>
      <c r="H34" s="242"/>
      <c r="I34" s="242"/>
      <c r="J34" s="242"/>
      <c r="K34" s="242"/>
      <c r="L34" s="242"/>
    </row>
    <row r="35" spans="1:12" ht="28.95" customHeight="1" x14ac:dyDescent="0.25">
      <c r="A35" s="52"/>
      <c r="B35" s="315" t="str">
        <f>Translations!$B$43</f>
        <v>Zaradi zaščite formul pred neželenimi spremembami, ki običajno privedejo do nepravilnih in zavajajočih rezultatov, je zelo pomembno, da NE UPORABLJATE ukazov IZREŽI in PRILEPI.</v>
      </c>
      <c r="C35" s="316"/>
      <c r="D35" s="316"/>
      <c r="E35" s="316"/>
      <c r="F35" s="316"/>
      <c r="G35" s="316"/>
      <c r="H35" s="316"/>
      <c r="I35" s="316"/>
      <c r="J35" s="316"/>
      <c r="K35" s="316"/>
      <c r="L35" s="317"/>
    </row>
    <row r="36" spans="1:12" x14ac:dyDescent="0.25">
      <c r="A36" s="52"/>
      <c r="B36" s="244" t="str">
        <f>Translations!$B$32</f>
        <v>Barvne kode in pisava:</v>
      </c>
      <c r="C36" s="244"/>
      <c r="D36" s="244"/>
      <c r="E36" s="244"/>
      <c r="F36" s="244"/>
      <c r="G36" s="244"/>
      <c r="H36" s="244"/>
      <c r="I36" s="244"/>
      <c r="J36" s="244"/>
      <c r="K36" s="244"/>
      <c r="L36" s="244"/>
    </row>
    <row r="37" spans="1:12" x14ac:dyDescent="0.25">
      <c r="C37" s="243" t="str">
        <f>Translations!$B$33</f>
        <v>Črni krepki tisk:</v>
      </c>
      <c r="D37" s="245"/>
      <c r="E37" s="205" t="str">
        <f>Translations!$B$34</f>
        <v>To je besedilo iz predloge Komisije. Ohraniti ga je treba takšno, kot je.</v>
      </c>
      <c r="F37" s="205"/>
      <c r="G37" s="205"/>
      <c r="H37" s="205"/>
      <c r="I37" s="205"/>
      <c r="J37" s="205"/>
      <c r="K37" s="205"/>
      <c r="L37" s="205"/>
    </row>
    <row r="38" spans="1:12" x14ac:dyDescent="0.25">
      <c r="C38" s="255" t="str">
        <f>Translations!$B$35</f>
        <v>Poševno besedilo:</v>
      </c>
      <c r="D38" s="255"/>
      <c r="E38" s="205" t="str">
        <f>Translations!$B$36</f>
        <v xml:space="preserve">Besedilo, ki podaja dodatna pojasnila. </v>
      </c>
      <c r="F38" s="205"/>
      <c r="G38" s="205"/>
      <c r="H38" s="205"/>
      <c r="I38" s="205"/>
      <c r="J38" s="205"/>
      <c r="K38" s="205"/>
      <c r="L38" s="205"/>
    </row>
    <row r="39" spans="1:12" x14ac:dyDescent="0.25">
      <c r="C39" s="252"/>
      <c r="D39" s="253"/>
      <c r="E39" s="205" t="str">
        <f>Translations!$B$37</f>
        <v>Svetlo rumene celice - obvezni vnosi v celice orodja, razen če vnos v celico za regulirani subjekt ni relevanten.</v>
      </c>
      <c r="F39" s="247"/>
      <c r="G39" s="247"/>
      <c r="H39" s="247"/>
      <c r="I39" s="247"/>
      <c r="J39" s="247"/>
      <c r="K39" s="247"/>
      <c r="L39" s="247"/>
    </row>
    <row r="40" spans="1:12" x14ac:dyDescent="0.25">
      <c r="C40" s="254"/>
      <c r="D40" s="251"/>
      <c r="E40" s="205" t="str">
        <f>Translations!$B$38</f>
        <v>Zelene celice -  samodejno izračunane vrednosti. Rdeče besedilo v celicah opozarja na sporočila o napakah.</v>
      </c>
      <c r="F40" s="247"/>
      <c r="G40" s="247"/>
      <c r="H40" s="247"/>
      <c r="I40" s="247"/>
      <c r="J40" s="247"/>
      <c r="K40" s="247"/>
      <c r="L40" s="247"/>
    </row>
    <row r="41" spans="1:12" x14ac:dyDescent="0.25">
      <c r="C41" s="250"/>
      <c r="D41" s="251"/>
      <c r="E41" s="205" t="str">
        <f>Translations!$B$39</f>
        <v>Osenčene celice - zaradi vnosa v drugo celico, vnos v to celico ni potreben.</v>
      </c>
      <c r="F41" s="205"/>
      <c r="G41" s="205"/>
      <c r="H41" s="205"/>
      <c r="I41" s="205"/>
      <c r="J41" s="205"/>
      <c r="K41" s="205"/>
      <c r="L41" s="205"/>
    </row>
    <row r="42" spans="1:12" x14ac:dyDescent="0.25">
      <c r="C42" s="248"/>
      <c r="D42" s="248"/>
      <c r="E42" s="205" t="str">
        <f>Translations!$B$40</f>
        <v xml:space="preserve">Vsebino sivo osenčenih celic izpolni pristojni organ. </v>
      </c>
      <c r="F42" s="247"/>
      <c r="G42" s="247"/>
      <c r="H42" s="247"/>
      <c r="I42" s="247"/>
      <c r="J42" s="247"/>
      <c r="K42" s="247"/>
      <c r="L42" s="247"/>
    </row>
    <row r="43" spans="1:12" x14ac:dyDescent="0.25">
      <c r="C43" s="249"/>
      <c r="D43" s="249"/>
      <c r="E43" s="205" t="str">
        <f>Translations!$B$41</f>
        <v>Svetlo sive celice so namenjene navigaciji in hiperpovezavam.</v>
      </c>
      <c r="F43" s="247"/>
      <c r="G43" s="247"/>
      <c r="H43" s="247"/>
      <c r="I43" s="247"/>
      <c r="J43" s="247"/>
      <c r="K43" s="247"/>
      <c r="L43" s="247"/>
    </row>
    <row r="45" spans="1:12" ht="30.6" customHeight="1" x14ac:dyDescent="0.25">
      <c r="A45" s="52">
        <v>7</v>
      </c>
      <c r="B45" s="246" t="str">
        <f>Translations!$B$42</f>
        <v xml:space="preserve">Ta predloga je zaklenjena in omogoča vpisovanje podatkov samo v svetlo rumene celice. Zaradi preglednosti predloge, geslo ni nastavljeno. V predlogi je omogočen celotni ogled vseh formul. Kadar predlogo uporabljate za vpisovanje podatkov obdržite zaščito vklopljeno. Listi smejo biti nezaščiteni le pri preverjanju veljavnosti formul. </v>
      </c>
      <c r="C45" s="247"/>
      <c r="D45" s="247"/>
      <c r="E45" s="247"/>
      <c r="F45" s="247"/>
      <c r="G45" s="247"/>
      <c r="H45" s="247"/>
      <c r="I45" s="247"/>
      <c r="J45" s="247"/>
      <c r="K45" s="247"/>
      <c r="L45" s="247"/>
    </row>
    <row r="46" spans="1:12" ht="44.4" customHeight="1" x14ac:dyDescent="0.25">
      <c r="A46" s="52">
        <v>8</v>
      </c>
      <c r="B46" s="246" t="str">
        <f>Translations!$B$44</f>
        <v>Celice za vnos podatkov niso optimizirane za številčne in druge oblike. Zaščita listov je omejena tako, da lahko uporabljate svoje oblike. Zlasti se lahko odločite glede števila prikazanih decimalk. Število decimalk je načeloma neodvisno od natančnosti izračuna. Za uporabo te funkcije je potrebno v programu MS Excel deaktivirati možnost „Natančnost, kot je prikazano“. Več podrobnosti o tej temi je na voljo v funkciji programa MS Excel „Pomoč“.</v>
      </c>
      <c r="C46" s="247"/>
      <c r="D46" s="247"/>
      <c r="E46" s="247"/>
      <c r="F46" s="247"/>
      <c r="G46" s="247"/>
      <c r="H46" s="247"/>
      <c r="I46" s="247"/>
      <c r="J46" s="247"/>
      <c r="K46" s="247"/>
      <c r="L46" s="247"/>
    </row>
    <row r="47" spans="1:12" ht="4.95" customHeight="1" thickBot="1" x14ac:dyDescent="0.3">
      <c r="B47" s="259"/>
      <c r="C47" s="260"/>
      <c r="D47" s="260"/>
      <c r="E47" s="260"/>
      <c r="F47" s="260"/>
      <c r="G47" s="260"/>
      <c r="H47" s="260"/>
      <c r="I47" s="260"/>
      <c r="J47" s="260"/>
      <c r="K47" s="260"/>
    </row>
    <row r="48" spans="1:12" ht="89.25" customHeight="1" thickBot="1" x14ac:dyDescent="0.3">
      <c r="A48" s="52">
        <v>9</v>
      </c>
      <c r="B48" s="256" t="str">
        <f>Translations!$B$45</f>
        <v>IZJAVA O OMEJITVI ODGOVORNOSTI:
Vse formule so bile razvite skrbno in temeljito, vendar napak v predlogi ni mogoče popolnoma izključiti. V predlogi je zagotovljena popolna preglednost za preverjanje izračunov. Avtorji te datoteke in Komisija ne prevzemajo odgovornosti za morebitno škodo, ki bi izvirala iz nepravilnih ali zavajajočih rezultatov navedenih izračunov.
REGULIRANI SUBJEKT JE V CELOTI ODGOVOREN ZA SPOROČANJE PRAVILNIH PODATKOV MINISTRSTVU V TEJ PREDLOGI.</v>
      </c>
      <c r="C48" s="257"/>
      <c r="D48" s="257"/>
      <c r="E48" s="257"/>
      <c r="F48" s="257"/>
      <c r="G48" s="257"/>
      <c r="H48" s="257"/>
      <c r="I48" s="257"/>
      <c r="J48" s="257"/>
      <c r="K48" s="257"/>
      <c r="L48" s="258"/>
    </row>
    <row r="49" spans="1:12" ht="7.2" customHeight="1" x14ac:dyDescent="0.25"/>
    <row r="50" spans="1:12" ht="15.6" hidden="1" x14ac:dyDescent="0.25">
      <c r="A50" s="52"/>
      <c r="B50" s="242" t="str">
        <f>Translations!$B$46</f>
        <v xml:space="preserve">  </v>
      </c>
      <c r="C50" s="242"/>
      <c r="D50" s="242"/>
      <c r="E50" s="242"/>
      <c r="F50" s="242"/>
      <c r="G50" s="242"/>
      <c r="H50" s="242"/>
      <c r="I50" s="242"/>
      <c r="J50" s="242"/>
      <c r="K50" s="242"/>
      <c r="L50" s="242"/>
    </row>
    <row r="51" spans="1:12" hidden="1" x14ac:dyDescent="0.25">
      <c r="B51" s="237"/>
      <c r="C51" s="238"/>
      <c r="D51" s="238"/>
      <c r="E51" s="238"/>
      <c r="F51" s="238"/>
      <c r="G51" s="238"/>
      <c r="H51" s="238"/>
      <c r="I51" s="238"/>
      <c r="J51" s="238"/>
      <c r="K51" s="238"/>
      <c r="L51" s="238"/>
    </row>
    <row r="52" spans="1:12" hidden="1" x14ac:dyDescent="0.25">
      <c r="B52" s="237"/>
      <c r="C52" s="238"/>
      <c r="D52" s="238"/>
      <c r="E52" s="238"/>
      <c r="F52" s="238"/>
      <c r="G52" s="238"/>
      <c r="H52" s="238"/>
      <c r="I52" s="238"/>
      <c r="J52" s="238"/>
      <c r="K52" s="238"/>
      <c r="L52" s="238"/>
    </row>
    <row r="53" spans="1:12" hidden="1" x14ac:dyDescent="0.25">
      <c r="B53" s="237"/>
      <c r="C53" s="238"/>
      <c r="D53" s="238"/>
      <c r="E53" s="238"/>
      <c r="F53" s="238"/>
      <c r="G53" s="238"/>
      <c r="H53" s="238"/>
      <c r="I53" s="238"/>
      <c r="J53" s="238"/>
      <c r="K53" s="238"/>
      <c r="L53" s="238"/>
    </row>
    <row r="54" spans="1:12" hidden="1" x14ac:dyDescent="0.25">
      <c r="B54" s="237"/>
      <c r="C54" s="238"/>
      <c r="D54" s="238"/>
      <c r="E54" s="238"/>
      <c r="F54" s="238"/>
      <c r="G54" s="238"/>
      <c r="H54" s="238"/>
      <c r="I54" s="238"/>
      <c r="J54" s="238"/>
      <c r="K54" s="238"/>
      <c r="L54" s="238"/>
    </row>
    <row r="55" spans="1:12" hidden="1" x14ac:dyDescent="0.25">
      <c r="B55" s="237"/>
      <c r="C55" s="238"/>
      <c r="D55" s="238"/>
      <c r="E55" s="238"/>
      <c r="F55" s="238"/>
      <c r="G55" s="238"/>
      <c r="H55" s="238"/>
      <c r="I55" s="238"/>
      <c r="J55" s="238"/>
      <c r="K55" s="238"/>
      <c r="L55" s="238"/>
    </row>
    <row r="56" spans="1:12" hidden="1" x14ac:dyDescent="0.25">
      <c r="B56" s="237"/>
      <c r="C56" s="238"/>
      <c r="D56" s="238"/>
      <c r="E56" s="238"/>
      <c r="F56" s="238"/>
      <c r="G56" s="238"/>
      <c r="H56" s="238"/>
      <c r="I56" s="238"/>
      <c r="J56" s="238"/>
      <c r="K56" s="238"/>
      <c r="L56" s="238"/>
    </row>
    <row r="57" spans="1:12" hidden="1" x14ac:dyDescent="0.25">
      <c r="B57" s="237"/>
      <c r="C57" s="238"/>
      <c r="D57" s="238"/>
      <c r="E57" s="238"/>
      <c r="F57" s="238"/>
      <c r="G57" s="238"/>
      <c r="H57" s="238"/>
      <c r="I57" s="238"/>
      <c r="J57" s="238"/>
      <c r="K57" s="238"/>
      <c r="L57" s="238"/>
    </row>
    <row r="58" spans="1:12" hidden="1" x14ac:dyDescent="0.25">
      <c r="B58" s="237"/>
      <c r="C58" s="238"/>
      <c r="D58" s="238"/>
      <c r="E58" s="238"/>
      <c r="F58" s="238"/>
      <c r="G58" s="238"/>
      <c r="H58" s="238"/>
      <c r="I58" s="238"/>
      <c r="J58" s="238"/>
      <c r="K58" s="238"/>
      <c r="L58" s="238"/>
    </row>
    <row r="59" spans="1:12" hidden="1" x14ac:dyDescent="0.25">
      <c r="B59" s="237"/>
      <c r="C59" s="238"/>
      <c r="D59" s="238"/>
      <c r="E59" s="238"/>
      <c r="F59" s="238"/>
      <c r="G59" s="238"/>
      <c r="H59" s="238"/>
      <c r="I59" s="238"/>
      <c r="J59" s="238"/>
      <c r="K59" s="238"/>
      <c r="L59" s="238"/>
    </row>
    <row r="60" spans="1:12" hidden="1" x14ac:dyDescent="0.25">
      <c r="B60" s="237"/>
      <c r="C60" s="238"/>
      <c r="D60" s="238"/>
      <c r="E60" s="238"/>
      <c r="F60" s="238"/>
      <c r="G60" s="238"/>
      <c r="H60" s="238"/>
      <c r="I60" s="238"/>
      <c r="J60" s="238"/>
      <c r="K60" s="238"/>
      <c r="L60" s="238"/>
    </row>
    <row r="61" spans="1:12" hidden="1" x14ac:dyDescent="0.25">
      <c r="B61" s="237"/>
      <c r="C61" s="238"/>
      <c r="D61" s="238"/>
      <c r="E61" s="238"/>
      <c r="F61" s="238"/>
      <c r="G61" s="238"/>
      <c r="H61" s="238"/>
      <c r="I61" s="238"/>
      <c r="J61" s="238"/>
      <c r="K61" s="238"/>
      <c r="L61" s="238"/>
    </row>
    <row r="62" spans="1:12" hidden="1" x14ac:dyDescent="0.25">
      <c r="B62" s="237"/>
      <c r="C62" s="238"/>
      <c r="D62" s="238"/>
      <c r="E62" s="238"/>
      <c r="F62" s="238"/>
      <c r="G62" s="238"/>
      <c r="H62" s="238"/>
      <c r="I62" s="238"/>
      <c r="J62" s="238"/>
      <c r="K62" s="238"/>
      <c r="L62" s="238"/>
    </row>
    <row r="63" spans="1:12" hidden="1" x14ac:dyDescent="0.25">
      <c r="B63" s="237"/>
      <c r="C63" s="238"/>
      <c r="D63" s="238"/>
      <c r="E63" s="238"/>
      <c r="F63" s="238"/>
      <c r="G63" s="238"/>
      <c r="H63" s="238"/>
      <c r="I63" s="238"/>
      <c r="J63" s="238"/>
      <c r="K63" s="238"/>
      <c r="L63" s="238"/>
    </row>
    <row r="64" spans="1:12" hidden="1" x14ac:dyDescent="0.25">
      <c r="B64" s="237"/>
      <c r="C64" s="238"/>
      <c r="D64" s="238"/>
      <c r="E64" s="238"/>
      <c r="F64" s="238"/>
      <c r="G64" s="238"/>
      <c r="H64" s="238"/>
      <c r="I64" s="238"/>
      <c r="J64" s="238"/>
      <c r="K64" s="238"/>
      <c r="L64" s="238"/>
    </row>
    <row r="65" spans="1:12" hidden="1" x14ac:dyDescent="0.25">
      <c r="B65" s="237"/>
      <c r="C65" s="238"/>
      <c r="D65" s="238"/>
      <c r="E65" s="238"/>
      <c r="F65" s="238"/>
      <c r="G65" s="238"/>
      <c r="H65" s="238"/>
      <c r="I65" s="238"/>
      <c r="J65" s="238"/>
      <c r="K65" s="238"/>
      <c r="L65" s="238"/>
    </row>
    <row r="66" spans="1:12" hidden="1" x14ac:dyDescent="0.25">
      <c r="B66" s="237"/>
      <c r="C66" s="238"/>
      <c r="D66" s="238"/>
      <c r="E66" s="238"/>
      <c r="F66" s="238"/>
      <c r="G66" s="238"/>
      <c r="H66" s="238"/>
      <c r="I66" s="238"/>
      <c r="J66" s="238"/>
      <c r="K66" s="238"/>
      <c r="L66" s="238"/>
    </row>
    <row r="67" spans="1:12" hidden="1" x14ac:dyDescent="0.25">
      <c r="B67" s="237"/>
      <c r="C67" s="238"/>
      <c r="D67" s="238"/>
      <c r="E67" s="238"/>
      <c r="F67" s="238"/>
      <c r="G67" s="238"/>
      <c r="H67" s="238"/>
      <c r="I67" s="238"/>
      <c r="J67" s="238"/>
      <c r="K67" s="238"/>
      <c r="L67" s="238"/>
    </row>
    <row r="68" spans="1:12" hidden="1" x14ac:dyDescent="0.25">
      <c r="B68" s="237"/>
      <c r="C68" s="238"/>
      <c r="D68" s="238"/>
      <c r="E68" s="238"/>
      <c r="F68" s="238"/>
      <c r="G68" s="238"/>
      <c r="H68" s="238"/>
      <c r="I68" s="238"/>
      <c r="J68" s="238"/>
      <c r="K68" s="238"/>
      <c r="L68" s="238"/>
    </row>
    <row r="69" spans="1:12" hidden="1" x14ac:dyDescent="0.25">
      <c r="B69" s="237"/>
      <c r="C69" s="238"/>
      <c r="D69" s="238"/>
      <c r="E69" s="238"/>
      <c r="F69" s="238"/>
      <c r="G69" s="238"/>
      <c r="H69" s="238"/>
      <c r="I69" s="238"/>
      <c r="J69" s="238"/>
      <c r="K69" s="238"/>
      <c r="L69" s="238"/>
    </row>
    <row r="70" spans="1:12" hidden="1" x14ac:dyDescent="0.25">
      <c r="B70" s="237"/>
      <c r="C70" s="238"/>
      <c r="D70" s="238"/>
      <c r="E70" s="238"/>
      <c r="F70" s="238"/>
      <c r="G70" s="238"/>
      <c r="H70" s="238"/>
      <c r="I70" s="238"/>
      <c r="J70" s="238"/>
      <c r="K70" s="238"/>
      <c r="L70" s="238"/>
    </row>
    <row r="71" spans="1:12" hidden="1" x14ac:dyDescent="0.25">
      <c r="B71" s="237"/>
      <c r="C71" s="238"/>
      <c r="D71" s="238"/>
      <c r="E71" s="238"/>
      <c r="F71" s="238"/>
      <c r="G71" s="238"/>
      <c r="H71" s="238"/>
      <c r="I71" s="238"/>
      <c r="J71" s="238"/>
      <c r="K71" s="238"/>
      <c r="L71" s="238"/>
    </row>
    <row r="72" spans="1:12" hidden="1" x14ac:dyDescent="0.25">
      <c r="B72" s="237"/>
      <c r="C72" s="238"/>
      <c r="D72" s="238"/>
      <c r="E72" s="238"/>
      <c r="F72" s="238"/>
      <c r="G72" s="238"/>
      <c r="H72" s="238"/>
      <c r="I72" s="238"/>
      <c r="J72" s="238"/>
      <c r="K72" s="238"/>
      <c r="L72" s="238"/>
    </row>
    <row r="73" spans="1:12" hidden="1" x14ac:dyDescent="0.25"/>
    <row r="74" spans="1:12" ht="4.2" customHeight="1" x14ac:dyDescent="0.25"/>
    <row r="75" spans="1:12" s="6" customFormat="1" ht="13.8" thickBot="1" x14ac:dyDescent="0.3">
      <c r="A75" s="52">
        <v>10</v>
      </c>
      <c r="B75" s="15" t="str">
        <f>Translations!$B$4</f>
        <v>Podatki o različici predloge:</v>
      </c>
    </row>
    <row r="76" spans="1:12" s="6" customFormat="1" x14ac:dyDescent="0.25">
      <c r="B76" s="225" t="str">
        <f>Translations!$B$5</f>
        <v>Predlogo je pripravila:</v>
      </c>
      <c r="C76" s="226"/>
      <c r="D76" s="226"/>
      <c r="E76" s="227"/>
      <c r="F76" s="47" t="str">
        <f>VersionDocumentation!B4</f>
        <v>Slovenia</v>
      </c>
      <c r="G76" s="41"/>
      <c r="H76" s="41"/>
      <c r="I76" s="42"/>
    </row>
    <row r="77" spans="1:12" s="6" customFormat="1" x14ac:dyDescent="0.25">
      <c r="B77" s="228" t="str">
        <f>Translations!$B$6</f>
        <v>Datum objave:</v>
      </c>
      <c r="C77" s="229"/>
      <c r="D77" s="229"/>
      <c r="E77" s="230"/>
      <c r="F77" s="100">
        <f>VersionDocumentation!B3</f>
        <v>45495</v>
      </c>
      <c r="G77" s="43"/>
      <c r="H77" s="43"/>
      <c r="I77" s="44"/>
    </row>
    <row r="78" spans="1:12" s="6" customFormat="1" x14ac:dyDescent="0.25">
      <c r="B78" s="228" t="str">
        <f>Translations!$B$7</f>
        <v>Jezikovna varianta:</v>
      </c>
      <c r="C78" s="229"/>
      <c r="D78" s="229"/>
      <c r="E78" s="230"/>
      <c r="F78" s="48" t="str">
        <f>VersionDocumentation!B5</f>
        <v>Slovenian</v>
      </c>
      <c r="G78" s="43"/>
      <c r="H78" s="43"/>
      <c r="I78" s="44"/>
    </row>
    <row r="79" spans="1:12" s="6" customFormat="1" ht="13.8" thickBot="1" x14ac:dyDescent="0.3">
      <c r="B79" s="222" t="str">
        <f>Translations!$B$8</f>
        <v>Naziv referenčne datoteke:</v>
      </c>
      <c r="C79" s="223"/>
      <c r="D79" s="223"/>
      <c r="E79" s="224"/>
      <c r="F79" s="49" t="str">
        <f>VersionDocumentation!C3</f>
        <v>Tool UC_SI_sl_220724.xls</v>
      </c>
      <c r="G79" s="45"/>
      <c r="H79" s="45"/>
      <c r="I79" s="46"/>
    </row>
    <row r="80" spans="1:12" s="6" customFormat="1" x14ac:dyDescent="0.25"/>
  </sheetData>
  <sheetProtection sheet="1" objects="1" scenarios="1" formatCells="0" formatColumns="0" formatRows="0"/>
  <mergeCells count="84">
    <mergeCell ref="B61:L61"/>
    <mergeCell ref="B62:L62"/>
    <mergeCell ref="B63:L63"/>
    <mergeCell ref="B50:L50"/>
    <mergeCell ref="B58:L58"/>
    <mergeCell ref="B59:L59"/>
    <mergeCell ref="B60:L60"/>
    <mergeCell ref="B56:L56"/>
    <mergeCell ref="B57:L57"/>
    <mergeCell ref="B72:L72"/>
    <mergeCell ref="B64:L64"/>
    <mergeCell ref="B65:L65"/>
    <mergeCell ref="B66:L66"/>
    <mergeCell ref="B67:L67"/>
    <mergeCell ref="B70:L70"/>
    <mergeCell ref="B71:L71"/>
    <mergeCell ref="B68:L68"/>
    <mergeCell ref="B69:L69"/>
    <mergeCell ref="B48:L48"/>
    <mergeCell ref="B46:L46"/>
    <mergeCell ref="B47:K47"/>
    <mergeCell ref="B55:L55"/>
    <mergeCell ref="B52:L52"/>
    <mergeCell ref="B51:L51"/>
    <mergeCell ref="B54:L54"/>
    <mergeCell ref="B53:L53"/>
    <mergeCell ref="E38:L38"/>
    <mergeCell ref="C39:D39"/>
    <mergeCell ref="E39:L39"/>
    <mergeCell ref="C40:D40"/>
    <mergeCell ref="E40:L40"/>
    <mergeCell ref="C38:D38"/>
    <mergeCell ref="B45:L45"/>
    <mergeCell ref="C42:D42"/>
    <mergeCell ref="C43:D43"/>
    <mergeCell ref="E43:L43"/>
    <mergeCell ref="C41:D41"/>
    <mergeCell ref="E41:L41"/>
    <mergeCell ref="E42:L42"/>
    <mergeCell ref="B32:L32"/>
    <mergeCell ref="B34:L34"/>
    <mergeCell ref="E37:L37"/>
    <mergeCell ref="B35:L35"/>
    <mergeCell ref="B36:L36"/>
    <mergeCell ref="C37:D37"/>
    <mergeCell ref="G3:H3"/>
    <mergeCell ref="C3:D3"/>
    <mergeCell ref="K2:L2"/>
    <mergeCell ref="I2:J2"/>
    <mergeCell ref="C2:D2"/>
    <mergeCell ref="E2:F2"/>
    <mergeCell ref="G2:H2"/>
    <mergeCell ref="B14:L14"/>
    <mergeCell ref="B79:E79"/>
    <mergeCell ref="B76:E76"/>
    <mergeCell ref="B77:E77"/>
    <mergeCell ref="B78:E78"/>
    <mergeCell ref="B19:L19"/>
    <mergeCell ref="B18:L18"/>
    <mergeCell ref="B16:L16"/>
    <mergeCell ref="B17:L17"/>
    <mergeCell ref="B28:L28"/>
    <mergeCell ref="B21:L21"/>
    <mergeCell ref="D23:I23"/>
    <mergeCell ref="D26:I26"/>
    <mergeCell ref="D24:I24"/>
    <mergeCell ref="B29:L29"/>
    <mergeCell ref="B31:L31"/>
    <mergeCell ref="K1:L1"/>
    <mergeCell ref="B6:L6"/>
    <mergeCell ref="B8:L8"/>
    <mergeCell ref="B7:L7"/>
    <mergeCell ref="B12:L12"/>
    <mergeCell ref="B9:L9"/>
    <mergeCell ref="B11:L11"/>
    <mergeCell ref="C1:D1"/>
    <mergeCell ref="E1:F1"/>
    <mergeCell ref="G1:H1"/>
    <mergeCell ref="B5:J5"/>
    <mergeCell ref="A1:B3"/>
    <mergeCell ref="I3:J3"/>
    <mergeCell ref="I1:J1"/>
    <mergeCell ref="K3:L3"/>
    <mergeCell ref="E3:F3"/>
  </mergeCells>
  <phoneticPr fontId="9" type="noConversion"/>
  <hyperlinks>
    <hyperlink ref="D23" r:id="rId1" display="http://eur-lex.europa.eu/en/index.htm " xr:uid="{00000000-0004-0000-0000-000000000000}"/>
    <hyperlink ref="D26" r:id="rId2" display="http://ec.europa.eu/clima/policies/ets/monitoring/index_en.htm" xr:uid="{00000000-0004-0000-0000-000001000000}"/>
    <hyperlink ref="B9:K9" r:id="rId3" display="http://ec.europa.eu/clima/documentation/ets/docs/decision_benchmarking_15_dec_en.pdf. " xr:uid="{00000000-0004-0000-0000-000002000000}"/>
    <hyperlink ref="B9" r:id="rId4" display="http://eur-lex.europa.eu/LexUriServ/LexUriServ.do?uri=CONSLEG:2003L0087:20090625:EN:PDF" xr:uid="{00000000-0004-0000-0000-000003000000}"/>
    <hyperlink ref="B12" r:id="rId5" display="http://ec.europa.eu/clima/news/articles/news_2011121401_en.htm" xr:uid="{00000000-0004-0000-0000-000004000000}"/>
    <hyperlink ref="C2:D2" location="JUMP_b_Guidelines_Top" display="Top of sheet" xr:uid="{00000000-0004-0000-0000-000005000000}"/>
    <hyperlink ref="I1:J1" location="JUMP_I_Top" display="JUMP_I_Top" xr:uid="{00000000-0004-0000-0000-000006000000}"/>
    <hyperlink ref="B12:L12" r:id="rId6" display="https://eur-lex.europa.eu/legal-content/SL/TXT/HTML/?uri=CELEX:02018R2066-20240701" xr:uid="{00000000-0004-0000-0000-000007000000}"/>
    <hyperlink ref="B19" r:id="rId7" display="http://ec.europa.eu/clima/policies/ets/monitoring/documentation_en.htm" xr:uid="{00000000-0004-0000-0000-000008000000}"/>
    <hyperlink ref="D24:I24" r:id="rId8" display="https://climate.ec.europa.eu/eu-action/eu-emissions-trading-system-eu-ets_en" xr:uid="{00000000-0004-0000-0000-000009000000}"/>
    <hyperlink ref="B9:L9" r:id="rId9" display="https://eur-lex.europa.eu/legal-content/SL/TXT/HTML/?uri=CELEX:02003L0087-20240301" xr:uid="{2CA12E93-7DA3-4598-BC74-5434684DD18C}"/>
    <hyperlink ref="D26:I26" r:id="rId10" location="monitoring-and-reporting-regulation-guidance-and-templates" display="https://climate.ec.europa.eu/eu-action/eu-emissions-trading-system-eu-ets/ets2-buildings-road-transport-and-additional-sectors_en - monitoring-and-reporting-regulation-guidance-and-templates" xr:uid="{8277C09C-2119-4BF9-88DD-24F7397A75E2}"/>
    <hyperlink ref="B19:L19" r:id="rId11" display="https://climate.ec.europa.eu/eu-action/eu-emissions-trading-system-eu-ets/ets2-buildings-road-transport-and-additional-sectors_en" xr:uid="{26125CD8-2F2B-4E42-8E81-9BE7FC62C397}"/>
    <hyperlink ref="B28:L28" r:id="rId12" display="https://www.gov.si/podrocja/okolje-in-prostor/okolje/podnebne-spremembe/" xr:uid="{F6AE59E9-6BB4-4DD0-9B84-69BB3698DB4F}"/>
  </hyperlinks>
  <pageMargins left="0.78740157480314965" right="0.78740157480314965" top="0.78740157480314965" bottom="0.78740157480314965" header="0.39370078740157483" footer="0.39370078740157483"/>
  <pageSetup paperSize="9" scale="63" fitToHeight="0" orientation="portrait" r:id="rId13"/>
  <headerFooter alignWithMargins="0">
    <oddHeader>&amp;L&amp;F, &amp;A&amp;R&amp;D, &amp;T</oddHeader>
    <oddFooter>&amp;C&amp;P / &amp;N</oddFooter>
  </headerFooter>
  <rowBreaks count="1" manualBreakCount="1">
    <brk id="33"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0">
    <tabColor rgb="FFFFC000"/>
    <pageSetUpPr fitToPage="1"/>
  </sheetPr>
  <dimension ref="A1:W224"/>
  <sheetViews>
    <sheetView tabSelected="1" zoomScaleNormal="100" workbookViewId="0">
      <pane ySplit="4" topLeftCell="A5" activePane="bottomLeft" state="frozen"/>
      <selection pane="bottomLeft" activeCell="W7" sqref="W7"/>
    </sheetView>
  </sheetViews>
  <sheetFormatPr defaultColWidth="11.44140625" defaultRowHeight="13.2" x14ac:dyDescent="0.25"/>
  <cols>
    <col min="1" max="1" width="2.6640625" style="146" hidden="1" customWidth="1"/>
    <col min="2" max="2" width="2.6640625" style="146" customWidth="1"/>
    <col min="3" max="3" width="4.6640625" style="147" customWidth="1"/>
    <col min="4" max="4" width="4.6640625" style="148" customWidth="1"/>
    <col min="5" max="14" width="12.6640625" style="146" customWidth="1"/>
    <col min="15" max="15" width="7.6640625" style="146" customWidth="1"/>
    <col min="16" max="16" width="39" style="146" hidden="1" customWidth="1"/>
    <col min="17" max="17" width="12.6640625" style="146" hidden="1" customWidth="1"/>
    <col min="18" max="16384" width="11.44140625" style="158"/>
  </cols>
  <sheetData>
    <row r="1" spans="1:23" ht="13.8" hidden="1" thickBot="1" x14ac:dyDescent="0.3">
      <c r="A1" s="12" t="s">
        <v>19</v>
      </c>
      <c r="B1" s="95"/>
      <c r="C1" s="84"/>
      <c r="D1" s="96"/>
      <c r="E1" s="83"/>
      <c r="F1" s="83"/>
      <c r="G1" s="85"/>
      <c r="H1" s="85"/>
      <c r="I1" s="83"/>
      <c r="J1" s="83"/>
      <c r="K1" s="83"/>
      <c r="L1" s="83"/>
      <c r="M1" s="83"/>
      <c r="N1" s="83"/>
      <c r="O1" s="86"/>
      <c r="P1" s="12" t="s">
        <v>19</v>
      </c>
      <c r="Q1" s="12" t="s">
        <v>19</v>
      </c>
    </row>
    <row r="2" spans="1:23" ht="13.8" thickBot="1" x14ac:dyDescent="0.3">
      <c r="A2" s="12"/>
      <c r="B2" s="278"/>
      <c r="C2" s="279"/>
      <c r="D2" s="280"/>
      <c r="E2" s="202" t="str">
        <f>Translations!$B$9</f>
        <v>Območje za navigacijo:</v>
      </c>
      <c r="F2" s="203"/>
      <c r="G2" s="209"/>
      <c r="H2" s="210"/>
      <c r="I2" s="209" t="str">
        <f>Translations!$B$10</f>
        <v>Prejšnji list</v>
      </c>
      <c r="J2" s="210"/>
      <c r="K2" s="209"/>
      <c r="L2" s="210"/>
      <c r="M2" s="202"/>
      <c r="N2" s="203"/>
      <c r="O2" s="102"/>
      <c r="P2" s="11"/>
      <c r="Q2" s="11"/>
    </row>
    <row r="3" spans="1:23" x14ac:dyDescent="0.25">
      <c r="A3" s="12"/>
      <c r="B3" s="281"/>
      <c r="C3" s="282"/>
      <c r="D3" s="283"/>
      <c r="E3" s="218" t="str">
        <f>Translations!$B$12</f>
        <v>Vrh lista</v>
      </c>
      <c r="F3" s="218"/>
      <c r="G3" s="218"/>
      <c r="H3" s="218"/>
      <c r="I3" s="218"/>
      <c r="J3" s="218"/>
      <c r="K3" s="218"/>
      <c r="L3" s="218"/>
      <c r="M3" s="240"/>
      <c r="N3" s="241"/>
      <c r="O3" s="78"/>
      <c r="P3" s="11"/>
      <c r="Q3" s="11"/>
    </row>
    <row r="4" spans="1:23" ht="13.5" customHeight="1" thickBot="1" x14ac:dyDescent="0.3">
      <c r="A4" s="12"/>
      <c r="B4" s="284"/>
      <c r="C4" s="285"/>
      <c r="D4" s="286"/>
      <c r="E4" s="218"/>
      <c r="F4" s="218"/>
      <c r="G4" s="218"/>
      <c r="H4" s="218"/>
      <c r="I4" s="218"/>
      <c r="J4" s="218"/>
      <c r="K4" s="218"/>
      <c r="L4" s="218"/>
      <c r="M4" s="219"/>
      <c r="N4" s="220"/>
      <c r="O4" s="78"/>
      <c r="P4" s="11"/>
      <c r="Q4" s="11"/>
    </row>
    <row r="5" spans="1:23" ht="15" customHeight="1" x14ac:dyDescent="0.25">
      <c r="A5" s="11"/>
      <c r="B5" s="97"/>
      <c r="C5" s="74"/>
      <c r="D5" s="77"/>
      <c r="E5" s="2"/>
      <c r="F5" s="3"/>
      <c r="G5" s="3"/>
      <c r="H5" s="3"/>
      <c r="I5" s="2"/>
      <c r="J5" s="2"/>
      <c r="K5" s="2"/>
      <c r="L5" s="2"/>
      <c r="M5" s="1"/>
      <c r="N5" s="1"/>
      <c r="O5" s="78"/>
      <c r="P5" s="11"/>
      <c r="Q5" s="11"/>
    </row>
    <row r="6" spans="1:23" ht="25.5" customHeight="1" x14ac:dyDescent="0.25">
      <c r="A6" s="50"/>
      <c r="B6" s="98"/>
      <c r="C6" s="296" t="str">
        <f>Translations!$B$53</f>
        <v>Orodje - Nerazumno visoki stroški</v>
      </c>
      <c r="D6" s="296"/>
      <c r="E6" s="296"/>
      <c r="F6" s="296"/>
      <c r="G6" s="296"/>
      <c r="H6" s="296"/>
      <c r="I6" s="296"/>
      <c r="J6" s="296"/>
      <c r="K6" s="296"/>
      <c r="L6" s="296"/>
      <c r="M6" s="296"/>
      <c r="N6" s="296"/>
      <c r="O6" s="81"/>
      <c r="P6" s="11"/>
      <c r="Q6" s="11"/>
    </row>
    <row r="7" spans="1:23" ht="18" customHeight="1" x14ac:dyDescent="0.25">
      <c r="A7" s="50"/>
      <c r="B7" s="98"/>
      <c r="C7" s="88"/>
      <c r="D7" s="88"/>
      <c r="E7" s="88"/>
      <c r="F7" s="88"/>
      <c r="G7" s="88"/>
      <c r="H7" s="88"/>
      <c r="I7" s="88"/>
      <c r="J7" s="88"/>
      <c r="K7" s="88"/>
      <c r="L7" s="88"/>
      <c r="M7" s="88"/>
      <c r="N7" s="88"/>
      <c r="O7" s="81"/>
      <c r="P7" s="11"/>
      <c r="Q7" s="112"/>
    </row>
    <row r="8" spans="1:23" s="76" customFormat="1" ht="18" customHeight="1" x14ac:dyDescent="0.25">
      <c r="A8" s="87"/>
      <c r="B8" s="149"/>
      <c r="C8" s="73">
        <v>1</v>
      </c>
      <c r="D8" s="277" t="str">
        <f>Translations!$B$2</f>
        <v>Podatki o napravi</v>
      </c>
      <c r="E8" s="277"/>
      <c r="F8" s="277"/>
      <c r="G8" s="277"/>
      <c r="H8" s="277"/>
      <c r="I8" s="277"/>
      <c r="J8" s="277"/>
      <c r="K8" s="277"/>
      <c r="L8" s="277"/>
      <c r="M8" s="277"/>
      <c r="N8" s="277"/>
      <c r="O8" s="154"/>
      <c r="P8" s="150"/>
      <c r="Q8" s="112"/>
      <c r="R8" s="158"/>
      <c r="S8" s="158"/>
    </row>
    <row r="9" spans="1:23" ht="4.2" customHeight="1" x14ac:dyDescent="0.25">
      <c r="A9" s="50"/>
      <c r="B9" s="98"/>
      <c r="C9" s="88"/>
      <c r="D9" s="88"/>
      <c r="E9" s="88"/>
      <c r="F9" s="88"/>
      <c r="G9" s="88"/>
      <c r="H9" s="88"/>
      <c r="I9" s="88"/>
      <c r="J9" s="88"/>
      <c r="K9" s="88"/>
      <c r="L9" s="88"/>
      <c r="M9" s="88"/>
      <c r="N9" s="88"/>
      <c r="O9" s="81"/>
      <c r="P9" s="11"/>
      <c r="Q9" s="112"/>
    </row>
    <row r="10" spans="1:23" ht="141.6" customHeight="1" x14ac:dyDescent="0.25">
      <c r="A10" s="11"/>
      <c r="B10" s="97"/>
      <c r="C10" s="77"/>
      <c r="D10" s="117"/>
      <c r="E10" s="309" t="str">
        <f>Translations!$B$91</f>
        <v>V skladu z določbami 75.d člena uredbe MRR, če regulirani subjekt trdi, da bi uporaba določene metodologije spremljanja povzročila nerazumno visoke stroške, ministrstvo oceni, ali so ti stroški nerazumno visoki, pri čemer upošteva utemeljitev reguliranega subjekta.
Ministrstvo šteje stroške za nerazumno visoke, kadar so ocenjeni stroški višji od koristi. V ta namen se koristi izračunajo tako, da se faktor izboljšanja pomnoži z referenčno ceno 60 EUR na emisijski kupon. Pri stroških se upošteva ustrezno obdobje amortizacije, ki temelji na ekonomski življenjski dobi opreme.
Ne glede na navedeno regulirani subjekt upošteva stroške uporabe določene metodologije spremljanja, ki jih imajo porabniki tokov sproščenega goriva, vključno s končnimi porabniki. Za te namene lahko regulirani subjekt uporabi konservativne ocene stroškov.
Za ukrepe v zvezi z izboljšanjem metodologije spremljanja za regulirani subjekt se ne šteje, da povzročajo nerazumno visoke stroške, do skupnega zneska 4 000  EUR na poročevalno obdobje. Pri reguliranih subjektih z nizkimi emisijami je ta prag 1 000  EUR na poročevalno obdobje.</v>
      </c>
      <c r="F10" s="309"/>
      <c r="G10" s="309"/>
      <c r="H10" s="309"/>
      <c r="I10" s="309"/>
      <c r="J10" s="309"/>
      <c r="K10" s="309"/>
      <c r="L10" s="309"/>
      <c r="M10" s="309"/>
      <c r="N10" s="309"/>
      <c r="O10" s="154"/>
      <c r="P10" s="112"/>
      <c r="Q10" s="112"/>
    </row>
    <row r="11" spans="1:23" ht="5.0999999999999996" customHeight="1" thickBot="1" x14ac:dyDescent="0.3">
      <c r="A11" s="11"/>
      <c r="B11" s="97"/>
      <c r="C11" s="77"/>
      <c r="D11" s="117"/>
      <c r="E11" s="60"/>
      <c r="F11" s="60"/>
      <c r="G11" s="60"/>
      <c r="H11" s="60"/>
      <c r="I11" s="60"/>
      <c r="J11" s="60"/>
      <c r="K11" s="60"/>
      <c r="L11" s="60"/>
      <c r="M11" s="60"/>
      <c r="N11" s="60"/>
      <c r="O11" s="154"/>
      <c r="P11" s="112"/>
      <c r="Q11" s="112"/>
    </row>
    <row r="12" spans="1:23" ht="12.75" customHeight="1" x14ac:dyDescent="0.25">
      <c r="A12" s="11"/>
      <c r="B12" s="97"/>
      <c r="C12" s="77"/>
      <c r="D12" s="89"/>
      <c r="E12" s="294" t="str">
        <f>Translations!$B$47</f>
        <v>Regulirani subjekt z nizkimi emisijami?</v>
      </c>
      <c r="F12" s="294"/>
      <c r="G12" s="294"/>
      <c r="H12" s="294"/>
      <c r="I12" s="295"/>
      <c r="J12" s="159"/>
      <c r="K12" s="117"/>
      <c r="L12" s="117"/>
      <c r="M12" s="117"/>
      <c r="N12" s="117"/>
      <c r="O12" s="79"/>
      <c r="P12" s="112"/>
      <c r="Q12" s="175" t="b">
        <v>1</v>
      </c>
    </row>
    <row r="13" spans="1:23" ht="15" customHeight="1" thickBot="1" x14ac:dyDescent="0.3">
      <c r="A13" s="50"/>
      <c r="B13" s="98"/>
      <c r="C13" s="88"/>
      <c r="D13" s="88"/>
      <c r="E13" s="88"/>
      <c r="F13" s="88"/>
      <c r="G13" s="88"/>
      <c r="H13" s="88"/>
      <c r="I13" s="88"/>
      <c r="J13" s="88"/>
      <c r="K13" s="88"/>
      <c r="L13" s="88"/>
      <c r="M13" s="88"/>
      <c r="N13" s="88"/>
      <c r="O13" s="81"/>
      <c r="P13" s="11"/>
      <c r="Q13" s="176" t="b">
        <v>0</v>
      </c>
    </row>
    <row r="14" spans="1:23" s="76" customFormat="1" ht="18" customHeight="1" x14ac:dyDescent="0.25">
      <c r="A14" s="87"/>
      <c r="B14" s="149"/>
      <c r="C14" s="73">
        <v>2</v>
      </c>
      <c r="D14" s="277" t="str">
        <f>Translations!$B$3</f>
        <v>Orodja - Nerazumno visoki stroški</v>
      </c>
      <c r="E14" s="277"/>
      <c r="F14" s="277"/>
      <c r="G14" s="277"/>
      <c r="H14" s="277"/>
      <c r="I14" s="277"/>
      <c r="J14" s="277"/>
      <c r="K14" s="277"/>
      <c r="L14" s="277"/>
      <c r="M14" s="277"/>
      <c r="N14" s="277"/>
      <c r="O14" s="154"/>
      <c r="P14" s="150"/>
      <c r="Q14" s="150"/>
      <c r="R14" s="158"/>
      <c r="S14" s="158"/>
    </row>
    <row r="15" spans="1:23" ht="12.75" customHeight="1" thickBot="1" x14ac:dyDescent="0.3">
      <c r="A15" s="90"/>
      <c r="B15" s="98"/>
      <c r="C15" s="68"/>
      <c r="D15" s="8"/>
      <c r="E15" s="69"/>
      <c r="F15" s="7"/>
      <c r="G15" s="9"/>
      <c r="H15" s="9"/>
      <c r="I15" s="9"/>
      <c r="J15" s="9"/>
      <c r="K15" s="9"/>
      <c r="L15" s="9"/>
      <c r="M15" s="9"/>
      <c r="N15" s="9"/>
      <c r="O15" s="80"/>
      <c r="P15" s="63"/>
      <c r="Q15" s="5"/>
      <c r="R15" s="114"/>
      <c r="S15" s="114"/>
      <c r="T15" s="114"/>
      <c r="U15" s="114"/>
      <c r="V15" s="114"/>
      <c r="W15" s="114"/>
    </row>
    <row r="16" spans="1:23" s="113" customFormat="1" ht="12.75" customHeight="1" thickBot="1" x14ac:dyDescent="0.3">
      <c r="A16" s="50"/>
      <c r="B16" s="98"/>
      <c r="C16" s="6"/>
      <c r="D16" s="6"/>
      <c r="E16" s="6"/>
      <c r="F16" s="6"/>
      <c r="G16" s="6"/>
      <c r="H16" s="6"/>
      <c r="I16" s="6"/>
      <c r="J16" s="6"/>
      <c r="K16" s="6"/>
      <c r="L16" s="6"/>
      <c r="M16" s="6"/>
      <c r="N16" s="6"/>
      <c r="O16" s="81"/>
      <c r="P16" s="50"/>
      <c r="Q16" s="50"/>
    </row>
    <row r="17" spans="1:17" s="113" customFormat="1" ht="15.75" customHeight="1" thickBot="1" x14ac:dyDescent="0.3">
      <c r="A17" s="50"/>
      <c r="B17" s="98"/>
      <c r="C17" s="70">
        <v>1</v>
      </c>
      <c r="D17" s="6"/>
      <c r="E17" s="272" t="str">
        <f>Translations!$B$54</f>
        <v>To je podporno orodje za izračun, ali se stroški lahko štejejo za nerazumne.</v>
      </c>
      <c r="F17" s="272"/>
      <c r="G17" s="272"/>
      <c r="H17" s="272"/>
      <c r="I17" s="272"/>
      <c r="J17" s="272"/>
      <c r="K17" s="272"/>
      <c r="L17" s="272"/>
      <c r="M17" s="272"/>
      <c r="N17" s="272"/>
      <c r="O17" s="81"/>
      <c r="P17" s="50"/>
      <c r="Q17" s="50"/>
    </row>
    <row r="18" spans="1:17" s="113" customFormat="1" ht="5.0999999999999996" customHeight="1" x14ac:dyDescent="0.25">
      <c r="A18" s="50"/>
      <c r="B18" s="98"/>
      <c r="C18" s="145"/>
      <c r="D18" s="6"/>
      <c r="E18" s="124"/>
      <c r="F18" s="124"/>
      <c r="G18" s="124"/>
      <c r="H18" s="124"/>
      <c r="I18" s="124"/>
      <c r="J18" s="124"/>
      <c r="K18" s="124"/>
      <c r="L18" s="124"/>
      <c r="M18" s="124"/>
      <c r="N18" s="124"/>
      <c r="O18" s="81"/>
      <c r="P18" s="50"/>
      <c r="Q18" s="50"/>
    </row>
    <row r="19" spans="1:17" s="113" customFormat="1" ht="12.75" customHeight="1" x14ac:dyDescent="0.25">
      <c r="A19" s="50"/>
      <c r="B19" s="98"/>
      <c r="C19" s="77"/>
      <c r="D19" s="51" t="s">
        <v>0</v>
      </c>
      <c r="E19" s="268" t="str">
        <f>Translations!$B$55</f>
        <v>Neposreden vpliv na natančnost?</v>
      </c>
      <c r="F19" s="268"/>
      <c r="G19" s="268"/>
      <c r="H19" s="268"/>
      <c r="I19" s="269"/>
      <c r="J19" s="159"/>
      <c r="K19" s="125"/>
      <c r="L19" s="125"/>
      <c r="M19" s="125"/>
      <c r="N19" s="125"/>
      <c r="O19" s="81"/>
      <c r="P19" s="50"/>
      <c r="Q19" s="50"/>
    </row>
    <row r="20" spans="1:17" s="113" customFormat="1" ht="40.950000000000003" customHeight="1" x14ac:dyDescent="0.25">
      <c r="A20" s="50"/>
      <c r="B20" s="98"/>
      <c r="C20" s="77"/>
      <c r="D20" s="6"/>
      <c r="E20" s="273" t="str">
        <f>Translations!$B$56</f>
        <v>Če izboljšave neposredno vplivajo na natančnost, bo faktor izboljšanja določen kot razlika med trenutno doseženo negotovostjo in negotovostjo, ki je povezana z zahtevano stopnjo. 
Za vse druge primere brez takega neposrednega vpliva, npr. prehod iz privzetih vrednosti na analize, je faktor izboljšanja 1%.</v>
      </c>
      <c r="F20" s="273"/>
      <c r="G20" s="273"/>
      <c r="H20" s="273"/>
      <c r="I20" s="273"/>
      <c r="J20" s="273"/>
      <c r="K20" s="273"/>
      <c r="L20" s="273"/>
      <c r="M20" s="273"/>
      <c r="N20" s="273"/>
      <c r="O20" s="81"/>
      <c r="P20" s="50"/>
      <c r="Q20" s="50"/>
    </row>
    <row r="21" spans="1:17" s="113" customFormat="1" ht="5.0999999999999996" customHeight="1" x14ac:dyDescent="0.25">
      <c r="A21" s="50"/>
      <c r="B21" s="98"/>
      <c r="C21" s="77"/>
      <c r="D21" s="6"/>
      <c r="E21" s="60"/>
      <c r="F21" s="60"/>
      <c r="G21" s="60"/>
      <c r="H21" s="60"/>
      <c r="I21" s="60"/>
      <c r="J21" s="60"/>
      <c r="K21" s="60"/>
      <c r="L21" s="60"/>
      <c r="M21" s="60"/>
      <c r="N21" s="60"/>
      <c r="O21" s="81"/>
      <c r="P21" s="50"/>
      <c r="Q21" s="50"/>
    </row>
    <row r="22" spans="1:17" s="113" customFormat="1" ht="12.75" customHeight="1" x14ac:dyDescent="0.25">
      <c r="A22" s="50"/>
      <c r="B22" s="98"/>
      <c r="C22" s="77"/>
      <c r="D22" s="6"/>
      <c r="E22" s="274" t="str">
        <f>Translations!$B$57</f>
        <v>Trenutno dosežena negotovost:</v>
      </c>
      <c r="F22" s="274"/>
      <c r="G22" s="274"/>
      <c r="H22" s="274"/>
      <c r="I22" s="275"/>
      <c r="J22" s="152"/>
      <c r="K22" s="319" t="str">
        <f>IF(J22&lt;0,EUconst_ERR_Inconsistent,"")</f>
        <v/>
      </c>
      <c r="L22" s="124"/>
      <c r="M22" s="124"/>
      <c r="N22" s="124"/>
      <c r="O22" s="81"/>
      <c r="P22" s="50"/>
      <c r="Q22" s="127" t="b">
        <f>AND(J19&lt;&gt;"",J19=FALSE)</f>
        <v>0</v>
      </c>
    </row>
    <row r="23" spans="1:17" s="113" customFormat="1" ht="12.75" customHeight="1" x14ac:dyDescent="0.25">
      <c r="A23" s="50"/>
      <c r="B23" s="98"/>
      <c r="C23" s="77"/>
      <c r="D23" s="6"/>
      <c r="E23" s="274" t="str">
        <f>Translations!$B$58</f>
        <v>Negotovost, povezana z zahtevano stopnjo:</v>
      </c>
      <c r="F23" s="274"/>
      <c r="G23" s="274"/>
      <c r="H23" s="274"/>
      <c r="I23" s="275"/>
      <c r="J23" s="152"/>
      <c r="K23" s="124"/>
      <c r="L23" s="124"/>
      <c r="M23" s="124"/>
      <c r="N23" s="124"/>
      <c r="O23" s="81"/>
      <c r="P23" s="50"/>
      <c r="Q23" s="127" t="b">
        <f>Q22</f>
        <v>0</v>
      </c>
    </row>
    <row r="24" spans="1:17" s="113" customFormat="1" ht="5.0999999999999996" customHeight="1" x14ac:dyDescent="0.25">
      <c r="A24" s="50"/>
      <c r="B24" s="98"/>
      <c r="C24" s="77"/>
      <c r="D24" s="6"/>
      <c r="E24" s="126"/>
      <c r="F24" s="126"/>
      <c r="G24" s="126"/>
      <c r="H24" s="126"/>
      <c r="I24" s="126"/>
      <c r="J24" s="124"/>
      <c r="K24" s="124"/>
      <c r="L24" s="124"/>
      <c r="M24" s="124"/>
      <c r="N24" s="124"/>
      <c r="O24" s="81"/>
      <c r="P24" s="50"/>
      <c r="Q24" s="50"/>
    </row>
    <row r="25" spans="1:17" s="113" customFormat="1" ht="12.75" customHeight="1" x14ac:dyDescent="0.25">
      <c r="A25" s="50"/>
      <c r="B25" s="98"/>
      <c r="C25" s="77"/>
      <c r="D25" s="51" t="s">
        <v>1</v>
      </c>
      <c r="E25" s="276" t="str">
        <f>Translations!$B$59</f>
        <v>Vrste stroškov</v>
      </c>
      <c r="F25" s="276"/>
      <c r="G25" s="276"/>
      <c r="H25" s="276"/>
      <c r="I25" s="276"/>
      <c r="J25" s="276"/>
      <c r="K25" s="276"/>
      <c r="L25" s="276"/>
      <c r="M25" s="276"/>
      <c r="N25" s="276"/>
      <c r="O25" s="81"/>
      <c r="P25" s="50"/>
      <c r="Q25" s="50"/>
    </row>
    <row r="26" spans="1:17" s="113" customFormat="1" ht="12.75" customHeight="1" x14ac:dyDescent="0.25">
      <c r="A26" s="50"/>
      <c r="B26" s="98"/>
      <c r="C26" s="77"/>
      <c r="D26" s="6"/>
      <c r="E26" s="287" t="str">
        <f>Translations!$B$60</f>
        <v>Upoštevajte, da so za oceno nerazumno visokih stroškov pomembni le „dodatni stroški“:</v>
      </c>
      <c r="F26" s="287"/>
      <c r="G26" s="287"/>
      <c r="H26" s="287"/>
      <c r="I26" s="287"/>
      <c r="J26" s="287"/>
      <c r="K26" s="287"/>
      <c r="L26" s="287"/>
      <c r="M26" s="287"/>
      <c r="N26" s="287"/>
      <c r="O26" s="81"/>
      <c r="P26" s="50"/>
      <c r="Q26" s="50"/>
    </row>
    <row r="27" spans="1:17" s="113" customFormat="1" ht="12.75" customHeight="1" x14ac:dyDescent="0.25">
      <c r="A27" s="50"/>
      <c r="B27" s="98"/>
      <c r="C27" s="77"/>
      <c r="D27" s="6"/>
      <c r="E27" s="189" t="s">
        <v>45</v>
      </c>
      <c r="F27" s="267" t="str">
        <f>Translations!$B$94</f>
        <v>to je razlika med trenutnimi stroški in stroški bolj natančnega ali zanesljivega dela opreme ali</v>
      </c>
      <c r="G27" s="267"/>
      <c r="H27" s="267"/>
      <c r="I27" s="267"/>
      <c r="J27" s="267"/>
      <c r="K27" s="267"/>
      <c r="L27" s="267"/>
      <c r="M27" s="267"/>
      <c r="N27" s="267"/>
      <c r="O27" s="81"/>
      <c r="P27" s="50"/>
      <c r="Q27" s="50"/>
    </row>
    <row r="28" spans="1:17" s="113" customFormat="1" ht="42" customHeight="1" x14ac:dyDescent="0.25">
      <c r="A28" s="50"/>
      <c r="B28" s="98"/>
      <c r="C28" s="77"/>
      <c r="D28" s="6"/>
      <c r="E28" s="189" t="s">
        <v>45</v>
      </c>
      <c r="F28" s="271" t="str">
        <f>Translations!$B$95</f>
        <v>kadar mora regulirani subjekt v vsakem primeru zamenjati opremo (redno vzdrževanje) in ima možnost izbire med različnimi naložbenimi možnostmi, upošteva le stroške dražje (vendar bolj natančne ali zanesljive) opreme, zmanjšane za stroške, ki bi nastali pri zamenjavi obstojče opreme pri rednem vzdrževanju.</v>
      </c>
      <c r="G28" s="271"/>
      <c r="H28" s="271"/>
      <c r="I28" s="271"/>
      <c r="J28" s="271"/>
      <c r="K28" s="271"/>
      <c r="L28" s="271"/>
      <c r="M28" s="271"/>
      <c r="N28" s="271"/>
      <c r="O28" s="81"/>
      <c r="P28" s="50"/>
      <c r="Q28" s="50"/>
    </row>
    <row r="29" spans="1:17" s="113" customFormat="1" ht="12.75" customHeight="1" x14ac:dyDescent="0.25">
      <c r="A29" s="50"/>
      <c r="B29" s="98"/>
      <c r="C29" s="77"/>
      <c r="D29" s="6"/>
      <c r="E29" s="267" t="str">
        <f>Translations!$B$61</f>
        <v>Za oceno npr. nastanka nerazumno visokih stroškov, povezanih s pogostostjo analiz, so tukaj pomembni le stroški dodatnih analiz.</v>
      </c>
      <c r="F29" s="267"/>
      <c r="G29" s="267"/>
      <c r="H29" s="267"/>
      <c r="I29" s="267"/>
      <c r="J29" s="267"/>
      <c r="K29" s="267"/>
      <c r="L29" s="267"/>
      <c r="M29" s="267"/>
      <c r="N29" s="267"/>
      <c r="O29" s="81"/>
      <c r="P29" s="50"/>
      <c r="Q29" s="50"/>
    </row>
    <row r="30" spans="1:17" s="113" customFormat="1" ht="12.75" customHeight="1" x14ac:dyDescent="0.25">
      <c r="A30" s="50"/>
      <c r="B30" s="98"/>
      <c r="C30" s="77"/>
      <c r="D30" s="6"/>
      <c r="E30" s="267" t="str">
        <f>Translations!$B$62</f>
        <v>Če želite upoštevati samo "dodatne" stroške, lahko:</v>
      </c>
      <c r="F30" s="267"/>
      <c r="G30" s="267"/>
      <c r="H30" s="267"/>
      <c r="I30" s="267"/>
      <c r="J30" s="267"/>
      <c r="K30" s="267"/>
      <c r="L30" s="267"/>
      <c r="M30" s="267"/>
      <c r="N30" s="267"/>
      <c r="O30" s="81"/>
      <c r="P30" s="50"/>
      <c r="Q30" s="50"/>
    </row>
    <row r="31" spans="1:17" s="113" customFormat="1" ht="12.75" customHeight="1" x14ac:dyDescent="0.25">
      <c r="A31" s="50"/>
      <c r="B31" s="98"/>
      <c r="C31" s="77"/>
      <c r="D31" s="6"/>
      <c r="E31" s="189" t="s">
        <v>45</v>
      </c>
      <c r="F31" s="267" t="str">
        <f>Translations!$B$63</f>
        <v>vnesite trenutne stroške ali stroške referenčnega sistema pod i. in stroške, povezane z novo opremo ali ukrepi pod ii.</v>
      </c>
      <c r="G31" s="267"/>
      <c r="H31" s="267"/>
      <c r="I31" s="267"/>
      <c r="J31" s="267"/>
      <c r="K31" s="267"/>
      <c r="L31" s="267"/>
      <c r="M31" s="267"/>
      <c r="N31" s="267"/>
      <c r="O31" s="81"/>
      <c r="P31" s="50"/>
      <c r="Q31" s="50"/>
    </row>
    <row r="32" spans="1:17" s="113" customFormat="1" ht="12.75" customHeight="1" x14ac:dyDescent="0.25">
      <c r="A32" s="50"/>
      <c r="B32" s="98"/>
      <c r="C32" s="77"/>
      <c r="D32" s="6"/>
      <c r="E32" s="189" t="s">
        <v>45</v>
      </c>
      <c r="F32" s="267" t="str">
        <f>Translations!$B$64</f>
        <v>vnesite samo dodatne stroške pod ii.</v>
      </c>
      <c r="G32" s="267"/>
      <c r="H32" s="267"/>
      <c r="I32" s="267"/>
      <c r="J32" s="267"/>
      <c r="K32" s="267"/>
      <c r="L32" s="267"/>
      <c r="M32" s="267"/>
      <c r="N32" s="267"/>
      <c r="O32" s="81"/>
      <c r="P32" s="50"/>
      <c r="Q32" s="50"/>
    </row>
    <row r="33" spans="1:18" s="113" customFormat="1" ht="5.0999999999999996" customHeight="1" x14ac:dyDescent="0.25">
      <c r="A33" s="50"/>
      <c r="B33" s="98"/>
      <c r="C33" s="77"/>
      <c r="D33" s="6"/>
      <c r="E33" s="190"/>
      <c r="F33" s="191"/>
      <c r="G33" s="191"/>
      <c r="H33" s="191"/>
      <c r="I33" s="191"/>
      <c r="J33" s="191"/>
      <c r="K33" s="191"/>
      <c r="L33" s="191"/>
      <c r="M33" s="192"/>
      <c r="N33" s="191"/>
      <c r="O33" s="81"/>
      <c r="P33" s="50"/>
      <c r="Q33" s="50"/>
    </row>
    <row r="34" spans="1:18" s="113" customFormat="1" ht="25.5" customHeight="1" x14ac:dyDescent="0.25">
      <c r="A34" s="99"/>
      <c r="B34" s="98"/>
      <c r="C34" s="6"/>
      <c r="D34" s="6"/>
      <c r="E34" s="193" t="str">
        <f>Translations!$B$70</f>
        <v xml:space="preserve">Kratek opis </v>
      </c>
      <c r="F34" s="264" t="str">
        <f>Translations!$B$71</f>
        <v>Vnesite kratek opis. Ta opis naj vključuje tudi informacije o npr. obdobju amortizacije naložbenih stroškov, številu analiz na leto, na katere se stroški nanašajo itd.</v>
      </c>
      <c r="G34" s="264"/>
      <c r="H34" s="264"/>
      <c r="I34" s="264"/>
      <c r="J34" s="264"/>
      <c r="K34" s="264"/>
      <c r="L34" s="264"/>
      <c r="M34" s="264"/>
      <c r="N34" s="264"/>
      <c r="O34" s="128"/>
      <c r="P34" s="67"/>
      <c r="Q34" s="129"/>
    </row>
    <row r="35" spans="1:18" s="113" customFormat="1" ht="12.75" customHeight="1" x14ac:dyDescent="0.25">
      <c r="A35" s="99"/>
      <c r="B35" s="98"/>
      <c r="C35" s="6"/>
      <c r="D35" s="6"/>
      <c r="E35" s="261" t="str">
        <f>Translations!$B$65</f>
        <v>Vrsta stroškov</v>
      </c>
      <c r="F35" s="264" t="str">
        <f>Translations!$B$66</f>
        <v>Ločimo jih lahko med:</v>
      </c>
      <c r="G35" s="264"/>
      <c r="H35" s="264"/>
      <c r="I35" s="264"/>
      <c r="J35" s="264"/>
      <c r="K35" s="264"/>
      <c r="L35" s="264"/>
      <c r="M35" s="264"/>
      <c r="N35" s="264"/>
      <c r="O35" s="128"/>
      <c r="P35" s="67"/>
      <c r="Q35" s="129"/>
    </row>
    <row r="36" spans="1:18" s="113" customFormat="1" ht="12.75" customHeight="1" x14ac:dyDescent="0.25">
      <c r="A36" s="99"/>
      <c r="B36" s="98"/>
      <c r="C36" s="6"/>
      <c r="D36" s="6"/>
      <c r="E36" s="262"/>
      <c r="F36" s="189" t="s">
        <v>45</v>
      </c>
      <c r="G36" s="263" t="str">
        <f>Translations!$B$67</f>
        <v>Naložbene stroške: To so naložbeni stroški za npr. novo merilno opremo ali sistem za vzorčenje.</v>
      </c>
      <c r="H36" s="263"/>
      <c r="I36" s="263"/>
      <c r="J36" s="263"/>
      <c r="K36" s="263"/>
      <c r="L36" s="263"/>
      <c r="M36" s="263"/>
      <c r="N36" s="263"/>
      <c r="O36" s="128"/>
      <c r="P36" s="67"/>
      <c r="Q36" s="129"/>
    </row>
    <row r="37" spans="1:18" s="113" customFormat="1" ht="38.85" customHeight="1" x14ac:dyDescent="0.25">
      <c r="A37" s="99"/>
      <c r="B37" s="98"/>
      <c r="C37" s="6"/>
      <c r="D37" s="6"/>
      <c r="E37" s="262"/>
      <c r="F37" s="189" t="s">
        <v>45</v>
      </c>
      <c r="G37" s="270" t="str">
        <f>Translations!$B$83</f>
        <v>Obdobje amortizacije: V skladu s prvim odstavkom 18. člena MMR bi moralo to obdobje temeljiti na ekonomski življenjski dobi opreme. Letni stroški naložbe bodo upoštevali časovno vrednost denarja z izračunom rente z uporabo vnesene obrestne mere. V primeru, da obrestna mera ni vnesena, bodo letni stroški preprosto določeni z linearno amortizacijo, to je z delitvijo naložbenih stroškov z obdobjem amortizacije.</v>
      </c>
      <c r="H37" s="270"/>
      <c r="I37" s="270"/>
      <c r="J37" s="270"/>
      <c r="K37" s="270"/>
      <c r="L37" s="270"/>
      <c r="M37" s="270"/>
      <c r="N37" s="270"/>
      <c r="O37" s="134"/>
      <c r="P37" s="67"/>
      <c r="Q37" s="129"/>
    </row>
    <row r="38" spans="1:18" s="113" customFormat="1" ht="12.75" customHeight="1" x14ac:dyDescent="0.25">
      <c r="A38" s="99"/>
      <c r="B38" s="98"/>
      <c r="C38" s="6"/>
      <c r="D38" s="6"/>
      <c r="E38" s="262"/>
      <c r="F38" s="189" t="s">
        <v>45</v>
      </c>
      <c r="G38" s="263" t="str">
        <f>Translations!$B$93</f>
        <v>Obrestna mera: To je obrestna mera, povezana z naložbo, vnesena v %. Vpisi so tukaj neobvezni.</v>
      </c>
      <c r="H38" s="263"/>
      <c r="I38" s="263"/>
      <c r="J38" s="263"/>
      <c r="K38" s="263"/>
      <c r="L38" s="263"/>
      <c r="M38" s="263"/>
      <c r="N38" s="263"/>
      <c r="O38" s="134"/>
      <c r="P38" s="67"/>
      <c r="Q38" s="129"/>
    </row>
    <row r="39" spans="1:18" s="113" customFormat="1" ht="12.75" customHeight="1" x14ac:dyDescent="0.25">
      <c r="A39" s="99"/>
      <c r="B39" s="98"/>
      <c r="C39" s="6"/>
      <c r="D39" s="6"/>
      <c r="E39" s="262"/>
      <c r="F39" s="189" t="s">
        <v>45</v>
      </c>
      <c r="G39" s="263" t="str">
        <f>Translations!$B$68</f>
        <v>Stroške O&amp;V: To so stroški obratovanja in vzdrževanja, npr. za merilno opremo.</v>
      </c>
      <c r="H39" s="263"/>
      <c r="I39" s="263"/>
      <c r="J39" s="263"/>
      <c r="K39" s="263"/>
      <c r="L39" s="263"/>
      <c r="M39" s="263"/>
      <c r="N39" s="263"/>
      <c r="O39" s="128"/>
      <c r="P39" s="67"/>
      <c r="Q39" s="129"/>
    </row>
    <row r="40" spans="1:18" s="113" customFormat="1" ht="38.85" customHeight="1" x14ac:dyDescent="0.25">
      <c r="A40" s="99"/>
      <c r="B40" s="98"/>
      <c r="C40" s="6"/>
      <c r="D40" s="6"/>
      <c r="E40" s="262"/>
      <c r="F40" s="189"/>
      <c r="G40" s="270" t="str">
        <f>Translations!$B$84</f>
        <v>Ti stroški vključujejo kakršne koli stroške kalibracije ali vzdrževanja, ki jih opravljajo zunanji izvajalci in bi morali vključevati tudi vse notranje stroške dela, povezane z obratovanjem in vzdrževanjem. Upoštevajo se le tisti stroški dela, za katere lahko upravljavec pristojnemu organu dokaže, da jih je mogoče jasno pripisati obravnavanemu izboljšanju.</v>
      </c>
      <c r="H40" s="270"/>
      <c r="I40" s="270"/>
      <c r="J40" s="270"/>
      <c r="K40" s="270"/>
      <c r="L40" s="270"/>
      <c r="M40" s="270"/>
      <c r="N40" s="270"/>
      <c r="O40" s="128"/>
      <c r="P40" s="67"/>
      <c r="Q40" s="129"/>
    </row>
    <row r="41" spans="1:18" s="113" customFormat="1" ht="12.75" customHeight="1" x14ac:dyDescent="0.25">
      <c r="A41" s="99"/>
      <c r="B41" s="98"/>
      <c r="C41" s="6"/>
      <c r="D41" s="6"/>
      <c r="E41" s="262"/>
      <c r="F41" s="189" t="s">
        <v>45</v>
      </c>
      <c r="G41" s="263" t="str">
        <f>Translations!$B$69</f>
        <v>Vse druge stroške: To so kateri koli drugi ustrezni letni stroški, npr. stroški analiz.</v>
      </c>
      <c r="H41" s="263"/>
      <c r="I41" s="263"/>
      <c r="J41" s="263"/>
      <c r="K41" s="263"/>
      <c r="L41" s="263"/>
      <c r="M41" s="263"/>
      <c r="N41" s="263"/>
      <c r="O41" s="128"/>
      <c r="P41" s="67"/>
      <c r="Q41" s="129"/>
    </row>
    <row r="42" spans="1:18" s="113" customFormat="1" ht="55.2" customHeight="1" x14ac:dyDescent="0.25">
      <c r="A42" s="157"/>
      <c r="B42" s="98"/>
      <c r="C42" s="6"/>
      <c r="D42" s="6"/>
      <c r="E42" s="194"/>
      <c r="F42" s="189"/>
      <c r="G42" s="270" t="str">
        <f>Translations!$B$85</f>
        <v>Ti stroški bi morali vključevati tudi stroške, povezane s spremembami v obratovanju, npr. če namestitev merilne opreme zahteva časovno zaustavitev obratovanja. Ponovno se upoštevajo samo tisti stroški, za katere lahko upravljavec pristojnemu organu dokaže, da jih je mogoče jasno pripisati namestitvi nove opreme. Če je bila zaustavitev obratovanja načrtovana, se ti stroški ne upoštevajo.</v>
      </c>
      <c r="H42" s="270"/>
      <c r="I42" s="270"/>
      <c r="J42" s="270"/>
      <c r="K42" s="270"/>
      <c r="L42" s="270"/>
      <c r="M42" s="270"/>
      <c r="N42" s="270"/>
      <c r="O42" s="128"/>
      <c r="P42" s="67"/>
      <c r="Q42" s="165"/>
      <c r="R42" s="166"/>
    </row>
    <row r="43" spans="1:18" s="113" customFormat="1" ht="5.0999999999999996" customHeight="1" x14ac:dyDescent="0.25">
      <c r="A43" s="50"/>
      <c r="B43" s="98"/>
      <c r="C43" s="77"/>
      <c r="D43" s="6"/>
      <c r="E43" s="124"/>
      <c r="F43" s="124"/>
      <c r="G43" s="124"/>
      <c r="H43" s="124"/>
      <c r="I43" s="124"/>
      <c r="J43" s="124"/>
      <c r="K43" s="124"/>
      <c r="L43" s="124"/>
      <c r="M43" s="6"/>
      <c r="N43" s="124"/>
      <c r="O43" s="81"/>
      <c r="P43" s="50"/>
      <c r="Q43" s="50"/>
    </row>
    <row r="44" spans="1:18" s="113" customFormat="1" x14ac:dyDescent="0.25">
      <c r="A44" s="50"/>
      <c r="B44" s="98"/>
      <c r="C44" s="77"/>
      <c r="D44" s="6"/>
      <c r="E44" s="39" t="str">
        <f>Translations!$B$72</f>
        <v>i. Tekoči ali referenčni stroški</v>
      </c>
      <c r="F44" s="124"/>
      <c r="G44" s="124"/>
      <c r="H44" s="124"/>
      <c r="I44" s="124"/>
      <c r="J44" s="124"/>
      <c r="K44" s="124"/>
      <c r="L44" s="124"/>
      <c r="M44" s="6"/>
      <c r="N44" s="124"/>
      <c r="O44" s="81"/>
      <c r="P44" s="50"/>
      <c r="Q44" s="50"/>
    </row>
    <row r="45" spans="1:18" s="113" customFormat="1" ht="12.75" customHeight="1" thickBot="1" x14ac:dyDescent="0.3">
      <c r="A45" s="50"/>
      <c r="B45" s="98"/>
      <c r="C45" s="77"/>
      <c r="D45" s="6"/>
      <c r="E45" s="273" t="str">
        <f>Translations!$B$73</f>
        <v>Tukaj vnesite stroške povezane z vašo trenutno metodologijo ali opremo ali, če primerjate dve ali več možnosti, stroške, povezane z referenco.</v>
      </c>
      <c r="F45" s="273"/>
      <c r="G45" s="273"/>
      <c r="H45" s="273"/>
      <c r="I45" s="273"/>
      <c r="J45" s="273"/>
      <c r="K45" s="273"/>
      <c r="L45" s="273"/>
      <c r="M45" s="273"/>
      <c r="N45" s="273"/>
      <c r="O45" s="81"/>
      <c r="P45" s="50"/>
      <c r="Q45" s="50"/>
    </row>
    <row r="46" spans="1:18" s="113" customFormat="1" ht="12.75" customHeight="1" x14ac:dyDescent="0.25">
      <c r="A46" s="50"/>
      <c r="B46" s="98"/>
      <c r="C46" s="77"/>
      <c r="D46" s="6"/>
      <c r="E46" s="302" t="str">
        <f>Translations!$B$70</f>
        <v xml:space="preserve">Kratek opis </v>
      </c>
      <c r="F46" s="310"/>
      <c r="G46" s="310"/>
      <c r="H46" s="306" t="str">
        <f>Translations!$B$86</f>
        <v>Naložbeni stroški</v>
      </c>
      <c r="I46" s="307"/>
      <c r="J46" s="308"/>
      <c r="K46" s="302" t="str">
        <f>Translations!$B$87</f>
        <v>Stroški O&amp;V 
[€ /leto]</v>
      </c>
      <c r="L46" s="303"/>
      <c r="M46" s="265" t="str">
        <f>Translations!$B$88</f>
        <v>Drugi stroški 
[€ /leto]</v>
      </c>
      <c r="N46" s="265" t="str">
        <f>Translations!$B$74</f>
        <v>Letni stroški [€]</v>
      </c>
      <c r="O46" s="81"/>
      <c r="P46" s="50"/>
      <c r="Q46" s="50"/>
    </row>
    <row r="47" spans="1:18" s="161" customFormat="1" ht="41.25" customHeight="1" thickBot="1" x14ac:dyDescent="0.3">
      <c r="A47" s="130"/>
      <c r="B47" s="131"/>
      <c r="C47" s="118"/>
      <c r="D47" s="160"/>
      <c r="E47" s="304"/>
      <c r="F47" s="311"/>
      <c r="G47" s="311"/>
      <c r="H47" s="156" t="str">
        <f>Translations!$B$89</f>
        <v>Naložbeni stroški
[€]</v>
      </c>
      <c r="I47" s="170" t="str">
        <f>Translations!$B$90</f>
        <v>Obdobje amortizacije [leta]</v>
      </c>
      <c r="J47" s="171" t="str">
        <f>Translations!$B$96</f>
        <v>Obrestna mera
[%]</v>
      </c>
      <c r="K47" s="304"/>
      <c r="L47" s="305"/>
      <c r="M47" s="301"/>
      <c r="N47" s="266"/>
      <c r="O47" s="82"/>
      <c r="P47" s="130"/>
      <c r="Q47" s="130"/>
    </row>
    <row r="48" spans="1:18" s="113" customFormat="1" ht="15" customHeight="1" x14ac:dyDescent="0.25">
      <c r="A48" s="50"/>
      <c r="B48" s="98"/>
      <c r="C48" s="77"/>
      <c r="D48" s="39"/>
      <c r="E48" s="288"/>
      <c r="F48" s="289"/>
      <c r="G48" s="289"/>
      <c r="H48" s="179"/>
      <c r="I48" s="167"/>
      <c r="J48" s="162"/>
      <c r="K48" s="290"/>
      <c r="L48" s="291"/>
      <c r="M48" s="179"/>
      <c r="N48" s="172" t="str">
        <f>IF(COUNT(H48:M48)&gt;0,IF(COUNT(H48:I48)=2,IF(J48&gt;0,-PMT(J48/100,I48,H48),H48/I48),0)+K48+M48,"")</f>
        <v/>
      </c>
      <c r="O48" s="134"/>
      <c r="P48" s="50"/>
      <c r="Q48" s="50"/>
    </row>
    <row r="49" spans="1:17" s="113" customFormat="1" ht="12.75" customHeight="1" x14ac:dyDescent="0.25">
      <c r="A49" s="50"/>
      <c r="B49" s="98"/>
      <c r="C49" s="77"/>
      <c r="D49" s="6"/>
      <c r="E49" s="299"/>
      <c r="F49" s="300"/>
      <c r="G49" s="300"/>
      <c r="H49" s="178"/>
      <c r="I49" s="168"/>
      <c r="J49" s="163"/>
      <c r="K49" s="297"/>
      <c r="L49" s="298"/>
      <c r="M49" s="178"/>
      <c r="N49" s="173" t="str">
        <f>IF(COUNT(H49:M49)&gt;0,IF(COUNT(H49:I49)=2,IF(J49&gt;0,-PMT(J49/100,I49,H49),H49/I49),0)+K49+M49,"")</f>
        <v/>
      </c>
      <c r="O49" s="81"/>
      <c r="P49" s="50"/>
      <c r="Q49" s="50"/>
    </row>
    <row r="50" spans="1:17" s="113" customFormat="1" ht="12.75" customHeight="1" x14ac:dyDescent="0.25">
      <c r="A50" s="50"/>
      <c r="B50" s="98"/>
      <c r="C50" s="77"/>
      <c r="D50" s="6"/>
      <c r="E50" s="299"/>
      <c r="F50" s="300"/>
      <c r="G50" s="300"/>
      <c r="H50" s="178"/>
      <c r="I50" s="168"/>
      <c r="J50" s="163"/>
      <c r="K50" s="297"/>
      <c r="L50" s="298"/>
      <c r="M50" s="178"/>
      <c r="N50" s="173" t="str">
        <f>IF(COUNT(H50:M50)&gt;0,IF(COUNT(H50:I50)=2,IF(J50&gt;0,-PMT(J50/100,I50,H50),H50/I50),0)+K50+M50,"")</f>
        <v/>
      </c>
      <c r="O50" s="81"/>
      <c r="P50" s="50"/>
      <c r="Q50" s="50"/>
    </row>
    <row r="51" spans="1:17" s="113" customFormat="1" ht="12.75" customHeight="1" x14ac:dyDescent="0.25">
      <c r="A51" s="50"/>
      <c r="B51" s="98"/>
      <c r="C51" s="77"/>
      <c r="D51" s="6"/>
      <c r="E51" s="299"/>
      <c r="F51" s="300"/>
      <c r="G51" s="300"/>
      <c r="H51" s="178"/>
      <c r="I51" s="168"/>
      <c r="J51" s="163"/>
      <c r="K51" s="297"/>
      <c r="L51" s="298"/>
      <c r="M51" s="178"/>
      <c r="N51" s="173" t="str">
        <f>IF(COUNT(H51:M51)&gt;0,IF(COUNT(H51:I51)=2,IF(J51&gt;0,-PMT(J51/100,I51,H51),H51/I51),0)+K51+M51,"")</f>
        <v/>
      </c>
      <c r="O51" s="81"/>
      <c r="P51" s="50"/>
      <c r="Q51" s="50"/>
    </row>
    <row r="52" spans="1:17" s="113" customFormat="1" ht="12.75" customHeight="1" thickBot="1" x14ac:dyDescent="0.3">
      <c r="A52" s="50"/>
      <c r="B52" s="98"/>
      <c r="C52" s="77"/>
      <c r="D52" s="6"/>
      <c r="E52" s="312"/>
      <c r="F52" s="313"/>
      <c r="G52" s="313"/>
      <c r="H52" s="177"/>
      <c r="I52" s="169"/>
      <c r="J52" s="164"/>
      <c r="K52" s="292"/>
      <c r="L52" s="293"/>
      <c r="M52" s="177"/>
      <c r="N52" s="174" t="str">
        <f>IF(COUNT(H52:M52)&gt;0,IF(COUNT(H52:I52)=2,IF(J52&gt;0,-PMT(J52/100,I52,H52),H52/I52),0)+K52+M52,"")</f>
        <v/>
      </c>
      <c r="O52" s="81"/>
      <c r="P52" s="50"/>
      <c r="Q52" s="50"/>
    </row>
    <row r="53" spans="1:17" s="113" customFormat="1" ht="12.75" customHeight="1" thickBot="1" x14ac:dyDescent="0.3">
      <c r="A53" s="50"/>
      <c r="B53" s="98"/>
      <c r="C53" s="77"/>
      <c r="D53" s="6"/>
      <c r="E53" s="124"/>
      <c r="F53" s="124"/>
      <c r="G53" s="124"/>
      <c r="H53" s="124"/>
      <c r="I53" s="124"/>
      <c r="J53" s="124"/>
      <c r="K53" s="124"/>
      <c r="L53" s="66" t="str">
        <f>Translations!$B$52</f>
        <v>Vsota</v>
      </c>
      <c r="M53" s="155" t="s">
        <v>61</v>
      </c>
      <c r="N53" s="144" t="str">
        <f>IF(COUNT(N48:N52)&gt;0,SUM(N48:N52),"")</f>
        <v/>
      </c>
      <c r="O53" s="81"/>
      <c r="P53" s="50"/>
      <c r="Q53" s="50"/>
    </row>
    <row r="54" spans="1:17" s="113" customFormat="1" ht="5.0999999999999996" customHeight="1" x14ac:dyDescent="0.25">
      <c r="A54" s="50"/>
      <c r="B54" s="98"/>
      <c r="C54" s="77"/>
      <c r="D54" s="6"/>
      <c r="E54" s="77"/>
      <c r="F54" s="77"/>
      <c r="G54" s="77"/>
      <c r="H54" s="77"/>
      <c r="I54" s="77"/>
      <c r="J54" s="77"/>
      <c r="K54" s="77"/>
      <c r="L54" s="77"/>
      <c r="M54" s="77"/>
      <c r="N54" s="77"/>
      <c r="O54" s="120"/>
      <c r="P54" s="50"/>
      <c r="Q54" s="50"/>
    </row>
    <row r="55" spans="1:17" s="113" customFormat="1" ht="15" customHeight="1" x14ac:dyDescent="0.25">
      <c r="A55" s="50"/>
      <c r="B55" s="98"/>
      <c r="C55" s="77"/>
      <c r="D55" s="6"/>
      <c r="E55" s="39" t="str">
        <f>Translations!$B$75</f>
        <v>ii. Stroški nove opreme ali novih ukrepov</v>
      </c>
      <c r="F55" s="6"/>
      <c r="G55" s="132"/>
      <c r="H55" s="6"/>
      <c r="I55" s="6"/>
      <c r="J55" s="6"/>
      <c r="K55" s="6"/>
      <c r="L55" s="6"/>
      <c r="M55" s="6"/>
      <c r="N55" s="6"/>
      <c r="O55" s="120"/>
      <c r="P55" s="50"/>
      <c r="Q55" s="50"/>
    </row>
    <row r="56" spans="1:17" s="113" customFormat="1" ht="12.75" customHeight="1" thickBot="1" x14ac:dyDescent="0.3">
      <c r="A56" s="50"/>
      <c r="B56" s="98"/>
      <c r="C56" s="77"/>
      <c r="D56" s="6"/>
      <c r="E56" s="273" t="str">
        <f>Translations!$B$76</f>
        <v>Vnesite stroške, povezane z novimi ali dodatnimi ukrepi ali novo opremo, ki bi lahko privedla do izboljšave.</v>
      </c>
      <c r="F56" s="273"/>
      <c r="G56" s="273"/>
      <c r="H56" s="273"/>
      <c r="I56" s="273"/>
      <c r="J56" s="273"/>
      <c r="K56" s="273"/>
      <c r="L56" s="273"/>
      <c r="M56" s="273"/>
      <c r="N56" s="273"/>
      <c r="O56" s="81"/>
      <c r="P56" s="50"/>
      <c r="Q56" s="50"/>
    </row>
    <row r="57" spans="1:17" s="113" customFormat="1" ht="12.75" customHeight="1" x14ac:dyDescent="0.25">
      <c r="A57" s="50"/>
      <c r="B57" s="98"/>
      <c r="C57" s="77"/>
      <c r="D57" s="6"/>
      <c r="E57" s="302" t="str">
        <f>Translations!$B$70</f>
        <v xml:space="preserve">Kratek opis </v>
      </c>
      <c r="F57" s="310"/>
      <c r="G57" s="310"/>
      <c r="H57" s="306" t="str">
        <f>Translations!$B$86</f>
        <v>Naložbeni stroški</v>
      </c>
      <c r="I57" s="307"/>
      <c r="J57" s="308"/>
      <c r="K57" s="302" t="str">
        <f>Translations!$B$87</f>
        <v>Stroški O&amp;V 
[€ /leto]</v>
      </c>
      <c r="L57" s="303"/>
      <c r="M57" s="265" t="str">
        <f>Translations!$B$88</f>
        <v>Drugi stroški 
[€ /leto]</v>
      </c>
      <c r="N57" s="265" t="str">
        <f>Translations!$B$74</f>
        <v>Letni stroški [€]</v>
      </c>
      <c r="O57" s="81"/>
      <c r="P57" s="50"/>
      <c r="Q57" s="50"/>
    </row>
    <row r="58" spans="1:17" s="161" customFormat="1" ht="38.25" customHeight="1" thickBot="1" x14ac:dyDescent="0.3">
      <c r="A58" s="130"/>
      <c r="B58" s="131"/>
      <c r="C58" s="118"/>
      <c r="D58" s="160"/>
      <c r="E58" s="304"/>
      <c r="F58" s="311"/>
      <c r="G58" s="311"/>
      <c r="H58" s="156" t="str">
        <f>Translations!$B$89</f>
        <v>Naložbeni stroški
[€]</v>
      </c>
      <c r="I58" s="170" t="str">
        <f>Translations!$B$90</f>
        <v>Obdobje amortizacije [leta]</v>
      </c>
      <c r="J58" s="171" t="str">
        <f>Translations!$B$96</f>
        <v>Obrestna mera
[%]</v>
      </c>
      <c r="K58" s="304"/>
      <c r="L58" s="305"/>
      <c r="M58" s="301"/>
      <c r="N58" s="266"/>
      <c r="O58" s="82"/>
      <c r="P58" s="130"/>
      <c r="Q58" s="130"/>
    </row>
    <row r="59" spans="1:17" s="113" customFormat="1" ht="15" customHeight="1" x14ac:dyDescent="0.25">
      <c r="A59" s="50"/>
      <c r="B59" s="98"/>
      <c r="C59" s="77"/>
      <c r="D59" s="39"/>
      <c r="E59" s="288"/>
      <c r="F59" s="289"/>
      <c r="G59" s="289"/>
      <c r="H59" s="179"/>
      <c r="I59" s="167"/>
      <c r="J59" s="162"/>
      <c r="K59" s="290"/>
      <c r="L59" s="291"/>
      <c r="M59" s="179"/>
      <c r="N59" s="172" t="str">
        <f>IF(COUNT(H59:M59)&gt;0,IF(COUNT(H59:I59)=2,IF(J59&gt;0,-PMT(J59/100,I59,H59),H59/I59),0)+K59+M59,"")</f>
        <v/>
      </c>
      <c r="O59" s="81"/>
      <c r="P59" s="50"/>
      <c r="Q59" s="50"/>
    </row>
    <row r="60" spans="1:17" s="113" customFormat="1" ht="12.75" customHeight="1" x14ac:dyDescent="0.25">
      <c r="A60" s="50"/>
      <c r="B60" s="98"/>
      <c r="C60" s="77"/>
      <c r="D60" s="6"/>
      <c r="E60" s="299"/>
      <c r="F60" s="300"/>
      <c r="G60" s="300"/>
      <c r="H60" s="178"/>
      <c r="I60" s="168"/>
      <c r="J60" s="163"/>
      <c r="K60" s="297"/>
      <c r="L60" s="298"/>
      <c r="M60" s="178"/>
      <c r="N60" s="173" t="str">
        <f>IF(COUNT(H60:M60)&gt;0,IF(COUNT(H60:I60)=2,IF(J60&gt;0,-PMT(J60/100,I60,H60),H60/I60),0)+K60+M60,"")</f>
        <v/>
      </c>
      <c r="O60" s="81"/>
      <c r="P60" s="50"/>
      <c r="Q60" s="50"/>
    </row>
    <row r="61" spans="1:17" s="113" customFormat="1" ht="12.75" customHeight="1" x14ac:dyDescent="0.25">
      <c r="A61" s="50"/>
      <c r="B61" s="98"/>
      <c r="C61" s="77"/>
      <c r="D61" s="6"/>
      <c r="E61" s="299"/>
      <c r="F61" s="300"/>
      <c r="G61" s="300"/>
      <c r="H61" s="178"/>
      <c r="I61" s="168"/>
      <c r="J61" s="163"/>
      <c r="K61" s="297"/>
      <c r="L61" s="298"/>
      <c r="M61" s="178"/>
      <c r="N61" s="173" t="str">
        <f>IF(COUNT(H61:M61)&gt;0,IF(COUNT(H61:I61)=2,IF(J61&gt;0,-PMT(J61/100,I61,H61),H61/I61),0)+K61+M61,"")</f>
        <v/>
      </c>
      <c r="O61" s="81"/>
      <c r="P61" s="50"/>
      <c r="Q61" s="50"/>
    </row>
    <row r="62" spans="1:17" s="113" customFormat="1" ht="12.75" customHeight="1" x14ac:dyDescent="0.25">
      <c r="A62" s="50"/>
      <c r="B62" s="98"/>
      <c r="C62" s="77"/>
      <c r="D62" s="6"/>
      <c r="E62" s="299"/>
      <c r="F62" s="300"/>
      <c r="G62" s="300"/>
      <c r="H62" s="178"/>
      <c r="I62" s="168"/>
      <c r="J62" s="163"/>
      <c r="K62" s="297"/>
      <c r="L62" s="298"/>
      <c r="M62" s="178"/>
      <c r="N62" s="173" t="str">
        <f>IF(COUNT(H62:M62)&gt;0,IF(COUNT(H62:I62)=2,IF(J62&gt;0,-PMT(J62/100,I62,H62),H62/I62),0)+K62+M62,"")</f>
        <v/>
      </c>
      <c r="O62" s="81"/>
      <c r="P62" s="50"/>
      <c r="Q62" s="50"/>
    </row>
    <row r="63" spans="1:17" s="113" customFormat="1" ht="12.75" customHeight="1" thickBot="1" x14ac:dyDescent="0.3">
      <c r="A63" s="50"/>
      <c r="B63" s="98"/>
      <c r="C63" s="77"/>
      <c r="D63" s="6"/>
      <c r="E63" s="312"/>
      <c r="F63" s="313"/>
      <c r="G63" s="313"/>
      <c r="H63" s="177"/>
      <c r="I63" s="169"/>
      <c r="J63" s="164"/>
      <c r="K63" s="292"/>
      <c r="L63" s="293"/>
      <c r="M63" s="177"/>
      <c r="N63" s="174" t="str">
        <f>IF(COUNT(H63:M63)&gt;0,IF(COUNT(H63:I63)=2,IF(J63&gt;0,-PMT(J63/100,I63,H63),H63/I63),0)+K63+M63,"")</f>
        <v/>
      </c>
      <c r="O63" s="81"/>
      <c r="P63" s="50"/>
      <c r="Q63" s="50"/>
    </row>
    <row r="64" spans="1:17" s="113" customFormat="1" ht="15" customHeight="1" thickBot="1" x14ac:dyDescent="0.3">
      <c r="A64" s="50"/>
      <c r="B64" s="98"/>
      <c r="C64" s="77"/>
      <c r="D64" s="77"/>
      <c r="E64" s="77"/>
      <c r="F64" s="77"/>
      <c r="G64" s="77"/>
      <c r="H64" s="77"/>
      <c r="I64" s="77"/>
      <c r="J64" s="77"/>
      <c r="K64" s="77"/>
      <c r="L64" s="66" t="str">
        <f>Translations!$B$52</f>
        <v>Vsota</v>
      </c>
      <c r="M64" s="155" t="s">
        <v>61</v>
      </c>
      <c r="N64" s="144" t="str">
        <f>IF(COUNT(N59:N63)&gt;0,SUM(N59:N63),"")</f>
        <v/>
      </c>
      <c r="O64" s="81"/>
      <c r="P64" s="50"/>
      <c r="Q64" s="50"/>
    </row>
    <row r="65" spans="1:23" s="113" customFormat="1" ht="15" customHeight="1" thickBot="1" x14ac:dyDescent="0.3">
      <c r="A65" s="50"/>
      <c r="B65" s="98"/>
      <c r="C65" s="77"/>
      <c r="D65" s="77"/>
      <c r="E65" s="77"/>
      <c r="F65" s="77"/>
      <c r="G65" s="77"/>
      <c r="H65" s="77"/>
      <c r="I65" s="77"/>
      <c r="J65" s="77"/>
      <c r="K65" s="77"/>
      <c r="L65" s="77"/>
      <c r="M65" s="77"/>
      <c r="N65" s="77"/>
      <c r="O65" s="81"/>
      <c r="P65" s="50"/>
      <c r="Q65" s="50"/>
    </row>
    <row r="66" spans="1:23" s="113" customFormat="1" ht="15" customHeight="1" thickBot="1" x14ac:dyDescent="0.3">
      <c r="A66" s="50"/>
      <c r="B66" s="98"/>
      <c r="C66" s="77"/>
      <c r="D66" s="51" t="s">
        <v>5</v>
      </c>
      <c r="E66" s="268" t="str">
        <f>Translations!$B$77</f>
        <v>Letni stroški (seštevek vseh "dodatnih" stroškov)</v>
      </c>
      <c r="F66" s="268"/>
      <c r="G66" s="268"/>
      <c r="H66" s="268"/>
      <c r="I66" s="268"/>
      <c r="J66" s="268"/>
      <c r="K66" s="268"/>
      <c r="L66" s="268"/>
      <c r="M66" s="143" t="s">
        <v>61</v>
      </c>
      <c r="N66" s="144" t="str">
        <f>IF(ISNUMBER(N64),N64-IF(ISNUMBER(N53),N53,0),"")</f>
        <v/>
      </c>
      <c r="O66" s="120"/>
      <c r="P66" s="50"/>
      <c r="Q66" s="50"/>
    </row>
    <row r="67" spans="1:23" s="113" customFormat="1" ht="5.0999999999999996" customHeight="1" x14ac:dyDescent="0.25">
      <c r="A67" s="50"/>
      <c r="B67" s="98"/>
      <c r="C67" s="77"/>
      <c r="D67" s="6"/>
      <c r="E67" s="133"/>
      <c r="F67" s="133"/>
      <c r="G67" s="133"/>
      <c r="H67" s="133"/>
      <c r="I67" s="133"/>
      <c r="J67" s="133"/>
      <c r="K67" s="133"/>
      <c r="L67" s="133"/>
      <c r="M67" s="133"/>
      <c r="N67" s="133"/>
      <c r="O67" s="120"/>
      <c r="P67" s="50"/>
      <c r="Q67" s="50"/>
    </row>
    <row r="68" spans="1:23" s="113" customFormat="1" ht="13.8" thickBot="1" x14ac:dyDescent="0.3">
      <c r="A68" s="50"/>
      <c r="B68" s="98"/>
      <c r="C68" s="77"/>
      <c r="D68" s="6"/>
      <c r="E68" s="103"/>
      <c r="F68" s="103"/>
      <c r="G68" s="51" t="str">
        <f>Translations!$B$78</f>
        <v>Cena EUA [€ /tCO2e]</v>
      </c>
      <c r="H68" s="103"/>
      <c r="I68" s="51" t="str">
        <f>Translations!$B$79</f>
        <v>Povprečne letne emisije</v>
      </c>
      <c r="J68" s="103"/>
      <c r="K68" s="51" t="str">
        <f>Translations!$B$80</f>
        <v>Faktor izboljšanja</v>
      </c>
      <c r="L68" s="103"/>
      <c r="M68" s="103"/>
      <c r="N68" s="103"/>
      <c r="O68" s="120"/>
      <c r="P68" s="50"/>
      <c r="Q68" s="50"/>
    </row>
    <row r="69" spans="1:23" s="113" customFormat="1" ht="15" customHeight="1" thickBot="1" x14ac:dyDescent="0.3">
      <c r="A69" s="50"/>
      <c r="B69" s="98"/>
      <c r="C69" s="77"/>
      <c r="D69" s="51" t="s">
        <v>2</v>
      </c>
      <c r="E69" s="268" t="str">
        <f>Translations!$B$81</f>
        <v>Letne koristi</v>
      </c>
      <c r="F69" s="269"/>
      <c r="G69" s="119">
        <v>60</v>
      </c>
      <c r="H69" s="140" t="s">
        <v>60</v>
      </c>
      <c r="I69" s="153"/>
      <c r="J69" s="141" t="s">
        <v>60</v>
      </c>
      <c r="K69" s="121" t="str">
        <f>IF(AND(J19&lt;&gt;"",J19=FALSE),1/100,IF(COUNT(J22,J23)=2,J22-J23,""))</f>
        <v/>
      </c>
      <c r="L69" s="142"/>
      <c r="M69" s="143" t="s">
        <v>61</v>
      </c>
      <c r="N69" s="144" t="str">
        <f>IF(COUNT(G69,I69,K69)=3,G69*I69*K69,"")</f>
        <v/>
      </c>
      <c r="O69" s="120"/>
      <c r="P69" s="50"/>
      <c r="Q69" s="50"/>
    </row>
    <row r="70" spans="1:23" s="113" customFormat="1" x14ac:dyDescent="0.25">
      <c r="A70" s="50"/>
      <c r="B70" s="98"/>
      <c r="C70" s="77"/>
      <c r="D70" s="15"/>
      <c r="E70" s="273" t="str">
        <f>Translations!$B$92</f>
        <v>Povprečne letne emisije: Te emisije se nanašajo na določen tok vira, vir emisij, določen z meritvami ali z nadomestnim pristopom.</v>
      </c>
      <c r="F70" s="273"/>
      <c r="G70" s="273"/>
      <c r="H70" s="273"/>
      <c r="I70" s="273"/>
      <c r="J70" s="273"/>
      <c r="K70" s="273"/>
      <c r="L70" s="273"/>
      <c r="M70" s="273"/>
      <c r="N70" s="273"/>
      <c r="O70" s="134"/>
      <c r="P70" s="50"/>
      <c r="Q70" s="50"/>
    </row>
    <row r="71" spans="1:23" s="113" customFormat="1" ht="5.0999999999999996" customHeight="1" thickBot="1" x14ac:dyDescent="0.3">
      <c r="A71" s="50"/>
      <c r="B71" s="98"/>
      <c r="C71" s="77"/>
      <c r="D71" s="15"/>
      <c r="E71" s="133"/>
      <c r="F71" s="133"/>
      <c r="G71" s="133"/>
      <c r="H71" s="133"/>
      <c r="I71" s="133"/>
      <c r="J71" s="133"/>
      <c r="K71" s="133"/>
      <c r="L71" s="133"/>
      <c r="M71" s="133"/>
      <c r="N71" s="133"/>
      <c r="O71" s="134"/>
      <c r="P71" s="50"/>
      <c r="Q71" s="50"/>
    </row>
    <row r="72" spans="1:23" s="113" customFormat="1" ht="15" customHeight="1" thickBot="1" x14ac:dyDescent="0.3">
      <c r="A72" s="135"/>
      <c r="B72" s="136"/>
      <c r="C72" s="75"/>
      <c r="D72" s="51" t="s">
        <v>62</v>
      </c>
      <c r="E72" s="101" t="str">
        <f>Translations!$B$82</f>
        <v>Stroški so nerazumno visoki?</v>
      </c>
      <c r="F72" s="138"/>
      <c r="G72" s="138"/>
      <c r="H72" s="139"/>
      <c r="I72" s="123" t="str">
        <f>IF(COUNT(N66,N69)=2,AND(N66&gt;N69,N66&gt;IF(CNTR_SmallEmitter,1000,4000)),"")</f>
        <v/>
      </c>
      <c r="J72" s="76"/>
      <c r="K72" s="76"/>
      <c r="L72" s="76"/>
      <c r="M72" s="76"/>
      <c r="N72" s="76"/>
      <c r="O72" s="137"/>
      <c r="P72" s="135"/>
      <c r="Q72" s="135"/>
    </row>
    <row r="73" spans="1:23" ht="12.75" customHeight="1" thickBot="1" x14ac:dyDescent="0.3">
      <c r="A73" s="90"/>
      <c r="B73" s="98"/>
      <c r="C73" s="68"/>
      <c r="D73" s="8"/>
      <c r="E73" s="69"/>
      <c r="F73" s="7"/>
      <c r="G73" s="9"/>
      <c r="H73" s="9"/>
      <c r="I73" s="9"/>
      <c r="J73" s="9"/>
      <c r="K73" s="9"/>
      <c r="L73" s="9"/>
      <c r="M73" s="9"/>
      <c r="N73" s="9"/>
      <c r="O73" s="80"/>
      <c r="P73" s="63"/>
      <c r="Q73" s="5"/>
      <c r="R73" s="114"/>
      <c r="S73" s="114"/>
      <c r="T73" s="114"/>
      <c r="U73" s="114"/>
      <c r="V73" s="114"/>
      <c r="W73" s="114"/>
    </row>
    <row r="74" spans="1:23" s="113" customFormat="1" ht="12.75" customHeight="1" thickBot="1" x14ac:dyDescent="0.3">
      <c r="A74" s="50"/>
      <c r="B74" s="98"/>
      <c r="C74" s="6"/>
      <c r="D74" s="6"/>
      <c r="E74" s="6"/>
      <c r="F74" s="6"/>
      <c r="G74" s="6"/>
      <c r="H74" s="6"/>
      <c r="I74" s="6"/>
      <c r="J74" s="6"/>
      <c r="K74" s="6"/>
      <c r="L74" s="6"/>
      <c r="M74" s="6"/>
      <c r="N74" s="6"/>
      <c r="O74" s="81"/>
      <c r="P74" s="50"/>
      <c r="Q74" s="50"/>
    </row>
    <row r="75" spans="1:23" s="113" customFormat="1" ht="15.75" customHeight="1" thickBot="1" x14ac:dyDescent="0.3">
      <c r="A75" s="50"/>
      <c r="B75" s="98"/>
      <c r="C75" s="70">
        <v>2</v>
      </c>
      <c r="D75" s="6"/>
      <c r="E75" s="272" t="str">
        <f>Translations!$B$54</f>
        <v>To je podporno orodje za izračun, ali se stroški lahko štejejo za nerazumne.</v>
      </c>
      <c r="F75" s="272"/>
      <c r="G75" s="272"/>
      <c r="H75" s="272"/>
      <c r="I75" s="272"/>
      <c r="J75" s="272"/>
      <c r="K75" s="272"/>
      <c r="L75" s="272"/>
      <c r="M75" s="272"/>
      <c r="N75" s="272"/>
      <c r="O75" s="81"/>
      <c r="P75" s="50"/>
      <c r="Q75" s="50"/>
    </row>
    <row r="76" spans="1:23" s="113" customFormat="1" ht="5.0999999999999996" customHeight="1" x14ac:dyDescent="0.25">
      <c r="A76" s="50"/>
      <c r="B76" s="98"/>
      <c r="C76" s="145"/>
      <c r="D76" s="6"/>
      <c r="E76" s="124"/>
      <c r="F76" s="124"/>
      <c r="G76" s="124"/>
      <c r="H76" s="124"/>
      <c r="I76" s="124"/>
      <c r="J76" s="124"/>
      <c r="K76" s="124"/>
      <c r="L76" s="124"/>
      <c r="M76" s="124"/>
      <c r="N76" s="124"/>
      <c r="O76" s="81"/>
      <c r="P76" s="50"/>
      <c r="Q76" s="50"/>
    </row>
    <row r="77" spans="1:23" s="113" customFormat="1" ht="12.75" customHeight="1" x14ac:dyDescent="0.25">
      <c r="A77" s="50"/>
      <c r="B77" s="98"/>
      <c r="C77" s="77"/>
      <c r="D77" s="51" t="s">
        <v>0</v>
      </c>
      <c r="E77" s="268" t="str">
        <f>Translations!$B$55</f>
        <v>Neposreden vpliv na natančnost?</v>
      </c>
      <c r="F77" s="268"/>
      <c r="G77" s="268"/>
      <c r="H77" s="268"/>
      <c r="I77" s="269"/>
      <c r="J77" s="159"/>
      <c r="K77" s="125"/>
      <c r="L77" s="125"/>
      <c r="M77" s="125"/>
      <c r="N77" s="125"/>
      <c r="O77" s="81"/>
      <c r="P77" s="50"/>
      <c r="Q77" s="50"/>
    </row>
    <row r="78" spans="1:23" s="113" customFormat="1" ht="5.0999999999999996" customHeight="1" x14ac:dyDescent="0.25">
      <c r="A78" s="50"/>
      <c r="B78" s="98"/>
      <c r="C78" s="77"/>
      <c r="D78" s="6"/>
      <c r="E78" s="60"/>
      <c r="F78" s="60"/>
      <c r="G78" s="60"/>
      <c r="H78" s="60"/>
      <c r="I78" s="60"/>
      <c r="J78" s="60"/>
      <c r="K78" s="60"/>
      <c r="L78" s="60"/>
      <c r="M78" s="60"/>
      <c r="N78" s="60"/>
      <c r="O78" s="81"/>
      <c r="P78" s="50"/>
      <c r="Q78" s="50"/>
    </row>
    <row r="79" spans="1:23" s="113" customFormat="1" ht="12.75" customHeight="1" x14ac:dyDescent="0.25">
      <c r="A79" s="50"/>
      <c r="B79" s="98"/>
      <c r="C79" s="77"/>
      <c r="D79" s="6"/>
      <c r="E79" s="274" t="str">
        <f>Translations!$B$57</f>
        <v>Trenutno dosežena negotovost:</v>
      </c>
      <c r="F79" s="274"/>
      <c r="G79" s="274"/>
      <c r="H79" s="274"/>
      <c r="I79" s="275"/>
      <c r="J79" s="152"/>
      <c r="K79" s="319" t="str">
        <f>IF(J79&lt;0,EUconst_ERR_Inconsistent,"")</f>
        <v/>
      </c>
      <c r="L79" s="124"/>
      <c r="M79" s="124"/>
      <c r="N79" s="124"/>
      <c r="O79" s="81"/>
      <c r="P79" s="50"/>
      <c r="Q79" s="127" t="b">
        <f>AND(J77&lt;&gt;"",J77=FALSE)</f>
        <v>0</v>
      </c>
    </row>
    <row r="80" spans="1:23" s="113" customFormat="1" ht="12.75" customHeight="1" x14ac:dyDescent="0.25">
      <c r="A80" s="50"/>
      <c r="B80" s="98"/>
      <c r="C80" s="77"/>
      <c r="D80" s="6"/>
      <c r="E80" s="274" t="str">
        <f>Translations!$B$58</f>
        <v>Negotovost, povezana z zahtevano stopnjo:</v>
      </c>
      <c r="F80" s="274"/>
      <c r="G80" s="274"/>
      <c r="H80" s="274"/>
      <c r="I80" s="275"/>
      <c r="J80" s="152"/>
      <c r="K80" s="124"/>
      <c r="L80" s="124"/>
      <c r="M80" s="124"/>
      <c r="N80" s="124"/>
      <c r="O80" s="81"/>
      <c r="P80" s="50"/>
      <c r="Q80" s="127" t="b">
        <f>Q79</f>
        <v>0</v>
      </c>
    </row>
    <row r="81" spans="1:17" s="113" customFormat="1" ht="5.0999999999999996" customHeight="1" x14ac:dyDescent="0.25">
      <c r="A81" s="50"/>
      <c r="B81" s="98"/>
      <c r="C81" s="77"/>
      <c r="D81" s="6"/>
      <c r="E81" s="126"/>
      <c r="F81" s="126"/>
      <c r="G81" s="126"/>
      <c r="H81" s="126"/>
      <c r="I81" s="126"/>
      <c r="J81" s="124"/>
      <c r="K81" s="124"/>
      <c r="L81" s="124"/>
      <c r="M81" s="124"/>
      <c r="N81" s="124"/>
      <c r="O81" s="81"/>
      <c r="P81" s="50"/>
      <c r="Q81" s="50"/>
    </row>
    <row r="82" spans="1:17" s="113" customFormat="1" ht="12.75" customHeight="1" x14ac:dyDescent="0.25">
      <c r="A82" s="50"/>
      <c r="B82" s="98"/>
      <c r="C82" s="77"/>
      <c r="D82" s="51" t="s">
        <v>1</v>
      </c>
      <c r="E82" s="276" t="str">
        <f>Translations!$B$59</f>
        <v>Vrste stroškov</v>
      </c>
      <c r="F82" s="276"/>
      <c r="G82" s="276"/>
      <c r="H82" s="276"/>
      <c r="I82" s="276"/>
      <c r="J82" s="276"/>
      <c r="K82" s="276"/>
      <c r="L82" s="276"/>
      <c r="M82" s="276"/>
      <c r="N82" s="276"/>
      <c r="O82" s="81"/>
      <c r="P82" s="50"/>
      <c r="Q82" s="50"/>
    </row>
    <row r="83" spans="1:17" s="113" customFormat="1" ht="5.0999999999999996" customHeight="1" x14ac:dyDescent="0.25">
      <c r="A83" s="50"/>
      <c r="B83" s="98"/>
      <c r="C83" s="77"/>
      <c r="D83" s="6"/>
      <c r="E83" s="124"/>
      <c r="F83" s="124"/>
      <c r="G83" s="124"/>
      <c r="H83" s="124"/>
      <c r="I83" s="124"/>
      <c r="J83" s="124"/>
      <c r="K83" s="124"/>
      <c r="L83" s="124"/>
      <c r="M83" s="6"/>
      <c r="N83" s="124"/>
      <c r="O83" s="81"/>
      <c r="P83" s="50"/>
      <c r="Q83" s="50"/>
    </row>
    <row r="84" spans="1:17" s="113" customFormat="1" ht="13.8" thickBot="1" x14ac:dyDescent="0.3">
      <c r="A84" s="50"/>
      <c r="B84" s="98"/>
      <c r="C84" s="77"/>
      <c r="D84" s="6"/>
      <c r="E84" s="39" t="str">
        <f>Translations!$B$72</f>
        <v>i. Tekoči ali referenčni stroški</v>
      </c>
      <c r="F84" s="124"/>
      <c r="G84" s="124"/>
      <c r="H84" s="124"/>
      <c r="I84" s="124"/>
      <c r="J84" s="124"/>
      <c r="K84" s="124"/>
      <c r="L84" s="124"/>
      <c r="M84" s="6"/>
      <c r="N84" s="124"/>
      <c r="O84" s="81"/>
      <c r="P84" s="50"/>
      <c r="Q84" s="50"/>
    </row>
    <row r="85" spans="1:17" s="113" customFormat="1" ht="12.75" customHeight="1" x14ac:dyDescent="0.25">
      <c r="A85" s="50"/>
      <c r="B85" s="98"/>
      <c r="C85" s="77"/>
      <c r="D85" s="6"/>
      <c r="E85" s="302" t="str">
        <f>Translations!$B$70</f>
        <v xml:space="preserve">Kratek opis </v>
      </c>
      <c r="F85" s="310"/>
      <c r="G85" s="310"/>
      <c r="H85" s="306" t="str">
        <f>Translations!$B$86</f>
        <v>Naložbeni stroški</v>
      </c>
      <c r="I85" s="307"/>
      <c r="J85" s="308"/>
      <c r="K85" s="302" t="str">
        <f>Translations!$B$87</f>
        <v>Stroški O&amp;V 
[€ /leto]</v>
      </c>
      <c r="L85" s="303"/>
      <c r="M85" s="265" t="str">
        <f>Translations!$B$88</f>
        <v>Drugi stroški 
[€ /leto]</v>
      </c>
      <c r="N85" s="265" t="str">
        <f>Translations!$B$74</f>
        <v>Letni stroški [€]</v>
      </c>
      <c r="O85" s="81"/>
      <c r="P85" s="50"/>
      <c r="Q85" s="50"/>
    </row>
    <row r="86" spans="1:17" s="161" customFormat="1" ht="39.75" customHeight="1" thickBot="1" x14ac:dyDescent="0.3">
      <c r="A86" s="130"/>
      <c r="B86" s="131"/>
      <c r="C86" s="118"/>
      <c r="D86" s="160"/>
      <c r="E86" s="304"/>
      <c r="F86" s="311"/>
      <c r="G86" s="311"/>
      <c r="H86" s="156" t="str">
        <f>Translations!$B$89</f>
        <v>Naložbeni stroški
[€]</v>
      </c>
      <c r="I86" s="170" t="str">
        <f>Translations!$B$90</f>
        <v>Obdobje amortizacije [leta]</v>
      </c>
      <c r="J86" s="171" t="str">
        <f>Translations!$B$96</f>
        <v>Obrestna mera
[%]</v>
      </c>
      <c r="K86" s="304"/>
      <c r="L86" s="305"/>
      <c r="M86" s="301"/>
      <c r="N86" s="266"/>
      <c r="O86" s="82"/>
      <c r="P86" s="130"/>
      <c r="Q86" s="130"/>
    </row>
    <row r="87" spans="1:17" s="113" customFormat="1" ht="15" customHeight="1" x14ac:dyDescent="0.25">
      <c r="A87" s="50"/>
      <c r="B87" s="98"/>
      <c r="C87" s="77"/>
      <c r="D87" s="39"/>
      <c r="E87" s="288"/>
      <c r="F87" s="289"/>
      <c r="G87" s="289"/>
      <c r="H87" s="179"/>
      <c r="I87" s="167"/>
      <c r="J87" s="162"/>
      <c r="K87" s="290"/>
      <c r="L87" s="291"/>
      <c r="M87" s="179"/>
      <c r="N87" s="172" t="str">
        <f>IF(COUNT(H87:M87)&gt;0,IF(COUNT(H87:I87)=2,IF(J87&gt;0,-PMT(J87/100,I87,H87),H87/I87),0)+K87+M87,"")</f>
        <v/>
      </c>
      <c r="O87" s="134"/>
      <c r="P87" s="50"/>
      <c r="Q87" s="50"/>
    </row>
    <row r="88" spans="1:17" s="113" customFormat="1" ht="12.75" customHeight="1" x14ac:dyDescent="0.25">
      <c r="A88" s="50"/>
      <c r="B88" s="98"/>
      <c r="C88" s="77"/>
      <c r="D88" s="6"/>
      <c r="E88" s="299"/>
      <c r="F88" s="300"/>
      <c r="G88" s="300"/>
      <c r="H88" s="178"/>
      <c r="I88" s="168"/>
      <c r="J88" s="163"/>
      <c r="K88" s="297"/>
      <c r="L88" s="298"/>
      <c r="M88" s="178"/>
      <c r="N88" s="173" t="str">
        <f>IF(COUNT(H88:M88)&gt;0,IF(COUNT(H88:I88)=2,IF(J88&gt;0,-PMT(J88/100,I88,H88),H88/I88),0)+K88+M88,"")</f>
        <v/>
      </c>
      <c r="O88" s="81"/>
      <c r="P88" s="50"/>
      <c r="Q88" s="50"/>
    </row>
    <row r="89" spans="1:17" s="113" customFormat="1" ht="12.75" customHeight="1" x14ac:dyDescent="0.25">
      <c r="A89" s="50"/>
      <c r="B89" s="98"/>
      <c r="C89" s="77"/>
      <c r="D89" s="6"/>
      <c r="E89" s="299"/>
      <c r="F89" s="300"/>
      <c r="G89" s="300"/>
      <c r="H89" s="178"/>
      <c r="I89" s="168"/>
      <c r="J89" s="163"/>
      <c r="K89" s="297"/>
      <c r="L89" s="298"/>
      <c r="M89" s="178"/>
      <c r="N89" s="173" t="str">
        <f>IF(COUNT(H89:M89)&gt;0,IF(COUNT(H89:I89)=2,IF(J89&gt;0,-PMT(J89/100,I89,H89),H89/I89),0)+K89+M89,"")</f>
        <v/>
      </c>
      <c r="O89" s="81"/>
      <c r="P89" s="50"/>
      <c r="Q89" s="50"/>
    </row>
    <row r="90" spans="1:17" s="113" customFormat="1" ht="12.75" customHeight="1" x14ac:dyDescent="0.25">
      <c r="A90" s="50"/>
      <c r="B90" s="98"/>
      <c r="C90" s="77"/>
      <c r="D90" s="6"/>
      <c r="E90" s="299"/>
      <c r="F90" s="300"/>
      <c r="G90" s="300"/>
      <c r="H90" s="178"/>
      <c r="I90" s="168"/>
      <c r="J90" s="163"/>
      <c r="K90" s="297"/>
      <c r="L90" s="298"/>
      <c r="M90" s="178"/>
      <c r="N90" s="173" t="str">
        <f>IF(COUNT(H90:M90)&gt;0,IF(COUNT(H90:I90)=2,IF(J90&gt;0,-PMT(J90/100,I90,H90),H90/I90),0)+K90+M90,"")</f>
        <v/>
      </c>
      <c r="O90" s="81"/>
      <c r="P90" s="50"/>
      <c r="Q90" s="50"/>
    </row>
    <row r="91" spans="1:17" s="113" customFormat="1" ht="12.75" customHeight="1" thickBot="1" x14ac:dyDescent="0.3">
      <c r="A91" s="50"/>
      <c r="B91" s="98"/>
      <c r="C91" s="77"/>
      <c r="D91" s="6"/>
      <c r="E91" s="312"/>
      <c r="F91" s="313"/>
      <c r="G91" s="313"/>
      <c r="H91" s="177"/>
      <c r="I91" s="169"/>
      <c r="J91" s="164"/>
      <c r="K91" s="292"/>
      <c r="L91" s="293"/>
      <c r="M91" s="177"/>
      <c r="N91" s="174" t="str">
        <f>IF(COUNT(H91:M91)&gt;0,IF(COUNT(H91:I91)=2,IF(J91&gt;0,-PMT(J91/100,I91,H91),H91/I91),0)+K91+M91,"")</f>
        <v/>
      </c>
      <c r="O91" s="81"/>
      <c r="P91" s="50"/>
      <c r="Q91" s="50"/>
    </row>
    <row r="92" spans="1:17" s="113" customFormat="1" ht="12.75" customHeight="1" thickBot="1" x14ac:dyDescent="0.3">
      <c r="A92" s="50"/>
      <c r="B92" s="98"/>
      <c r="C92" s="77"/>
      <c r="D92" s="6"/>
      <c r="E92" s="124"/>
      <c r="F92" s="124"/>
      <c r="G92" s="124"/>
      <c r="H92" s="124"/>
      <c r="I92" s="124"/>
      <c r="J92" s="124"/>
      <c r="K92" s="124"/>
      <c r="L92" s="66" t="str">
        <f>Translations!$B$52</f>
        <v>Vsota</v>
      </c>
      <c r="M92" s="155" t="s">
        <v>61</v>
      </c>
      <c r="N92" s="144" t="str">
        <f>IF(COUNT(N87:N91)&gt;0,SUM(N87:N91),"")</f>
        <v/>
      </c>
      <c r="O92" s="81"/>
      <c r="P92" s="50"/>
      <c r="Q92" s="50"/>
    </row>
    <row r="93" spans="1:17" s="113" customFormat="1" ht="5.0999999999999996" customHeight="1" x14ac:dyDescent="0.25">
      <c r="A93" s="50"/>
      <c r="B93" s="98"/>
      <c r="C93" s="77"/>
      <c r="D93" s="6"/>
      <c r="E93" s="77"/>
      <c r="F93" s="77"/>
      <c r="G93" s="77"/>
      <c r="H93" s="77"/>
      <c r="I93" s="77"/>
      <c r="J93" s="77"/>
      <c r="K93" s="77"/>
      <c r="L93" s="77"/>
      <c r="M93" s="77"/>
      <c r="N93" s="77"/>
      <c r="O93" s="120"/>
      <c r="P93" s="50"/>
      <c r="Q93" s="50"/>
    </row>
    <row r="94" spans="1:17" s="113" customFormat="1" ht="15" customHeight="1" thickBot="1" x14ac:dyDescent="0.3">
      <c r="A94" s="50"/>
      <c r="B94" s="98"/>
      <c r="C94" s="77"/>
      <c r="D94" s="6"/>
      <c r="E94" s="39" t="str">
        <f>Translations!$B$75</f>
        <v>ii. Stroški nove opreme ali novih ukrepov</v>
      </c>
      <c r="F94" s="6"/>
      <c r="G94" s="132"/>
      <c r="H94" s="6"/>
      <c r="I94" s="6"/>
      <c r="J94" s="6"/>
      <c r="K94" s="6"/>
      <c r="L94" s="6"/>
      <c r="M94" s="6"/>
      <c r="N94" s="6"/>
      <c r="O94" s="120"/>
      <c r="P94" s="50"/>
      <c r="Q94" s="50"/>
    </row>
    <row r="95" spans="1:17" s="113" customFormat="1" ht="12.75" customHeight="1" x14ac:dyDescent="0.25">
      <c r="A95" s="50"/>
      <c r="B95" s="98"/>
      <c r="C95" s="77"/>
      <c r="D95" s="6"/>
      <c r="E95" s="302" t="str">
        <f>Translations!$B$70</f>
        <v xml:space="preserve">Kratek opis </v>
      </c>
      <c r="F95" s="310"/>
      <c r="G95" s="310"/>
      <c r="H95" s="306" t="str">
        <f>Translations!$B$86</f>
        <v>Naložbeni stroški</v>
      </c>
      <c r="I95" s="307"/>
      <c r="J95" s="308"/>
      <c r="K95" s="302" t="str">
        <f>Translations!$B$87</f>
        <v>Stroški O&amp;V 
[€ /leto]</v>
      </c>
      <c r="L95" s="303"/>
      <c r="M95" s="265" t="str">
        <f>Translations!$B$88</f>
        <v>Drugi stroški 
[€ /leto]</v>
      </c>
      <c r="N95" s="265" t="str">
        <f>Translations!$B$74</f>
        <v>Letni stroški [€]</v>
      </c>
      <c r="O95" s="81"/>
      <c r="P95" s="50"/>
      <c r="Q95" s="50"/>
    </row>
    <row r="96" spans="1:17" s="161" customFormat="1" ht="39.75" customHeight="1" thickBot="1" x14ac:dyDescent="0.3">
      <c r="A96" s="130"/>
      <c r="B96" s="131"/>
      <c r="C96" s="118"/>
      <c r="D96" s="160"/>
      <c r="E96" s="304"/>
      <c r="F96" s="311"/>
      <c r="G96" s="311"/>
      <c r="H96" s="156" t="str">
        <f>Translations!$B$89</f>
        <v>Naložbeni stroški
[€]</v>
      </c>
      <c r="I96" s="170" t="str">
        <f>Translations!$B$90</f>
        <v>Obdobje amortizacije [leta]</v>
      </c>
      <c r="J96" s="171" t="str">
        <f>Translations!$B$96</f>
        <v>Obrestna mera
[%]</v>
      </c>
      <c r="K96" s="304"/>
      <c r="L96" s="305"/>
      <c r="M96" s="301"/>
      <c r="N96" s="266"/>
      <c r="O96" s="82"/>
      <c r="P96" s="130"/>
      <c r="Q96" s="130"/>
    </row>
    <row r="97" spans="1:23" s="113" customFormat="1" ht="15" customHeight="1" x14ac:dyDescent="0.25">
      <c r="A97" s="50"/>
      <c r="B97" s="98"/>
      <c r="C97" s="77"/>
      <c r="D97" s="39"/>
      <c r="E97" s="288"/>
      <c r="F97" s="289"/>
      <c r="G97" s="289"/>
      <c r="H97" s="179"/>
      <c r="I97" s="167"/>
      <c r="J97" s="162"/>
      <c r="K97" s="290"/>
      <c r="L97" s="291"/>
      <c r="M97" s="179"/>
      <c r="N97" s="172" t="str">
        <f>IF(COUNT(H97:M97)&gt;0,IF(COUNT(H97:I97)=2,IF(J97&gt;0,-PMT(J97/100,I97,H97),H97/I97),0)+K97+M97,"")</f>
        <v/>
      </c>
      <c r="O97" s="81"/>
      <c r="P97" s="50"/>
      <c r="Q97" s="50"/>
    </row>
    <row r="98" spans="1:23" s="113" customFormat="1" ht="12.75" customHeight="1" x14ac:dyDescent="0.25">
      <c r="A98" s="50"/>
      <c r="B98" s="98"/>
      <c r="C98" s="77"/>
      <c r="D98" s="6"/>
      <c r="E98" s="299"/>
      <c r="F98" s="300"/>
      <c r="G98" s="300"/>
      <c r="H98" s="178"/>
      <c r="I98" s="168"/>
      <c r="J98" s="163"/>
      <c r="K98" s="297"/>
      <c r="L98" s="298"/>
      <c r="M98" s="178"/>
      <c r="N98" s="173" t="str">
        <f>IF(COUNT(H98:M98)&gt;0,IF(COUNT(H98:I98)=2,IF(J98&gt;0,-PMT(J98/100,I98,H98),H98/I98),0)+K98+M98,"")</f>
        <v/>
      </c>
      <c r="O98" s="81"/>
      <c r="P98" s="50"/>
      <c r="Q98" s="50"/>
    </row>
    <row r="99" spans="1:23" s="113" customFormat="1" ht="12.75" customHeight="1" x14ac:dyDescent="0.25">
      <c r="A99" s="50"/>
      <c r="B99" s="98"/>
      <c r="C99" s="77"/>
      <c r="D99" s="6"/>
      <c r="E99" s="299"/>
      <c r="F99" s="300"/>
      <c r="G99" s="300"/>
      <c r="H99" s="178"/>
      <c r="I99" s="168"/>
      <c r="J99" s="163"/>
      <c r="K99" s="297"/>
      <c r="L99" s="298"/>
      <c r="M99" s="178"/>
      <c r="N99" s="173" t="str">
        <f>IF(COUNT(H99:M99)&gt;0,IF(COUNT(H99:I99)=2,IF(J99&gt;0,-PMT(J99/100,I99,H99),H99/I99),0)+K99+M99,"")</f>
        <v/>
      </c>
      <c r="O99" s="81"/>
      <c r="P99" s="50"/>
      <c r="Q99" s="50"/>
    </row>
    <row r="100" spans="1:23" s="113" customFormat="1" ht="12.75" customHeight="1" x14ac:dyDescent="0.25">
      <c r="A100" s="50"/>
      <c r="B100" s="98"/>
      <c r="C100" s="77"/>
      <c r="D100" s="6"/>
      <c r="E100" s="299"/>
      <c r="F100" s="300"/>
      <c r="G100" s="300"/>
      <c r="H100" s="178"/>
      <c r="I100" s="168"/>
      <c r="J100" s="163"/>
      <c r="K100" s="297"/>
      <c r="L100" s="298"/>
      <c r="M100" s="178"/>
      <c r="N100" s="173" t="str">
        <f>IF(COUNT(H100:M100)&gt;0,IF(COUNT(H100:I100)=2,IF(J100&gt;0,-PMT(J100/100,I100,H100),H100/I100),0)+K100+M100,"")</f>
        <v/>
      </c>
      <c r="O100" s="81"/>
      <c r="P100" s="50"/>
      <c r="Q100" s="50"/>
    </row>
    <row r="101" spans="1:23" s="113" customFormat="1" ht="12.75" customHeight="1" thickBot="1" x14ac:dyDescent="0.3">
      <c r="A101" s="50"/>
      <c r="B101" s="98"/>
      <c r="C101" s="77"/>
      <c r="D101" s="6"/>
      <c r="E101" s="312"/>
      <c r="F101" s="313"/>
      <c r="G101" s="313"/>
      <c r="H101" s="177"/>
      <c r="I101" s="169"/>
      <c r="J101" s="164"/>
      <c r="K101" s="292"/>
      <c r="L101" s="293"/>
      <c r="M101" s="177"/>
      <c r="N101" s="174" t="str">
        <f>IF(COUNT(H101:M101)&gt;0,IF(COUNT(H101:I101)=2,IF(J101&gt;0,-PMT(J101/100,I101,H101),H101/I101),0)+K101+M101,"")</f>
        <v/>
      </c>
      <c r="O101" s="81"/>
      <c r="P101" s="50"/>
      <c r="Q101" s="50"/>
    </row>
    <row r="102" spans="1:23" s="113" customFormat="1" ht="15" customHeight="1" thickBot="1" x14ac:dyDescent="0.3">
      <c r="A102" s="50"/>
      <c r="B102" s="98"/>
      <c r="C102" s="77"/>
      <c r="D102" s="77"/>
      <c r="E102" s="77"/>
      <c r="F102" s="77"/>
      <c r="G102" s="77"/>
      <c r="H102" s="77"/>
      <c r="I102" s="77"/>
      <c r="J102" s="77"/>
      <c r="K102" s="77"/>
      <c r="L102" s="66" t="str">
        <f>Translations!$B$52</f>
        <v>Vsota</v>
      </c>
      <c r="M102" s="155" t="s">
        <v>61</v>
      </c>
      <c r="N102" s="144" t="str">
        <f>IF(COUNT(N97:N101)&gt;0,SUM(N97:N101),"")</f>
        <v/>
      </c>
      <c r="O102" s="81"/>
      <c r="P102" s="50"/>
      <c r="Q102" s="50"/>
    </row>
    <row r="103" spans="1:23" s="113" customFormat="1" ht="15" customHeight="1" thickBot="1" x14ac:dyDescent="0.3">
      <c r="A103" s="50"/>
      <c r="B103" s="98"/>
      <c r="C103" s="77"/>
      <c r="D103" s="77"/>
      <c r="E103" s="77"/>
      <c r="F103" s="77"/>
      <c r="G103" s="77"/>
      <c r="H103" s="77"/>
      <c r="I103" s="77"/>
      <c r="J103" s="77"/>
      <c r="K103" s="77"/>
      <c r="L103" s="77"/>
      <c r="M103" s="77"/>
      <c r="N103" s="77"/>
      <c r="O103" s="81"/>
      <c r="P103" s="50"/>
      <c r="Q103" s="50"/>
    </row>
    <row r="104" spans="1:23" s="113" customFormat="1" ht="15" customHeight="1" thickBot="1" x14ac:dyDescent="0.3">
      <c r="A104" s="50"/>
      <c r="B104" s="98"/>
      <c r="C104" s="77"/>
      <c r="D104" s="51" t="s">
        <v>5</v>
      </c>
      <c r="E104" s="268" t="str">
        <f>Translations!$B$77</f>
        <v>Letni stroški (seštevek vseh "dodatnih" stroškov)</v>
      </c>
      <c r="F104" s="268"/>
      <c r="G104" s="268"/>
      <c r="H104" s="268"/>
      <c r="I104" s="268"/>
      <c r="J104" s="268"/>
      <c r="K104" s="268"/>
      <c r="L104" s="268"/>
      <c r="M104" s="143" t="s">
        <v>61</v>
      </c>
      <c r="N104" s="144" t="str">
        <f>IF(ISNUMBER(N102),N102-IF(ISNUMBER(N92),N92,0),"")</f>
        <v/>
      </c>
      <c r="O104" s="120"/>
      <c r="P104" s="50"/>
      <c r="Q104" s="50"/>
    </row>
    <row r="105" spans="1:23" s="113" customFormat="1" ht="5.0999999999999996" customHeight="1" x14ac:dyDescent="0.25">
      <c r="A105" s="50"/>
      <c r="B105" s="98"/>
      <c r="C105" s="77"/>
      <c r="D105" s="6"/>
      <c r="E105" s="133"/>
      <c r="F105" s="133"/>
      <c r="G105" s="133"/>
      <c r="H105" s="133"/>
      <c r="I105" s="133"/>
      <c r="J105" s="133"/>
      <c r="K105" s="133"/>
      <c r="L105" s="133"/>
      <c r="M105" s="133"/>
      <c r="N105" s="133"/>
      <c r="O105" s="120"/>
      <c r="P105" s="50"/>
      <c r="Q105" s="50"/>
    </row>
    <row r="106" spans="1:23" s="113" customFormat="1" ht="13.8" thickBot="1" x14ac:dyDescent="0.3">
      <c r="A106" s="50"/>
      <c r="B106" s="98"/>
      <c r="C106" s="77"/>
      <c r="D106" s="6"/>
      <c r="E106" s="103"/>
      <c r="F106" s="103"/>
      <c r="G106" s="51" t="str">
        <f>Translations!$B$78</f>
        <v>Cena EUA [€ /tCO2e]</v>
      </c>
      <c r="H106" s="103"/>
      <c r="I106" s="51" t="str">
        <f>Translations!$B$79</f>
        <v>Povprečne letne emisije</v>
      </c>
      <c r="J106" s="103"/>
      <c r="K106" s="51" t="str">
        <f>Translations!$B$80</f>
        <v>Faktor izboljšanja</v>
      </c>
      <c r="L106" s="103"/>
      <c r="M106" s="103"/>
      <c r="N106" s="103"/>
      <c r="O106" s="120"/>
      <c r="P106" s="50"/>
      <c r="Q106" s="50"/>
    </row>
    <row r="107" spans="1:23" s="113" customFormat="1" ht="15" customHeight="1" thickBot="1" x14ac:dyDescent="0.3">
      <c r="A107" s="50"/>
      <c r="B107" s="98"/>
      <c r="C107" s="77"/>
      <c r="D107" s="51" t="s">
        <v>2</v>
      </c>
      <c r="E107" s="268" t="str">
        <f>Translations!$B$81</f>
        <v>Letne koristi</v>
      </c>
      <c r="F107" s="269"/>
      <c r="G107" s="119">
        <v>60</v>
      </c>
      <c r="H107" s="140" t="s">
        <v>60</v>
      </c>
      <c r="I107" s="153"/>
      <c r="J107" s="141" t="s">
        <v>60</v>
      </c>
      <c r="K107" s="121" t="str">
        <f>IF(AND(J77&lt;&gt;"",J77=FALSE),1/100,IF(COUNT(J79,J80)=2,J79-J80,""))</f>
        <v/>
      </c>
      <c r="L107" s="142"/>
      <c r="M107" s="143" t="s">
        <v>61</v>
      </c>
      <c r="N107" s="144" t="str">
        <f>IF(COUNT(G107,I107,K107)=3,G107*I107*K107,"")</f>
        <v/>
      </c>
      <c r="O107" s="120"/>
      <c r="P107" s="50"/>
      <c r="Q107" s="50"/>
    </row>
    <row r="108" spans="1:23" s="113" customFormat="1" ht="5.0999999999999996" customHeight="1" thickBot="1" x14ac:dyDescent="0.3">
      <c r="A108" s="50"/>
      <c r="B108" s="98"/>
      <c r="C108" s="77"/>
      <c r="D108" s="15"/>
      <c r="E108" s="133"/>
      <c r="F108" s="133"/>
      <c r="G108" s="133"/>
      <c r="H108" s="133"/>
      <c r="I108" s="133"/>
      <c r="J108" s="133"/>
      <c r="K108" s="133"/>
      <c r="L108" s="133"/>
      <c r="M108" s="133"/>
      <c r="N108" s="133"/>
      <c r="O108" s="134"/>
      <c r="P108" s="50"/>
      <c r="Q108" s="50"/>
    </row>
    <row r="109" spans="1:23" s="113" customFormat="1" ht="15" customHeight="1" thickBot="1" x14ac:dyDescent="0.3">
      <c r="A109" s="135"/>
      <c r="B109" s="136"/>
      <c r="C109" s="75"/>
      <c r="D109" s="51" t="s">
        <v>62</v>
      </c>
      <c r="E109" s="101" t="str">
        <f>Translations!$B$82</f>
        <v>Stroški so nerazumno visoki?</v>
      </c>
      <c r="F109" s="138"/>
      <c r="G109" s="138"/>
      <c r="H109" s="139"/>
      <c r="I109" s="123" t="str">
        <f>IF(COUNT(N104,N107)=2,AND(N104&gt;N107,N104&gt;IF(CNTR_SmallEmitter,1000,4000)),"")</f>
        <v/>
      </c>
      <c r="J109" s="76"/>
      <c r="K109" s="76"/>
      <c r="L109" s="76"/>
      <c r="M109" s="76"/>
      <c r="N109" s="76"/>
      <c r="O109" s="137"/>
      <c r="P109" s="135"/>
      <c r="Q109" s="135"/>
    </row>
    <row r="110" spans="1:23" ht="12.75" customHeight="1" thickBot="1" x14ac:dyDescent="0.3">
      <c r="A110" s="90"/>
      <c r="B110" s="98"/>
      <c r="C110" s="68"/>
      <c r="D110" s="8"/>
      <c r="E110" s="69"/>
      <c r="F110" s="7"/>
      <c r="G110" s="9"/>
      <c r="H110" s="9"/>
      <c r="I110" s="9"/>
      <c r="J110" s="9"/>
      <c r="K110" s="9"/>
      <c r="L110" s="9"/>
      <c r="M110" s="9"/>
      <c r="N110" s="9"/>
      <c r="O110" s="80"/>
      <c r="P110" s="63"/>
      <c r="Q110" s="5"/>
      <c r="R110" s="114"/>
      <c r="S110" s="114"/>
      <c r="T110" s="114"/>
      <c r="U110" s="114"/>
      <c r="V110" s="114"/>
      <c r="W110" s="114"/>
    </row>
    <row r="111" spans="1:23" s="113" customFormat="1" ht="12.75" customHeight="1" thickBot="1" x14ac:dyDescent="0.3">
      <c r="A111" s="50"/>
      <c r="B111" s="98"/>
      <c r="C111" s="6"/>
      <c r="D111" s="6"/>
      <c r="E111" s="6"/>
      <c r="F111" s="6"/>
      <c r="G111" s="6"/>
      <c r="H111" s="6"/>
      <c r="I111" s="6"/>
      <c r="J111" s="6"/>
      <c r="K111" s="6"/>
      <c r="L111" s="6"/>
      <c r="M111" s="6"/>
      <c r="N111" s="6"/>
      <c r="O111" s="81"/>
      <c r="P111" s="50"/>
      <c r="Q111" s="50"/>
    </row>
    <row r="112" spans="1:23" s="113" customFormat="1" ht="15.75" customHeight="1" thickBot="1" x14ac:dyDescent="0.3">
      <c r="A112" s="50"/>
      <c r="B112" s="98"/>
      <c r="C112" s="70">
        <f>C75+1</f>
        <v>3</v>
      </c>
      <c r="D112" s="6"/>
      <c r="E112" s="272" t="str">
        <f>Translations!$B$54</f>
        <v>To je podporno orodje za izračun, ali se stroški lahko štejejo za nerazumne.</v>
      </c>
      <c r="F112" s="272"/>
      <c r="G112" s="272"/>
      <c r="H112" s="272"/>
      <c r="I112" s="272"/>
      <c r="J112" s="272"/>
      <c r="K112" s="272"/>
      <c r="L112" s="272"/>
      <c r="M112" s="272"/>
      <c r="N112" s="272"/>
      <c r="O112" s="81"/>
      <c r="P112" s="50"/>
      <c r="Q112" s="50"/>
    </row>
    <row r="113" spans="1:17" s="113" customFormat="1" ht="5.0999999999999996" customHeight="1" x14ac:dyDescent="0.25">
      <c r="A113" s="50"/>
      <c r="B113" s="98"/>
      <c r="C113" s="145"/>
      <c r="D113" s="6"/>
      <c r="E113" s="124"/>
      <c r="F113" s="124"/>
      <c r="G113" s="124"/>
      <c r="H113" s="124"/>
      <c r="I113" s="124"/>
      <c r="J113" s="124"/>
      <c r="K113" s="124"/>
      <c r="L113" s="124"/>
      <c r="M113" s="124"/>
      <c r="N113" s="124"/>
      <c r="O113" s="81"/>
      <c r="P113" s="50"/>
      <c r="Q113" s="50"/>
    </row>
    <row r="114" spans="1:17" s="113" customFormat="1" ht="12.75" customHeight="1" x14ac:dyDescent="0.25">
      <c r="A114" s="50"/>
      <c r="B114" s="98"/>
      <c r="C114" s="77"/>
      <c r="D114" s="51" t="s">
        <v>0</v>
      </c>
      <c r="E114" s="268" t="str">
        <f>Translations!$B$55</f>
        <v>Neposreden vpliv na natančnost?</v>
      </c>
      <c r="F114" s="268"/>
      <c r="G114" s="268"/>
      <c r="H114" s="268"/>
      <c r="I114" s="269"/>
      <c r="J114" s="159"/>
      <c r="K114" s="125"/>
      <c r="L114" s="125"/>
      <c r="M114" s="125"/>
      <c r="N114" s="125"/>
      <c r="O114" s="81"/>
      <c r="P114" s="50"/>
      <c r="Q114" s="50"/>
    </row>
    <row r="115" spans="1:17" s="113" customFormat="1" ht="5.0999999999999996" customHeight="1" x14ac:dyDescent="0.25">
      <c r="A115" s="50"/>
      <c r="B115" s="98"/>
      <c r="C115" s="77"/>
      <c r="D115" s="6"/>
      <c r="E115" s="60"/>
      <c r="F115" s="60"/>
      <c r="G115" s="60"/>
      <c r="H115" s="60"/>
      <c r="I115" s="60"/>
      <c r="J115" s="60"/>
      <c r="K115" s="60"/>
      <c r="L115" s="60"/>
      <c r="M115" s="60"/>
      <c r="N115" s="60"/>
      <c r="O115" s="81"/>
      <c r="P115" s="50"/>
      <c r="Q115" s="50"/>
    </row>
    <row r="116" spans="1:17" s="113" customFormat="1" ht="12.75" customHeight="1" x14ac:dyDescent="0.25">
      <c r="A116" s="50"/>
      <c r="B116" s="98"/>
      <c r="C116" s="77"/>
      <c r="D116" s="6"/>
      <c r="E116" s="274" t="str">
        <f>Translations!$B$57</f>
        <v>Trenutno dosežena negotovost:</v>
      </c>
      <c r="F116" s="274"/>
      <c r="G116" s="274"/>
      <c r="H116" s="274"/>
      <c r="I116" s="275"/>
      <c r="J116" s="152"/>
      <c r="K116" s="319" t="str">
        <f>IF(J116&lt;0,EUconst_ERR_Inconsistent,"")</f>
        <v/>
      </c>
      <c r="L116" s="124"/>
      <c r="M116" s="124"/>
      <c r="N116" s="124"/>
      <c r="O116" s="81"/>
      <c r="P116" s="50"/>
      <c r="Q116" s="127" t="b">
        <f>AND(J114&lt;&gt;"",J114=FALSE)</f>
        <v>0</v>
      </c>
    </row>
    <row r="117" spans="1:17" s="113" customFormat="1" ht="12.75" customHeight="1" x14ac:dyDescent="0.25">
      <c r="A117" s="50"/>
      <c r="B117" s="98"/>
      <c r="C117" s="77"/>
      <c r="D117" s="6"/>
      <c r="E117" s="274" t="str">
        <f>Translations!$B$58</f>
        <v>Negotovost, povezana z zahtevano stopnjo:</v>
      </c>
      <c r="F117" s="274"/>
      <c r="G117" s="274"/>
      <c r="H117" s="274"/>
      <c r="I117" s="275"/>
      <c r="J117" s="152"/>
      <c r="K117" s="124"/>
      <c r="L117" s="124"/>
      <c r="M117" s="124"/>
      <c r="N117" s="124"/>
      <c r="O117" s="81"/>
      <c r="P117" s="50"/>
      <c r="Q117" s="127" t="b">
        <f>Q116</f>
        <v>0</v>
      </c>
    </row>
    <row r="118" spans="1:17" s="113" customFormat="1" ht="5.0999999999999996" customHeight="1" x14ac:dyDescent="0.25">
      <c r="A118" s="50"/>
      <c r="B118" s="98"/>
      <c r="C118" s="77"/>
      <c r="D118" s="6"/>
      <c r="E118" s="126"/>
      <c r="F118" s="126"/>
      <c r="G118" s="126"/>
      <c r="H118" s="126"/>
      <c r="I118" s="126"/>
      <c r="J118" s="124"/>
      <c r="K118" s="124"/>
      <c r="L118" s="124"/>
      <c r="M118" s="124"/>
      <c r="N118" s="124"/>
      <c r="O118" s="81"/>
      <c r="P118" s="50"/>
      <c r="Q118" s="50"/>
    </row>
    <row r="119" spans="1:17" s="113" customFormat="1" ht="12.75" customHeight="1" x14ac:dyDescent="0.25">
      <c r="A119" s="50"/>
      <c r="B119" s="98"/>
      <c r="C119" s="77"/>
      <c r="D119" s="51" t="s">
        <v>1</v>
      </c>
      <c r="E119" s="276" t="str">
        <f>Translations!$B$59</f>
        <v>Vrste stroškov</v>
      </c>
      <c r="F119" s="276"/>
      <c r="G119" s="276"/>
      <c r="H119" s="276"/>
      <c r="I119" s="276"/>
      <c r="J119" s="276"/>
      <c r="K119" s="276"/>
      <c r="L119" s="276"/>
      <c r="M119" s="276"/>
      <c r="N119" s="276"/>
      <c r="O119" s="81"/>
      <c r="P119" s="50"/>
      <c r="Q119" s="50"/>
    </row>
    <row r="120" spans="1:17" s="113" customFormat="1" ht="5.0999999999999996" customHeight="1" x14ac:dyDescent="0.25">
      <c r="A120" s="50"/>
      <c r="B120" s="98"/>
      <c r="C120" s="77"/>
      <c r="D120" s="6"/>
      <c r="E120" s="124"/>
      <c r="F120" s="124"/>
      <c r="G120" s="124"/>
      <c r="H120" s="124"/>
      <c r="I120" s="124"/>
      <c r="J120" s="124"/>
      <c r="K120" s="124"/>
      <c r="L120" s="124"/>
      <c r="M120" s="6"/>
      <c r="N120" s="124"/>
      <c r="O120" s="81"/>
      <c r="P120" s="50"/>
      <c r="Q120" s="50"/>
    </row>
    <row r="121" spans="1:17" s="113" customFormat="1" ht="13.8" thickBot="1" x14ac:dyDescent="0.3">
      <c r="A121" s="50"/>
      <c r="B121" s="98"/>
      <c r="C121" s="77"/>
      <c r="D121" s="6"/>
      <c r="E121" s="39" t="str">
        <f>Translations!$B$72</f>
        <v>i. Tekoči ali referenčni stroški</v>
      </c>
      <c r="F121" s="124"/>
      <c r="G121" s="124"/>
      <c r="H121" s="124"/>
      <c r="I121" s="124"/>
      <c r="J121" s="124"/>
      <c r="K121" s="124"/>
      <c r="L121" s="124"/>
      <c r="M121" s="6"/>
      <c r="N121" s="124"/>
      <c r="O121" s="81"/>
      <c r="P121" s="50"/>
      <c r="Q121" s="50"/>
    </row>
    <row r="122" spans="1:17" s="113" customFormat="1" ht="12.75" customHeight="1" x14ac:dyDescent="0.25">
      <c r="A122" s="50"/>
      <c r="B122" s="98"/>
      <c r="C122" s="77"/>
      <c r="D122" s="6"/>
      <c r="E122" s="302" t="str">
        <f>Translations!$B$70</f>
        <v xml:space="preserve">Kratek opis </v>
      </c>
      <c r="F122" s="310"/>
      <c r="G122" s="310"/>
      <c r="H122" s="306" t="str">
        <f>Translations!$B$86</f>
        <v>Naložbeni stroški</v>
      </c>
      <c r="I122" s="307"/>
      <c r="J122" s="308"/>
      <c r="K122" s="302" t="str">
        <f>Translations!$B$87</f>
        <v>Stroški O&amp;V 
[€ /leto]</v>
      </c>
      <c r="L122" s="303"/>
      <c r="M122" s="265" t="str">
        <f>Translations!$B$88</f>
        <v>Drugi stroški 
[€ /leto]</v>
      </c>
      <c r="N122" s="265" t="str">
        <f>Translations!$B$74</f>
        <v>Letni stroški [€]</v>
      </c>
      <c r="O122" s="81"/>
      <c r="P122" s="50"/>
      <c r="Q122" s="50"/>
    </row>
    <row r="123" spans="1:17" s="161" customFormat="1" ht="42" customHeight="1" thickBot="1" x14ac:dyDescent="0.3">
      <c r="A123" s="130"/>
      <c r="B123" s="131"/>
      <c r="C123" s="118"/>
      <c r="D123" s="160"/>
      <c r="E123" s="304"/>
      <c r="F123" s="311"/>
      <c r="G123" s="311"/>
      <c r="H123" s="156" t="str">
        <f>Translations!$B$89</f>
        <v>Naložbeni stroški
[€]</v>
      </c>
      <c r="I123" s="170" t="str">
        <f>Translations!$B$90</f>
        <v>Obdobje amortizacije [leta]</v>
      </c>
      <c r="J123" s="171" t="str">
        <f>Translations!$B$96</f>
        <v>Obrestna mera
[%]</v>
      </c>
      <c r="K123" s="304"/>
      <c r="L123" s="305"/>
      <c r="M123" s="301"/>
      <c r="N123" s="266"/>
      <c r="O123" s="82"/>
      <c r="P123" s="130"/>
      <c r="Q123" s="130"/>
    </row>
    <row r="124" spans="1:17" s="113" customFormat="1" ht="15" customHeight="1" x14ac:dyDescent="0.25">
      <c r="A124" s="50"/>
      <c r="B124" s="98"/>
      <c r="C124" s="77"/>
      <c r="D124" s="39"/>
      <c r="E124" s="288"/>
      <c r="F124" s="289"/>
      <c r="G124" s="289"/>
      <c r="H124" s="179"/>
      <c r="I124" s="167"/>
      <c r="J124" s="162"/>
      <c r="K124" s="290"/>
      <c r="L124" s="291"/>
      <c r="M124" s="179"/>
      <c r="N124" s="172" t="str">
        <f>IF(COUNT(H124:M124)&gt;0,IF(COUNT(H124:I124)=2,IF(J124&gt;0,-PMT(J124/100,I124,H124),H124/I124),0)+K124+M124,"")</f>
        <v/>
      </c>
      <c r="O124" s="134"/>
      <c r="P124" s="50"/>
      <c r="Q124" s="50"/>
    </row>
    <row r="125" spans="1:17" s="113" customFormat="1" ht="12.75" customHeight="1" x14ac:dyDescent="0.25">
      <c r="A125" s="50"/>
      <c r="B125" s="98"/>
      <c r="C125" s="77"/>
      <c r="D125" s="6"/>
      <c r="E125" s="299"/>
      <c r="F125" s="300"/>
      <c r="G125" s="300"/>
      <c r="H125" s="178"/>
      <c r="I125" s="168"/>
      <c r="J125" s="163"/>
      <c r="K125" s="297"/>
      <c r="L125" s="298"/>
      <c r="M125" s="178"/>
      <c r="N125" s="173" t="str">
        <f>IF(COUNT(H125:M125)&gt;0,IF(COUNT(H125:I125)=2,IF(J125&gt;0,-PMT(J125/100,I125,H125),H125/I125),0)+K125+M125,"")</f>
        <v/>
      </c>
      <c r="O125" s="81"/>
      <c r="P125" s="50"/>
      <c r="Q125" s="50"/>
    </row>
    <row r="126" spans="1:17" s="113" customFormat="1" ht="12.75" customHeight="1" x14ac:dyDescent="0.25">
      <c r="A126" s="50"/>
      <c r="B126" s="98"/>
      <c r="C126" s="77"/>
      <c r="D126" s="6"/>
      <c r="E126" s="299"/>
      <c r="F126" s="300"/>
      <c r="G126" s="300"/>
      <c r="H126" s="178"/>
      <c r="I126" s="168"/>
      <c r="J126" s="163"/>
      <c r="K126" s="297"/>
      <c r="L126" s="298"/>
      <c r="M126" s="178"/>
      <c r="N126" s="173" t="str">
        <f>IF(COUNT(H126:M126)&gt;0,IF(COUNT(H126:I126)=2,IF(J126&gt;0,-PMT(J126/100,I126,H126),H126/I126),0)+K126+M126,"")</f>
        <v/>
      </c>
      <c r="O126" s="81"/>
      <c r="P126" s="50"/>
      <c r="Q126" s="50"/>
    </row>
    <row r="127" spans="1:17" s="113" customFormat="1" ht="12.75" customHeight="1" x14ac:dyDescent="0.25">
      <c r="A127" s="50"/>
      <c r="B127" s="98"/>
      <c r="C127" s="77"/>
      <c r="D127" s="6"/>
      <c r="E127" s="299"/>
      <c r="F127" s="300"/>
      <c r="G127" s="300"/>
      <c r="H127" s="178"/>
      <c r="I127" s="168"/>
      <c r="J127" s="163"/>
      <c r="K127" s="297"/>
      <c r="L127" s="298"/>
      <c r="M127" s="178"/>
      <c r="N127" s="173" t="str">
        <f>IF(COUNT(H127:M127)&gt;0,IF(COUNT(H127:I127)=2,IF(J127&gt;0,-PMT(J127/100,I127,H127),H127/I127),0)+K127+M127,"")</f>
        <v/>
      </c>
      <c r="O127" s="81"/>
      <c r="P127" s="50"/>
      <c r="Q127" s="50"/>
    </row>
    <row r="128" spans="1:17" s="113" customFormat="1" ht="12.75" customHeight="1" thickBot="1" x14ac:dyDescent="0.3">
      <c r="A128" s="50"/>
      <c r="B128" s="98"/>
      <c r="C128" s="77"/>
      <c r="D128" s="6"/>
      <c r="E128" s="312"/>
      <c r="F128" s="313"/>
      <c r="G128" s="313"/>
      <c r="H128" s="177"/>
      <c r="I128" s="169"/>
      <c r="J128" s="164"/>
      <c r="K128" s="292"/>
      <c r="L128" s="293"/>
      <c r="M128" s="177"/>
      <c r="N128" s="174" t="str">
        <f>IF(COUNT(H128:M128)&gt;0,IF(COUNT(H128:I128)=2,IF(J128&gt;0,-PMT(J128/100,I128,H128),H128/I128),0)+K128+M128,"")</f>
        <v/>
      </c>
      <c r="O128" s="81"/>
      <c r="P128" s="50"/>
      <c r="Q128" s="50"/>
    </row>
    <row r="129" spans="1:17" s="113" customFormat="1" ht="12.75" customHeight="1" thickBot="1" x14ac:dyDescent="0.3">
      <c r="A129" s="50"/>
      <c r="B129" s="98"/>
      <c r="C129" s="77"/>
      <c r="D129" s="6"/>
      <c r="E129" s="124"/>
      <c r="F129" s="124"/>
      <c r="G129" s="124"/>
      <c r="H129" s="124"/>
      <c r="I129" s="124"/>
      <c r="J129" s="124"/>
      <c r="K129" s="124"/>
      <c r="L129" s="66" t="str">
        <f>Translations!$B$52</f>
        <v>Vsota</v>
      </c>
      <c r="M129" s="155" t="s">
        <v>61</v>
      </c>
      <c r="N129" s="144" t="str">
        <f>IF(COUNT(N124:N128)&gt;0,SUM(N124:N128),"")</f>
        <v/>
      </c>
      <c r="O129" s="81"/>
      <c r="P129" s="50"/>
      <c r="Q129" s="50"/>
    </row>
    <row r="130" spans="1:17" s="113" customFormat="1" ht="5.0999999999999996" customHeight="1" x14ac:dyDescent="0.25">
      <c r="A130" s="50"/>
      <c r="B130" s="98"/>
      <c r="C130" s="77"/>
      <c r="D130" s="6"/>
      <c r="E130" s="77"/>
      <c r="F130" s="77"/>
      <c r="G130" s="77"/>
      <c r="H130" s="77"/>
      <c r="I130" s="77"/>
      <c r="J130" s="77"/>
      <c r="K130" s="77"/>
      <c r="L130" s="77"/>
      <c r="M130" s="77"/>
      <c r="N130" s="77"/>
      <c r="O130" s="120"/>
      <c r="P130" s="50"/>
      <c r="Q130" s="50"/>
    </row>
    <row r="131" spans="1:17" s="113" customFormat="1" ht="15" customHeight="1" thickBot="1" x14ac:dyDescent="0.3">
      <c r="A131" s="50"/>
      <c r="B131" s="98"/>
      <c r="C131" s="77"/>
      <c r="D131" s="6"/>
      <c r="E131" s="39" t="str">
        <f>Translations!$B$75</f>
        <v>ii. Stroški nove opreme ali novih ukrepov</v>
      </c>
      <c r="F131" s="6"/>
      <c r="G131" s="132"/>
      <c r="H131" s="6"/>
      <c r="I131" s="6"/>
      <c r="J131" s="6"/>
      <c r="K131" s="6"/>
      <c r="L131" s="6"/>
      <c r="M131" s="6"/>
      <c r="N131" s="6"/>
      <c r="O131" s="120"/>
      <c r="P131" s="50"/>
      <c r="Q131" s="50"/>
    </row>
    <row r="132" spans="1:17" s="113" customFormat="1" ht="12.75" customHeight="1" x14ac:dyDescent="0.25">
      <c r="A132" s="50"/>
      <c r="B132" s="98"/>
      <c r="C132" s="77"/>
      <c r="D132" s="6"/>
      <c r="E132" s="302" t="str">
        <f>Translations!$B$70</f>
        <v xml:space="preserve">Kratek opis </v>
      </c>
      <c r="F132" s="310"/>
      <c r="G132" s="310"/>
      <c r="H132" s="306" t="str">
        <f>Translations!$B$86</f>
        <v>Naložbeni stroški</v>
      </c>
      <c r="I132" s="307"/>
      <c r="J132" s="308"/>
      <c r="K132" s="302" t="str">
        <f>Translations!$B$87</f>
        <v>Stroški O&amp;V 
[€ /leto]</v>
      </c>
      <c r="L132" s="303"/>
      <c r="M132" s="265" t="str">
        <f>Translations!$B$88</f>
        <v>Drugi stroški 
[€ /leto]</v>
      </c>
      <c r="N132" s="265" t="str">
        <f>Translations!$B$74</f>
        <v>Letni stroški [€]</v>
      </c>
      <c r="O132" s="81"/>
      <c r="P132" s="50"/>
      <c r="Q132" s="50"/>
    </row>
    <row r="133" spans="1:17" s="161" customFormat="1" ht="43.5" customHeight="1" thickBot="1" x14ac:dyDescent="0.3">
      <c r="A133" s="130"/>
      <c r="B133" s="131"/>
      <c r="C133" s="118"/>
      <c r="D133" s="160"/>
      <c r="E133" s="304"/>
      <c r="F133" s="311"/>
      <c r="G133" s="311"/>
      <c r="H133" s="156" t="str">
        <f>Translations!$B$89</f>
        <v>Naložbeni stroški
[€]</v>
      </c>
      <c r="I133" s="170" t="str">
        <f>Translations!$B$90</f>
        <v>Obdobje amortizacije [leta]</v>
      </c>
      <c r="J133" s="171" t="str">
        <f>Translations!$B$96</f>
        <v>Obrestna mera
[%]</v>
      </c>
      <c r="K133" s="304"/>
      <c r="L133" s="305"/>
      <c r="M133" s="301"/>
      <c r="N133" s="266"/>
      <c r="O133" s="82"/>
      <c r="P133" s="130"/>
      <c r="Q133" s="130"/>
    </row>
    <row r="134" spans="1:17" s="113" customFormat="1" ht="15" customHeight="1" x14ac:dyDescent="0.25">
      <c r="A134" s="50"/>
      <c r="B134" s="98"/>
      <c r="C134" s="77"/>
      <c r="D134" s="39"/>
      <c r="E134" s="288"/>
      <c r="F134" s="289"/>
      <c r="G134" s="289"/>
      <c r="H134" s="179"/>
      <c r="I134" s="167"/>
      <c r="J134" s="162"/>
      <c r="K134" s="290"/>
      <c r="L134" s="291"/>
      <c r="M134" s="179"/>
      <c r="N134" s="172" t="str">
        <f>IF(COUNT(H134:M134)&gt;0,IF(COUNT(H134:I134)=2,IF(J134&gt;0,-PMT(J134/100,I134,H134),H134/I134),0)+K134+M134,"")</f>
        <v/>
      </c>
      <c r="O134" s="81"/>
      <c r="P134" s="50"/>
      <c r="Q134" s="50"/>
    </row>
    <row r="135" spans="1:17" s="113" customFormat="1" ht="12.75" customHeight="1" x14ac:dyDescent="0.25">
      <c r="A135" s="50"/>
      <c r="B135" s="98"/>
      <c r="C135" s="77"/>
      <c r="D135" s="6"/>
      <c r="E135" s="299"/>
      <c r="F135" s="300"/>
      <c r="G135" s="300"/>
      <c r="H135" s="178"/>
      <c r="I135" s="168"/>
      <c r="J135" s="163"/>
      <c r="K135" s="297"/>
      <c r="L135" s="298"/>
      <c r="M135" s="178"/>
      <c r="N135" s="173" t="str">
        <f>IF(COUNT(H135:M135)&gt;0,IF(COUNT(H135:I135)=2,IF(J135&gt;0,-PMT(J135/100,I135,H135),H135/I135),0)+K135+M135,"")</f>
        <v/>
      </c>
      <c r="O135" s="81"/>
      <c r="P135" s="50"/>
      <c r="Q135" s="50"/>
    </row>
    <row r="136" spans="1:17" s="113" customFormat="1" ht="12.75" customHeight="1" x14ac:dyDescent="0.25">
      <c r="A136" s="50"/>
      <c r="B136" s="98"/>
      <c r="C136" s="77"/>
      <c r="D136" s="6"/>
      <c r="E136" s="299"/>
      <c r="F136" s="300"/>
      <c r="G136" s="300"/>
      <c r="H136" s="178"/>
      <c r="I136" s="168"/>
      <c r="J136" s="163"/>
      <c r="K136" s="297"/>
      <c r="L136" s="298"/>
      <c r="M136" s="178"/>
      <c r="N136" s="173" t="str">
        <f>IF(COUNT(H136:M136)&gt;0,IF(COUNT(H136:I136)=2,IF(J136&gt;0,-PMT(J136/100,I136,H136),H136/I136),0)+K136+M136,"")</f>
        <v/>
      </c>
      <c r="O136" s="81"/>
      <c r="P136" s="50"/>
      <c r="Q136" s="50"/>
    </row>
    <row r="137" spans="1:17" s="113" customFormat="1" ht="12.75" customHeight="1" x14ac:dyDescent="0.25">
      <c r="A137" s="50"/>
      <c r="B137" s="98"/>
      <c r="C137" s="77"/>
      <c r="D137" s="6"/>
      <c r="E137" s="299"/>
      <c r="F137" s="300"/>
      <c r="G137" s="300"/>
      <c r="H137" s="178"/>
      <c r="I137" s="168"/>
      <c r="J137" s="163"/>
      <c r="K137" s="297"/>
      <c r="L137" s="298"/>
      <c r="M137" s="178"/>
      <c r="N137" s="173" t="str">
        <f>IF(COUNT(H137:M137)&gt;0,IF(COUNT(H137:I137)=2,IF(J137&gt;0,-PMT(J137/100,I137,H137),H137/I137),0)+K137+M137,"")</f>
        <v/>
      </c>
      <c r="O137" s="81"/>
      <c r="P137" s="50"/>
      <c r="Q137" s="50"/>
    </row>
    <row r="138" spans="1:17" s="113" customFormat="1" ht="12.75" customHeight="1" thickBot="1" x14ac:dyDescent="0.3">
      <c r="A138" s="50"/>
      <c r="B138" s="98"/>
      <c r="C138" s="77"/>
      <c r="D138" s="6"/>
      <c r="E138" s="312"/>
      <c r="F138" s="313"/>
      <c r="G138" s="313"/>
      <c r="H138" s="177"/>
      <c r="I138" s="169"/>
      <c r="J138" s="164"/>
      <c r="K138" s="292"/>
      <c r="L138" s="293"/>
      <c r="M138" s="177"/>
      <c r="N138" s="174" t="str">
        <f>IF(COUNT(H138:M138)&gt;0,IF(COUNT(H138:I138)=2,IF(J138&gt;0,-PMT(J138/100,I138,H138),H138/I138),0)+K138+M138,"")</f>
        <v/>
      </c>
      <c r="O138" s="81"/>
      <c r="P138" s="50"/>
      <c r="Q138" s="50"/>
    </row>
    <row r="139" spans="1:17" s="113" customFormat="1" ht="15" customHeight="1" thickBot="1" x14ac:dyDescent="0.3">
      <c r="A139" s="50"/>
      <c r="B139" s="98"/>
      <c r="C139" s="77"/>
      <c r="D139" s="77"/>
      <c r="E139" s="77"/>
      <c r="F139" s="77"/>
      <c r="G139" s="77"/>
      <c r="H139" s="77"/>
      <c r="I139" s="77"/>
      <c r="J139" s="77"/>
      <c r="K139" s="77"/>
      <c r="L139" s="66" t="str">
        <f>Translations!$B$52</f>
        <v>Vsota</v>
      </c>
      <c r="M139" s="155" t="s">
        <v>61</v>
      </c>
      <c r="N139" s="144" t="str">
        <f>IF(COUNT(N134:N138)&gt;0,SUM(N134:N138),"")</f>
        <v/>
      </c>
      <c r="O139" s="81"/>
      <c r="P139" s="50"/>
      <c r="Q139" s="50"/>
    </row>
    <row r="140" spans="1:17" s="113" customFormat="1" ht="15" customHeight="1" thickBot="1" x14ac:dyDescent="0.3">
      <c r="A140" s="50"/>
      <c r="B140" s="98"/>
      <c r="C140" s="77"/>
      <c r="D140" s="77"/>
      <c r="E140" s="77"/>
      <c r="F140" s="77"/>
      <c r="G140" s="77"/>
      <c r="H140" s="77"/>
      <c r="I140" s="77"/>
      <c r="J140" s="77"/>
      <c r="K140" s="77"/>
      <c r="L140" s="77"/>
      <c r="M140" s="77"/>
      <c r="N140" s="77"/>
      <c r="O140" s="81"/>
      <c r="P140" s="50"/>
      <c r="Q140" s="50"/>
    </row>
    <row r="141" spans="1:17" s="113" customFormat="1" ht="15" customHeight="1" thickBot="1" x14ac:dyDescent="0.3">
      <c r="A141" s="50"/>
      <c r="B141" s="98"/>
      <c r="C141" s="77"/>
      <c r="D141" s="51" t="s">
        <v>5</v>
      </c>
      <c r="E141" s="268" t="str">
        <f>Translations!$B$77</f>
        <v>Letni stroški (seštevek vseh "dodatnih" stroškov)</v>
      </c>
      <c r="F141" s="268"/>
      <c r="G141" s="268"/>
      <c r="H141" s="268"/>
      <c r="I141" s="268"/>
      <c r="J141" s="268"/>
      <c r="K141" s="268"/>
      <c r="L141" s="268"/>
      <c r="M141" s="143" t="s">
        <v>61</v>
      </c>
      <c r="N141" s="144" t="str">
        <f>IF(ISNUMBER(N139),N139-IF(ISNUMBER(N129),N129,0),"")</f>
        <v/>
      </c>
      <c r="O141" s="120"/>
      <c r="P141" s="50"/>
      <c r="Q141" s="50"/>
    </row>
    <row r="142" spans="1:17" s="113" customFormat="1" ht="5.0999999999999996" customHeight="1" x14ac:dyDescent="0.25">
      <c r="A142" s="50"/>
      <c r="B142" s="98"/>
      <c r="C142" s="77"/>
      <c r="D142" s="6"/>
      <c r="E142" s="133"/>
      <c r="F142" s="133"/>
      <c r="G142" s="133"/>
      <c r="H142" s="133"/>
      <c r="I142" s="133"/>
      <c r="J142" s="133"/>
      <c r="K142" s="133"/>
      <c r="L142" s="133"/>
      <c r="M142" s="133"/>
      <c r="N142" s="133"/>
      <c r="O142" s="120"/>
      <c r="P142" s="50"/>
      <c r="Q142" s="50"/>
    </row>
    <row r="143" spans="1:17" s="113" customFormat="1" ht="13.8" thickBot="1" x14ac:dyDescent="0.3">
      <c r="A143" s="50"/>
      <c r="B143" s="98"/>
      <c r="C143" s="77"/>
      <c r="D143" s="6"/>
      <c r="E143" s="103"/>
      <c r="F143" s="103"/>
      <c r="G143" s="51" t="str">
        <f>Translations!$B$78</f>
        <v>Cena EUA [€ /tCO2e]</v>
      </c>
      <c r="H143" s="103"/>
      <c r="I143" s="51" t="str">
        <f>Translations!$B$79</f>
        <v>Povprečne letne emisije</v>
      </c>
      <c r="J143" s="103"/>
      <c r="K143" s="51" t="str">
        <f>Translations!$B$80</f>
        <v>Faktor izboljšanja</v>
      </c>
      <c r="L143" s="103"/>
      <c r="M143" s="103"/>
      <c r="N143" s="103"/>
      <c r="O143" s="120"/>
      <c r="P143" s="50"/>
      <c r="Q143" s="50"/>
    </row>
    <row r="144" spans="1:17" s="113" customFormat="1" ht="15" customHeight="1" thickBot="1" x14ac:dyDescent="0.3">
      <c r="A144" s="50"/>
      <c r="B144" s="98"/>
      <c r="C144" s="77"/>
      <c r="D144" s="51" t="s">
        <v>2</v>
      </c>
      <c r="E144" s="268" t="str">
        <f>Translations!$B$81</f>
        <v>Letne koristi</v>
      </c>
      <c r="F144" s="269"/>
      <c r="G144" s="119">
        <v>60</v>
      </c>
      <c r="H144" s="140" t="s">
        <v>60</v>
      </c>
      <c r="I144" s="153"/>
      <c r="J144" s="141" t="s">
        <v>60</v>
      </c>
      <c r="K144" s="121" t="str">
        <f>IF(AND(J114&lt;&gt;"",J114=FALSE),1/100,IF(COUNT(J116,J117)=2,J116-J117,""))</f>
        <v/>
      </c>
      <c r="L144" s="142"/>
      <c r="M144" s="143" t="s">
        <v>61</v>
      </c>
      <c r="N144" s="144" t="str">
        <f>IF(COUNT(G144,I144,K144)=3,G144*I144*K144,"")</f>
        <v/>
      </c>
      <c r="O144" s="120"/>
      <c r="P144" s="50"/>
      <c r="Q144" s="50"/>
    </row>
    <row r="145" spans="1:23" s="113" customFormat="1" ht="5.0999999999999996" customHeight="1" thickBot="1" x14ac:dyDescent="0.3">
      <c r="A145" s="50"/>
      <c r="B145" s="98"/>
      <c r="C145" s="77"/>
      <c r="D145" s="15"/>
      <c r="E145" s="133"/>
      <c r="F145" s="133"/>
      <c r="G145" s="133"/>
      <c r="H145" s="133"/>
      <c r="I145" s="133"/>
      <c r="J145" s="133"/>
      <c r="K145" s="133"/>
      <c r="L145" s="133"/>
      <c r="M145" s="133"/>
      <c r="N145" s="133"/>
      <c r="O145" s="134"/>
      <c r="P145" s="50"/>
      <c r="Q145" s="50"/>
    </row>
    <row r="146" spans="1:23" s="113" customFormat="1" ht="15" customHeight="1" thickBot="1" x14ac:dyDescent="0.3">
      <c r="A146" s="135"/>
      <c r="B146" s="136"/>
      <c r="C146" s="75"/>
      <c r="D146" s="51" t="s">
        <v>62</v>
      </c>
      <c r="E146" s="101" t="str">
        <f>Translations!$B$82</f>
        <v>Stroški so nerazumno visoki?</v>
      </c>
      <c r="F146" s="138"/>
      <c r="G146" s="138"/>
      <c r="H146" s="139"/>
      <c r="I146" s="123" t="str">
        <f>IF(COUNT(N141,N144)=2,AND(N141&gt;N144,N141&gt;IF(CNTR_SmallEmitter,1000,4000)),"")</f>
        <v/>
      </c>
      <c r="J146" s="76"/>
      <c r="K146" s="76"/>
      <c r="L146" s="76"/>
      <c r="M146" s="76"/>
      <c r="N146" s="76"/>
      <c r="O146" s="137"/>
      <c r="P146" s="135"/>
      <c r="Q146" s="135"/>
    </row>
    <row r="147" spans="1:23" ht="12.75" customHeight="1" thickBot="1" x14ac:dyDescent="0.3">
      <c r="A147" s="90"/>
      <c r="B147" s="98"/>
      <c r="C147" s="68"/>
      <c r="D147" s="8"/>
      <c r="E147" s="69"/>
      <c r="F147" s="7"/>
      <c r="G147" s="9"/>
      <c r="H147" s="9"/>
      <c r="I147" s="9"/>
      <c r="J147" s="9"/>
      <c r="K147" s="9"/>
      <c r="L147" s="9"/>
      <c r="M147" s="9"/>
      <c r="N147" s="9"/>
      <c r="O147" s="80"/>
      <c r="P147" s="63"/>
      <c r="Q147" s="5"/>
      <c r="R147" s="114"/>
      <c r="S147" s="114"/>
      <c r="T147" s="114"/>
      <c r="U147" s="114"/>
      <c r="V147" s="114"/>
      <c r="W147" s="114"/>
    </row>
    <row r="148" spans="1:23" s="113" customFormat="1" ht="12.75" customHeight="1" thickBot="1" x14ac:dyDescent="0.3">
      <c r="A148" s="50"/>
      <c r="B148" s="98"/>
      <c r="C148" s="6"/>
      <c r="D148" s="6"/>
      <c r="E148" s="6"/>
      <c r="F148" s="6"/>
      <c r="G148" s="6"/>
      <c r="H148" s="6"/>
      <c r="I148" s="6"/>
      <c r="J148" s="6"/>
      <c r="K148" s="6"/>
      <c r="L148" s="6"/>
      <c r="M148" s="6"/>
      <c r="N148" s="6"/>
      <c r="O148" s="81"/>
      <c r="P148" s="50"/>
      <c r="Q148" s="50"/>
    </row>
    <row r="149" spans="1:23" s="113" customFormat="1" ht="15.75" customHeight="1" thickBot="1" x14ac:dyDescent="0.3">
      <c r="A149" s="50"/>
      <c r="B149" s="98"/>
      <c r="C149" s="70">
        <f>C112+1</f>
        <v>4</v>
      </c>
      <c r="D149" s="6"/>
      <c r="E149" s="272" t="str">
        <f>Translations!$B$54</f>
        <v>To je podporno orodje za izračun, ali se stroški lahko štejejo za nerazumne.</v>
      </c>
      <c r="F149" s="272"/>
      <c r="G149" s="272"/>
      <c r="H149" s="272"/>
      <c r="I149" s="272"/>
      <c r="J149" s="272"/>
      <c r="K149" s="272"/>
      <c r="L149" s="272"/>
      <c r="M149" s="272"/>
      <c r="N149" s="272"/>
      <c r="O149" s="81"/>
      <c r="P149" s="50"/>
      <c r="Q149" s="50"/>
    </row>
    <row r="150" spans="1:23" s="113" customFormat="1" ht="5.0999999999999996" customHeight="1" x14ac:dyDescent="0.25">
      <c r="A150" s="50"/>
      <c r="B150" s="98"/>
      <c r="C150" s="145"/>
      <c r="D150" s="6"/>
      <c r="E150" s="124"/>
      <c r="F150" s="124"/>
      <c r="G150" s="124"/>
      <c r="H150" s="124"/>
      <c r="I150" s="124"/>
      <c r="J150" s="124"/>
      <c r="K150" s="124"/>
      <c r="L150" s="124"/>
      <c r="M150" s="124"/>
      <c r="N150" s="124"/>
      <c r="O150" s="81"/>
      <c r="P150" s="50"/>
      <c r="Q150" s="50"/>
    </row>
    <row r="151" spans="1:23" s="113" customFormat="1" ht="12.75" customHeight="1" x14ac:dyDescent="0.25">
      <c r="A151" s="50"/>
      <c r="B151" s="98"/>
      <c r="C151" s="77"/>
      <c r="D151" s="51" t="s">
        <v>0</v>
      </c>
      <c r="E151" s="268" t="str">
        <f>Translations!$B$55</f>
        <v>Neposreden vpliv na natančnost?</v>
      </c>
      <c r="F151" s="268"/>
      <c r="G151" s="268"/>
      <c r="H151" s="268"/>
      <c r="I151" s="269"/>
      <c r="J151" s="159"/>
      <c r="K151" s="125"/>
      <c r="L151" s="125"/>
      <c r="M151" s="125"/>
      <c r="N151" s="125"/>
      <c r="O151" s="81"/>
      <c r="P151" s="50"/>
      <c r="Q151" s="50"/>
    </row>
    <row r="152" spans="1:23" s="113" customFormat="1" ht="5.0999999999999996" customHeight="1" x14ac:dyDescent="0.25">
      <c r="A152" s="50"/>
      <c r="B152" s="98"/>
      <c r="C152" s="77"/>
      <c r="D152" s="6"/>
      <c r="E152" s="60"/>
      <c r="F152" s="60"/>
      <c r="G152" s="60"/>
      <c r="H152" s="60"/>
      <c r="I152" s="60"/>
      <c r="J152" s="60"/>
      <c r="K152" s="60"/>
      <c r="L152" s="60"/>
      <c r="M152" s="60"/>
      <c r="N152" s="60"/>
      <c r="O152" s="81"/>
      <c r="P152" s="50"/>
      <c r="Q152" s="50"/>
    </row>
    <row r="153" spans="1:23" s="113" customFormat="1" ht="12.75" customHeight="1" x14ac:dyDescent="0.25">
      <c r="A153" s="50"/>
      <c r="B153" s="98"/>
      <c r="C153" s="77"/>
      <c r="D153" s="6"/>
      <c r="E153" s="274" t="str">
        <f>Translations!$B$57</f>
        <v>Trenutno dosežena negotovost:</v>
      </c>
      <c r="F153" s="274"/>
      <c r="G153" s="274"/>
      <c r="H153" s="274"/>
      <c r="I153" s="275"/>
      <c r="J153" s="152"/>
      <c r="K153" s="319" t="str">
        <f>IF(J153&lt;0,EUconst_ERR_Inconsistent,"")</f>
        <v/>
      </c>
      <c r="L153" s="124"/>
      <c r="M153" s="124"/>
      <c r="N153" s="124"/>
      <c r="O153" s="81"/>
      <c r="P153" s="50"/>
      <c r="Q153" s="127" t="b">
        <f>AND(J151&lt;&gt;"",J151=FALSE)</f>
        <v>0</v>
      </c>
    </row>
    <row r="154" spans="1:23" s="113" customFormat="1" ht="12.75" customHeight="1" x14ac:dyDescent="0.25">
      <c r="A154" s="50"/>
      <c r="B154" s="98"/>
      <c r="C154" s="77"/>
      <c r="D154" s="6"/>
      <c r="E154" s="274" t="str">
        <f>Translations!$B$58</f>
        <v>Negotovost, povezana z zahtevano stopnjo:</v>
      </c>
      <c r="F154" s="274"/>
      <c r="G154" s="274"/>
      <c r="H154" s="274"/>
      <c r="I154" s="275"/>
      <c r="J154" s="152"/>
      <c r="K154" s="124"/>
      <c r="L154" s="124"/>
      <c r="M154" s="124"/>
      <c r="N154" s="124"/>
      <c r="O154" s="81"/>
      <c r="P154" s="50"/>
      <c r="Q154" s="127" t="b">
        <f>Q153</f>
        <v>0</v>
      </c>
    </row>
    <row r="155" spans="1:23" s="113" customFormat="1" ht="5.0999999999999996" customHeight="1" x14ac:dyDescent="0.25">
      <c r="A155" s="50"/>
      <c r="B155" s="98"/>
      <c r="C155" s="77"/>
      <c r="D155" s="6"/>
      <c r="E155" s="126"/>
      <c r="F155" s="126"/>
      <c r="G155" s="126"/>
      <c r="H155" s="126"/>
      <c r="I155" s="126"/>
      <c r="J155" s="124"/>
      <c r="K155" s="124"/>
      <c r="L155" s="124"/>
      <c r="M155" s="124"/>
      <c r="N155" s="124"/>
      <c r="O155" s="81"/>
      <c r="P155" s="50"/>
      <c r="Q155" s="50"/>
    </row>
    <row r="156" spans="1:23" s="113" customFormat="1" ht="12.75" customHeight="1" x14ac:dyDescent="0.25">
      <c r="A156" s="50"/>
      <c r="B156" s="98"/>
      <c r="C156" s="77"/>
      <c r="D156" s="51" t="s">
        <v>1</v>
      </c>
      <c r="E156" s="276" t="str">
        <f>Translations!$B$59</f>
        <v>Vrste stroškov</v>
      </c>
      <c r="F156" s="276"/>
      <c r="G156" s="276"/>
      <c r="H156" s="276"/>
      <c r="I156" s="276"/>
      <c r="J156" s="276"/>
      <c r="K156" s="276"/>
      <c r="L156" s="276"/>
      <c r="M156" s="276"/>
      <c r="N156" s="276"/>
      <c r="O156" s="81"/>
      <c r="P156" s="50"/>
      <c r="Q156" s="50"/>
    </row>
    <row r="157" spans="1:23" s="113" customFormat="1" ht="5.0999999999999996" customHeight="1" x14ac:dyDescent="0.25">
      <c r="A157" s="50"/>
      <c r="B157" s="98"/>
      <c r="C157" s="77"/>
      <c r="D157" s="6"/>
      <c r="E157" s="124"/>
      <c r="F157" s="124"/>
      <c r="G157" s="124"/>
      <c r="H157" s="124"/>
      <c r="I157" s="124"/>
      <c r="J157" s="124"/>
      <c r="K157" s="124"/>
      <c r="L157" s="124"/>
      <c r="M157" s="6"/>
      <c r="N157" s="124"/>
      <c r="O157" s="81"/>
      <c r="P157" s="50"/>
      <c r="Q157" s="50"/>
    </row>
    <row r="158" spans="1:23" s="113" customFormat="1" ht="13.8" thickBot="1" x14ac:dyDescent="0.3">
      <c r="A158" s="50"/>
      <c r="B158" s="98"/>
      <c r="C158" s="77"/>
      <c r="D158" s="6"/>
      <c r="E158" s="39" t="str">
        <f>Translations!$B$72</f>
        <v>i. Tekoči ali referenčni stroški</v>
      </c>
      <c r="F158" s="124"/>
      <c r="G158" s="124"/>
      <c r="H158" s="124"/>
      <c r="I158" s="124"/>
      <c r="J158" s="124"/>
      <c r="K158" s="124"/>
      <c r="L158" s="124"/>
      <c r="M158" s="6"/>
      <c r="N158" s="124"/>
      <c r="O158" s="81"/>
      <c r="P158" s="50"/>
      <c r="Q158" s="50"/>
    </row>
    <row r="159" spans="1:23" s="113" customFormat="1" ht="12.75" customHeight="1" x14ac:dyDescent="0.25">
      <c r="A159" s="50"/>
      <c r="B159" s="98"/>
      <c r="C159" s="77"/>
      <c r="D159" s="6"/>
      <c r="E159" s="302" t="str">
        <f>Translations!$B$70</f>
        <v xml:space="preserve">Kratek opis </v>
      </c>
      <c r="F159" s="310"/>
      <c r="G159" s="310"/>
      <c r="H159" s="306" t="str">
        <f>Translations!$B$86</f>
        <v>Naložbeni stroški</v>
      </c>
      <c r="I159" s="307"/>
      <c r="J159" s="308"/>
      <c r="K159" s="302" t="str">
        <f>Translations!$B$87</f>
        <v>Stroški O&amp;V 
[€ /leto]</v>
      </c>
      <c r="L159" s="303"/>
      <c r="M159" s="265" t="str">
        <f>Translations!$B$88</f>
        <v>Drugi stroški 
[€ /leto]</v>
      </c>
      <c r="N159" s="265" t="str">
        <f>Translations!$B$74</f>
        <v>Letni stroški [€]</v>
      </c>
      <c r="O159" s="81"/>
      <c r="P159" s="50"/>
      <c r="Q159" s="50"/>
    </row>
    <row r="160" spans="1:23" s="161" customFormat="1" ht="45" customHeight="1" thickBot="1" x14ac:dyDescent="0.3">
      <c r="A160" s="130"/>
      <c r="B160" s="131"/>
      <c r="C160" s="118"/>
      <c r="D160" s="160"/>
      <c r="E160" s="304"/>
      <c r="F160" s="311"/>
      <c r="G160" s="311"/>
      <c r="H160" s="156" t="str">
        <f>Translations!$B$89</f>
        <v>Naložbeni stroški
[€]</v>
      </c>
      <c r="I160" s="170" t="str">
        <f>Translations!$B$90</f>
        <v>Obdobje amortizacije [leta]</v>
      </c>
      <c r="J160" s="171" t="str">
        <f>Translations!$B$96</f>
        <v>Obrestna mera
[%]</v>
      </c>
      <c r="K160" s="304"/>
      <c r="L160" s="305"/>
      <c r="M160" s="301"/>
      <c r="N160" s="266"/>
      <c r="O160" s="82"/>
      <c r="P160" s="130"/>
      <c r="Q160" s="130"/>
    </row>
    <row r="161" spans="1:17" s="113" customFormat="1" ht="15" customHeight="1" x14ac:dyDescent="0.25">
      <c r="A161" s="50"/>
      <c r="B161" s="98"/>
      <c r="C161" s="77"/>
      <c r="D161" s="39"/>
      <c r="E161" s="288"/>
      <c r="F161" s="289"/>
      <c r="G161" s="289"/>
      <c r="H161" s="179"/>
      <c r="I161" s="167"/>
      <c r="J161" s="162"/>
      <c r="K161" s="290"/>
      <c r="L161" s="291"/>
      <c r="M161" s="179"/>
      <c r="N161" s="172" t="str">
        <f>IF(COUNT(H161:M161)&gt;0,IF(COUNT(H161:I161)=2,IF(J161&gt;0,-PMT(J161/100,I161,H161),H161/I161),0)+K161+M161,"")</f>
        <v/>
      </c>
      <c r="O161" s="134"/>
      <c r="P161" s="50"/>
      <c r="Q161" s="50"/>
    </row>
    <row r="162" spans="1:17" s="113" customFormat="1" ht="12.75" customHeight="1" x14ac:dyDescent="0.25">
      <c r="A162" s="50"/>
      <c r="B162" s="98"/>
      <c r="C162" s="77"/>
      <c r="D162" s="6"/>
      <c r="E162" s="299"/>
      <c r="F162" s="300"/>
      <c r="G162" s="300"/>
      <c r="H162" s="178"/>
      <c r="I162" s="168"/>
      <c r="J162" s="163"/>
      <c r="K162" s="297"/>
      <c r="L162" s="298"/>
      <c r="M162" s="178"/>
      <c r="N162" s="173" t="str">
        <f>IF(COUNT(H162:M162)&gt;0,IF(COUNT(H162:I162)=2,IF(J162&gt;0,-PMT(J162/100,I162,H162),H162/I162),0)+K162+M162,"")</f>
        <v/>
      </c>
      <c r="O162" s="81"/>
      <c r="P162" s="50"/>
      <c r="Q162" s="50"/>
    </row>
    <row r="163" spans="1:17" s="113" customFormat="1" ht="12.75" customHeight="1" x14ac:dyDescent="0.25">
      <c r="A163" s="50"/>
      <c r="B163" s="98"/>
      <c r="C163" s="77"/>
      <c r="D163" s="6"/>
      <c r="E163" s="299"/>
      <c r="F163" s="300"/>
      <c r="G163" s="300"/>
      <c r="H163" s="178"/>
      <c r="I163" s="168"/>
      <c r="J163" s="163"/>
      <c r="K163" s="297"/>
      <c r="L163" s="298"/>
      <c r="M163" s="178"/>
      <c r="N163" s="173" t="str">
        <f>IF(COUNT(H163:M163)&gt;0,IF(COUNT(H163:I163)=2,IF(J163&gt;0,-PMT(J163/100,I163,H163),H163/I163),0)+K163+M163,"")</f>
        <v/>
      </c>
      <c r="O163" s="81"/>
      <c r="P163" s="50"/>
      <c r="Q163" s="50"/>
    </row>
    <row r="164" spans="1:17" s="113" customFormat="1" ht="12.75" customHeight="1" x14ac:dyDescent="0.25">
      <c r="A164" s="50"/>
      <c r="B164" s="98"/>
      <c r="C164" s="77"/>
      <c r="D164" s="6"/>
      <c r="E164" s="299"/>
      <c r="F164" s="300"/>
      <c r="G164" s="300"/>
      <c r="H164" s="178"/>
      <c r="I164" s="168"/>
      <c r="J164" s="163"/>
      <c r="K164" s="297"/>
      <c r="L164" s="298"/>
      <c r="M164" s="178"/>
      <c r="N164" s="173" t="str">
        <f>IF(COUNT(H164:M164)&gt;0,IF(COUNT(H164:I164)=2,IF(J164&gt;0,-PMT(J164/100,I164,H164),H164/I164),0)+K164+M164,"")</f>
        <v/>
      </c>
      <c r="O164" s="81"/>
      <c r="P164" s="50"/>
      <c r="Q164" s="50"/>
    </row>
    <row r="165" spans="1:17" s="113" customFormat="1" ht="12.75" customHeight="1" thickBot="1" x14ac:dyDescent="0.3">
      <c r="A165" s="50"/>
      <c r="B165" s="98"/>
      <c r="C165" s="77"/>
      <c r="D165" s="6"/>
      <c r="E165" s="312"/>
      <c r="F165" s="313"/>
      <c r="G165" s="313"/>
      <c r="H165" s="177"/>
      <c r="I165" s="169"/>
      <c r="J165" s="164"/>
      <c r="K165" s="292"/>
      <c r="L165" s="293"/>
      <c r="M165" s="177"/>
      <c r="N165" s="174" t="str">
        <f>IF(COUNT(H165:M165)&gt;0,IF(COUNT(H165:I165)=2,IF(J165&gt;0,-PMT(J165/100,I165,H165),H165/I165),0)+K165+M165,"")</f>
        <v/>
      </c>
      <c r="O165" s="81"/>
      <c r="P165" s="50"/>
      <c r="Q165" s="50"/>
    </row>
    <row r="166" spans="1:17" s="113" customFormat="1" ht="12.75" customHeight="1" thickBot="1" x14ac:dyDescent="0.3">
      <c r="A166" s="50"/>
      <c r="B166" s="98"/>
      <c r="C166" s="77"/>
      <c r="D166" s="6"/>
      <c r="E166" s="124"/>
      <c r="F166" s="124"/>
      <c r="G166" s="124"/>
      <c r="H166" s="124"/>
      <c r="I166" s="124"/>
      <c r="J166" s="124"/>
      <c r="K166" s="124"/>
      <c r="L166" s="66" t="str">
        <f>Translations!$B$52</f>
        <v>Vsota</v>
      </c>
      <c r="M166" s="155" t="s">
        <v>61</v>
      </c>
      <c r="N166" s="144" t="str">
        <f>IF(COUNT(N161:N165)&gt;0,SUM(N161:N165),"")</f>
        <v/>
      </c>
      <c r="O166" s="81"/>
      <c r="P166" s="50"/>
      <c r="Q166" s="50"/>
    </row>
    <row r="167" spans="1:17" s="113" customFormat="1" ht="5.0999999999999996" customHeight="1" x14ac:dyDescent="0.25">
      <c r="A167" s="50"/>
      <c r="B167" s="98"/>
      <c r="C167" s="77"/>
      <c r="D167" s="6"/>
      <c r="E167" s="77"/>
      <c r="F167" s="77"/>
      <c r="G167" s="77"/>
      <c r="H167" s="77"/>
      <c r="I167" s="77"/>
      <c r="J167" s="77"/>
      <c r="K167" s="77"/>
      <c r="L167" s="77"/>
      <c r="M167" s="77"/>
      <c r="N167" s="77"/>
      <c r="O167" s="120"/>
      <c r="P167" s="50"/>
      <c r="Q167" s="50"/>
    </row>
    <row r="168" spans="1:17" s="113" customFormat="1" ht="15" customHeight="1" thickBot="1" x14ac:dyDescent="0.3">
      <c r="A168" s="50"/>
      <c r="B168" s="98"/>
      <c r="C168" s="77"/>
      <c r="D168" s="6"/>
      <c r="E168" s="39" t="str">
        <f>Translations!$B$75</f>
        <v>ii. Stroški nove opreme ali novih ukrepov</v>
      </c>
      <c r="F168" s="6"/>
      <c r="G168" s="132"/>
      <c r="H168" s="6"/>
      <c r="I168" s="6"/>
      <c r="J168" s="6"/>
      <c r="K168" s="6"/>
      <c r="L168" s="6"/>
      <c r="M168" s="6"/>
      <c r="N168" s="6"/>
      <c r="O168" s="120"/>
      <c r="P168" s="50"/>
      <c r="Q168" s="50"/>
    </row>
    <row r="169" spans="1:17" s="113" customFormat="1" ht="12.75" customHeight="1" x14ac:dyDescent="0.25">
      <c r="A169" s="50"/>
      <c r="B169" s="98"/>
      <c r="C169" s="77"/>
      <c r="D169" s="6"/>
      <c r="E169" s="302" t="str">
        <f>Translations!$B$70</f>
        <v xml:space="preserve">Kratek opis </v>
      </c>
      <c r="F169" s="310"/>
      <c r="G169" s="310"/>
      <c r="H169" s="306" t="str">
        <f>Translations!$B$86</f>
        <v>Naložbeni stroški</v>
      </c>
      <c r="I169" s="307"/>
      <c r="J169" s="308"/>
      <c r="K169" s="302" t="str">
        <f>Translations!$B$87</f>
        <v>Stroški O&amp;V 
[€ /leto]</v>
      </c>
      <c r="L169" s="303"/>
      <c r="M169" s="265" t="str">
        <f>Translations!$B$88</f>
        <v>Drugi stroški 
[€ /leto]</v>
      </c>
      <c r="N169" s="265" t="str">
        <f>Translations!$B$74</f>
        <v>Letni stroški [€]</v>
      </c>
      <c r="O169" s="81"/>
      <c r="P169" s="50"/>
      <c r="Q169" s="50"/>
    </row>
    <row r="170" spans="1:17" s="161" customFormat="1" ht="42" customHeight="1" thickBot="1" x14ac:dyDescent="0.3">
      <c r="A170" s="130"/>
      <c r="B170" s="131"/>
      <c r="C170" s="118"/>
      <c r="D170" s="160"/>
      <c r="E170" s="304"/>
      <c r="F170" s="311"/>
      <c r="G170" s="311"/>
      <c r="H170" s="156" t="str">
        <f>Translations!$B$89</f>
        <v>Naložbeni stroški
[€]</v>
      </c>
      <c r="I170" s="170" t="str">
        <f>Translations!$B$90</f>
        <v>Obdobje amortizacije [leta]</v>
      </c>
      <c r="J170" s="171" t="str">
        <f>Translations!$B$96</f>
        <v>Obrestna mera
[%]</v>
      </c>
      <c r="K170" s="304"/>
      <c r="L170" s="305"/>
      <c r="M170" s="301"/>
      <c r="N170" s="266"/>
      <c r="O170" s="82"/>
      <c r="P170" s="130"/>
      <c r="Q170" s="130"/>
    </row>
    <row r="171" spans="1:17" s="113" customFormat="1" ht="15" customHeight="1" x14ac:dyDescent="0.25">
      <c r="A171" s="50"/>
      <c r="B171" s="98"/>
      <c r="C171" s="77"/>
      <c r="D171" s="39"/>
      <c r="E171" s="288"/>
      <c r="F171" s="289"/>
      <c r="G171" s="289"/>
      <c r="H171" s="179"/>
      <c r="I171" s="167"/>
      <c r="J171" s="162"/>
      <c r="K171" s="290"/>
      <c r="L171" s="291"/>
      <c r="M171" s="179"/>
      <c r="N171" s="172" t="str">
        <f>IF(COUNT(H171:M171)&gt;0,IF(COUNT(H171:I171)=2,IF(J171&gt;0,-PMT(J171/100,I171,H171),H171/I171),0)+K171+M171,"")</f>
        <v/>
      </c>
      <c r="O171" s="81"/>
      <c r="P171" s="50"/>
      <c r="Q171" s="50"/>
    </row>
    <row r="172" spans="1:17" s="113" customFormat="1" ht="12.75" customHeight="1" x14ac:dyDescent="0.25">
      <c r="A172" s="50"/>
      <c r="B172" s="98"/>
      <c r="C172" s="77"/>
      <c r="D172" s="6"/>
      <c r="E172" s="299"/>
      <c r="F172" s="300"/>
      <c r="G172" s="300"/>
      <c r="H172" s="178"/>
      <c r="I172" s="168"/>
      <c r="J172" s="163"/>
      <c r="K172" s="297"/>
      <c r="L172" s="298"/>
      <c r="M172" s="178"/>
      <c r="N172" s="173" t="str">
        <f>IF(COUNT(H172:M172)&gt;0,IF(COUNT(H172:I172)=2,IF(J172&gt;0,-PMT(J172/100,I172,H172),H172/I172),0)+K172+M172,"")</f>
        <v/>
      </c>
      <c r="O172" s="81"/>
      <c r="P172" s="50"/>
      <c r="Q172" s="50"/>
    </row>
    <row r="173" spans="1:17" s="113" customFormat="1" ht="12.75" customHeight="1" x14ac:dyDescent="0.25">
      <c r="A173" s="50"/>
      <c r="B173" s="98"/>
      <c r="C173" s="77"/>
      <c r="D173" s="6"/>
      <c r="E173" s="299"/>
      <c r="F173" s="300"/>
      <c r="G173" s="300"/>
      <c r="H173" s="178"/>
      <c r="I173" s="168"/>
      <c r="J173" s="163"/>
      <c r="K173" s="297"/>
      <c r="L173" s="298"/>
      <c r="M173" s="178"/>
      <c r="N173" s="173" t="str">
        <f>IF(COUNT(H173:M173)&gt;0,IF(COUNT(H173:I173)=2,IF(J173&gt;0,-PMT(J173/100,I173,H173),H173/I173),0)+K173+M173,"")</f>
        <v/>
      </c>
      <c r="O173" s="81"/>
      <c r="P173" s="50"/>
      <c r="Q173" s="50"/>
    </row>
    <row r="174" spans="1:17" s="113" customFormat="1" ht="12.75" customHeight="1" x14ac:dyDescent="0.25">
      <c r="A174" s="50"/>
      <c r="B174" s="98"/>
      <c r="C174" s="77"/>
      <c r="D174" s="6"/>
      <c r="E174" s="299"/>
      <c r="F174" s="300"/>
      <c r="G174" s="300"/>
      <c r="H174" s="178"/>
      <c r="I174" s="168"/>
      <c r="J174" s="163"/>
      <c r="K174" s="297"/>
      <c r="L174" s="298"/>
      <c r="M174" s="178"/>
      <c r="N174" s="173" t="str">
        <f>IF(COUNT(H174:M174)&gt;0,IF(COUNT(H174:I174)=2,IF(J174&gt;0,-PMT(J174/100,I174,H174),H174/I174),0)+K174+M174,"")</f>
        <v/>
      </c>
      <c r="O174" s="81"/>
      <c r="P174" s="50"/>
      <c r="Q174" s="50"/>
    </row>
    <row r="175" spans="1:17" s="113" customFormat="1" ht="12.75" customHeight="1" thickBot="1" x14ac:dyDescent="0.3">
      <c r="A175" s="50"/>
      <c r="B175" s="98"/>
      <c r="C175" s="77"/>
      <c r="D175" s="6"/>
      <c r="E175" s="312"/>
      <c r="F175" s="313"/>
      <c r="G175" s="313"/>
      <c r="H175" s="177"/>
      <c r="I175" s="169"/>
      <c r="J175" s="164"/>
      <c r="K175" s="292"/>
      <c r="L175" s="293"/>
      <c r="M175" s="177"/>
      <c r="N175" s="174" t="str">
        <f>IF(COUNT(H175:M175)&gt;0,IF(COUNT(H175:I175)=2,IF(J175&gt;0,-PMT(J175/100,I175,H175),H175/I175),0)+K175+M175,"")</f>
        <v/>
      </c>
      <c r="O175" s="81"/>
      <c r="P175" s="50"/>
      <c r="Q175" s="50"/>
    </row>
    <row r="176" spans="1:17" s="113" customFormat="1" ht="15" customHeight="1" thickBot="1" x14ac:dyDescent="0.3">
      <c r="A176" s="50"/>
      <c r="B176" s="98"/>
      <c r="C176" s="77"/>
      <c r="D176" s="77"/>
      <c r="E176" s="77"/>
      <c r="F176" s="77"/>
      <c r="G176" s="77"/>
      <c r="H176" s="77"/>
      <c r="I176" s="77"/>
      <c r="J176" s="77"/>
      <c r="K176" s="77"/>
      <c r="L176" s="66" t="str">
        <f>Translations!$B$52</f>
        <v>Vsota</v>
      </c>
      <c r="M176" s="155" t="s">
        <v>61</v>
      </c>
      <c r="N176" s="144" t="str">
        <f>IF(COUNT(N171:N175)&gt;0,SUM(N171:N175),"")</f>
        <v/>
      </c>
      <c r="O176" s="81"/>
      <c r="P176" s="50"/>
      <c r="Q176" s="50"/>
    </row>
    <row r="177" spans="1:23" s="113" customFormat="1" ht="15" customHeight="1" thickBot="1" x14ac:dyDescent="0.3">
      <c r="A177" s="50"/>
      <c r="B177" s="98"/>
      <c r="C177" s="77"/>
      <c r="D177" s="77"/>
      <c r="E177" s="77"/>
      <c r="F177" s="77"/>
      <c r="G177" s="77"/>
      <c r="H177" s="77"/>
      <c r="I177" s="77"/>
      <c r="J177" s="77"/>
      <c r="K177" s="77"/>
      <c r="L177" s="77"/>
      <c r="M177" s="77"/>
      <c r="N177" s="77"/>
      <c r="O177" s="81"/>
      <c r="P177" s="50"/>
      <c r="Q177" s="50"/>
    </row>
    <row r="178" spans="1:23" s="113" customFormat="1" ht="15" customHeight="1" thickBot="1" x14ac:dyDescent="0.3">
      <c r="A178" s="50"/>
      <c r="B178" s="98"/>
      <c r="C178" s="77"/>
      <c r="D178" s="51" t="s">
        <v>5</v>
      </c>
      <c r="E178" s="268" t="str">
        <f>Translations!$B$77</f>
        <v>Letni stroški (seštevek vseh "dodatnih" stroškov)</v>
      </c>
      <c r="F178" s="268"/>
      <c r="G178" s="268"/>
      <c r="H178" s="268"/>
      <c r="I178" s="268"/>
      <c r="J178" s="268"/>
      <c r="K178" s="268"/>
      <c r="L178" s="268"/>
      <c r="M178" s="143" t="s">
        <v>61</v>
      </c>
      <c r="N178" s="144" t="str">
        <f>IF(ISNUMBER(N176),N176-IF(ISNUMBER(N166),N166,0),"")</f>
        <v/>
      </c>
      <c r="O178" s="120"/>
      <c r="P178" s="50"/>
      <c r="Q178" s="50"/>
    </row>
    <row r="179" spans="1:23" s="113" customFormat="1" ht="5.0999999999999996" customHeight="1" x14ac:dyDescent="0.25">
      <c r="A179" s="50"/>
      <c r="B179" s="98"/>
      <c r="C179" s="77"/>
      <c r="D179" s="6"/>
      <c r="E179" s="133"/>
      <c r="F179" s="133"/>
      <c r="G179" s="133"/>
      <c r="H179" s="133"/>
      <c r="I179" s="133"/>
      <c r="J179" s="133"/>
      <c r="K179" s="133"/>
      <c r="L179" s="133"/>
      <c r="M179" s="133"/>
      <c r="N179" s="133"/>
      <c r="O179" s="120"/>
      <c r="P179" s="50"/>
      <c r="Q179" s="50"/>
    </row>
    <row r="180" spans="1:23" s="113" customFormat="1" ht="13.8" thickBot="1" x14ac:dyDescent="0.3">
      <c r="A180" s="50"/>
      <c r="B180" s="98"/>
      <c r="C180" s="77"/>
      <c r="D180" s="6"/>
      <c r="E180" s="103"/>
      <c r="F180" s="103"/>
      <c r="G180" s="51" t="str">
        <f>Translations!$B$78</f>
        <v>Cena EUA [€ /tCO2e]</v>
      </c>
      <c r="H180" s="103"/>
      <c r="I180" s="51" t="str">
        <f>Translations!$B$79</f>
        <v>Povprečne letne emisije</v>
      </c>
      <c r="J180" s="103"/>
      <c r="K180" s="51" t="str">
        <f>Translations!$B$80</f>
        <v>Faktor izboljšanja</v>
      </c>
      <c r="L180" s="103"/>
      <c r="M180" s="103"/>
      <c r="N180" s="103"/>
      <c r="O180" s="120"/>
      <c r="P180" s="50"/>
      <c r="Q180" s="50"/>
    </row>
    <row r="181" spans="1:23" s="113" customFormat="1" ht="15" customHeight="1" thickBot="1" x14ac:dyDescent="0.3">
      <c r="A181" s="50"/>
      <c r="B181" s="98"/>
      <c r="C181" s="77"/>
      <c r="D181" s="51" t="s">
        <v>2</v>
      </c>
      <c r="E181" s="268" t="str">
        <f>Translations!$B$81</f>
        <v>Letne koristi</v>
      </c>
      <c r="F181" s="269"/>
      <c r="G181" s="119">
        <v>60</v>
      </c>
      <c r="H181" s="140" t="s">
        <v>60</v>
      </c>
      <c r="I181" s="153"/>
      <c r="J181" s="141" t="s">
        <v>60</v>
      </c>
      <c r="K181" s="121" t="str">
        <f>IF(AND(J151&lt;&gt;"",J151=FALSE),1/100,IF(COUNT(J153,J154)=2,J153-J154,""))</f>
        <v/>
      </c>
      <c r="L181" s="142"/>
      <c r="M181" s="143" t="s">
        <v>61</v>
      </c>
      <c r="N181" s="144" t="str">
        <f>IF(COUNT(G181,I181,K181)=3,G181*I181*K181,"")</f>
        <v/>
      </c>
      <c r="O181" s="120"/>
      <c r="P181" s="50"/>
      <c r="Q181" s="50"/>
    </row>
    <row r="182" spans="1:23" s="113" customFormat="1" ht="5.0999999999999996" customHeight="1" thickBot="1" x14ac:dyDescent="0.3">
      <c r="A182" s="50"/>
      <c r="B182" s="98"/>
      <c r="C182" s="77"/>
      <c r="D182" s="15"/>
      <c r="E182" s="133"/>
      <c r="F182" s="133"/>
      <c r="G182" s="133"/>
      <c r="H182" s="133"/>
      <c r="I182" s="133"/>
      <c r="J182" s="133"/>
      <c r="K182" s="133"/>
      <c r="L182" s="133"/>
      <c r="M182" s="133"/>
      <c r="N182" s="133"/>
      <c r="O182" s="134"/>
      <c r="P182" s="50"/>
      <c r="Q182" s="50"/>
    </row>
    <row r="183" spans="1:23" s="113" customFormat="1" ht="15" customHeight="1" thickBot="1" x14ac:dyDescent="0.3">
      <c r="A183" s="135"/>
      <c r="B183" s="136"/>
      <c r="C183" s="75"/>
      <c r="D183" s="51" t="s">
        <v>62</v>
      </c>
      <c r="E183" s="101" t="str">
        <f>Translations!$B$82</f>
        <v>Stroški so nerazumno visoki?</v>
      </c>
      <c r="F183" s="138"/>
      <c r="G183" s="138"/>
      <c r="H183" s="139"/>
      <c r="I183" s="123" t="str">
        <f>IF(COUNT(N178,N181)=2,AND(N178&gt;N181,N178&gt;IF(CNTR_SmallEmitter,1000,4000)),"")</f>
        <v/>
      </c>
      <c r="J183" s="76"/>
      <c r="K183" s="76"/>
      <c r="L183" s="76"/>
      <c r="M183" s="76"/>
      <c r="N183" s="76"/>
      <c r="O183" s="137"/>
      <c r="P183" s="135"/>
      <c r="Q183" s="135"/>
    </row>
    <row r="184" spans="1:23" ht="12.75" customHeight="1" thickBot="1" x14ac:dyDescent="0.3">
      <c r="A184" s="90"/>
      <c r="B184" s="98"/>
      <c r="C184" s="68"/>
      <c r="D184" s="8"/>
      <c r="E184" s="69"/>
      <c r="F184" s="7"/>
      <c r="G184" s="9"/>
      <c r="H184" s="9"/>
      <c r="I184" s="9"/>
      <c r="J184" s="9"/>
      <c r="K184" s="9"/>
      <c r="L184" s="9"/>
      <c r="M184" s="9"/>
      <c r="N184" s="9"/>
      <c r="O184" s="80"/>
      <c r="P184" s="63"/>
      <c r="Q184" s="5"/>
      <c r="R184" s="114"/>
      <c r="S184" s="114"/>
      <c r="T184" s="114"/>
      <c r="U184" s="114"/>
      <c r="V184" s="114"/>
      <c r="W184" s="114"/>
    </row>
    <row r="185" spans="1:23" s="113" customFormat="1" ht="12.75" customHeight="1" thickBot="1" x14ac:dyDescent="0.3">
      <c r="A185" s="50"/>
      <c r="B185" s="98"/>
      <c r="C185" s="6"/>
      <c r="D185" s="6"/>
      <c r="E185" s="6"/>
      <c r="F185" s="6"/>
      <c r="G185" s="6"/>
      <c r="H185" s="6"/>
      <c r="I185" s="6"/>
      <c r="J185" s="6"/>
      <c r="K185" s="6"/>
      <c r="L185" s="6"/>
      <c r="M185" s="6"/>
      <c r="N185" s="6"/>
      <c r="O185" s="81"/>
      <c r="P185" s="50"/>
      <c r="Q185" s="50"/>
    </row>
    <row r="186" spans="1:23" s="113" customFormat="1" ht="15.75" customHeight="1" thickBot="1" x14ac:dyDescent="0.3">
      <c r="A186" s="50"/>
      <c r="B186" s="98"/>
      <c r="C186" s="70">
        <f>C149+1</f>
        <v>5</v>
      </c>
      <c r="D186" s="6"/>
      <c r="E186" s="272" t="str">
        <f>Translations!$B$54</f>
        <v>To je podporno orodje za izračun, ali se stroški lahko štejejo za nerazumne.</v>
      </c>
      <c r="F186" s="272"/>
      <c r="G186" s="272"/>
      <c r="H186" s="272"/>
      <c r="I186" s="272"/>
      <c r="J186" s="272"/>
      <c r="K186" s="272"/>
      <c r="L186" s="272"/>
      <c r="M186" s="272"/>
      <c r="N186" s="272"/>
      <c r="O186" s="81"/>
      <c r="P186" s="50"/>
      <c r="Q186" s="50"/>
    </row>
    <row r="187" spans="1:23" s="113" customFormat="1" ht="5.0999999999999996" customHeight="1" x14ac:dyDescent="0.25">
      <c r="A187" s="50"/>
      <c r="B187" s="98"/>
      <c r="C187" s="145"/>
      <c r="D187" s="6"/>
      <c r="E187" s="124"/>
      <c r="F187" s="124"/>
      <c r="G187" s="124"/>
      <c r="H187" s="124"/>
      <c r="I187" s="124"/>
      <c r="J187" s="124"/>
      <c r="K187" s="124"/>
      <c r="L187" s="124"/>
      <c r="M187" s="124"/>
      <c r="N187" s="124"/>
      <c r="O187" s="81"/>
      <c r="P187" s="50"/>
      <c r="Q187" s="50"/>
    </row>
    <row r="188" spans="1:23" s="113" customFormat="1" ht="12.75" customHeight="1" x14ac:dyDescent="0.25">
      <c r="A188" s="50"/>
      <c r="B188" s="98"/>
      <c r="C188" s="77"/>
      <c r="D188" s="51" t="s">
        <v>0</v>
      </c>
      <c r="E188" s="268" t="str">
        <f>Translations!$B$55</f>
        <v>Neposreden vpliv na natančnost?</v>
      </c>
      <c r="F188" s="268"/>
      <c r="G188" s="268"/>
      <c r="H188" s="268"/>
      <c r="I188" s="269"/>
      <c r="J188" s="159"/>
      <c r="K188" s="125"/>
      <c r="L188" s="125"/>
      <c r="M188" s="125"/>
      <c r="N188" s="125"/>
      <c r="O188" s="81"/>
      <c r="P188" s="50"/>
      <c r="Q188" s="50"/>
    </row>
    <row r="189" spans="1:23" s="113" customFormat="1" ht="5.0999999999999996" customHeight="1" x14ac:dyDescent="0.25">
      <c r="A189" s="50"/>
      <c r="B189" s="98"/>
      <c r="C189" s="77"/>
      <c r="D189" s="6"/>
      <c r="E189" s="60"/>
      <c r="F189" s="60"/>
      <c r="G189" s="60"/>
      <c r="H189" s="60"/>
      <c r="I189" s="60"/>
      <c r="J189" s="60"/>
      <c r="K189" s="60"/>
      <c r="L189" s="60"/>
      <c r="M189" s="60"/>
      <c r="N189" s="60"/>
      <c r="O189" s="81"/>
      <c r="P189" s="50"/>
      <c r="Q189" s="50"/>
    </row>
    <row r="190" spans="1:23" s="113" customFormat="1" ht="12.75" customHeight="1" x14ac:dyDescent="0.25">
      <c r="A190" s="50"/>
      <c r="B190" s="98"/>
      <c r="C190" s="77"/>
      <c r="D190" s="6"/>
      <c r="E190" s="274" t="str">
        <f>Translations!$B$57</f>
        <v>Trenutno dosežena negotovost:</v>
      </c>
      <c r="F190" s="274"/>
      <c r="G190" s="274"/>
      <c r="H190" s="274"/>
      <c r="I190" s="275"/>
      <c r="J190" s="152"/>
      <c r="K190" s="319" t="str">
        <f>IF(J190&lt;0,EUconst_ERR_Inconsistent,"")</f>
        <v/>
      </c>
      <c r="L190" s="124"/>
      <c r="M190" s="124"/>
      <c r="N190" s="124"/>
      <c r="O190" s="81"/>
      <c r="P190" s="50"/>
      <c r="Q190" s="127" t="b">
        <f>AND(J188&lt;&gt;"",J188=FALSE)</f>
        <v>0</v>
      </c>
    </row>
    <row r="191" spans="1:23" s="113" customFormat="1" ht="12.75" customHeight="1" x14ac:dyDescent="0.25">
      <c r="A191" s="50"/>
      <c r="B191" s="98"/>
      <c r="C191" s="77"/>
      <c r="D191" s="6"/>
      <c r="E191" s="274" t="str">
        <f>Translations!$B$58</f>
        <v>Negotovost, povezana z zahtevano stopnjo:</v>
      </c>
      <c r="F191" s="274"/>
      <c r="G191" s="274"/>
      <c r="H191" s="274"/>
      <c r="I191" s="275"/>
      <c r="J191" s="152"/>
      <c r="K191" s="124"/>
      <c r="L191" s="124"/>
      <c r="M191" s="124"/>
      <c r="N191" s="124"/>
      <c r="O191" s="81"/>
      <c r="P191" s="50"/>
      <c r="Q191" s="127" t="b">
        <f>Q190</f>
        <v>0</v>
      </c>
    </row>
    <row r="192" spans="1:23" s="113" customFormat="1" ht="5.0999999999999996" customHeight="1" x14ac:dyDescent="0.25">
      <c r="A192" s="50"/>
      <c r="B192" s="98"/>
      <c r="C192" s="77"/>
      <c r="D192" s="6"/>
      <c r="E192" s="126"/>
      <c r="F192" s="126"/>
      <c r="G192" s="126"/>
      <c r="H192" s="126"/>
      <c r="I192" s="126"/>
      <c r="J192" s="124"/>
      <c r="K192" s="124"/>
      <c r="L192" s="124"/>
      <c r="M192" s="124"/>
      <c r="N192" s="124"/>
      <c r="O192" s="81"/>
      <c r="P192" s="50"/>
      <c r="Q192" s="50"/>
    </row>
    <row r="193" spans="1:17" s="113" customFormat="1" ht="12.75" customHeight="1" x14ac:dyDescent="0.25">
      <c r="A193" s="50"/>
      <c r="B193" s="98"/>
      <c r="C193" s="77"/>
      <c r="D193" s="51" t="s">
        <v>1</v>
      </c>
      <c r="E193" s="276" t="str">
        <f>Translations!$B$59</f>
        <v>Vrste stroškov</v>
      </c>
      <c r="F193" s="276"/>
      <c r="G193" s="276"/>
      <c r="H193" s="276"/>
      <c r="I193" s="276"/>
      <c r="J193" s="276"/>
      <c r="K193" s="276"/>
      <c r="L193" s="276"/>
      <c r="M193" s="276"/>
      <c r="N193" s="276"/>
      <c r="O193" s="81"/>
      <c r="P193" s="50"/>
      <c r="Q193" s="50"/>
    </row>
    <row r="194" spans="1:17" s="113" customFormat="1" ht="5.0999999999999996" customHeight="1" x14ac:dyDescent="0.25">
      <c r="A194" s="50"/>
      <c r="B194" s="98"/>
      <c r="C194" s="77"/>
      <c r="D194" s="6"/>
      <c r="E194" s="124"/>
      <c r="F194" s="124"/>
      <c r="G194" s="124"/>
      <c r="H194" s="124"/>
      <c r="I194" s="124"/>
      <c r="J194" s="124"/>
      <c r="K194" s="124"/>
      <c r="L194" s="124"/>
      <c r="M194" s="6"/>
      <c r="N194" s="124"/>
      <c r="O194" s="81"/>
      <c r="P194" s="50"/>
      <c r="Q194" s="50"/>
    </row>
    <row r="195" spans="1:17" s="113" customFormat="1" ht="13.8" thickBot="1" x14ac:dyDescent="0.3">
      <c r="A195" s="50"/>
      <c r="B195" s="98"/>
      <c r="C195" s="77"/>
      <c r="D195" s="6"/>
      <c r="E195" s="39" t="str">
        <f>Translations!$B$72</f>
        <v>i. Tekoči ali referenčni stroški</v>
      </c>
      <c r="F195" s="124"/>
      <c r="G195" s="124"/>
      <c r="H195" s="124"/>
      <c r="I195" s="124"/>
      <c r="J195" s="124"/>
      <c r="K195" s="124"/>
      <c r="L195" s="124"/>
      <c r="M195" s="6"/>
      <c r="N195" s="124"/>
      <c r="O195" s="81"/>
      <c r="P195" s="50"/>
      <c r="Q195" s="50"/>
    </row>
    <row r="196" spans="1:17" s="113" customFormat="1" ht="12.75" customHeight="1" x14ac:dyDescent="0.25">
      <c r="A196" s="50"/>
      <c r="B196" s="98"/>
      <c r="C196" s="77"/>
      <c r="D196" s="6"/>
      <c r="E196" s="302" t="str">
        <f>Translations!$B$70</f>
        <v xml:space="preserve">Kratek opis </v>
      </c>
      <c r="F196" s="310"/>
      <c r="G196" s="310"/>
      <c r="H196" s="306" t="str">
        <f>Translations!$B$86</f>
        <v>Naložbeni stroški</v>
      </c>
      <c r="I196" s="307"/>
      <c r="J196" s="308"/>
      <c r="K196" s="302" t="str">
        <f>Translations!$B$87</f>
        <v>Stroški O&amp;V 
[€ /leto]</v>
      </c>
      <c r="L196" s="303"/>
      <c r="M196" s="265" t="str">
        <f>Translations!$B$88</f>
        <v>Drugi stroški 
[€ /leto]</v>
      </c>
      <c r="N196" s="265" t="str">
        <f>Translations!$B$74</f>
        <v>Letni stroški [€]</v>
      </c>
      <c r="O196" s="81"/>
      <c r="P196" s="50"/>
      <c r="Q196" s="50"/>
    </row>
    <row r="197" spans="1:17" s="161" customFormat="1" ht="42.75" customHeight="1" thickBot="1" x14ac:dyDescent="0.3">
      <c r="A197" s="130"/>
      <c r="B197" s="131"/>
      <c r="C197" s="118"/>
      <c r="D197" s="160"/>
      <c r="E197" s="304"/>
      <c r="F197" s="311"/>
      <c r="G197" s="311"/>
      <c r="H197" s="156" t="str">
        <f>Translations!$B$89</f>
        <v>Naložbeni stroški
[€]</v>
      </c>
      <c r="I197" s="170" t="str">
        <f>Translations!$B$90</f>
        <v>Obdobje amortizacije [leta]</v>
      </c>
      <c r="J197" s="171" t="str">
        <f>Translations!$B$96</f>
        <v>Obrestna mera
[%]</v>
      </c>
      <c r="K197" s="304"/>
      <c r="L197" s="305"/>
      <c r="M197" s="301"/>
      <c r="N197" s="266"/>
      <c r="O197" s="82"/>
      <c r="P197" s="130"/>
      <c r="Q197" s="130"/>
    </row>
    <row r="198" spans="1:17" s="113" customFormat="1" ht="15" customHeight="1" x14ac:dyDescent="0.25">
      <c r="A198" s="50"/>
      <c r="B198" s="98"/>
      <c r="C198" s="77"/>
      <c r="D198" s="39"/>
      <c r="E198" s="288"/>
      <c r="F198" s="289"/>
      <c r="G198" s="289"/>
      <c r="H198" s="179"/>
      <c r="I198" s="167"/>
      <c r="J198" s="162"/>
      <c r="K198" s="290"/>
      <c r="L198" s="291"/>
      <c r="M198" s="179"/>
      <c r="N198" s="172" t="str">
        <f>IF(COUNT(H198:M198)&gt;0,IF(COUNT(H198:I198)=2,IF(J198&gt;0,-PMT(J198/100,I198,H198),H198/I198),0)+K198+M198,"")</f>
        <v/>
      </c>
      <c r="O198" s="134"/>
      <c r="P198" s="50"/>
      <c r="Q198" s="50"/>
    </row>
    <row r="199" spans="1:17" s="113" customFormat="1" ht="12.75" customHeight="1" x14ac:dyDescent="0.25">
      <c r="A199" s="50"/>
      <c r="B199" s="98"/>
      <c r="C199" s="77"/>
      <c r="D199" s="6"/>
      <c r="E199" s="299"/>
      <c r="F199" s="300"/>
      <c r="G199" s="300"/>
      <c r="H199" s="178"/>
      <c r="I199" s="168"/>
      <c r="J199" s="163"/>
      <c r="K199" s="297"/>
      <c r="L199" s="298"/>
      <c r="M199" s="178"/>
      <c r="N199" s="173" t="str">
        <f>IF(COUNT(H199:M199)&gt;0,IF(COUNT(H199:I199)=2,IF(J199&gt;0,-PMT(J199/100,I199,H199),H199/I199),0)+K199+M199,"")</f>
        <v/>
      </c>
      <c r="O199" s="81"/>
      <c r="P199" s="50"/>
      <c r="Q199" s="50"/>
    </row>
    <row r="200" spans="1:17" s="113" customFormat="1" ht="12.75" customHeight="1" x14ac:dyDescent="0.25">
      <c r="A200" s="50"/>
      <c r="B200" s="98"/>
      <c r="C200" s="77"/>
      <c r="D200" s="6"/>
      <c r="E200" s="299"/>
      <c r="F200" s="300"/>
      <c r="G200" s="300"/>
      <c r="H200" s="178"/>
      <c r="I200" s="168"/>
      <c r="J200" s="163"/>
      <c r="K200" s="297"/>
      <c r="L200" s="298"/>
      <c r="M200" s="178"/>
      <c r="N200" s="173" t="str">
        <f>IF(COUNT(H200:M200)&gt;0,IF(COUNT(H200:I200)=2,IF(J200&gt;0,-PMT(J200/100,I200,H200),H200/I200),0)+K200+M200,"")</f>
        <v/>
      </c>
      <c r="O200" s="81"/>
      <c r="P200" s="50"/>
      <c r="Q200" s="50"/>
    </row>
    <row r="201" spans="1:17" s="113" customFormat="1" ht="12.75" customHeight="1" x14ac:dyDescent="0.25">
      <c r="A201" s="50"/>
      <c r="B201" s="98"/>
      <c r="C201" s="77"/>
      <c r="D201" s="6"/>
      <c r="E201" s="299"/>
      <c r="F201" s="300"/>
      <c r="G201" s="300"/>
      <c r="H201" s="178"/>
      <c r="I201" s="168"/>
      <c r="J201" s="163"/>
      <c r="K201" s="297"/>
      <c r="L201" s="298"/>
      <c r="M201" s="178"/>
      <c r="N201" s="173" t="str">
        <f>IF(COUNT(H201:M201)&gt;0,IF(COUNT(H201:I201)=2,IF(J201&gt;0,-PMT(J201/100,I201,H201),H201/I201),0)+K201+M201,"")</f>
        <v/>
      </c>
      <c r="O201" s="81"/>
      <c r="P201" s="50"/>
      <c r="Q201" s="50"/>
    </row>
    <row r="202" spans="1:17" s="113" customFormat="1" ht="12.75" customHeight="1" thickBot="1" x14ac:dyDescent="0.3">
      <c r="A202" s="50"/>
      <c r="B202" s="98"/>
      <c r="C202" s="77"/>
      <c r="D202" s="6"/>
      <c r="E202" s="312"/>
      <c r="F202" s="313"/>
      <c r="G202" s="313"/>
      <c r="H202" s="177"/>
      <c r="I202" s="169"/>
      <c r="J202" s="164"/>
      <c r="K202" s="292"/>
      <c r="L202" s="293"/>
      <c r="M202" s="177"/>
      <c r="N202" s="174" t="str">
        <f>IF(COUNT(H202:M202)&gt;0,IF(COUNT(H202:I202)=2,IF(J202&gt;0,-PMT(J202/100,I202,H202),H202/I202),0)+K202+M202,"")</f>
        <v/>
      </c>
      <c r="O202" s="81"/>
      <c r="P202" s="50"/>
      <c r="Q202" s="50"/>
    </row>
    <row r="203" spans="1:17" s="113" customFormat="1" ht="12.75" customHeight="1" thickBot="1" x14ac:dyDescent="0.3">
      <c r="A203" s="50"/>
      <c r="B203" s="98"/>
      <c r="C203" s="77"/>
      <c r="D203" s="6"/>
      <c r="E203" s="124"/>
      <c r="F203" s="124"/>
      <c r="G203" s="124"/>
      <c r="H203" s="124"/>
      <c r="I203" s="124"/>
      <c r="J203" s="124"/>
      <c r="K203" s="124"/>
      <c r="L203" s="66" t="str">
        <f>Translations!$B$52</f>
        <v>Vsota</v>
      </c>
      <c r="M203" s="155" t="s">
        <v>61</v>
      </c>
      <c r="N203" s="144" t="str">
        <f>IF(COUNT(N198:N202)&gt;0,SUM(N198:N202),"")</f>
        <v/>
      </c>
      <c r="O203" s="81"/>
      <c r="P203" s="50"/>
      <c r="Q203" s="50"/>
    </row>
    <row r="204" spans="1:17" s="113" customFormat="1" ht="5.0999999999999996" customHeight="1" x14ac:dyDescent="0.25">
      <c r="A204" s="50"/>
      <c r="B204" s="98"/>
      <c r="C204" s="77"/>
      <c r="D204" s="6"/>
      <c r="E204" s="77"/>
      <c r="F204" s="77"/>
      <c r="G204" s="77"/>
      <c r="H204" s="77"/>
      <c r="I204" s="77"/>
      <c r="J204" s="77"/>
      <c r="K204" s="77"/>
      <c r="L204" s="77"/>
      <c r="M204" s="77"/>
      <c r="N204" s="77"/>
      <c r="O204" s="120"/>
      <c r="P204" s="50"/>
      <c r="Q204" s="50"/>
    </row>
    <row r="205" spans="1:17" s="113" customFormat="1" ht="15" customHeight="1" thickBot="1" x14ac:dyDescent="0.3">
      <c r="A205" s="50"/>
      <c r="B205" s="98"/>
      <c r="C205" s="77"/>
      <c r="D205" s="6"/>
      <c r="E205" s="39" t="str">
        <f>Translations!$B$75</f>
        <v>ii. Stroški nove opreme ali novih ukrepov</v>
      </c>
      <c r="F205" s="6"/>
      <c r="G205" s="132"/>
      <c r="H205" s="6"/>
      <c r="I205" s="6"/>
      <c r="J205" s="6"/>
      <c r="K205" s="6"/>
      <c r="L205" s="6"/>
      <c r="M205" s="6"/>
      <c r="N205" s="6"/>
      <c r="O205" s="120"/>
      <c r="P205" s="50"/>
      <c r="Q205" s="50"/>
    </row>
    <row r="206" spans="1:17" s="113" customFormat="1" ht="12.75" customHeight="1" x14ac:dyDescent="0.25">
      <c r="A206" s="50"/>
      <c r="B206" s="98"/>
      <c r="C206" s="77"/>
      <c r="D206" s="6"/>
      <c r="E206" s="302" t="str">
        <f>Translations!$B$70</f>
        <v xml:space="preserve">Kratek opis </v>
      </c>
      <c r="F206" s="310"/>
      <c r="G206" s="310"/>
      <c r="H206" s="306" t="str">
        <f>Translations!$B$86</f>
        <v>Naložbeni stroški</v>
      </c>
      <c r="I206" s="307"/>
      <c r="J206" s="308"/>
      <c r="K206" s="302" t="str">
        <f>Translations!$B$87</f>
        <v>Stroški O&amp;V 
[€ /leto]</v>
      </c>
      <c r="L206" s="303"/>
      <c r="M206" s="265" t="str">
        <f>Translations!$B$88</f>
        <v>Drugi stroški 
[€ /leto]</v>
      </c>
      <c r="N206" s="265" t="str">
        <f>Translations!$B$74</f>
        <v>Letni stroški [€]</v>
      </c>
      <c r="O206" s="81"/>
      <c r="P206" s="50"/>
      <c r="Q206" s="50"/>
    </row>
    <row r="207" spans="1:17" s="161" customFormat="1" ht="39.75" customHeight="1" thickBot="1" x14ac:dyDescent="0.3">
      <c r="A207" s="130"/>
      <c r="B207" s="131"/>
      <c r="C207" s="118"/>
      <c r="D207" s="160"/>
      <c r="E207" s="304"/>
      <c r="F207" s="311"/>
      <c r="G207" s="311"/>
      <c r="H207" s="156" t="str">
        <f>Translations!$B$89</f>
        <v>Naložbeni stroški
[€]</v>
      </c>
      <c r="I207" s="170" t="str">
        <f>Translations!$B$90</f>
        <v>Obdobje amortizacije [leta]</v>
      </c>
      <c r="J207" s="171" t="str">
        <f>Translations!$B$96</f>
        <v>Obrestna mera
[%]</v>
      </c>
      <c r="K207" s="304"/>
      <c r="L207" s="305"/>
      <c r="M207" s="301"/>
      <c r="N207" s="266"/>
      <c r="O207" s="82"/>
      <c r="P207" s="130"/>
      <c r="Q207" s="130"/>
    </row>
    <row r="208" spans="1:17" s="113" customFormat="1" ht="15" customHeight="1" x14ac:dyDescent="0.25">
      <c r="A208" s="50"/>
      <c r="B208" s="98"/>
      <c r="C208" s="77"/>
      <c r="D208" s="39"/>
      <c r="E208" s="288"/>
      <c r="F208" s="289"/>
      <c r="G208" s="289"/>
      <c r="H208" s="179"/>
      <c r="I208" s="167"/>
      <c r="J208" s="162"/>
      <c r="K208" s="290"/>
      <c r="L208" s="291"/>
      <c r="M208" s="179"/>
      <c r="N208" s="172" t="str">
        <f>IF(COUNT(H208:M208)&gt;0,IF(COUNT(H208:I208)=2,IF(J208&gt;0,-PMT(J208/100,I208,H208),H208/I208),0)+K208+M208,"")</f>
        <v/>
      </c>
      <c r="O208" s="81"/>
      <c r="P208" s="50"/>
      <c r="Q208" s="50"/>
    </row>
    <row r="209" spans="1:23" s="113" customFormat="1" ht="12.75" customHeight="1" x14ac:dyDescent="0.25">
      <c r="A209" s="50"/>
      <c r="B209" s="98"/>
      <c r="C209" s="77"/>
      <c r="D209" s="6"/>
      <c r="E209" s="299"/>
      <c r="F209" s="300"/>
      <c r="G209" s="300"/>
      <c r="H209" s="178"/>
      <c r="I209" s="168"/>
      <c r="J209" s="163"/>
      <c r="K209" s="297"/>
      <c r="L209" s="298"/>
      <c r="M209" s="178"/>
      <c r="N209" s="173" t="str">
        <f>IF(COUNT(H209:M209)&gt;0,IF(COUNT(H209:I209)=2,IF(J209&gt;0,-PMT(J209/100,I209,H209),H209/I209),0)+K209+M209,"")</f>
        <v/>
      </c>
      <c r="O209" s="81"/>
      <c r="P209" s="50"/>
      <c r="Q209" s="50"/>
    </row>
    <row r="210" spans="1:23" s="113" customFormat="1" ht="12.75" customHeight="1" x14ac:dyDescent="0.25">
      <c r="A210" s="50"/>
      <c r="B210" s="98"/>
      <c r="C210" s="77"/>
      <c r="D210" s="6"/>
      <c r="E210" s="299"/>
      <c r="F210" s="300"/>
      <c r="G210" s="300"/>
      <c r="H210" s="178"/>
      <c r="I210" s="168"/>
      <c r="J210" s="163"/>
      <c r="K210" s="297"/>
      <c r="L210" s="298"/>
      <c r="M210" s="178"/>
      <c r="N210" s="173" t="str">
        <f>IF(COUNT(H210:M210)&gt;0,IF(COUNT(H210:I210)=2,IF(J210&gt;0,-PMT(J210/100,I210,H210),H210/I210),0)+K210+M210,"")</f>
        <v/>
      </c>
      <c r="O210" s="81"/>
      <c r="P210" s="50"/>
      <c r="Q210" s="50"/>
    </row>
    <row r="211" spans="1:23" s="113" customFormat="1" ht="12.75" customHeight="1" x14ac:dyDescent="0.25">
      <c r="A211" s="50"/>
      <c r="B211" s="98"/>
      <c r="C211" s="77"/>
      <c r="D211" s="6"/>
      <c r="E211" s="299"/>
      <c r="F211" s="300"/>
      <c r="G211" s="300"/>
      <c r="H211" s="178"/>
      <c r="I211" s="168"/>
      <c r="J211" s="163"/>
      <c r="K211" s="297"/>
      <c r="L211" s="298"/>
      <c r="M211" s="178"/>
      <c r="N211" s="173" t="str">
        <f>IF(COUNT(H211:M211)&gt;0,IF(COUNT(H211:I211)=2,IF(J211&gt;0,-PMT(J211/100,I211,H211),H211/I211),0)+K211+M211,"")</f>
        <v/>
      </c>
      <c r="O211" s="81"/>
      <c r="P211" s="50"/>
      <c r="Q211" s="50"/>
    </row>
    <row r="212" spans="1:23" s="113" customFormat="1" ht="12.75" customHeight="1" thickBot="1" x14ac:dyDescent="0.3">
      <c r="A212" s="50"/>
      <c r="B212" s="98"/>
      <c r="C212" s="77"/>
      <c r="D212" s="6"/>
      <c r="E212" s="312"/>
      <c r="F212" s="313"/>
      <c r="G212" s="313"/>
      <c r="H212" s="177"/>
      <c r="I212" s="169"/>
      <c r="J212" s="164"/>
      <c r="K212" s="292"/>
      <c r="L212" s="293"/>
      <c r="M212" s="177"/>
      <c r="N212" s="174" t="str">
        <f>IF(COUNT(H212:M212)&gt;0,IF(COUNT(H212:I212)=2,IF(J212&gt;0,-PMT(J212/100,I212,H212),H212/I212),0)+K212+M212,"")</f>
        <v/>
      </c>
      <c r="O212" s="81"/>
      <c r="P212" s="50"/>
      <c r="Q212" s="50"/>
    </row>
    <row r="213" spans="1:23" s="113" customFormat="1" ht="15" customHeight="1" thickBot="1" x14ac:dyDescent="0.3">
      <c r="A213" s="50"/>
      <c r="B213" s="98"/>
      <c r="C213" s="77"/>
      <c r="D213" s="77"/>
      <c r="E213" s="77"/>
      <c r="F213" s="77"/>
      <c r="G213" s="77"/>
      <c r="H213" s="77"/>
      <c r="I213" s="77"/>
      <c r="J213" s="77"/>
      <c r="K213" s="77"/>
      <c r="L213" s="66" t="str">
        <f>Translations!$B$52</f>
        <v>Vsota</v>
      </c>
      <c r="M213" s="155" t="s">
        <v>61</v>
      </c>
      <c r="N213" s="144" t="str">
        <f>IF(COUNT(N208:N212)&gt;0,SUM(N208:N212),"")</f>
        <v/>
      </c>
      <c r="O213" s="81"/>
      <c r="P213" s="50"/>
      <c r="Q213" s="50"/>
    </row>
    <row r="214" spans="1:23" s="113" customFormat="1" ht="15" customHeight="1" thickBot="1" x14ac:dyDescent="0.3">
      <c r="A214" s="50"/>
      <c r="B214" s="98"/>
      <c r="C214" s="77"/>
      <c r="D214" s="77"/>
      <c r="E214" s="77"/>
      <c r="F214" s="77"/>
      <c r="G214" s="77"/>
      <c r="H214" s="77"/>
      <c r="I214" s="77"/>
      <c r="J214" s="77"/>
      <c r="K214" s="77"/>
      <c r="L214" s="77"/>
      <c r="M214" s="77"/>
      <c r="N214" s="77"/>
      <c r="O214" s="81"/>
      <c r="P214" s="50"/>
      <c r="Q214" s="50"/>
    </row>
    <row r="215" spans="1:23" s="113" customFormat="1" ht="15" customHeight="1" thickBot="1" x14ac:dyDescent="0.3">
      <c r="A215" s="50"/>
      <c r="B215" s="98"/>
      <c r="C215" s="77"/>
      <c r="D215" s="51" t="s">
        <v>5</v>
      </c>
      <c r="E215" s="268" t="str">
        <f>Translations!$B$77</f>
        <v>Letni stroški (seštevek vseh "dodatnih" stroškov)</v>
      </c>
      <c r="F215" s="268"/>
      <c r="G215" s="268"/>
      <c r="H215" s="268"/>
      <c r="I215" s="268"/>
      <c r="J215" s="268"/>
      <c r="K215" s="268"/>
      <c r="L215" s="268"/>
      <c r="M215" s="143" t="s">
        <v>61</v>
      </c>
      <c r="N215" s="144" t="str">
        <f>IF(ISNUMBER(N213),N213-IF(ISNUMBER(N203),N203,0),"")</f>
        <v/>
      </c>
      <c r="O215" s="120"/>
      <c r="P215" s="50"/>
      <c r="Q215" s="50"/>
    </row>
    <row r="216" spans="1:23" s="113" customFormat="1" ht="5.0999999999999996" customHeight="1" x14ac:dyDescent="0.25">
      <c r="A216" s="50"/>
      <c r="B216" s="98"/>
      <c r="C216" s="77"/>
      <c r="D216" s="6"/>
      <c r="E216" s="133"/>
      <c r="F216" s="133"/>
      <c r="G216" s="133"/>
      <c r="H216" s="133"/>
      <c r="I216" s="133"/>
      <c r="J216" s="133"/>
      <c r="K216" s="133"/>
      <c r="L216" s="133"/>
      <c r="M216" s="133"/>
      <c r="N216" s="133"/>
      <c r="O216" s="120"/>
      <c r="P216" s="50"/>
      <c r="Q216" s="50"/>
    </row>
    <row r="217" spans="1:23" s="113" customFormat="1" ht="13.8" thickBot="1" x14ac:dyDescent="0.3">
      <c r="A217" s="50"/>
      <c r="B217" s="98"/>
      <c r="C217" s="77"/>
      <c r="D217" s="6"/>
      <c r="E217" s="103"/>
      <c r="F217" s="103"/>
      <c r="G217" s="51" t="str">
        <f>Translations!$B$78</f>
        <v>Cena EUA [€ /tCO2e]</v>
      </c>
      <c r="H217" s="103"/>
      <c r="I217" s="51" t="str">
        <f>Translations!$B$79</f>
        <v>Povprečne letne emisije</v>
      </c>
      <c r="J217" s="103"/>
      <c r="K217" s="51" t="str">
        <f>Translations!$B$80</f>
        <v>Faktor izboljšanja</v>
      </c>
      <c r="L217" s="103"/>
      <c r="M217" s="103"/>
      <c r="N217" s="103"/>
      <c r="O217" s="120"/>
      <c r="P217" s="50"/>
      <c r="Q217" s="50"/>
    </row>
    <row r="218" spans="1:23" s="113" customFormat="1" ht="15" customHeight="1" thickBot="1" x14ac:dyDescent="0.3">
      <c r="A218" s="50"/>
      <c r="B218" s="98"/>
      <c r="C218" s="77"/>
      <c r="D218" s="51" t="s">
        <v>2</v>
      </c>
      <c r="E218" s="268" t="str">
        <f>Translations!$B$81</f>
        <v>Letne koristi</v>
      </c>
      <c r="F218" s="269"/>
      <c r="G218" s="119">
        <v>60</v>
      </c>
      <c r="H218" s="140" t="s">
        <v>60</v>
      </c>
      <c r="I218" s="153"/>
      <c r="J218" s="141" t="s">
        <v>60</v>
      </c>
      <c r="K218" s="121" t="str">
        <f>IF(AND(J188&lt;&gt;"",J188=FALSE),1/100,IF(COUNT(J190,J191)=2,J190-J191,""))</f>
        <v/>
      </c>
      <c r="L218" s="142"/>
      <c r="M218" s="143" t="s">
        <v>61</v>
      </c>
      <c r="N218" s="144" t="str">
        <f>IF(COUNT(G218,I218,K218)=3,G218*I218*K218,"")</f>
        <v/>
      </c>
      <c r="O218" s="120"/>
      <c r="P218" s="50"/>
      <c r="Q218" s="50"/>
    </row>
    <row r="219" spans="1:23" s="113" customFormat="1" ht="5.0999999999999996" customHeight="1" thickBot="1" x14ac:dyDescent="0.3">
      <c r="A219" s="50"/>
      <c r="B219" s="98"/>
      <c r="C219" s="77"/>
      <c r="D219" s="15"/>
      <c r="E219" s="133"/>
      <c r="F219" s="133"/>
      <c r="G219" s="133"/>
      <c r="H219" s="133"/>
      <c r="I219" s="133"/>
      <c r="J219" s="133"/>
      <c r="K219" s="133"/>
      <c r="L219" s="133"/>
      <c r="M219" s="133"/>
      <c r="N219" s="133"/>
      <c r="O219" s="134"/>
      <c r="P219" s="50"/>
      <c r="Q219" s="50"/>
    </row>
    <row r="220" spans="1:23" s="113" customFormat="1" ht="15" customHeight="1" thickBot="1" x14ac:dyDescent="0.3">
      <c r="A220" s="135"/>
      <c r="B220" s="136"/>
      <c r="C220" s="75"/>
      <c r="D220" s="51" t="s">
        <v>62</v>
      </c>
      <c r="E220" s="101" t="str">
        <f>Translations!$B$82</f>
        <v>Stroški so nerazumno visoki?</v>
      </c>
      <c r="F220" s="138"/>
      <c r="G220" s="138"/>
      <c r="H220" s="139"/>
      <c r="I220" s="123" t="str">
        <f>IF(COUNT(N215,N218)=2,AND(N215&gt;N218,N215&gt;IF(CNTR_SmallEmitter,1000,4000)),"")</f>
        <v/>
      </c>
      <c r="J220" s="76"/>
      <c r="K220" s="76"/>
      <c r="L220" s="76"/>
      <c r="M220" s="76"/>
      <c r="N220" s="76"/>
      <c r="O220" s="137"/>
      <c r="P220" s="135"/>
      <c r="Q220" s="135"/>
    </row>
    <row r="221" spans="1:23" ht="12.75" customHeight="1" thickBot="1" x14ac:dyDescent="0.3">
      <c r="A221" s="90"/>
      <c r="B221" s="98"/>
      <c r="C221" s="68"/>
      <c r="D221" s="8"/>
      <c r="E221" s="69"/>
      <c r="F221" s="7"/>
      <c r="G221" s="9"/>
      <c r="H221" s="9"/>
      <c r="I221" s="9"/>
      <c r="J221" s="9"/>
      <c r="K221" s="9"/>
      <c r="L221" s="9"/>
      <c r="M221" s="9"/>
      <c r="N221" s="9"/>
      <c r="O221" s="80"/>
      <c r="P221" s="63"/>
      <c r="Q221" s="5"/>
      <c r="R221" s="114"/>
      <c r="S221" s="114"/>
      <c r="T221" s="114"/>
      <c r="U221" s="114"/>
      <c r="V221" s="114"/>
      <c r="W221" s="114"/>
    </row>
    <row r="222" spans="1:23" x14ac:dyDescent="0.25">
      <c r="A222" s="58"/>
      <c r="B222" s="104"/>
      <c r="C222" s="75"/>
      <c r="D222" s="76"/>
      <c r="E222" s="57"/>
      <c r="F222" s="57"/>
      <c r="G222" s="57"/>
      <c r="H222" s="57"/>
      <c r="I222" s="57"/>
      <c r="J222" s="57"/>
      <c r="K222" s="57"/>
      <c r="L222" s="57"/>
      <c r="M222" s="57"/>
      <c r="N222" s="57"/>
      <c r="O222" s="122"/>
      <c r="P222" s="58"/>
      <c r="Q222" s="58"/>
    </row>
    <row r="223" spans="1:23" ht="13.8" thickBot="1" x14ac:dyDescent="0.3">
      <c r="A223" s="58"/>
      <c r="B223" s="105"/>
      <c r="C223" s="92"/>
      <c r="D223" s="93"/>
      <c r="E223" s="91"/>
      <c r="F223" s="91"/>
      <c r="G223" s="91"/>
      <c r="H223" s="91"/>
      <c r="I223" s="91"/>
      <c r="J223" s="91"/>
      <c r="K223" s="91"/>
      <c r="L223" s="91"/>
      <c r="M223" s="91"/>
      <c r="N223" s="91"/>
      <c r="O223" s="94"/>
      <c r="P223" s="58"/>
      <c r="Q223" s="58"/>
    </row>
    <row r="224" spans="1:23" hidden="1" x14ac:dyDescent="0.25">
      <c r="A224" s="58" t="s">
        <v>19</v>
      </c>
      <c r="B224" s="58"/>
      <c r="C224" s="58"/>
      <c r="D224" s="58"/>
      <c r="E224" s="58"/>
      <c r="F224" s="58"/>
      <c r="G224" s="58"/>
      <c r="H224" s="58"/>
      <c r="I224" s="58"/>
      <c r="J224" s="58"/>
      <c r="K224" s="58"/>
      <c r="L224" s="58"/>
      <c r="M224" s="58"/>
      <c r="N224" s="58"/>
      <c r="O224" s="58"/>
      <c r="P224" s="58"/>
      <c r="Q224" s="58"/>
    </row>
  </sheetData>
  <sheetProtection sheet="1" formatCells="0" formatColumns="0" formatRows="0"/>
  <mergeCells count="227">
    <mergeCell ref="M206:M207"/>
    <mergeCell ref="K208:L208"/>
    <mergeCell ref="E186:N186"/>
    <mergeCell ref="H196:J196"/>
    <mergeCell ref="K196:L197"/>
    <mergeCell ref="M196:M197"/>
    <mergeCell ref="N196:N197"/>
    <mergeCell ref="E198:G198"/>
    <mergeCell ref="N206:N207"/>
    <mergeCell ref="E208:G208"/>
    <mergeCell ref="E206:G207"/>
    <mergeCell ref="E107:F107"/>
    <mergeCell ref="K210:L210"/>
    <mergeCell ref="K211:L211"/>
    <mergeCell ref="K201:L201"/>
    <mergeCell ref="K202:L202"/>
    <mergeCell ref="E209:G209"/>
    <mergeCell ref="K125:L125"/>
    <mergeCell ref="K126:L126"/>
    <mergeCell ref="E125:G125"/>
    <mergeCell ref="E126:G126"/>
    <mergeCell ref="K198:L198"/>
    <mergeCell ref="H132:J132"/>
    <mergeCell ref="K132:L133"/>
    <mergeCell ref="K134:L134"/>
    <mergeCell ref="E171:G171"/>
    <mergeCell ref="N95:N96"/>
    <mergeCell ref="E97:G97"/>
    <mergeCell ref="K97:L97"/>
    <mergeCell ref="E98:G98"/>
    <mergeCell ref="K98:L98"/>
    <mergeCell ref="E99:G99"/>
    <mergeCell ref="K99:L99"/>
    <mergeCell ref="M122:M123"/>
    <mergeCell ref="K124:L124"/>
    <mergeCell ref="E112:N112"/>
    <mergeCell ref="E114:I114"/>
    <mergeCell ref="E117:I117"/>
    <mergeCell ref="E116:I116"/>
    <mergeCell ref="E119:N119"/>
    <mergeCell ref="N122:N123"/>
    <mergeCell ref="E124:G124"/>
    <mergeCell ref="E122:G123"/>
    <mergeCell ref="H122:J122"/>
    <mergeCell ref="K122:L123"/>
    <mergeCell ref="E100:G100"/>
    <mergeCell ref="K100:L100"/>
    <mergeCell ref="E101:G101"/>
    <mergeCell ref="K101:L101"/>
    <mergeCell ref="E104:L104"/>
    <mergeCell ref="N169:N170"/>
    <mergeCell ref="E141:L141"/>
    <mergeCell ref="E144:F144"/>
    <mergeCell ref="E149:N149"/>
    <mergeCell ref="N159:N160"/>
    <mergeCell ref="M159:M160"/>
    <mergeCell ref="E156:N156"/>
    <mergeCell ref="E159:G160"/>
    <mergeCell ref="M169:M170"/>
    <mergeCell ref="E162:G162"/>
    <mergeCell ref="E163:G163"/>
    <mergeCell ref="K161:L161"/>
    <mergeCell ref="K162:L162"/>
    <mergeCell ref="K163:L163"/>
    <mergeCell ref="H169:J169"/>
    <mergeCell ref="K169:L170"/>
    <mergeCell ref="E164:G164"/>
    <mergeCell ref="E165:G165"/>
    <mergeCell ref="K164:L164"/>
    <mergeCell ref="K165:L165"/>
    <mergeCell ref="E85:G86"/>
    <mergeCell ref="H85:J85"/>
    <mergeCell ref="K85:L86"/>
    <mergeCell ref="M85:M86"/>
    <mergeCell ref="K95:L96"/>
    <mergeCell ref="M95:M96"/>
    <mergeCell ref="E88:G88"/>
    <mergeCell ref="K88:L88"/>
    <mergeCell ref="E89:G89"/>
    <mergeCell ref="K89:L89"/>
    <mergeCell ref="E90:G90"/>
    <mergeCell ref="K90:L90"/>
    <mergeCell ref="E91:G91"/>
    <mergeCell ref="K91:L91"/>
    <mergeCell ref="E95:G96"/>
    <mergeCell ref="H95:J95"/>
    <mergeCell ref="E215:L215"/>
    <mergeCell ref="E136:G136"/>
    <mergeCell ref="K171:L171"/>
    <mergeCell ref="K172:L172"/>
    <mergeCell ref="K173:L173"/>
    <mergeCell ref="K174:L174"/>
    <mergeCell ref="K175:L175"/>
    <mergeCell ref="K209:L209"/>
    <mergeCell ref="E172:G172"/>
    <mergeCell ref="E173:G173"/>
    <mergeCell ref="E169:G170"/>
    <mergeCell ref="N132:N133"/>
    <mergeCell ref="E134:G134"/>
    <mergeCell ref="E218:F218"/>
    <mergeCell ref="E210:G210"/>
    <mergeCell ref="E211:G211"/>
    <mergeCell ref="H206:J206"/>
    <mergeCell ref="K206:L207"/>
    <mergeCell ref="E202:G202"/>
    <mergeCell ref="E196:G197"/>
    <mergeCell ref="E174:G174"/>
    <mergeCell ref="E175:G175"/>
    <mergeCell ref="E199:G199"/>
    <mergeCell ref="E190:I190"/>
    <mergeCell ref="E191:I191"/>
    <mergeCell ref="E193:N193"/>
    <mergeCell ref="E200:G200"/>
    <mergeCell ref="E201:G201"/>
    <mergeCell ref="K199:L199"/>
    <mergeCell ref="K200:L200"/>
    <mergeCell ref="E178:L178"/>
    <mergeCell ref="E181:F181"/>
    <mergeCell ref="E188:I188"/>
    <mergeCell ref="K212:L212"/>
    <mergeCell ref="E212:G212"/>
    <mergeCell ref="E79:I79"/>
    <mergeCell ref="E70:N70"/>
    <mergeCell ref="E66:L66"/>
    <mergeCell ref="E161:G161"/>
    <mergeCell ref="E153:I153"/>
    <mergeCell ref="E154:I154"/>
    <mergeCell ref="E151:I151"/>
    <mergeCell ref="E135:G135"/>
    <mergeCell ref="E137:G137"/>
    <mergeCell ref="E138:G138"/>
    <mergeCell ref="E127:G127"/>
    <mergeCell ref="E132:G133"/>
    <mergeCell ref="K135:L135"/>
    <mergeCell ref="K136:L136"/>
    <mergeCell ref="K137:L137"/>
    <mergeCell ref="K128:L128"/>
    <mergeCell ref="E128:G128"/>
    <mergeCell ref="K138:L138"/>
    <mergeCell ref="H159:J159"/>
    <mergeCell ref="K159:L160"/>
    <mergeCell ref="E82:N82"/>
    <mergeCell ref="N85:N86"/>
    <mergeCell ref="E87:G87"/>
    <mergeCell ref="K87:L87"/>
    <mergeCell ref="M132:M133"/>
    <mergeCell ref="K127:L127"/>
    <mergeCell ref="E45:N45"/>
    <mergeCell ref="K51:L51"/>
    <mergeCell ref="K52:L52"/>
    <mergeCell ref="E57:G58"/>
    <mergeCell ref="E50:G50"/>
    <mergeCell ref="E51:G51"/>
    <mergeCell ref="E46:G47"/>
    <mergeCell ref="M57:M58"/>
    <mergeCell ref="E69:F69"/>
    <mergeCell ref="E60:G60"/>
    <mergeCell ref="K60:L60"/>
    <mergeCell ref="E61:G61"/>
    <mergeCell ref="E52:G52"/>
    <mergeCell ref="E48:G48"/>
    <mergeCell ref="E49:G49"/>
    <mergeCell ref="N57:N58"/>
    <mergeCell ref="E63:G63"/>
    <mergeCell ref="H57:J57"/>
    <mergeCell ref="K57:L58"/>
    <mergeCell ref="E80:I80"/>
    <mergeCell ref="E75:N75"/>
    <mergeCell ref="E77:I77"/>
    <mergeCell ref="F32:N32"/>
    <mergeCell ref="E56:N56"/>
    <mergeCell ref="F34:N34"/>
    <mergeCell ref="E59:G59"/>
    <mergeCell ref="K59:L59"/>
    <mergeCell ref="E3:F3"/>
    <mergeCell ref="K63:L63"/>
    <mergeCell ref="E12:I12"/>
    <mergeCell ref="G40:N40"/>
    <mergeCell ref="G42:N42"/>
    <mergeCell ref="G41:N41"/>
    <mergeCell ref="C6:N6"/>
    <mergeCell ref="G38:N38"/>
    <mergeCell ref="F31:N31"/>
    <mergeCell ref="K61:L61"/>
    <mergeCell ref="E62:G62"/>
    <mergeCell ref="K62:L62"/>
    <mergeCell ref="M46:M47"/>
    <mergeCell ref="K46:L47"/>
    <mergeCell ref="H46:J46"/>
    <mergeCell ref="K48:L48"/>
    <mergeCell ref="K49:L49"/>
    <mergeCell ref="K50:L50"/>
    <mergeCell ref="E10:N10"/>
    <mergeCell ref="E4:F4"/>
    <mergeCell ref="E25:N25"/>
    <mergeCell ref="D8:N8"/>
    <mergeCell ref="B2:D4"/>
    <mergeCell ref="E2:F2"/>
    <mergeCell ref="I3:J3"/>
    <mergeCell ref="K3:L3"/>
    <mergeCell ref="I2:J2"/>
    <mergeCell ref="E26:N26"/>
    <mergeCell ref="D14:N14"/>
    <mergeCell ref="E35:E41"/>
    <mergeCell ref="G36:N36"/>
    <mergeCell ref="G39:N39"/>
    <mergeCell ref="F35:N35"/>
    <mergeCell ref="N46:N47"/>
    <mergeCell ref="F27:N27"/>
    <mergeCell ref="G2:H2"/>
    <mergeCell ref="E19:I19"/>
    <mergeCell ref="G37:N37"/>
    <mergeCell ref="M2:N2"/>
    <mergeCell ref="G3:H3"/>
    <mergeCell ref="I4:J4"/>
    <mergeCell ref="F28:N28"/>
    <mergeCell ref="M3:N3"/>
    <mergeCell ref="K2:L2"/>
    <mergeCell ref="E30:N30"/>
    <mergeCell ref="E17:N17"/>
    <mergeCell ref="E20:N20"/>
    <mergeCell ref="E22:I22"/>
    <mergeCell ref="M4:N4"/>
    <mergeCell ref="E23:I23"/>
    <mergeCell ref="G4:H4"/>
    <mergeCell ref="K4:L4"/>
    <mergeCell ref="E29:N29"/>
  </mergeCells>
  <conditionalFormatting sqref="J22:J23">
    <cfRule type="expression" dxfId="5" priority="17" stopIfTrue="1">
      <formula>$Q22=TRUE</formula>
    </cfRule>
  </conditionalFormatting>
  <conditionalFormatting sqref="J79:J80">
    <cfRule type="expression" dxfId="4" priority="4" stopIfTrue="1">
      <formula>$Q79=TRUE</formula>
    </cfRule>
  </conditionalFormatting>
  <conditionalFormatting sqref="J116:J117">
    <cfRule type="expression" dxfId="3" priority="3" stopIfTrue="1">
      <formula>$Q116=TRUE</formula>
    </cfRule>
  </conditionalFormatting>
  <conditionalFormatting sqref="J153:J154">
    <cfRule type="expression" dxfId="2" priority="2" stopIfTrue="1">
      <formula>$Q153=TRUE</formula>
    </cfRule>
  </conditionalFormatting>
  <conditionalFormatting sqref="J190:J191">
    <cfRule type="expression" dxfId="1" priority="1" stopIfTrue="1">
      <formula>$Q190=TRUE</formula>
    </cfRule>
  </conditionalFormatting>
  <dataValidations count="2">
    <dataValidation type="list" allowBlank="1" showInputMessage="1" showErrorMessage="1" sqref="J12 J19 J77 J114 J151 J188" xr:uid="{00000000-0002-0000-0100-000000000000}">
      <formula1>CNTR_TrueFalse</formula1>
    </dataValidation>
    <dataValidation type="list" allowBlank="1" showInputMessage="1" showErrorMessage="1" sqref="J23 J80 J117 J154 J191" xr:uid="{00000000-0002-0000-0100-000001000000}">
      <formula1>EUconst_UncertaintyThresholds</formula1>
    </dataValidation>
  </dataValidations>
  <hyperlinks>
    <hyperlink ref="I2:J2" location="JUMP_b_Guidelines_Top" display="JUMP_b_Guidelines_Top" xr:uid="{00000000-0004-0000-0100-000000000000}"/>
    <hyperlink ref="E3:F3" location="JUMP_I_Top" display="JUMP_I_Top" xr:uid="{00000000-0004-0000-0100-000001000000}"/>
  </hyperlinks>
  <pageMargins left="0.7" right="0.7" top="0.78740157499999996" bottom="0.78740157499999996" header="0.3" footer="0.3"/>
  <pageSetup paperSize="9" scale="6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5">
    <tabColor indexed="12"/>
    <pageSetUpPr fitToPage="1"/>
  </sheetPr>
  <dimension ref="A2:B172"/>
  <sheetViews>
    <sheetView zoomScaleNormal="100" workbookViewId="0">
      <selection activeCell="C15" sqref="C15"/>
    </sheetView>
  </sheetViews>
  <sheetFormatPr defaultColWidth="11.44140625" defaultRowHeight="13.2" x14ac:dyDescent="0.25"/>
  <cols>
    <col min="1" max="1" width="23.33203125" style="14" customWidth="1"/>
    <col min="2" max="3" width="27.6640625" style="14" customWidth="1"/>
    <col min="4" max="42" width="12.6640625" style="14" customWidth="1"/>
    <col min="43" max="16384" width="11.44140625" style="14"/>
  </cols>
  <sheetData>
    <row r="2" spans="1:2" ht="22.8" x14ac:dyDescent="0.4">
      <c r="A2" s="16" t="s">
        <v>64</v>
      </c>
    </row>
    <row r="3" spans="1:2" x14ac:dyDescent="0.25">
      <c r="A3"/>
    </row>
    <row r="4" spans="1:2" x14ac:dyDescent="0.25">
      <c r="A4" s="181" t="s">
        <v>170</v>
      </c>
    </row>
    <row r="5" spans="1:2" x14ac:dyDescent="0.25">
      <c r="A5" s="183">
        <v>0.17499999999999999</v>
      </c>
    </row>
    <row r="6" spans="1:2" x14ac:dyDescent="0.25">
      <c r="A6" s="183">
        <v>0.15</v>
      </c>
    </row>
    <row r="7" spans="1:2" x14ac:dyDescent="0.25">
      <c r="A7" s="183">
        <v>0.125</v>
      </c>
    </row>
    <row r="8" spans="1:2" x14ac:dyDescent="0.25">
      <c r="A8" s="183">
        <v>0.1</v>
      </c>
    </row>
    <row r="9" spans="1:2" x14ac:dyDescent="0.25">
      <c r="A9" s="183">
        <v>7.4999999999999997E-2</v>
      </c>
    </row>
    <row r="10" spans="1:2" x14ac:dyDescent="0.25">
      <c r="A10" s="183">
        <v>0.05</v>
      </c>
    </row>
    <row r="11" spans="1:2" x14ac:dyDescent="0.25">
      <c r="A11" s="183">
        <v>2.5000000000000001E-2</v>
      </c>
    </row>
    <row r="12" spans="1:2" x14ac:dyDescent="0.25">
      <c r="A12" s="183">
        <v>1.4999999999999999E-2</v>
      </c>
    </row>
    <row r="13" spans="1:2" x14ac:dyDescent="0.25">
      <c r="A13"/>
    </row>
    <row r="14" spans="1:2" x14ac:dyDescent="0.25">
      <c r="A14" s="14" t="s">
        <v>171</v>
      </c>
      <c r="B14" s="182" t="str">
        <f>Translations!$B$97</f>
        <v>neskladno!</v>
      </c>
    </row>
    <row r="15" spans="1:2" x14ac:dyDescent="0.25">
      <c r="A15"/>
    </row>
    <row r="16" spans="1:2" x14ac:dyDescent="0.25">
      <c r="A16"/>
    </row>
    <row r="17" spans="1:1" x14ac:dyDescent="0.25">
      <c r="A17"/>
    </row>
    <row r="18" spans="1:1" x14ac:dyDescent="0.25">
      <c r="A18"/>
    </row>
    <row r="19" spans="1:1" x14ac:dyDescent="0.25">
      <c r="A19"/>
    </row>
    <row r="20" spans="1:1" x14ac:dyDescent="0.25">
      <c r="A20"/>
    </row>
    <row r="21" spans="1:1" x14ac:dyDescent="0.25">
      <c r="A21"/>
    </row>
    <row r="22" spans="1:1" x14ac:dyDescent="0.25">
      <c r="A22"/>
    </row>
    <row r="23" spans="1:1" x14ac:dyDescent="0.25">
      <c r="A23"/>
    </row>
    <row r="24" spans="1:1" x14ac:dyDescent="0.25">
      <c r="A24"/>
    </row>
    <row r="25" spans="1:1" x14ac:dyDescent="0.25">
      <c r="A25"/>
    </row>
    <row r="26" spans="1:1" x14ac:dyDescent="0.25">
      <c r="A26"/>
    </row>
    <row r="27" spans="1:1" x14ac:dyDescent="0.25">
      <c r="A27"/>
    </row>
    <row r="28" spans="1:1" x14ac:dyDescent="0.25">
      <c r="A28"/>
    </row>
    <row r="29" spans="1:1" x14ac:dyDescent="0.25">
      <c r="A29"/>
    </row>
    <row r="30" spans="1:1" x14ac:dyDescent="0.25">
      <c r="A30"/>
    </row>
    <row r="31" spans="1:1" x14ac:dyDescent="0.25">
      <c r="A31"/>
    </row>
    <row r="32" spans="1:1"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row r="45" spans="1:1" x14ac:dyDescent="0.25">
      <c r="A45"/>
    </row>
    <row r="46" spans="1:1" x14ac:dyDescent="0.25">
      <c r="A46"/>
    </row>
    <row r="47" spans="1:1" x14ac:dyDescent="0.25">
      <c r="A47"/>
    </row>
    <row r="48" spans="1:1"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s="180"/>
    </row>
    <row r="172" spans="1:1" x14ac:dyDescent="0.25">
      <c r="A172" s="180"/>
    </row>
  </sheetData>
  <sheetProtection sheet="1" formatCells="0" formatColumns="0" formatRows="0"/>
  <dataConsolidate/>
  <phoneticPr fontId="32" type="noConversion"/>
  <conditionalFormatting sqref="A5:A13 A171:A172">
    <cfRule type="containsText" dxfId="0" priority="1" stopIfTrue="1" operator="containsText" text="!">
      <formula>NOT(ISERROR(SEARCH("!",A5)))</formula>
    </cfRule>
  </conditionalFormatting>
  <pageMargins left="0.70866141732283472" right="0.70866141732283472" top="0.78740157480314965" bottom="0.78740157480314965" header="0.31496062992125984" footer="0.31496062992125984"/>
  <pageSetup paperSize="9" scale="10" fitToWidth="3" fitToHeight="10" orientation="portrait" r:id="rId1"/>
  <headerFooter>
    <oddHeader>&amp;L&amp;F, &amp;A&amp;R&amp;D, &amp;T</oddHeader>
    <oddFooter>&amp;C&amp;P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6">
    <tabColor theme="3"/>
  </sheetPr>
  <dimension ref="A2:K2"/>
  <sheetViews>
    <sheetView zoomScale="85" zoomScaleNormal="85" workbookViewId="0">
      <pane xSplit="1" topLeftCell="B1" activePane="topRight" state="frozen"/>
      <selection activeCell="C45" sqref="C45"/>
      <selection pane="topRight" activeCell="F68" sqref="F68"/>
    </sheetView>
  </sheetViews>
  <sheetFormatPr defaultColWidth="11.44140625" defaultRowHeight="13.2" x14ac:dyDescent="0.25"/>
  <cols>
    <col min="1" max="1" width="32.33203125" style="14" customWidth="1"/>
    <col min="2" max="2" width="18.6640625" style="14" customWidth="1"/>
    <col min="3" max="47" width="12.6640625" style="14" customWidth="1"/>
    <col min="48" max="16384" width="11.44140625" style="14"/>
  </cols>
  <sheetData>
    <row r="2" spans="1:11" ht="22.8" x14ac:dyDescent="0.4">
      <c r="A2" s="16" t="s">
        <v>46</v>
      </c>
      <c r="B2" s="16"/>
      <c r="C2" s="16"/>
      <c r="J2" s="16"/>
      <c r="K2" s="16"/>
    </row>
  </sheetData>
  <sheetProtection formatCells="0" formatColumns="0" formatRows="0"/>
  <phoneticPr fontId="35" type="noConversion"/>
  <pageMargins left="0.7" right="0.7" top="0.78740157499999996" bottom="0.78740157499999996" header="0.3" footer="0.3"/>
  <pageSetup paperSize="9" orientation="portrait" r:id="rId1"/>
  <headerFooter>
    <oddHeader>&amp;L&amp;F, &amp;A&amp;R&amp;D, &amp;T</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7">
    <tabColor indexed="12"/>
  </sheetPr>
  <dimension ref="A1:D97"/>
  <sheetViews>
    <sheetView topLeftCell="A86" zoomScale="115" zoomScaleNormal="115" workbookViewId="0">
      <selection activeCell="B102" sqref="B102"/>
    </sheetView>
  </sheetViews>
  <sheetFormatPr defaultColWidth="9.33203125" defaultRowHeight="13.2" x14ac:dyDescent="0.25"/>
  <cols>
    <col min="1" max="1" width="8.33203125" style="158" customWidth="1"/>
    <col min="2" max="2" width="68.5546875" style="111" customWidth="1"/>
    <col min="3" max="3" width="70.6640625" customWidth="1"/>
    <col min="4" max="5" width="12.6640625" customWidth="1"/>
  </cols>
  <sheetData>
    <row r="1" spans="1:3" ht="14.4" x14ac:dyDescent="0.3">
      <c r="A1" s="196" t="s">
        <v>63</v>
      </c>
      <c r="B1" s="116" t="s">
        <v>57</v>
      </c>
      <c r="C1" s="10" t="s">
        <v>58</v>
      </c>
    </row>
    <row r="2" spans="1:3" x14ac:dyDescent="0.25">
      <c r="A2" s="197">
        <v>1</v>
      </c>
      <c r="B2" s="184" t="s">
        <v>173</v>
      </c>
    </row>
    <row r="3" spans="1:3" x14ac:dyDescent="0.25">
      <c r="A3" s="197">
        <f t="shared" ref="A3:A66" si="0">A2+1</f>
        <v>2</v>
      </c>
      <c r="B3" s="184" t="s">
        <v>174</v>
      </c>
    </row>
    <row r="4" spans="1:3" x14ac:dyDescent="0.25">
      <c r="A4" s="197">
        <f t="shared" si="0"/>
        <v>3</v>
      </c>
      <c r="B4" s="184" t="s">
        <v>175</v>
      </c>
    </row>
    <row r="5" spans="1:3" x14ac:dyDescent="0.25">
      <c r="A5" s="197">
        <f t="shared" si="0"/>
        <v>4</v>
      </c>
      <c r="B5" s="184" t="s">
        <v>261</v>
      </c>
    </row>
    <row r="6" spans="1:3" x14ac:dyDescent="0.25">
      <c r="A6" s="197">
        <f t="shared" si="0"/>
        <v>5</v>
      </c>
      <c r="B6" s="184" t="s">
        <v>176</v>
      </c>
    </row>
    <row r="7" spans="1:3" x14ac:dyDescent="0.25">
      <c r="A7" s="197">
        <f t="shared" si="0"/>
        <v>6</v>
      </c>
      <c r="B7" s="184" t="s">
        <v>177</v>
      </c>
    </row>
    <row r="8" spans="1:3" x14ac:dyDescent="0.25">
      <c r="A8" s="197">
        <f t="shared" si="0"/>
        <v>7</v>
      </c>
      <c r="B8" s="184" t="s">
        <v>178</v>
      </c>
    </row>
    <row r="9" spans="1:3" x14ac:dyDescent="0.25">
      <c r="A9" s="197">
        <f t="shared" si="0"/>
        <v>8</v>
      </c>
      <c r="B9" s="184" t="s">
        <v>179</v>
      </c>
    </row>
    <row r="10" spans="1:3" x14ac:dyDescent="0.25">
      <c r="A10" s="197">
        <f t="shared" si="0"/>
        <v>9</v>
      </c>
      <c r="B10" s="184" t="s">
        <v>180</v>
      </c>
    </row>
    <row r="11" spans="1:3" x14ac:dyDescent="0.25">
      <c r="A11" s="197">
        <f t="shared" si="0"/>
        <v>10</v>
      </c>
      <c r="B11" s="184" t="s">
        <v>181</v>
      </c>
    </row>
    <row r="12" spans="1:3" x14ac:dyDescent="0.25">
      <c r="A12" s="197">
        <f t="shared" si="0"/>
        <v>11</v>
      </c>
      <c r="B12" s="184" t="s">
        <v>182</v>
      </c>
    </row>
    <row r="13" spans="1:3" x14ac:dyDescent="0.25">
      <c r="A13" s="197">
        <f t="shared" si="0"/>
        <v>12</v>
      </c>
      <c r="B13" s="184" t="s">
        <v>183</v>
      </c>
    </row>
    <row r="14" spans="1:3" x14ac:dyDescent="0.25">
      <c r="A14" s="197">
        <f t="shared" si="0"/>
        <v>13</v>
      </c>
      <c r="B14" s="184" t="s">
        <v>240</v>
      </c>
    </row>
    <row r="15" spans="1:3" ht="26.4" x14ac:dyDescent="0.25">
      <c r="A15" s="197">
        <f t="shared" si="0"/>
        <v>14</v>
      </c>
      <c r="B15" s="186" t="s">
        <v>253</v>
      </c>
    </row>
    <row r="16" spans="1:3" ht="171.6" x14ac:dyDescent="0.25">
      <c r="A16" s="197">
        <f t="shared" si="0"/>
        <v>15</v>
      </c>
      <c r="B16" s="184" t="s">
        <v>241</v>
      </c>
    </row>
    <row r="17" spans="1:2" ht="26.4" x14ac:dyDescent="0.25">
      <c r="A17" s="197">
        <f t="shared" si="0"/>
        <v>16</v>
      </c>
      <c r="B17" s="186" t="s">
        <v>254</v>
      </c>
    </row>
    <row r="18" spans="1:2" x14ac:dyDescent="0.25">
      <c r="A18" s="197">
        <f t="shared" si="0"/>
        <v>17</v>
      </c>
      <c r="B18" s="111" t="s">
        <v>242</v>
      </c>
    </row>
    <row r="19" spans="1:2" ht="39.6" x14ac:dyDescent="0.25">
      <c r="A19" s="197">
        <f t="shared" si="0"/>
        <v>18</v>
      </c>
      <c r="B19" s="186" t="s">
        <v>259</v>
      </c>
    </row>
    <row r="20" spans="1:2" x14ac:dyDescent="0.25">
      <c r="A20" s="197">
        <f t="shared" si="0"/>
        <v>19</v>
      </c>
      <c r="B20" s="111" t="s">
        <v>184</v>
      </c>
    </row>
    <row r="21" spans="1:2" x14ac:dyDescent="0.25">
      <c r="A21" s="197">
        <f t="shared" si="0"/>
        <v>20</v>
      </c>
      <c r="B21" s="111" t="s">
        <v>185</v>
      </c>
    </row>
    <row r="22" spans="1:2" x14ac:dyDescent="0.25">
      <c r="A22" s="197">
        <f t="shared" si="0"/>
        <v>21</v>
      </c>
      <c r="B22" s="111" t="s">
        <v>186</v>
      </c>
    </row>
    <row r="23" spans="1:2" x14ac:dyDescent="0.25">
      <c r="A23" s="197">
        <f t="shared" si="0"/>
        <v>22</v>
      </c>
      <c r="B23" s="186" t="s">
        <v>3</v>
      </c>
    </row>
    <row r="24" spans="1:2" x14ac:dyDescent="0.25">
      <c r="A24" s="197">
        <f t="shared" si="0"/>
        <v>23</v>
      </c>
      <c r="B24" s="111" t="s">
        <v>187</v>
      </c>
    </row>
    <row r="25" spans="1:2" x14ac:dyDescent="0.25">
      <c r="A25" s="197">
        <f t="shared" si="0"/>
        <v>24</v>
      </c>
      <c r="B25" s="186" t="s">
        <v>4</v>
      </c>
    </row>
    <row r="26" spans="1:2" x14ac:dyDescent="0.25">
      <c r="A26" s="197">
        <f t="shared" si="0"/>
        <v>25</v>
      </c>
      <c r="B26" s="195" t="s">
        <v>255</v>
      </c>
    </row>
    <row r="27" spans="1:2" x14ac:dyDescent="0.25">
      <c r="A27" s="197">
        <f t="shared" si="0"/>
        <v>26</v>
      </c>
      <c r="B27" s="111" t="s">
        <v>188</v>
      </c>
    </row>
    <row r="28" spans="1:2" x14ac:dyDescent="0.25">
      <c r="A28" s="197">
        <f t="shared" si="0"/>
        <v>27</v>
      </c>
      <c r="B28" s="198" t="s">
        <v>256</v>
      </c>
    </row>
    <row r="29" spans="1:2" x14ac:dyDescent="0.25">
      <c r="A29" s="197">
        <f t="shared" si="0"/>
        <v>28</v>
      </c>
      <c r="B29" s="111" t="s">
        <v>189</v>
      </c>
    </row>
    <row r="30" spans="1:2" ht="26.4" x14ac:dyDescent="0.25">
      <c r="A30" s="197">
        <f t="shared" si="0"/>
        <v>29</v>
      </c>
      <c r="B30" s="199" t="s">
        <v>257</v>
      </c>
    </row>
    <row r="31" spans="1:2" x14ac:dyDescent="0.25">
      <c r="A31" s="197">
        <f t="shared" si="0"/>
        <v>30</v>
      </c>
      <c r="B31" s="111" t="s">
        <v>223</v>
      </c>
    </row>
    <row r="32" spans="1:2" x14ac:dyDescent="0.25">
      <c r="A32" s="197">
        <f t="shared" si="0"/>
        <v>31</v>
      </c>
      <c r="B32" s="184" t="s">
        <v>190</v>
      </c>
    </row>
    <row r="33" spans="1:4" x14ac:dyDescent="0.25">
      <c r="A33" s="197">
        <f t="shared" si="0"/>
        <v>32</v>
      </c>
      <c r="B33" s="184" t="s">
        <v>233</v>
      </c>
    </row>
    <row r="34" spans="1:4" x14ac:dyDescent="0.25">
      <c r="A34" s="197">
        <f t="shared" si="0"/>
        <v>33</v>
      </c>
      <c r="B34" s="184" t="s">
        <v>191</v>
      </c>
    </row>
    <row r="35" spans="1:4" x14ac:dyDescent="0.25">
      <c r="A35" s="197">
        <f t="shared" si="0"/>
        <v>34</v>
      </c>
      <c r="B35" s="185" t="s">
        <v>260</v>
      </c>
    </row>
    <row r="36" spans="1:4" x14ac:dyDescent="0.25">
      <c r="A36" s="197">
        <f t="shared" si="0"/>
        <v>35</v>
      </c>
      <c r="B36" s="184" t="s">
        <v>192</v>
      </c>
    </row>
    <row r="37" spans="1:4" ht="26.4" x14ac:dyDescent="0.25">
      <c r="A37" s="197">
        <f t="shared" si="0"/>
        <v>36</v>
      </c>
      <c r="B37" s="185" t="s">
        <v>258</v>
      </c>
    </row>
    <row r="38" spans="1:4" ht="26.4" x14ac:dyDescent="0.25">
      <c r="A38" s="197">
        <f t="shared" si="0"/>
        <v>37</v>
      </c>
      <c r="B38" s="185" t="s">
        <v>193</v>
      </c>
    </row>
    <row r="39" spans="1:4" x14ac:dyDescent="0.25">
      <c r="A39" s="197">
        <f t="shared" si="0"/>
        <v>38</v>
      </c>
      <c r="B39" s="184" t="s">
        <v>194</v>
      </c>
    </row>
    <row r="40" spans="1:4" x14ac:dyDescent="0.25">
      <c r="A40" s="197">
        <f t="shared" si="0"/>
        <v>39</v>
      </c>
      <c r="B40" s="185" t="s">
        <v>234</v>
      </c>
    </row>
    <row r="41" spans="1:4" x14ac:dyDescent="0.25">
      <c r="A41" s="197">
        <f t="shared" si="0"/>
        <v>40</v>
      </c>
      <c r="B41" s="184" t="s">
        <v>195</v>
      </c>
    </row>
    <row r="42" spans="1:4" ht="66" x14ac:dyDescent="0.25">
      <c r="A42" s="197">
        <f t="shared" si="0"/>
        <v>41</v>
      </c>
      <c r="B42" s="188" t="s">
        <v>238</v>
      </c>
    </row>
    <row r="43" spans="1:4" ht="39.6" x14ac:dyDescent="0.25">
      <c r="A43" s="197">
        <f t="shared" si="0"/>
        <v>42</v>
      </c>
      <c r="B43" s="185" t="s">
        <v>235</v>
      </c>
    </row>
    <row r="44" spans="1:4" ht="79.2" x14ac:dyDescent="0.25">
      <c r="A44" s="197">
        <f t="shared" si="0"/>
        <v>43</v>
      </c>
      <c r="B44" s="200" t="s">
        <v>262</v>
      </c>
    </row>
    <row r="45" spans="1:4" ht="132" x14ac:dyDescent="0.25">
      <c r="A45" s="197">
        <f t="shared" si="0"/>
        <v>44</v>
      </c>
      <c r="B45" s="185" t="s">
        <v>243</v>
      </c>
    </row>
    <row r="46" spans="1:4" x14ac:dyDescent="0.25">
      <c r="A46" s="197">
        <f t="shared" si="0"/>
        <v>45</v>
      </c>
      <c r="B46" s="184" t="s">
        <v>246</v>
      </c>
    </row>
    <row r="47" spans="1:4" x14ac:dyDescent="0.25">
      <c r="A47" s="197">
        <f t="shared" si="0"/>
        <v>46</v>
      </c>
      <c r="B47" s="184" t="s">
        <v>244</v>
      </c>
    </row>
    <row r="48" spans="1:4" ht="171.6" x14ac:dyDescent="0.25">
      <c r="A48" s="197">
        <f t="shared" si="0"/>
        <v>47</v>
      </c>
      <c r="B48" s="185" t="s">
        <v>239</v>
      </c>
      <c r="D48" s="115"/>
    </row>
    <row r="49" spans="1:4" ht="39.6" x14ac:dyDescent="0.25">
      <c r="A49" s="197">
        <f t="shared" si="0"/>
        <v>48</v>
      </c>
      <c r="B49" s="200" t="s">
        <v>263</v>
      </c>
      <c r="D49" s="115"/>
    </row>
    <row r="50" spans="1:4" ht="26.4" x14ac:dyDescent="0.25">
      <c r="A50" s="197">
        <f t="shared" si="0"/>
        <v>49</v>
      </c>
      <c r="B50" s="185" t="s">
        <v>247</v>
      </c>
      <c r="D50" s="115"/>
    </row>
    <row r="51" spans="1:4" x14ac:dyDescent="0.25">
      <c r="A51" s="197">
        <f t="shared" si="0"/>
        <v>50</v>
      </c>
      <c r="B51" s="186" t="s">
        <v>59</v>
      </c>
      <c r="D51" s="115"/>
    </row>
    <row r="52" spans="1:4" x14ac:dyDescent="0.25">
      <c r="A52" s="197">
        <f t="shared" si="0"/>
        <v>51</v>
      </c>
      <c r="B52" s="184" t="s">
        <v>196</v>
      </c>
      <c r="D52" s="115"/>
    </row>
    <row r="53" spans="1:4" x14ac:dyDescent="0.25">
      <c r="A53" s="197">
        <f t="shared" si="0"/>
        <v>52</v>
      </c>
      <c r="B53" s="184" t="s">
        <v>197</v>
      </c>
      <c r="D53" s="115"/>
    </row>
    <row r="54" spans="1:4" x14ac:dyDescent="0.25">
      <c r="A54" s="197">
        <f t="shared" si="0"/>
        <v>53</v>
      </c>
      <c r="B54" s="184" t="s">
        <v>198</v>
      </c>
      <c r="D54" s="115"/>
    </row>
    <row r="55" spans="1:4" x14ac:dyDescent="0.25">
      <c r="A55" s="197">
        <f t="shared" si="0"/>
        <v>54</v>
      </c>
      <c r="B55" s="185" t="s">
        <v>199</v>
      </c>
      <c r="D55" s="115"/>
    </row>
    <row r="56" spans="1:4" ht="66" x14ac:dyDescent="0.25">
      <c r="A56" s="197">
        <f t="shared" si="0"/>
        <v>55</v>
      </c>
      <c r="B56" s="185" t="s">
        <v>249</v>
      </c>
      <c r="D56" s="115"/>
    </row>
    <row r="57" spans="1:4" x14ac:dyDescent="0.25">
      <c r="A57" s="197">
        <f t="shared" si="0"/>
        <v>56</v>
      </c>
      <c r="B57" s="184" t="s">
        <v>200</v>
      </c>
      <c r="D57" s="115"/>
    </row>
    <row r="58" spans="1:4" x14ac:dyDescent="0.25">
      <c r="A58" s="197">
        <f t="shared" si="0"/>
        <v>57</v>
      </c>
      <c r="B58" s="184" t="s">
        <v>201</v>
      </c>
      <c r="D58" s="115"/>
    </row>
    <row r="59" spans="1:4" x14ac:dyDescent="0.25">
      <c r="A59" s="197">
        <f t="shared" si="0"/>
        <v>58</v>
      </c>
      <c r="B59" s="184" t="s">
        <v>202</v>
      </c>
      <c r="D59" s="115"/>
    </row>
    <row r="60" spans="1:4" ht="26.4" x14ac:dyDescent="0.25">
      <c r="A60" s="197">
        <f t="shared" si="0"/>
        <v>59</v>
      </c>
      <c r="B60" s="184" t="s">
        <v>227</v>
      </c>
      <c r="D60" s="115"/>
    </row>
    <row r="61" spans="1:4" ht="26.4" x14ac:dyDescent="0.25">
      <c r="A61" s="197">
        <f t="shared" si="0"/>
        <v>60</v>
      </c>
      <c r="B61" s="184" t="s">
        <v>222</v>
      </c>
      <c r="D61" s="115"/>
    </row>
    <row r="62" spans="1:4" x14ac:dyDescent="0.25">
      <c r="A62" s="197">
        <f t="shared" si="0"/>
        <v>61</v>
      </c>
      <c r="B62" s="184" t="s">
        <v>203</v>
      </c>
      <c r="D62" s="115"/>
    </row>
    <row r="63" spans="1:4" ht="26.4" x14ac:dyDescent="0.25">
      <c r="A63" s="197">
        <f t="shared" si="0"/>
        <v>62</v>
      </c>
      <c r="B63" s="185" t="s">
        <v>204</v>
      </c>
      <c r="D63" s="115"/>
    </row>
    <row r="64" spans="1:4" x14ac:dyDescent="0.25">
      <c r="A64" s="197">
        <f t="shared" si="0"/>
        <v>63</v>
      </c>
      <c r="B64" s="184" t="s">
        <v>205</v>
      </c>
      <c r="D64" s="115"/>
    </row>
    <row r="65" spans="1:4" x14ac:dyDescent="0.25">
      <c r="A65" s="197">
        <f t="shared" si="0"/>
        <v>64</v>
      </c>
      <c r="B65" s="187" t="s">
        <v>264</v>
      </c>
      <c r="D65" s="115"/>
    </row>
    <row r="66" spans="1:4" x14ac:dyDescent="0.25">
      <c r="A66" s="197">
        <f t="shared" si="0"/>
        <v>65</v>
      </c>
      <c r="B66" s="184" t="s">
        <v>229</v>
      </c>
      <c r="D66" s="115"/>
    </row>
    <row r="67" spans="1:4" ht="26.4" x14ac:dyDescent="0.25">
      <c r="A67" s="197">
        <f t="shared" ref="A67:A97" si="1">A66+1</f>
        <v>66</v>
      </c>
      <c r="B67" s="184" t="s">
        <v>230</v>
      </c>
      <c r="D67" s="115"/>
    </row>
    <row r="68" spans="1:4" x14ac:dyDescent="0.25">
      <c r="A68" s="197">
        <f t="shared" si="1"/>
        <v>67</v>
      </c>
      <c r="B68" s="184" t="s">
        <v>231</v>
      </c>
      <c r="D68" s="115"/>
    </row>
    <row r="69" spans="1:4" x14ac:dyDescent="0.25">
      <c r="A69" s="197">
        <f t="shared" si="1"/>
        <v>68</v>
      </c>
      <c r="B69" s="184" t="s">
        <v>232</v>
      </c>
      <c r="D69" s="115"/>
    </row>
    <row r="70" spans="1:4" x14ac:dyDescent="0.25">
      <c r="A70" s="197">
        <f t="shared" si="1"/>
        <v>69</v>
      </c>
      <c r="B70" s="184" t="s">
        <v>206</v>
      </c>
      <c r="D70" s="115"/>
    </row>
    <row r="71" spans="1:4" ht="39.6" x14ac:dyDescent="0.25">
      <c r="A71" s="197">
        <f t="shared" si="1"/>
        <v>70</v>
      </c>
      <c r="B71" s="184" t="s">
        <v>236</v>
      </c>
      <c r="D71" s="115"/>
    </row>
    <row r="72" spans="1:4" x14ac:dyDescent="0.25">
      <c r="A72" s="197">
        <f t="shared" si="1"/>
        <v>71</v>
      </c>
      <c r="B72" s="184" t="s">
        <v>207</v>
      </c>
      <c r="D72" s="115"/>
    </row>
    <row r="73" spans="1:4" ht="26.4" x14ac:dyDescent="0.25">
      <c r="A73" s="197">
        <f t="shared" si="1"/>
        <v>72</v>
      </c>
      <c r="B73" s="184" t="s">
        <v>237</v>
      </c>
      <c r="D73" s="115"/>
    </row>
    <row r="74" spans="1:4" x14ac:dyDescent="0.25">
      <c r="A74" s="197">
        <f t="shared" si="1"/>
        <v>73</v>
      </c>
      <c r="B74" s="184" t="s">
        <v>208</v>
      </c>
    </row>
    <row r="75" spans="1:4" x14ac:dyDescent="0.25">
      <c r="A75" s="197">
        <f t="shared" si="1"/>
        <v>74</v>
      </c>
      <c r="B75" s="184" t="s">
        <v>209</v>
      </c>
      <c r="D75" s="115"/>
    </row>
    <row r="76" spans="1:4" ht="26.4" x14ac:dyDescent="0.25">
      <c r="A76" s="197">
        <f t="shared" si="1"/>
        <v>75</v>
      </c>
      <c r="B76" s="184" t="s">
        <v>210</v>
      </c>
      <c r="D76" s="115"/>
    </row>
    <row r="77" spans="1:4" x14ac:dyDescent="0.25">
      <c r="A77" s="197">
        <f t="shared" si="1"/>
        <v>76</v>
      </c>
      <c r="B77" s="184" t="s">
        <v>211</v>
      </c>
      <c r="D77" s="115"/>
    </row>
    <row r="78" spans="1:4" x14ac:dyDescent="0.25">
      <c r="A78" s="197">
        <f t="shared" si="1"/>
        <v>77</v>
      </c>
      <c r="B78" s="185" t="s">
        <v>212</v>
      </c>
      <c r="D78" s="115"/>
    </row>
    <row r="79" spans="1:4" x14ac:dyDescent="0.25">
      <c r="A79" s="197">
        <f t="shared" si="1"/>
        <v>78</v>
      </c>
      <c r="B79" s="184" t="s">
        <v>213</v>
      </c>
      <c r="D79" s="115"/>
    </row>
    <row r="80" spans="1:4" x14ac:dyDescent="0.25">
      <c r="A80" s="197">
        <f t="shared" si="1"/>
        <v>79</v>
      </c>
      <c r="B80" s="184" t="s">
        <v>214</v>
      </c>
      <c r="D80" s="115"/>
    </row>
    <row r="81" spans="1:4" x14ac:dyDescent="0.25">
      <c r="A81" s="197">
        <f t="shared" si="1"/>
        <v>80</v>
      </c>
      <c r="B81" s="184" t="s">
        <v>215</v>
      </c>
      <c r="D81" s="115"/>
    </row>
    <row r="82" spans="1:4" x14ac:dyDescent="0.25">
      <c r="A82" s="197">
        <f t="shared" si="1"/>
        <v>81</v>
      </c>
      <c r="B82" s="184" t="s">
        <v>216</v>
      </c>
      <c r="D82" s="115"/>
    </row>
    <row r="83" spans="1:4" ht="79.2" x14ac:dyDescent="0.25">
      <c r="A83" s="197">
        <f t="shared" si="1"/>
        <v>82</v>
      </c>
      <c r="B83" s="185" t="s">
        <v>224</v>
      </c>
      <c r="D83" s="115"/>
    </row>
    <row r="84" spans="1:4" ht="66" x14ac:dyDescent="0.25">
      <c r="A84" s="197">
        <f t="shared" si="1"/>
        <v>83</v>
      </c>
      <c r="B84" s="184" t="s">
        <v>225</v>
      </c>
      <c r="D84" s="115"/>
    </row>
    <row r="85" spans="1:4" ht="66" x14ac:dyDescent="0.25">
      <c r="A85" s="197">
        <f t="shared" si="1"/>
        <v>84</v>
      </c>
      <c r="B85" s="184" t="s">
        <v>217</v>
      </c>
      <c r="D85" s="115"/>
    </row>
    <row r="86" spans="1:4" x14ac:dyDescent="0.25">
      <c r="A86" s="197">
        <f t="shared" si="1"/>
        <v>85</v>
      </c>
      <c r="B86" s="184" t="s">
        <v>218</v>
      </c>
    </row>
    <row r="87" spans="1:4" ht="26.4" x14ac:dyDescent="0.25">
      <c r="A87" s="197">
        <f t="shared" si="1"/>
        <v>86</v>
      </c>
      <c r="B87" s="185" t="s">
        <v>252</v>
      </c>
    </row>
    <row r="88" spans="1:4" ht="26.4" x14ac:dyDescent="0.25">
      <c r="A88" s="197">
        <f t="shared" si="1"/>
        <v>87</v>
      </c>
      <c r="B88" s="185" t="s">
        <v>251</v>
      </c>
    </row>
    <row r="89" spans="1:4" ht="26.4" x14ac:dyDescent="0.25">
      <c r="A89" s="197">
        <f t="shared" si="1"/>
        <v>88</v>
      </c>
      <c r="B89" s="184" t="s">
        <v>265</v>
      </c>
    </row>
    <row r="90" spans="1:4" x14ac:dyDescent="0.25">
      <c r="A90" s="197">
        <f t="shared" si="1"/>
        <v>89</v>
      </c>
      <c r="B90" s="185" t="s">
        <v>219</v>
      </c>
    </row>
    <row r="91" spans="1:4" ht="211.2" x14ac:dyDescent="0.25">
      <c r="A91" s="197">
        <f t="shared" si="1"/>
        <v>90</v>
      </c>
      <c r="B91" s="185" t="s">
        <v>248</v>
      </c>
      <c r="D91" s="115"/>
    </row>
    <row r="92" spans="1:4" ht="26.4" x14ac:dyDescent="0.25">
      <c r="A92" s="197">
        <f t="shared" si="1"/>
        <v>91</v>
      </c>
      <c r="B92" s="184" t="s">
        <v>226</v>
      </c>
      <c r="D92" s="115"/>
    </row>
    <row r="93" spans="1:4" ht="26.4" x14ac:dyDescent="0.25">
      <c r="A93" s="197">
        <f t="shared" si="1"/>
        <v>92</v>
      </c>
      <c r="B93" s="184" t="s">
        <v>220</v>
      </c>
    </row>
    <row r="94" spans="1:4" ht="26.4" x14ac:dyDescent="0.25">
      <c r="A94" s="197">
        <f t="shared" si="1"/>
        <v>93</v>
      </c>
      <c r="B94" s="184" t="s">
        <v>228</v>
      </c>
      <c r="D94" s="115"/>
    </row>
    <row r="95" spans="1:4" ht="66" x14ac:dyDescent="0.25">
      <c r="A95" s="197">
        <f t="shared" si="1"/>
        <v>94</v>
      </c>
      <c r="B95" s="201" t="s">
        <v>250</v>
      </c>
      <c r="D95" s="115"/>
    </row>
    <row r="96" spans="1:4" ht="26.4" x14ac:dyDescent="0.25">
      <c r="A96" s="197">
        <f t="shared" si="1"/>
        <v>95</v>
      </c>
      <c r="B96" s="184" t="s">
        <v>266</v>
      </c>
      <c r="D96" s="115"/>
    </row>
    <row r="97" spans="1:2" x14ac:dyDescent="0.25">
      <c r="A97" s="197">
        <f t="shared" si="1"/>
        <v>96</v>
      </c>
      <c r="B97" s="111" t="s">
        <v>221</v>
      </c>
    </row>
  </sheetData>
  <sheetProtection sheet="1" formatCells="0" formatColumns="0" formatRows="0"/>
  <autoFilter ref="A1:C97" xr:uid="{00000000-0009-0000-0000-000004000000}"/>
  <phoneticPr fontId="35" type="noConversion"/>
  <hyperlinks>
    <hyperlink ref="B25" r:id="rId1" xr:uid="{00000000-0004-0000-0400-000000000000}"/>
    <hyperlink ref="B51" r:id="rId2" xr:uid="{00000000-0004-0000-0400-000001000000}"/>
    <hyperlink ref="B19" r:id="rId3" location="monitoring-and-reporting-regulation-guidance-and-templates" xr:uid="{00000000-0004-0000-0400-000002000000}"/>
    <hyperlink ref="B23" r:id="rId4" xr:uid="{00000000-0004-0000-0400-000003000000}"/>
    <hyperlink ref="B15" r:id="rId5" xr:uid="{00000000-0004-0000-0400-000004000000}"/>
    <hyperlink ref="B17" r:id="rId6" xr:uid="{00000000-0004-0000-0400-000005000000}"/>
    <hyperlink ref="B28" r:id="rId7" xr:uid="{39E41BF1-996E-4A9F-A307-8DA4C5E27C01}"/>
  </hyperlinks>
  <pageMargins left="0.7" right="0.7" top="0.78740157499999996" bottom="0.78740157499999996" header="0.3" footer="0.3"/>
  <pageSetup paperSize="132" orientation="portrait" r:id="rId8"/>
  <headerFooter>
    <oddHeader>&amp;L&amp;F, &amp;A&amp;R&amp;D, &amp;T</oddHeader>
    <oddFooter>&amp;C&amp;P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8">
    <tabColor indexed="17"/>
    <pageSetUpPr fitToPage="1"/>
  </sheetPr>
  <dimension ref="A1:E92"/>
  <sheetViews>
    <sheetView workbookViewId="0">
      <selection activeCell="B2" sqref="B2"/>
    </sheetView>
  </sheetViews>
  <sheetFormatPr defaultColWidth="11.44140625" defaultRowHeight="13.2" x14ac:dyDescent="0.25"/>
  <cols>
    <col min="1" max="1" width="17.33203125" customWidth="1"/>
    <col min="2" max="2" width="34.6640625" customWidth="1"/>
    <col min="3" max="3" width="15.33203125" customWidth="1"/>
  </cols>
  <sheetData>
    <row r="1" spans="1:5" ht="13.8" thickBot="1" x14ac:dyDescent="0.3">
      <c r="A1" s="13" t="s">
        <v>65</v>
      </c>
    </row>
    <row r="2" spans="1:5" ht="13.8" thickBot="1" x14ac:dyDescent="0.3">
      <c r="A2" s="19" t="s">
        <v>66</v>
      </c>
      <c r="B2" s="71" t="s">
        <v>67</v>
      </c>
    </row>
    <row r="3" spans="1:5" ht="13.8" thickBot="1" x14ac:dyDescent="0.3">
      <c r="A3" s="20" t="s">
        <v>68</v>
      </c>
      <c r="B3" s="21">
        <v>45495</v>
      </c>
      <c r="C3" s="22" t="str">
        <f>IF(ISNUMBER(MATCH(B3,A22:A30,0)),VLOOKUP(B3,A22:B30,2,FALSE),"---")</f>
        <v>Tool UC_SI_sl_220724.xls</v>
      </c>
      <c r="D3" s="23"/>
      <c r="E3" s="24"/>
    </row>
    <row r="4" spans="1:5" x14ac:dyDescent="0.25">
      <c r="A4" s="25" t="s">
        <v>69</v>
      </c>
      <c r="B4" s="26" t="s">
        <v>132</v>
      </c>
    </row>
    <row r="5" spans="1:5" ht="13.8" thickBot="1" x14ac:dyDescent="0.3">
      <c r="A5" s="27" t="s">
        <v>71</v>
      </c>
      <c r="B5" s="28" t="s">
        <v>163</v>
      </c>
    </row>
    <row r="7" spans="1:5" x14ac:dyDescent="0.25">
      <c r="A7" s="13" t="s">
        <v>73</v>
      </c>
    </row>
    <row r="8" spans="1:5" x14ac:dyDescent="0.25">
      <c r="A8" s="56" t="s">
        <v>74</v>
      </c>
      <c r="B8" s="56"/>
      <c r="C8" s="56" t="s">
        <v>75</v>
      </c>
    </row>
    <row r="9" spans="1:5" x14ac:dyDescent="0.25">
      <c r="A9" s="56" t="s">
        <v>76</v>
      </c>
      <c r="B9" s="56"/>
      <c r="C9" s="56" t="s">
        <v>77</v>
      </c>
    </row>
    <row r="10" spans="1:5" x14ac:dyDescent="0.25">
      <c r="A10" s="56" t="s">
        <v>78</v>
      </c>
      <c r="B10" s="56"/>
      <c r="C10" s="56" t="s">
        <v>79</v>
      </c>
    </row>
    <row r="11" spans="1:5" x14ac:dyDescent="0.25">
      <c r="A11" s="72" t="s">
        <v>80</v>
      </c>
      <c r="B11" s="56"/>
      <c r="C11" s="72" t="s">
        <v>81</v>
      </c>
    </row>
    <row r="12" spans="1:5" x14ac:dyDescent="0.25">
      <c r="A12" s="56" t="s">
        <v>82</v>
      </c>
      <c r="B12" s="56"/>
      <c r="C12" s="56" t="s">
        <v>83</v>
      </c>
    </row>
    <row r="13" spans="1:5" x14ac:dyDescent="0.25">
      <c r="A13" s="56" t="s">
        <v>84</v>
      </c>
      <c r="B13" s="56"/>
      <c r="C13" s="56" t="s">
        <v>85</v>
      </c>
    </row>
    <row r="14" spans="1:5" x14ac:dyDescent="0.25">
      <c r="A14" s="56" t="s">
        <v>86</v>
      </c>
      <c r="B14" s="56"/>
      <c r="C14" s="56" t="s">
        <v>87</v>
      </c>
    </row>
    <row r="15" spans="1:5" x14ac:dyDescent="0.25">
      <c r="A15" s="72" t="s">
        <v>88</v>
      </c>
      <c r="B15" s="56"/>
      <c r="C15" s="72" t="s">
        <v>89</v>
      </c>
    </row>
    <row r="16" spans="1:5" x14ac:dyDescent="0.25">
      <c r="A16" s="72" t="s">
        <v>90</v>
      </c>
      <c r="B16" s="56"/>
      <c r="C16" s="72" t="s">
        <v>91</v>
      </c>
    </row>
    <row r="17" spans="1:4" x14ac:dyDescent="0.25">
      <c r="A17" s="72" t="s">
        <v>92</v>
      </c>
      <c r="B17" s="56"/>
      <c r="C17" s="72" t="s">
        <v>93</v>
      </c>
    </row>
    <row r="18" spans="1:4" x14ac:dyDescent="0.25">
      <c r="A18" s="72" t="s">
        <v>94</v>
      </c>
      <c r="B18" s="56"/>
      <c r="C18" s="72" t="s">
        <v>95</v>
      </c>
    </row>
    <row r="19" spans="1:4" x14ac:dyDescent="0.25">
      <c r="A19" s="72" t="s">
        <v>67</v>
      </c>
      <c r="B19" s="56"/>
      <c r="C19" s="72" t="s">
        <v>96</v>
      </c>
    </row>
    <row r="21" spans="1:4" x14ac:dyDescent="0.25">
      <c r="A21" s="29" t="s">
        <v>97</v>
      </c>
      <c r="B21" s="30" t="s">
        <v>98</v>
      </c>
      <c r="C21" s="30" t="s">
        <v>99</v>
      </c>
      <c r="D21" s="31"/>
    </row>
    <row r="22" spans="1:4" x14ac:dyDescent="0.25">
      <c r="A22" s="108">
        <v>41397</v>
      </c>
      <c r="B22" s="32" t="str">
        <f>IF(ISBLANK($A22),"---", VLOOKUP($B$2,$A$8:$C$19,3,0) &amp; "_" &amp; VLOOKUP($B$4,$A$33:$B$65,2,0)&amp;"_"&amp;VLOOKUP($B$5,$A$68:$B$92,2,0)&amp;"_"&amp; TEXT(DAY($A22),"0#")&amp; TEXT(MONTH($A22),"0#")&amp; TEXT(YEAR($A22)-2000,"0#")&amp;".xls")</f>
        <v>Tool UC_SI_sl_030513.xls</v>
      </c>
      <c r="C22" s="64" t="s">
        <v>100</v>
      </c>
      <c r="D22" s="33"/>
    </row>
    <row r="23" spans="1:4" x14ac:dyDescent="0.25">
      <c r="A23" s="34">
        <v>41473</v>
      </c>
      <c r="B23" s="35" t="str">
        <f t="shared" ref="B23:B30" si="0">IF(ISBLANK($A23),"---", VLOOKUP($B$2,$A$8:$C$19,3,0) &amp; "_" &amp; VLOOKUP($B$4,$A$33:$B$65,2,0)&amp;"_"&amp;VLOOKUP($B$5,$A$68:$B$92,2,0)&amp;"_"&amp; TEXT(DAY($A23),"0#")&amp; TEXT(MONTH($A23),"0#")&amp; TEXT(YEAR($A23)-2000,"0#")&amp;".xls")</f>
        <v>Tool UC_SI_sl_180713.xls</v>
      </c>
      <c r="C23" s="106" t="s">
        <v>169</v>
      </c>
      <c r="D23" s="36"/>
    </row>
    <row r="24" spans="1:4" x14ac:dyDescent="0.25">
      <c r="A24" s="34">
        <v>41481</v>
      </c>
      <c r="B24" s="35" t="str">
        <f t="shared" si="0"/>
        <v>Tool UC_SI_sl_260713.xls</v>
      </c>
      <c r="C24" s="106" t="s">
        <v>168</v>
      </c>
      <c r="D24" s="36"/>
    </row>
    <row r="25" spans="1:4" x14ac:dyDescent="0.25">
      <c r="A25" s="34">
        <v>43920</v>
      </c>
      <c r="B25" s="35" t="str">
        <f t="shared" si="0"/>
        <v>Tool UC_SI_sl_300320.xls</v>
      </c>
      <c r="C25" s="35" t="s">
        <v>172</v>
      </c>
      <c r="D25" s="36"/>
    </row>
    <row r="26" spans="1:4" x14ac:dyDescent="0.25">
      <c r="A26" s="34">
        <v>45495</v>
      </c>
      <c r="B26" s="35" t="str">
        <f t="shared" si="0"/>
        <v>Tool UC_SI_sl_220724.xls</v>
      </c>
      <c r="C26" s="35" t="s">
        <v>245</v>
      </c>
      <c r="D26" s="36"/>
    </row>
    <row r="27" spans="1:4" x14ac:dyDescent="0.25">
      <c r="A27" s="34"/>
      <c r="B27" s="35" t="str">
        <f t="shared" si="0"/>
        <v>---</v>
      </c>
      <c r="C27" s="35"/>
      <c r="D27" s="36"/>
    </row>
    <row r="28" spans="1:4" x14ac:dyDescent="0.25">
      <c r="A28" s="34"/>
      <c r="B28" s="35" t="str">
        <f t="shared" si="0"/>
        <v>---</v>
      </c>
      <c r="C28" s="35"/>
      <c r="D28" s="36"/>
    </row>
    <row r="29" spans="1:4" x14ac:dyDescent="0.25">
      <c r="A29" s="34"/>
      <c r="B29" s="35" t="str">
        <f t="shared" si="0"/>
        <v>---</v>
      </c>
      <c r="C29" s="35"/>
      <c r="D29" s="36"/>
    </row>
    <row r="30" spans="1:4" x14ac:dyDescent="0.25">
      <c r="A30" s="62"/>
      <c r="B30" s="37" t="str">
        <f t="shared" si="0"/>
        <v>---</v>
      </c>
      <c r="C30" s="37"/>
      <c r="D30" s="38"/>
    </row>
    <row r="32" spans="1:4" x14ac:dyDescent="0.25">
      <c r="A32" s="13" t="s">
        <v>69</v>
      </c>
    </row>
    <row r="33" spans="1:2" x14ac:dyDescent="0.25">
      <c r="A33" s="17" t="s">
        <v>70</v>
      </c>
      <c r="B33" s="17" t="s">
        <v>101</v>
      </c>
    </row>
    <row r="34" spans="1:2" x14ac:dyDescent="0.25">
      <c r="A34" s="17" t="s">
        <v>102</v>
      </c>
      <c r="B34" s="17" t="s">
        <v>103</v>
      </c>
    </row>
    <row r="35" spans="1:2" x14ac:dyDescent="0.25">
      <c r="A35" s="17" t="s">
        <v>104</v>
      </c>
      <c r="B35" s="17" t="s">
        <v>30</v>
      </c>
    </row>
    <row r="36" spans="1:2" x14ac:dyDescent="0.25">
      <c r="A36" s="17" t="s">
        <v>105</v>
      </c>
      <c r="B36" s="17" t="s">
        <v>31</v>
      </c>
    </row>
    <row r="37" spans="1:2" x14ac:dyDescent="0.25">
      <c r="A37" s="17" t="s">
        <v>106</v>
      </c>
      <c r="B37" s="17" t="s">
        <v>32</v>
      </c>
    </row>
    <row r="38" spans="1:2" x14ac:dyDescent="0.25">
      <c r="A38" s="17" t="s">
        <v>107</v>
      </c>
      <c r="B38" s="17" t="s">
        <v>20</v>
      </c>
    </row>
    <row r="39" spans="1:2" x14ac:dyDescent="0.25">
      <c r="A39" s="17" t="s">
        <v>108</v>
      </c>
      <c r="B39" s="17" t="s">
        <v>33</v>
      </c>
    </row>
    <row r="40" spans="1:2" x14ac:dyDescent="0.25">
      <c r="A40" s="17" t="s">
        <v>109</v>
      </c>
      <c r="B40" s="17" t="s">
        <v>34</v>
      </c>
    </row>
    <row r="41" spans="1:2" x14ac:dyDescent="0.25">
      <c r="A41" s="17" t="s">
        <v>110</v>
      </c>
      <c r="B41" s="17" t="s">
        <v>35</v>
      </c>
    </row>
    <row r="42" spans="1:2" x14ac:dyDescent="0.25">
      <c r="A42" s="17" t="s">
        <v>111</v>
      </c>
      <c r="B42" s="17" t="s">
        <v>36</v>
      </c>
    </row>
    <row r="43" spans="1:2" x14ac:dyDescent="0.25">
      <c r="A43" s="17" t="s">
        <v>112</v>
      </c>
      <c r="B43" s="17" t="s">
        <v>37</v>
      </c>
    </row>
    <row r="44" spans="1:2" x14ac:dyDescent="0.25">
      <c r="A44" s="17" t="s">
        <v>113</v>
      </c>
      <c r="B44" s="17" t="s">
        <v>38</v>
      </c>
    </row>
    <row r="45" spans="1:2" x14ac:dyDescent="0.25">
      <c r="A45" s="17" t="s">
        <v>114</v>
      </c>
      <c r="B45" s="17" t="s">
        <v>39</v>
      </c>
    </row>
    <row r="46" spans="1:2" x14ac:dyDescent="0.25">
      <c r="A46" s="17" t="s">
        <v>115</v>
      </c>
      <c r="B46" s="17" t="s">
        <v>40</v>
      </c>
    </row>
    <row r="47" spans="1:2" x14ac:dyDescent="0.25">
      <c r="A47" s="17" t="s">
        <v>116</v>
      </c>
      <c r="B47" s="17" t="s">
        <v>41</v>
      </c>
    </row>
    <row r="48" spans="1:2" x14ac:dyDescent="0.25">
      <c r="A48" s="17" t="s">
        <v>117</v>
      </c>
      <c r="B48" s="17" t="s">
        <v>118</v>
      </c>
    </row>
    <row r="49" spans="1:2" x14ac:dyDescent="0.25">
      <c r="A49" s="17" t="s">
        <v>119</v>
      </c>
      <c r="B49" s="17" t="s">
        <v>42</v>
      </c>
    </row>
    <row r="50" spans="1:2" x14ac:dyDescent="0.25">
      <c r="A50" s="17" t="s">
        <v>120</v>
      </c>
      <c r="B50" s="17" t="s">
        <v>43</v>
      </c>
    </row>
    <row r="51" spans="1:2" x14ac:dyDescent="0.25">
      <c r="A51" s="17" t="s">
        <v>121</v>
      </c>
      <c r="B51" s="17" t="s">
        <v>44</v>
      </c>
    </row>
    <row r="52" spans="1:2" x14ac:dyDescent="0.25">
      <c r="A52" s="17" t="s">
        <v>122</v>
      </c>
      <c r="B52" s="17" t="s">
        <v>21</v>
      </c>
    </row>
    <row r="53" spans="1:2" x14ac:dyDescent="0.25">
      <c r="A53" s="17" t="s">
        <v>123</v>
      </c>
      <c r="B53" s="17" t="s">
        <v>6</v>
      </c>
    </row>
    <row r="54" spans="1:2" x14ac:dyDescent="0.25">
      <c r="A54" s="17" t="s">
        <v>124</v>
      </c>
      <c r="B54" s="17" t="s">
        <v>7</v>
      </c>
    </row>
    <row r="55" spans="1:2" x14ac:dyDescent="0.25">
      <c r="A55" s="17" t="s">
        <v>125</v>
      </c>
      <c r="B55" s="17" t="s">
        <v>8</v>
      </c>
    </row>
    <row r="56" spans="1:2" x14ac:dyDescent="0.25">
      <c r="A56" s="17" t="s">
        <v>126</v>
      </c>
      <c r="B56" s="17" t="s">
        <v>9</v>
      </c>
    </row>
    <row r="57" spans="1:2" x14ac:dyDescent="0.25">
      <c r="A57" s="17" t="s">
        <v>127</v>
      </c>
      <c r="B57" s="17" t="s">
        <v>18</v>
      </c>
    </row>
    <row r="58" spans="1:2" x14ac:dyDescent="0.25">
      <c r="A58" s="17" t="s">
        <v>128</v>
      </c>
      <c r="B58" s="17" t="s">
        <v>10</v>
      </c>
    </row>
    <row r="59" spans="1:2" x14ac:dyDescent="0.25">
      <c r="A59" s="17" t="s">
        <v>129</v>
      </c>
      <c r="B59" s="17" t="s">
        <v>11</v>
      </c>
    </row>
    <row r="60" spans="1:2" x14ac:dyDescent="0.25">
      <c r="A60" s="17" t="s">
        <v>130</v>
      </c>
      <c r="B60" s="17" t="s">
        <v>12</v>
      </c>
    </row>
    <row r="61" spans="1:2" x14ac:dyDescent="0.25">
      <c r="A61" s="17" t="s">
        <v>131</v>
      </c>
      <c r="B61" s="17" t="s">
        <v>13</v>
      </c>
    </row>
    <row r="62" spans="1:2" x14ac:dyDescent="0.25">
      <c r="A62" s="17" t="s">
        <v>132</v>
      </c>
      <c r="B62" s="17" t="s">
        <v>14</v>
      </c>
    </row>
    <row r="63" spans="1:2" x14ac:dyDescent="0.25">
      <c r="A63" s="17" t="s">
        <v>133</v>
      </c>
      <c r="B63" s="17" t="s">
        <v>15</v>
      </c>
    </row>
    <row r="64" spans="1:2" x14ac:dyDescent="0.25">
      <c r="A64" s="17" t="s">
        <v>134</v>
      </c>
      <c r="B64" s="17" t="s">
        <v>16</v>
      </c>
    </row>
    <row r="65" spans="1:2" x14ac:dyDescent="0.25">
      <c r="A65" s="17" t="s">
        <v>135</v>
      </c>
      <c r="B65" s="17" t="s">
        <v>17</v>
      </c>
    </row>
    <row r="67" spans="1:2" x14ac:dyDescent="0.25">
      <c r="A67" s="13" t="s">
        <v>136</v>
      </c>
    </row>
    <row r="68" spans="1:2" x14ac:dyDescent="0.25">
      <c r="A68" s="18" t="s">
        <v>137</v>
      </c>
      <c r="B68" s="18" t="s">
        <v>47</v>
      </c>
    </row>
    <row r="69" spans="1:2" x14ac:dyDescent="0.25">
      <c r="A69" s="18" t="s">
        <v>138</v>
      </c>
      <c r="B69" s="18" t="s">
        <v>48</v>
      </c>
    </row>
    <row r="70" spans="1:2" x14ac:dyDescent="0.25">
      <c r="A70" s="18" t="s">
        <v>139</v>
      </c>
      <c r="B70" s="18" t="s">
        <v>22</v>
      </c>
    </row>
    <row r="71" spans="1:2" x14ac:dyDescent="0.25">
      <c r="A71" s="18" t="s">
        <v>140</v>
      </c>
      <c r="B71" s="18" t="s">
        <v>141</v>
      </c>
    </row>
    <row r="72" spans="1:2" x14ac:dyDescent="0.25">
      <c r="A72" s="18" t="s">
        <v>142</v>
      </c>
      <c r="B72" s="18" t="s">
        <v>143</v>
      </c>
    </row>
    <row r="73" spans="1:2" x14ac:dyDescent="0.25">
      <c r="A73" s="18" t="s">
        <v>144</v>
      </c>
      <c r="B73" s="18" t="s">
        <v>49</v>
      </c>
    </row>
    <row r="74" spans="1:2" x14ac:dyDescent="0.25">
      <c r="A74" s="18" t="s">
        <v>145</v>
      </c>
      <c r="B74" s="18" t="s">
        <v>146</v>
      </c>
    </row>
    <row r="75" spans="1:2" x14ac:dyDescent="0.25">
      <c r="A75" s="18" t="s">
        <v>147</v>
      </c>
      <c r="B75" s="18" t="s">
        <v>50</v>
      </c>
    </row>
    <row r="76" spans="1:2" x14ac:dyDescent="0.25">
      <c r="A76" s="18" t="s">
        <v>72</v>
      </c>
      <c r="B76" s="18" t="s">
        <v>148</v>
      </c>
    </row>
    <row r="77" spans="1:2" x14ac:dyDescent="0.25">
      <c r="A77" s="18" t="s">
        <v>149</v>
      </c>
      <c r="B77" s="18" t="s">
        <v>51</v>
      </c>
    </row>
    <row r="78" spans="1:2" x14ac:dyDescent="0.25">
      <c r="A78" s="18" t="s">
        <v>150</v>
      </c>
      <c r="B78" s="18" t="s">
        <v>151</v>
      </c>
    </row>
    <row r="79" spans="1:2" x14ac:dyDescent="0.25">
      <c r="A79" s="18" t="s">
        <v>152</v>
      </c>
      <c r="B79" s="18" t="s">
        <v>52</v>
      </c>
    </row>
    <row r="80" spans="1:2" x14ac:dyDescent="0.25">
      <c r="A80" s="18" t="s">
        <v>153</v>
      </c>
      <c r="B80" s="18" t="s">
        <v>53</v>
      </c>
    </row>
    <row r="81" spans="1:2" x14ac:dyDescent="0.25">
      <c r="A81" s="18" t="s">
        <v>154</v>
      </c>
      <c r="B81" s="18" t="s">
        <v>54</v>
      </c>
    </row>
    <row r="82" spans="1:2" x14ac:dyDescent="0.25">
      <c r="A82" s="18" t="s">
        <v>155</v>
      </c>
      <c r="B82" s="18" t="s">
        <v>55</v>
      </c>
    </row>
    <row r="83" spans="1:2" x14ac:dyDescent="0.25">
      <c r="A83" s="18" t="s">
        <v>156</v>
      </c>
      <c r="B83" s="18" t="s">
        <v>56</v>
      </c>
    </row>
    <row r="84" spans="1:2" x14ac:dyDescent="0.25">
      <c r="A84" s="18" t="s">
        <v>157</v>
      </c>
      <c r="B84" s="18" t="s">
        <v>23</v>
      </c>
    </row>
    <row r="85" spans="1:2" x14ac:dyDescent="0.25">
      <c r="A85" s="18" t="s">
        <v>158</v>
      </c>
      <c r="B85" s="18" t="s">
        <v>24</v>
      </c>
    </row>
    <row r="86" spans="1:2" x14ac:dyDescent="0.25">
      <c r="A86" s="18" t="s">
        <v>159</v>
      </c>
      <c r="B86" s="18" t="s">
        <v>25</v>
      </c>
    </row>
    <row r="87" spans="1:2" x14ac:dyDescent="0.25">
      <c r="A87" s="18" t="s">
        <v>160</v>
      </c>
      <c r="B87" s="18" t="s">
        <v>26</v>
      </c>
    </row>
    <row r="88" spans="1:2" x14ac:dyDescent="0.25">
      <c r="A88" s="18" t="s">
        <v>161</v>
      </c>
      <c r="B88" s="18" t="s">
        <v>27</v>
      </c>
    </row>
    <row r="89" spans="1:2" x14ac:dyDescent="0.25">
      <c r="A89" s="18" t="s">
        <v>162</v>
      </c>
      <c r="B89" s="18" t="s">
        <v>28</v>
      </c>
    </row>
    <row r="90" spans="1:2" x14ac:dyDescent="0.25">
      <c r="A90" s="18" t="s">
        <v>163</v>
      </c>
      <c r="B90" s="18" t="s">
        <v>164</v>
      </c>
    </row>
    <row r="91" spans="1:2" x14ac:dyDescent="0.25">
      <c r="A91" s="18" t="s">
        <v>165</v>
      </c>
      <c r="B91" s="18" t="s">
        <v>29</v>
      </c>
    </row>
    <row r="92" spans="1:2" x14ac:dyDescent="0.25">
      <c r="A92" s="18" t="s">
        <v>166</v>
      </c>
      <c r="B92" s="18" t="s">
        <v>167</v>
      </c>
    </row>
  </sheetData>
  <sheetProtection sheet="1" formatCells="0" formatColumns="0" formatRows="0"/>
  <phoneticPr fontId="32" type="noConversion"/>
  <dataValidations count="4">
    <dataValidation type="list" allowBlank="1" showInputMessage="1" showErrorMessage="1" sqref="B3" xr:uid="{00000000-0002-0000-0500-000000000000}">
      <formula1>$A$22:$A$30</formula1>
    </dataValidation>
    <dataValidation type="list" allowBlank="1" showInputMessage="1" showErrorMessage="1" sqref="B5" xr:uid="{00000000-0002-0000-0500-000001000000}">
      <formula1>$A$68:$A$92</formula1>
    </dataValidation>
    <dataValidation type="list" allowBlank="1" showInputMessage="1" showErrorMessage="1" sqref="B4" xr:uid="{00000000-0002-0000-0500-000002000000}">
      <formula1>$A$33:$A$65</formula1>
    </dataValidation>
    <dataValidation type="list" allowBlank="1" showInputMessage="1" showErrorMessage="1" sqref="B2" xr:uid="{00000000-0002-0000-0500-000003000000}">
      <formula1>$A$8:$A$19</formula1>
    </dataValidation>
  </dataValidations>
  <pageMargins left="0.78740157480314965" right="0.78740157480314965" top="0.98425196850393704" bottom="0.98425196850393704" header="0.51181102362204722" footer="0.51181102362204722"/>
  <pageSetup paperSize="9" scale="10" orientation="portrait" r:id="rId1"/>
  <headerFooter alignWithMargins="0">
    <oddHeader>&amp;L&amp;F, &amp;A&amp;R&amp;D, &amp;T</oddHeader>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6</vt:i4>
      </vt:variant>
      <vt:variant>
        <vt:lpstr>Imenovani obsegi</vt:lpstr>
      </vt:variant>
      <vt:variant>
        <vt:i4>9</vt:i4>
      </vt:variant>
    </vt:vector>
  </HeadingPairs>
  <TitlesOfParts>
    <vt:vector size="15" baseType="lpstr">
      <vt:lpstr>Guidelines and conditions</vt:lpstr>
      <vt:lpstr>ToolUnreasonableCosts</vt:lpstr>
      <vt:lpstr>EUwideConstants</vt:lpstr>
      <vt:lpstr>MSParameters</vt:lpstr>
      <vt:lpstr>Translations</vt:lpstr>
      <vt:lpstr>VersionDocumentation</vt:lpstr>
      <vt:lpstr>CNTR_SmallEmitter</vt:lpstr>
      <vt:lpstr>CNTR_TrueFalse</vt:lpstr>
      <vt:lpstr>EUconst_ERR_Inconsistent</vt:lpstr>
      <vt:lpstr>EUconst_UncertaintyThresholds</vt:lpstr>
      <vt:lpstr>JUMP_b_Guidelines_Top</vt:lpstr>
      <vt:lpstr>JUMP_I_Top</vt:lpstr>
      <vt:lpstr>'Guidelines and conditions'!Področje_tiskanja</vt:lpstr>
      <vt:lpstr>ToolUnreasonableCosts!Področje_tiskanja</vt:lpstr>
      <vt:lpstr>VersionDocumentation!Področje_tiskanja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Tool for Unreasonable Costs for EU ETS installations</dc:title>
  <dc:subject>in accordance with the Regulation pursuant to Article 14 of the EU ETS Directive</dc:subject>
  <dc:creator>Christian.Heller@umweltbundesamt.at</dc:creator>
  <dc:description>The template for Monitoring plans was developed by Umweltbundesamt on behalf of DG CLIMA. _x000d_
Authors: Christian Heller / Hubert Fallmann</dc:description>
  <cp:lastModifiedBy>Klara Poličnik</cp:lastModifiedBy>
  <cp:lastPrinted>2013-05-01T18:10:20Z</cp:lastPrinted>
  <dcterms:created xsi:type="dcterms:W3CDTF">2008-05-26T08:52:55Z</dcterms:created>
  <dcterms:modified xsi:type="dcterms:W3CDTF">2024-07-30T08:19:33Z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