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"/>
    </mc:Choice>
  </mc:AlternateContent>
  <bookViews>
    <workbookView xWindow="0" yWindow="0" windowWidth="38400" windowHeight="15900"/>
  </bookViews>
  <sheets>
    <sheet name="PREDRAČUN ENOSTAVNI" sheetId="43" r:id="rId1"/>
  </sheets>
  <definedNames>
    <definedName name="_xlnm._FilterDatabase" localSheetId="0" hidden="1">'PREDRAČUN ENOSTAVNI'!$A$10:$S$63</definedName>
    <definedName name="_xlnm.Print_Titles" localSheetId="0">'PREDRAČUN ENOSTAVNI'!$1:$11</definedName>
  </definedNames>
  <calcPr calcId="162913"/>
</workbook>
</file>

<file path=xl/calcChain.xml><?xml version="1.0" encoding="utf-8"?>
<calcChain xmlns="http://schemas.openxmlformats.org/spreadsheetml/2006/main">
  <c r="P42" i="43" l="1"/>
  <c r="Q42" i="43" s="1"/>
  <c r="O42" i="43"/>
  <c r="L42" i="43"/>
  <c r="M42" i="43" s="1"/>
  <c r="J42" i="43"/>
  <c r="K42" i="43" s="1"/>
  <c r="P41" i="43"/>
  <c r="Q41" i="43" s="1"/>
  <c r="O41" i="43"/>
  <c r="L41" i="43"/>
  <c r="M41" i="43" s="1"/>
  <c r="J41" i="43"/>
  <c r="K41" i="43" s="1"/>
  <c r="P40" i="43"/>
  <c r="Q40" i="43" s="1"/>
  <c r="O40" i="43"/>
  <c r="L40" i="43"/>
  <c r="M40" i="43" s="1"/>
  <c r="J40" i="43"/>
  <c r="K40" i="43" s="1"/>
  <c r="P39" i="43"/>
  <c r="Q39" i="43" s="1"/>
  <c r="O39" i="43"/>
  <c r="L39" i="43"/>
  <c r="M39" i="43" s="1"/>
  <c r="J39" i="43"/>
  <c r="K39" i="43" s="1"/>
  <c r="P38" i="43"/>
  <c r="Q38" i="43" s="1"/>
  <c r="O38" i="43"/>
  <c r="L38" i="43"/>
  <c r="M38" i="43" s="1"/>
  <c r="J38" i="43"/>
  <c r="K38" i="43" s="1"/>
  <c r="N38" i="43" l="1"/>
  <c r="N39" i="43"/>
  <c r="N40" i="43"/>
  <c r="N41" i="43"/>
  <c r="N42" i="43"/>
  <c r="P50" i="43" l="1"/>
  <c r="Q50" i="43" s="1"/>
  <c r="O50" i="43"/>
  <c r="L50" i="43"/>
  <c r="M50" i="43" s="1"/>
  <c r="J50" i="43"/>
  <c r="K50" i="43" s="1"/>
  <c r="N50" i="43" l="1"/>
  <c r="P24" i="43" l="1"/>
  <c r="Q24" i="43" s="1"/>
  <c r="O24" i="43"/>
  <c r="L24" i="43"/>
  <c r="M24" i="43" s="1"/>
  <c r="J24" i="43"/>
  <c r="K24" i="43" s="1"/>
  <c r="P22" i="43"/>
  <c r="Q22" i="43" s="1"/>
  <c r="O22" i="43"/>
  <c r="L22" i="43"/>
  <c r="J22" i="43"/>
  <c r="K22" i="43" s="1"/>
  <c r="P14" i="43"/>
  <c r="Q14" i="43" s="1"/>
  <c r="O14" i="43"/>
  <c r="L14" i="43"/>
  <c r="M14" i="43" s="1"/>
  <c r="J14" i="43"/>
  <c r="K14" i="43" s="1"/>
  <c r="P30" i="43"/>
  <c r="Q30" i="43" s="1"/>
  <c r="O30" i="43"/>
  <c r="L30" i="43"/>
  <c r="J30" i="43"/>
  <c r="K30" i="43" s="1"/>
  <c r="P53" i="43"/>
  <c r="Q53" i="43" s="1"/>
  <c r="O53" i="43"/>
  <c r="L53" i="43"/>
  <c r="M53" i="43" s="1"/>
  <c r="J53" i="43"/>
  <c r="K53" i="43" s="1"/>
  <c r="P27" i="43"/>
  <c r="Q27" i="43" s="1"/>
  <c r="O27" i="43"/>
  <c r="L27" i="43"/>
  <c r="M27" i="43" s="1"/>
  <c r="N27" i="43" s="1"/>
  <c r="J27" i="43"/>
  <c r="K27" i="43" s="1"/>
  <c r="P16" i="43"/>
  <c r="Q16" i="43" s="1"/>
  <c r="O16" i="43"/>
  <c r="L16" i="43"/>
  <c r="M16" i="43" s="1"/>
  <c r="J16" i="43"/>
  <c r="K16" i="43" s="1"/>
  <c r="P37" i="43"/>
  <c r="Q37" i="43" s="1"/>
  <c r="O37" i="43"/>
  <c r="L37" i="43"/>
  <c r="M37" i="43" s="1"/>
  <c r="J37" i="43"/>
  <c r="K37" i="43" s="1"/>
  <c r="P36" i="43"/>
  <c r="Q36" i="43" s="1"/>
  <c r="O36" i="43"/>
  <c r="L36" i="43"/>
  <c r="J36" i="43"/>
  <c r="K36" i="43" s="1"/>
  <c r="P13" i="43"/>
  <c r="Q13" i="43" s="1"/>
  <c r="O13" i="43"/>
  <c r="L13" i="43"/>
  <c r="M13" i="43" s="1"/>
  <c r="N13" i="43" s="1"/>
  <c r="J13" i="43"/>
  <c r="K13" i="43" s="1"/>
  <c r="P26" i="43"/>
  <c r="Q26" i="43" s="1"/>
  <c r="O26" i="43"/>
  <c r="L26" i="43"/>
  <c r="J26" i="43"/>
  <c r="K26" i="43" s="1"/>
  <c r="P48" i="43"/>
  <c r="Q48" i="43" s="1"/>
  <c r="O48" i="43"/>
  <c r="L48" i="43"/>
  <c r="M48" i="43" s="1"/>
  <c r="J48" i="43"/>
  <c r="K48" i="43" s="1"/>
  <c r="P55" i="43"/>
  <c r="Q55" i="43" s="1"/>
  <c r="O55" i="43"/>
  <c r="L55" i="43"/>
  <c r="J55" i="43"/>
  <c r="K55" i="43" s="1"/>
  <c r="P47" i="43"/>
  <c r="Q47" i="43" s="1"/>
  <c r="O47" i="43"/>
  <c r="L47" i="43"/>
  <c r="J47" i="43"/>
  <c r="K47" i="43" s="1"/>
  <c r="P46" i="43"/>
  <c r="Q46" i="43" s="1"/>
  <c r="O46" i="43"/>
  <c r="L46" i="43"/>
  <c r="J46" i="43"/>
  <c r="K46" i="43" s="1"/>
  <c r="P31" i="43"/>
  <c r="Q31" i="43" s="1"/>
  <c r="O31" i="43"/>
  <c r="L31" i="43"/>
  <c r="M31" i="43" s="1"/>
  <c r="J31" i="43"/>
  <c r="K31" i="43" s="1"/>
  <c r="P35" i="43"/>
  <c r="Q35" i="43" s="1"/>
  <c r="O35" i="43"/>
  <c r="L35" i="43"/>
  <c r="J35" i="43"/>
  <c r="K35" i="43" s="1"/>
  <c r="P34" i="43"/>
  <c r="Q34" i="43" s="1"/>
  <c r="O34" i="43"/>
  <c r="L34" i="43"/>
  <c r="M34" i="43" s="1"/>
  <c r="J34" i="43"/>
  <c r="K34" i="43" s="1"/>
  <c r="P52" i="43"/>
  <c r="Q52" i="43" s="1"/>
  <c r="O52" i="43"/>
  <c r="L52" i="43"/>
  <c r="M52" i="43" s="1"/>
  <c r="J52" i="43"/>
  <c r="K52" i="43" s="1"/>
  <c r="P28" i="43"/>
  <c r="Q28" i="43" s="1"/>
  <c r="O28" i="43"/>
  <c r="L28" i="43"/>
  <c r="M28" i="43" s="1"/>
  <c r="N28" i="43" s="1"/>
  <c r="J28" i="43"/>
  <c r="K28" i="43" s="1"/>
  <c r="P25" i="43"/>
  <c r="Q25" i="43" s="1"/>
  <c r="O25" i="43"/>
  <c r="L25" i="43"/>
  <c r="J25" i="43"/>
  <c r="K25" i="43" s="1"/>
  <c r="P23" i="43"/>
  <c r="Q23" i="43" s="1"/>
  <c r="O23" i="43"/>
  <c r="L23" i="43"/>
  <c r="M23" i="43" s="1"/>
  <c r="N23" i="43" s="1"/>
  <c r="J23" i="43"/>
  <c r="K23" i="43" s="1"/>
  <c r="P60" i="43"/>
  <c r="Q60" i="43" s="1"/>
  <c r="O60" i="43"/>
  <c r="L60" i="43"/>
  <c r="J60" i="43"/>
  <c r="K60" i="43" s="1"/>
  <c r="P45" i="43"/>
  <c r="Q45" i="43" s="1"/>
  <c r="O45" i="43"/>
  <c r="L45" i="43"/>
  <c r="M45" i="43" s="1"/>
  <c r="N45" i="43" s="1"/>
  <c r="J45" i="43"/>
  <c r="K45" i="43" s="1"/>
  <c r="P33" i="43"/>
  <c r="Q33" i="43" s="1"/>
  <c r="O33" i="43"/>
  <c r="L33" i="43"/>
  <c r="J33" i="43"/>
  <c r="K33" i="43" s="1"/>
  <c r="P57" i="43"/>
  <c r="Q57" i="43" s="1"/>
  <c r="O57" i="43"/>
  <c r="L57" i="43"/>
  <c r="J57" i="43"/>
  <c r="K57" i="43" s="1"/>
  <c r="P58" i="43"/>
  <c r="Q58" i="43" s="1"/>
  <c r="O58" i="43"/>
  <c r="L58" i="43"/>
  <c r="M58" i="43" s="1"/>
  <c r="J58" i="43"/>
  <c r="K58" i="43" s="1"/>
  <c r="P18" i="43"/>
  <c r="Q18" i="43" s="1"/>
  <c r="O18" i="43"/>
  <c r="L18" i="43"/>
  <c r="M18" i="43" s="1"/>
  <c r="N18" i="43" s="1"/>
  <c r="J18" i="43"/>
  <c r="K18" i="43" s="1"/>
  <c r="P56" i="43"/>
  <c r="Q56" i="43" s="1"/>
  <c r="O56" i="43"/>
  <c r="L56" i="43"/>
  <c r="J56" i="43"/>
  <c r="K56" i="43" s="1"/>
  <c r="P20" i="43"/>
  <c r="Q20" i="43" s="1"/>
  <c r="O20" i="43"/>
  <c r="L20" i="43"/>
  <c r="M20" i="43" s="1"/>
  <c r="N20" i="43" s="1"/>
  <c r="J20" i="43"/>
  <c r="K20" i="43" s="1"/>
  <c r="P59" i="43"/>
  <c r="Q59" i="43" s="1"/>
  <c r="O59" i="43"/>
  <c r="L59" i="43"/>
  <c r="M59" i="43" s="1"/>
  <c r="J59" i="43"/>
  <c r="K59" i="43" s="1"/>
  <c r="P19" i="43"/>
  <c r="Q19" i="43" s="1"/>
  <c r="O19" i="43"/>
  <c r="L19" i="43"/>
  <c r="J19" i="43"/>
  <c r="K19" i="43" s="1"/>
  <c r="P17" i="43"/>
  <c r="Q17" i="43" s="1"/>
  <c r="O17" i="43"/>
  <c r="L17" i="43"/>
  <c r="M17" i="43" s="1"/>
  <c r="J17" i="43"/>
  <c r="K17" i="43" s="1"/>
  <c r="P44" i="43"/>
  <c r="Q44" i="43" s="1"/>
  <c r="O44" i="43"/>
  <c r="L44" i="43"/>
  <c r="M44" i="43" s="1"/>
  <c r="N44" i="43" s="1"/>
  <c r="J44" i="43"/>
  <c r="K44" i="43" s="1"/>
  <c r="R9" i="43"/>
  <c r="N24" i="43" l="1"/>
  <c r="N52" i="43"/>
  <c r="N59" i="43"/>
  <c r="N16" i="43"/>
  <c r="N53" i="43"/>
  <c r="N31" i="43"/>
  <c r="M57" i="43"/>
  <c r="N57" i="43" s="1"/>
  <c r="M36" i="43"/>
  <c r="N36" i="43" s="1"/>
  <c r="M30" i="43"/>
  <c r="N30" i="43" s="1"/>
  <c r="M55" i="43"/>
  <c r="N55" i="43" s="1"/>
  <c r="N37" i="43"/>
  <c r="N14" i="43"/>
  <c r="M60" i="43"/>
  <c r="N60" i="43" s="1"/>
  <c r="M26" i="43"/>
  <c r="N26" i="43" s="1"/>
  <c r="N58" i="43"/>
  <c r="N34" i="43"/>
  <c r="M35" i="43"/>
  <c r="N35" i="43" s="1"/>
  <c r="M46" i="43"/>
  <c r="N46" i="43" s="1"/>
  <c r="N48" i="43"/>
  <c r="M19" i="43"/>
  <c r="N19" i="43" s="1"/>
  <c r="Q9" i="43"/>
  <c r="N17" i="43"/>
  <c r="M56" i="43"/>
  <c r="N56" i="43" s="1"/>
  <c r="M33" i="43"/>
  <c r="N33" i="43" s="1"/>
  <c r="M25" i="43"/>
  <c r="N25" i="43" s="1"/>
  <c r="M47" i="43"/>
  <c r="N47" i="43" s="1"/>
  <c r="M22" i="43"/>
  <c r="N22" i="43" s="1"/>
</calcChain>
</file>

<file path=xl/sharedStrings.xml><?xml version="1.0" encoding="utf-8"?>
<sst xmlns="http://schemas.openxmlformats.org/spreadsheetml/2006/main" count="241" uniqueCount="135">
  <si>
    <t>Standard</t>
  </si>
  <si>
    <t>E/M</t>
  </si>
  <si>
    <t>22% DDV              v EUR</t>
  </si>
  <si>
    <t>Cena na E/M brez DDV v EUR za ponujeno embalažo ponudnika izhajajoč iz cene na E/M brez DDV v EUR za liter/kg</t>
  </si>
  <si>
    <t>MAZIVA IN TEHNIČNE TEKOČINE ZA LETALSKO ENOTO</t>
  </si>
  <si>
    <t>NAZIV PONUDNIKA - DOBAVITELJA</t>
  </si>
  <si>
    <t>USTREZNOST SKLOPA</t>
  </si>
  <si>
    <t>OPOMBA / OBRAZLOŽITEV ZA ZAVRNITEV</t>
  </si>
  <si>
    <t>USTREZNOST TEHNIČNA</t>
  </si>
  <si>
    <t xml:space="preserve">Obrazec »PREDRAČUN ENOSTAVNI« </t>
  </si>
  <si>
    <t>Ponudnik:</t>
  </si>
  <si>
    <t>Številka in datum ponudbe:</t>
  </si>
  <si>
    <t>Pozicija</t>
  </si>
  <si>
    <t>Opis blaga/ sredstva</t>
  </si>
  <si>
    <t>Komercialni naziv blaga/ sredstva</t>
  </si>
  <si>
    <t>Ponujena embalaža ponudnika                             izražena v liter/kg upoštevajoč zahtevano         embalažo</t>
  </si>
  <si>
    <t>Zahtevana embalaža                 v liter/kg/ml/g/mg</t>
  </si>
  <si>
    <t>10=8*0,22</t>
  </si>
  <si>
    <t>11=8+10</t>
  </si>
  <si>
    <t>12=5*8</t>
  </si>
  <si>
    <t>13=12*0,22</t>
  </si>
  <si>
    <t>14=12+13</t>
  </si>
  <si>
    <t>Vrednost brez DDV v EUR za celotno količino</t>
  </si>
  <si>
    <t>Vrednost DDV v EUR za celotno količino</t>
  </si>
  <si>
    <t>Skupna vrednost z DDV v EUR za celotno količino</t>
  </si>
  <si>
    <t>15=8*9</t>
  </si>
  <si>
    <t>HIDRAVLIČNA OLJA</t>
  </si>
  <si>
    <t>MASTI</t>
  </si>
  <si>
    <t>OLJA ZA MENJALNIKE</t>
  </si>
  <si>
    <t>MAZIVA ZA SKOV 8X8</t>
  </si>
  <si>
    <t>MOTORNA OLJA</t>
  </si>
  <si>
    <t>MAZIVA ZA VODNA PLOVILA</t>
  </si>
  <si>
    <t>OLJA</t>
  </si>
  <si>
    <t>TEHNIČNE TEKOČINE</t>
  </si>
  <si>
    <t>SAE 10w-40; API SN/CF; ACEA A3/B4; RN 0700; MB 229.1</t>
  </si>
  <si>
    <t>od 50 do 60 lit</t>
  </si>
  <si>
    <t xml:space="preserve">Mast bela, sintetična, v spreju </t>
  </si>
  <si>
    <t xml:space="preserve">200 - 1000 ml </t>
  </si>
  <si>
    <t>lit</t>
  </si>
  <si>
    <t>Z EP aditivi, območje uporabe: -30°C do + 140°C</t>
  </si>
  <si>
    <t xml:space="preserve">Antikorozijsko olje v spreju  </t>
  </si>
  <si>
    <t>MIL-C-150740; DIN 50-021</t>
  </si>
  <si>
    <t>200 - 1000 ml</t>
  </si>
  <si>
    <t>Sredstvo za hladilni sistem vozil Renault, antifriz, -40 °C, rumen, koncentrat</t>
  </si>
  <si>
    <t>ASTM D3306, Renault RX type D, ASTM D3306, Renault 41-01-001/-T</t>
  </si>
  <si>
    <t>od 3 do 5 lit</t>
  </si>
  <si>
    <t>Glicerin za mazanje tesnil</t>
  </si>
  <si>
    <t>do 5 lit</t>
  </si>
  <si>
    <t>Sredstvo za čiščenje zavornih oblog v spreju</t>
  </si>
  <si>
    <t>Mast litijeva z EP aditivi</t>
  </si>
  <si>
    <t>NLGI-2; viskoznost baznega olja pri 40°C: 220 - 250 cSt;         temperaturno območje uporabe: -20°C do +130°C</t>
  </si>
  <si>
    <t>od 200 do 1000 gr                 (kartuša)</t>
  </si>
  <si>
    <t>kg</t>
  </si>
  <si>
    <t>Sredstvo za hladilne sisteme motorjev iz aluminija, litega železa in lahkih zlitin, etilen glikolni antifriz, -40 °C, moder, koncentrat</t>
  </si>
  <si>
    <t>SAE J1034, MB 325.0; MAN 324 tip NF</t>
  </si>
  <si>
    <t>TOYOTA SUPER LONG LIFE COOLANT</t>
  </si>
  <si>
    <t>Sredstvo za hladilne sisteme motorjev vozil Toyota</t>
  </si>
  <si>
    <t>Lepilo</t>
  </si>
  <si>
    <t>20 ml</t>
  </si>
  <si>
    <t>LOCTITE 480</t>
  </si>
  <si>
    <t>Tesnilna masa</t>
  </si>
  <si>
    <t>50 ml</t>
  </si>
  <si>
    <t>LOCTITE 510</t>
  </si>
  <si>
    <t>LOCTITE 542</t>
  </si>
  <si>
    <t>KLUBERSYNTH GEM 4-22ON</t>
  </si>
  <si>
    <t>ISO 12925-1: CKC 220; DIN 51502: CLP HC 220; KV=220 cSt; temperaturno območje uporabe: -40°C do +140°C</t>
  </si>
  <si>
    <t>od 10 do 20</t>
  </si>
  <si>
    <t>Za visoke pritiske</t>
  </si>
  <si>
    <t>do 1 kg</t>
  </si>
  <si>
    <t>SAE 20W-20; API CF-4; ACEA E2/B4; MB 228.0</t>
  </si>
  <si>
    <t>od 10 do 20 lit</t>
  </si>
  <si>
    <t>Motorno olje za delovne stroje/agregate</t>
  </si>
  <si>
    <t>Nitro razredčilo</t>
  </si>
  <si>
    <t>Sredstvo za čiščenje</t>
  </si>
  <si>
    <t>1 lit</t>
  </si>
  <si>
    <t>TOYOTA 75W LF</t>
  </si>
  <si>
    <t>Olje za razdelilnik pogona terenskega vozila Toyota</t>
  </si>
  <si>
    <t>Olje za avtomatski menjalnik terenskega vozila Toyota</t>
  </si>
  <si>
    <t>TOYOTA Genuine ATF WS</t>
  </si>
  <si>
    <t xml:space="preserve">TOYOTA Genuine Diferential Gear Oil LT 75W-85 </t>
  </si>
  <si>
    <t>Olje za sprednje in zadnje diferenciale terenskega vozila Toyota</t>
  </si>
  <si>
    <t>Sintetično olje za dvotaktne motorje Husqvarna</t>
  </si>
  <si>
    <t>Biorazgradljivo</t>
  </si>
  <si>
    <t>HUSQUARNA OIL XP</t>
  </si>
  <si>
    <t>Olje za hidravlični zavorni sistem</t>
  </si>
  <si>
    <t>DOT 5.1; nesilikonsko</t>
  </si>
  <si>
    <t>Zavorna tekočina</t>
  </si>
  <si>
    <t>DOT 4; SAE- J1703; ISO 4925</t>
  </si>
  <si>
    <t>DOT 5, silikonsko</t>
  </si>
  <si>
    <t xml:space="preserve">Olje motorno za terensko vozilo Toyota </t>
  </si>
  <si>
    <t>SAE 5W-30, ACEA C2</t>
  </si>
  <si>
    <t>SAE 0W-30, ACEA C2</t>
  </si>
  <si>
    <t xml:space="preserve">Olje motorno za nizke temperature za terensko vozilo Toyota </t>
  </si>
  <si>
    <t>Sredstvo za odvijanje, v spreju</t>
  </si>
  <si>
    <t>do 1000 ml</t>
  </si>
  <si>
    <t>Motorno olje za dizelske motorje</t>
  </si>
  <si>
    <t>SAE 10W-40; ACEA E4/E7; MB 228.5,  MAN M3277, MAN M 3377</t>
  </si>
  <si>
    <t>Olje za menjalnik osebnega vozila</t>
  </si>
  <si>
    <t>SAE 75W-80; API GL-5; MIL-L-2105 D</t>
  </si>
  <si>
    <t>Mast grafitna v spreju</t>
  </si>
  <si>
    <t>temperaturno območje uporabe: -180°C do +450°C</t>
  </si>
  <si>
    <t>od 190 do 220 lit</t>
  </si>
  <si>
    <t>Olje za dvotaktne motorje</t>
  </si>
  <si>
    <t>API / SAE TC</t>
  </si>
  <si>
    <t>Olje hidravlično</t>
  </si>
  <si>
    <t>HVI 68; indeks viskoznosti &gt;150</t>
  </si>
  <si>
    <t>SAE 80W-90; API GL-5; MB 235.0; MIL-L-2105</t>
  </si>
  <si>
    <t>Olje za menjalnik in diferencial</t>
  </si>
  <si>
    <t>Olje motorno za velike obremenitve dieselskih motorjev</t>
  </si>
  <si>
    <t>SAE 15W-40; API: CJ-4; CI-4+; ACEA E7/E9; MB 228.31; MAN M3275; MAN M3575; MTU TYPE 2.1; CAT EFC 2, EFC 3; VOLVO VDS 4.5</t>
  </si>
  <si>
    <t>Olje za menjalnik, diferencial in transmisijo</t>
  </si>
  <si>
    <t>SAE 10W-30; API GL-4; Caterpillar OT-2; STOU/UTTO;
ALLISON C-4</t>
  </si>
  <si>
    <t>kos</t>
  </si>
  <si>
    <t>Motorno olje za vozila Renault z bencinskim motorjem brez turbo polnilnika</t>
  </si>
  <si>
    <t>Mast za radarje</t>
  </si>
  <si>
    <t>Olje večfunkcijsko za radarje</t>
  </si>
  <si>
    <t>Olje za menjalnik in bočni prenos</t>
  </si>
  <si>
    <t>SAE 75W-90; API GL-4; MB 235.11; MAN 341, TYPE MB; ZF TE-ML08</t>
  </si>
  <si>
    <t>TOYOTA Genuine Premium Fuel Economy 0W-30 Engine Oil</t>
  </si>
  <si>
    <t>TOYOTA Genuine Motor Oil 5W-30 PFE</t>
  </si>
  <si>
    <t>GREASE GLEITMO 805K</t>
  </si>
  <si>
    <t>LOCTITE 5203</t>
  </si>
  <si>
    <t>LOCTITE 518</t>
  </si>
  <si>
    <t>LOCTITE 222</t>
  </si>
  <si>
    <t>Lepilo za prirobnice</t>
  </si>
  <si>
    <t>Lepilo za vijake</t>
  </si>
  <si>
    <t>LOCTITE 3430</t>
  </si>
  <si>
    <t>Lepilo, hitro</t>
  </si>
  <si>
    <t>24 ml</t>
  </si>
  <si>
    <t>LOCTITE 572</t>
  </si>
  <si>
    <t>MORS 118/2023 - JNNV; OLJA, MAZIVA IN TEHNIČNE TEKOČINE</t>
  </si>
  <si>
    <t>Cena na E/M brez DDV v EUR za liter/kg/kos</t>
  </si>
  <si>
    <t>Cena na E/M z DDV v EUR za liter/kg/kos</t>
  </si>
  <si>
    <t xml:space="preserve">Količina
</t>
  </si>
  <si>
    <r>
      <t xml:space="preserve">
Ponudnik v »PREDRAČUN ENOSTAVNI«, v stolpec 9 vpiše matematično vrednost za mersko enoto kg ali liter (napr. 50 ml = 0,05).
Naročnik je v obrazcu »PREDRAČUN ENOSTAVNI po posameznih pozicijah navedel v stolpcu št. 5. zahtevano količino, v stolpcu št. 6 zahtevano embalažo v stolpcu Ponudnik pa v stolpcu št. 9 navede ponujeno embalažo upoštevajoč zahtevano embalažo naročnika!
</t>
    </r>
    <r>
      <rPr>
        <b/>
        <i/>
        <u/>
        <sz val="12"/>
        <color theme="1"/>
        <rFont val="Arial"/>
        <family val="2"/>
        <charset val="238"/>
      </rPr>
      <t xml:space="preserve">Naročnik pojasnuje, da bo sklenil pogodbe s ponudniki po posameznih pozicijah, in sicer v ponudbeni vrednosti glede na ponujeno embalažo s tem, da bo vključenacelotna zahtevana količina blaga s strani naročnika!
</t>
    </r>
    <r>
      <rPr>
        <b/>
        <i/>
        <u/>
        <sz val="12"/>
        <rFont val="Arial"/>
        <family val="2"/>
        <charset val="238"/>
      </rPr>
      <t>Primer: pozicija 8, zahtevana količina: 600 lit, zahtevana embalaža od 190 lit do 220 lit, ponujena embalaža ponudnika 190 lit; to pomeni, da bo glede na ponujeno embalažo ponudnika (190 lit) in, da se zadosti naročnikovi zahtevi po količini (600 lit),  naročnik sklenil pogodbo za to pozicijo za količino 760 lit ( 4  x 190 lit= 760 lit) ob predpostavki, da bo le-ta izpolnjevala vse naročnikove zahteve in bo   glede na ocenjevalno merilo - cena na E/M (liter/kg/kos) z DDV v EUR najugodnejša.</t>
    </r>
    <r>
      <rPr>
        <b/>
        <i/>
        <u/>
        <sz val="12"/>
        <color theme="1"/>
        <rFont val="Arial"/>
        <family val="2"/>
        <charset val="238"/>
      </rPr>
      <t xml:space="preserve">
</t>
    </r>
    <r>
      <rPr>
        <b/>
        <i/>
        <sz val="10"/>
        <color theme="1"/>
        <rFont val="Arial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</si>
</sst>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[$€-424]_-;\-* #,##0.00\ [$€-424]_-;_-* &quot;-&quot;??\ [$€-424]_-;_-@_-"/>
    <numFmt numFmtId="165" formatCode="_-* #,##0.00\ [$€-1]_-;\-* #,##0.00\ [$€-1]_-;_-* &quot;-&quot;??\ [$€-1]_-;_-@_-"/>
    <numFmt numFmtId="166" formatCode="#,##0.0_ ;\-#,##0.0\ "/>
    <numFmt numFmtId="167" formatCode="0.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color indexed="8"/>
      <name val="Arial"/>
      <family val="2"/>
    </font>
    <font>
      <sz val="11"/>
      <color indexed="60"/>
      <name val="Calibri"/>
      <family val="2"/>
      <charset val="238"/>
    </font>
    <font>
      <sz val="10"/>
      <color rgb="FF000000"/>
      <name val="Arial"/>
      <family val="2"/>
    </font>
    <font>
      <b/>
      <sz val="10"/>
      <color theme="1"/>
      <name val="Arial"/>
      <family val="2"/>
      <charset val="238"/>
    </font>
    <font>
      <b/>
      <sz val="13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u/>
      <sz val="12"/>
      <color theme="1"/>
      <name val="Arial"/>
      <family val="2"/>
      <charset val="238"/>
    </font>
    <font>
      <b/>
      <i/>
      <u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8" fillId="0" borderId="0">
      <alignment horizontal="left" vertical="center"/>
    </xf>
    <xf numFmtId="0" fontId="8" fillId="0" borderId="15">
      <alignment horizontal="left" vertical="center" wrapText="1"/>
    </xf>
    <xf numFmtId="0" fontId="9" fillId="4" borderId="0" applyNumberFormat="0" applyBorder="0" applyAlignment="0" applyProtection="0"/>
    <xf numFmtId="0" fontId="10" fillId="0" borderId="0"/>
    <xf numFmtId="9" fontId="1" fillId="0" borderId="0" applyFill="0" applyBorder="0" applyAlignment="0" applyProtection="0"/>
  </cellStyleXfs>
  <cellXfs count="156">
    <xf numFmtId="0" fontId="0" fillId="0" borderId="0" xfId="0"/>
    <xf numFmtId="0" fontId="5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wrapText="1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5" fillId="0" borderId="0" xfId="0" applyFont="1"/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1" fontId="11" fillId="0" borderId="10" xfId="4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0" borderId="13" xfId="0" quotePrefix="1" applyNumberFormat="1" applyFont="1" applyBorder="1" applyAlignment="1">
      <alignment horizontal="center" vertical="center" wrapText="1"/>
    </xf>
    <xf numFmtId="0" fontId="11" fillId="0" borderId="5" xfId="0" quotePrefix="1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3" fillId="0" borderId="0" xfId="2" applyFont="1" applyFill="1" applyBorder="1"/>
    <xf numFmtId="44" fontId="3" fillId="0" borderId="6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left" vertical="center" indent="1"/>
    </xf>
    <xf numFmtId="0" fontId="3" fillId="0" borderId="13" xfId="2" applyFont="1" applyFill="1" applyBorder="1" applyAlignment="1">
      <alignment horizontal="center" vertical="center" wrapText="1"/>
    </xf>
    <xf numFmtId="44" fontId="3" fillId="0" borderId="13" xfId="2" applyNumberFormat="1" applyFont="1" applyFill="1" applyBorder="1" applyAlignment="1">
      <alignment horizontal="left" vertical="center" wrapText="1"/>
    </xf>
    <xf numFmtId="0" fontId="3" fillId="0" borderId="0" xfId="2" applyFont="1"/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44" fontId="3" fillId="0" borderId="6" xfId="1" applyFont="1" applyFill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4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1" fillId="5" borderId="18" xfId="0" quotePrefix="1" applyFont="1" applyFill="1" applyBorder="1" applyAlignment="1">
      <alignment horizontal="center" vertical="center" wrapText="1"/>
    </xf>
    <xf numFmtId="0" fontId="11" fillId="5" borderId="2" xfId="0" quotePrefix="1" applyFont="1" applyFill="1" applyBorder="1" applyAlignment="1">
      <alignment horizontal="center" vertical="center" wrapText="1"/>
    </xf>
    <xf numFmtId="0" fontId="11" fillId="5" borderId="14" xfId="0" quotePrefix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vertical="center" wrapText="1"/>
    </xf>
    <xf numFmtId="0" fontId="3" fillId="2" borderId="16" xfId="2" applyFont="1" applyFill="1" applyBorder="1" applyAlignment="1">
      <alignment horizontal="center" vertical="center"/>
    </xf>
    <xf numFmtId="0" fontId="3" fillId="2" borderId="16" xfId="2" applyFont="1" applyFill="1" applyBorder="1" applyAlignment="1" applyProtection="1">
      <alignment horizontal="left" vertical="center" wrapText="1" indent="1"/>
    </xf>
    <xf numFmtId="165" fontId="3" fillId="0" borderId="16" xfId="1" applyNumberFormat="1" applyFont="1" applyFill="1" applyBorder="1" applyAlignment="1" applyProtection="1">
      <alignment horizontal="right" vertical="center" wrapText="1"/>
      <protection locked="0"/>
    </xf>
    <xf numFmtId="166" fontId="3" fillId="0" borderId="16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16" xfId="1" applyFont="1" applyFill="1" applyBorder="1" applyAlignment="1">
      <alignment horizontal="right" vertical="center"/>
    </xf>
    <xf numFmtId="44" fontId="3" fillId="0" borderId="16" xfId="1" applyFont="1" applyFill="1" applyBorder="1" applyAlignment="1">
      <alignment vertical="center"/>
    </xf>
    <xf numFmtId="0" fontId="3" fillId="0" borderId="16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/>
    </xf>
    <xf numFmtId="164" fontId="11" fillId="5" borderId="14" xfId="0" quotePrefix="1" applyNumberFormat="1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/>
    </xf>
    <xf numFmtId="44" fontId="3" fillId="0" borderId="22" xfId="1" applyFont="1" applyFill="1" applyBorder="1" applyAlignment="1">
      <alignment horizontal="righ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4" xfId="2" applyFont="1" applyFill="1" applyBorder="1" applyAlignment="1">
      <alignment vertical="center" wrapText="1"/>
    </xf>
    <xf numFmtId="0" fontId="3" fillId="0" borderId="24" xfId="0" applyFont="1" applyBorder="1" applyAlignment="1">
      <alignment horizontal="center" vertical="center"/>
    </xf>
    <xf numFmtId="165" fontId="3" fillId="0" borderId="24" xfId="1" applyNumberFormat="1" applyFont="1" applyFill="1" applyBorder="1" applyAlignment="1" applyProtection="1">
      <alignment horizontal="right" vertical="center" wrapText="1"/>
      <protection locked="0"/>
    </xf>
    <xf numFmtId="166" fontId="3" fillId="0" borderId="24" xfId="1" applyNumberFormat="1" applyFont="1" applyFill="1" applyBorder="1" applyAlignment="1" applyProtection="1">
      <alignment horizontal="center" vertical="center" wrapText="1"/>
      <protection locked="0"/>
    </xf>
    <xf numFmtId="44" fontId="3" fillId="0" borderId="24" xfId="1" applyFont="1" applyFill="1" applyBorder="1" applyAlignment="1">
      <alignment horizontal="right" vertical="center"/>
    </xf>
    <xf numFmtId="44" fontId="3" fillId="0" borderId="24" xfId="1" applyFont="1" applyFill="1" applyBorder="1" applyAlignment="1">
      <alignment vertical="center"/>
    </xf>
    <xf numFmtId="44" fontId="3" fillId="0" borderId="26" xfId="1" applyFont="1" applyFill="1" applyBorder="1" applyAlignment="1">
      <alignment horizontal="right" vertical="center" wrapText="1"/>
    </xf>
    <xf numFmtId="0" fontId="15" fillId="0" borderId="27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center" vertical="center"/>
    </xf>
    <xf numFmtId="44" fontId="15" fillId="2" borderId="27" xfId="3" applyFont="1" applyFill="1" applyBorder="1" applyAlignment="1">
      <alignment horizontal="right" vertical="center"/>
    </xf>
    <xf numFmtId="44" fontId="15" fillId="0" borderId="27" xfId="3" applyFont="1" applyFill="1" applyBorder="1" applyAlignment="1">
      <alignment vertical="center"/>
    </xf>
    <xf numFmtId="44" fontId="15" fillId="0" borderId="27" xfId="3" applyFont="1" applyFill="1" applyBorder="1" applyAlignment="1">
      <alignment horizontal="right" vertical="center"/>
    </xf>
    <xf numFmtId="44" fontId="16" fillId="2" borderId="27" xfId="3" applyFont="1" applyFill="1" applyBorder="1" applyAlignment="1">
      <alignment horizontal="right" vertical="center"/>
    </xf>
    <xf numFmtId="0" fontId="15" fillId="2" borderId="27" xfId="2" applyFont="1" applyFill="1" applyBorder="1" applyAlignment="1">
      <alignment vertical="center"/>
    </xf>
    <xf numFmtId="44" fontId="17" fillId="2" borderId="27" xfId="2" applyNumberFormat="1" applyFont="1" applyFill="1" applyBorder="1" applyAlignment="1" applyProtection="1">
      <alignment horizontal="center" vertical="center" wrapText="1"/>
      <protection locked="0"/>
    </xf>
    <xf numFmtId="0" fontId="18" fillId="2" borderId="27" xfId="2" applyNumberFormat="1" applyFont="1" applyFill="1" applyBorder="1" applyAlignment="1" applyProtection="1">
      <alignment horizontal="left" vertical="center" wrapText="1" indent="1"/>
      <protection locked="0"/>
    </xf>
    <xf numFmtId="0" fontId="1" fillId="0" borderId="0" xfId="2" applyFont="1" applyFill="1" applyBorder="1" applyAlignment="1">
      <alignment horizontal="left" vertical="center" indent="2"/>
    </xf>
    <xf numFmtId="0" fontId="19" fillId="0" borderId="0" xfId="2" applyFont="1" applyFill="1" applyBorder="1"/>
    <xf numFmtId="0" fontId="15" fillId="0" borderId="28" xfId="2" applyFont="1" applyFill="1" applyBorder="1" applyAlignment="1">
      <alignment vertical="center"/>
    </xf>
    <xf numFmtId="0" fontId="15" fillId="0" borderId="28" xfId="2" applyFont="1" applyFill="1" applyBorder="1" applyAlignment="1">
      <alignment horizontal="left" vertical="center"/>
    </xf>
    <xf numFmtId="0" fontId="15" fillId="2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righ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right" vertical="center"/>
    </xf>
    <xf numFmtId="0" fontId="17" fillId="0" borderId="0" xfId="2" applyFont="1" applyFill="1" applyBorder="1" applyAlignment="1" applyProtection="1">
      <alignment horizontal="center" vertical="center" wrapText="1"/>
      <protection locked="0"/>
    </xf>
    <xf numFmtId="44" fontId="20" fillId="0" borderId="28" xfId="2" applyNumberFormat="1" applyFont="1" applyFill="1" applyBorder="1" applyAlignment="1" applyProtection="1">
      <alignment horizontal="left" vertical="center" wrapText="1"/>
      <protection locked="0"/>
    </xf>
    <xf numFmtId="0" fontId="19" fillId="0" borderId="28" xfId="2" applyFont="1" applyFill="1" applyBorder="1" applyAlignment="1">
      <alignment horizontal="left" indent="1"/>
    </xf>
    <xf numFmtId="0" fontId="15" fillId="0" borderId="27" xfId="2" applyFont="1" applyFill="1" applyBorder="1" applyAlignment="1">
      <alignment vertical="center"/>
    </xf>
    <xf numFmtId="0" fontId="15" fillId="0" borderId="27" xfId="2" applyFont="1" applyFill="1" applyBorder="1" applyAlignment="1" applyProtection="1">
      <alignment vertical="center"/>
      <protection locked="0"/>
    </xf>
    <xf numFmtId="44" fontId="15" fillId="2" borderId="27" xfId="3" applyFont="1" applyFill="1" applyBorder="1" applyAlignment="1" applyProtection="1">
      <alignment horizontal="right" vertical="center"/>
      <protection locked="0"/>
    </xf>
    <xf numFmtId="44" fontId="16" fillId="0" borderId="27" xfId="3" applyFont="1" applyFill="1" applyBorder="1" applyAlignment="1">
      <alignment horizontal="right" vertical="center"/>
    </xf>
    <xf numFmtId="0" fontId="19" fillId="0" borderId="0" xfId="2" applyFont="1" applyFill="1" applyBorder="1" applyAlignment="1">
      <alignment horizontal="left" indent="1"/>
    </xf>
    <xf numFmtId="0" fontId="15" fillId="0" borderId="27" xfId="2" applyFont="1" applyFill="1" applyBorder="1" applyAlignment="1">
      <alignment horizontal="left" vertical="center" wrapText="1"/>
    </xf>
    <xf numFmtId="0" fontId="15" fillId="0" borderId="27" xfId="2" applyFont="1" applyFill="1" applyBorder="1" applyAlignment="1">
      <alignment horizontal="center" vertical="center" wrapText="1"/>
    </xf>
    <xf numFmtId="0" fontId="15" fillId="0" borderId="27" xfId="2" applyFont="1" applyFill="1" applyBorder="1" applyAlignment="1" applyProtection="1">
      <alignment vertical="center" wrapText="1"/>
      <protection locked="0"/>
    </xf>
    <xf numFmtId="44" fontId="15" fillId="2" borderId="27" xfId="3" applyFont="1" applyFill="1" applyBorder="1" applyAlignment="1" applyProtection="1">
      <alignment horizontal="right" vertical="center" wrapText="1"/>
      <protection locked="0"/>
    </xf>
    <xf numFmtId="44" fontId="15" fillId="0" borderId="27" xfId="3" applyFont="1" applyFill="1" applyBorder="1" applyAlignment="1">
      <alignment vertical="center" wrapText="1"/>
    </xf>
    <xf numFmtId="44" fontId="15" fillId="0" borderId="27" xfId="3" applyFont="1" applyFill="1" applyBorder="1" applyAlignment="1">
      <alignment horizontal="right" vertical="center" wrapText="1"/>
    </xf>
    <xf numFmtId="44" fontId="16" fillId="2" borderId="27" xfId="3" applyFont="1" applyFill="1" applyBorder="1" applyAlignment="1">
      <alignment horizontal="right" vertical="center" wrapText="1"/>
    </xf>
    <xf numFmtId="0" fontId="15" fillId="2" borderId="27" xfId="2" applyFont="1" applyFill="1" applyBorder="1" applyAlignment="1">
      <alignment vertical="center" wrapText="1"/>
    </xf>
    <xf numFmtId="44" fontId="1" fillId="2" borderId="27" xfId="3" applyFont="1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Fill="1" applyBorder="1" applyAlignment="1">
      <alignment horizontal="left" vertical="center" wrapText="1"/>
    </xf>
    <xf numFmtId="10" fontId="0" fillId="0" borderId="16" xfId="0" applyNumberFormat="1" applyBorder="1" applyAlignment="1">
      <alignment horizontal="left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3" fillId="6" borderId="16" xfId="2" applyFont="1" applyFill="1" applyBorder="1" applyAlignment="1" applyProtection="1">
      <alignment horizontal="left" vertical="center" wrapText="1" indent="1"/>
    </xf>
    <xf numFmtId="0" fontId="21" fillId="0" borderId="29" xfId="0" applyFont="1" applyFill="1" applyBorder="1" applyAlignment="1">
      <alignment horizontal="left" vertical="center" wrapText="1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 wrapText="1"/>
    </xf>
    <xf numFmtId="44" fontId="3" fillId="0" borderId="0" xfId="1" applyFont="1" applyFill="1" applyBorder="1" applyAlignment="1">
      <alignment horizontal="right" vertical="center"/>
    </xf>
    <xf numFmtId="44" fontId="3" fillId="0" borderId="0" xfId="1" applyFont="1" applyFill="1" applyBorder="1" applyAlignment="1">
      <alignment vertical="center"/>
    </xf>
    <xf numFmtId="44" fontId="3" fillId="0" borderId="0" xfId="1" applyFont="1" applyFill="1" applyBorder="1" applyAlignment="1">
      <alignment horizontal="right" vertical="center" wrapText="1"/>
    </xf>
    <xf numFmtId="44" fontId="3" fillId="0" borderId="0" xfId="1" applyFont="1" applyFill="1" applyBorder="1" applyAlignment="1">
      <alignment horizontal="left" vertical="center" wrapText="1" indent="1"/>
    </xf>
    <xf numFmtId="44" fontId="3" fillId="0" borderId="0" xfId="1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44" fontId="3" fillId="0" borderId="0" xfId="2" applyNumberFormat="1" applyFont="1" applyFill="1" applyBorder="1" applyAlignment="1">
      <alignment horizontal="left" vertical="center" wrapText="1"/>
    </xf>
    <xf numFmtId="0" fontId="3" fillId="2" borderId="30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3" fillId="2" borderId="33" xfId="2" applyFont="1" applyFill="1" applyBorder="1" applyAlignment="1" applyProtection="1">
      <alignment horizontal="left" vertical="center" wrapText="1" indent="1"/>
    </xf>
    <xf numFmtId="0" fontId="3" fillId="2" borderId="34" xfId="2" applyFont="1" applyFill="1" applyBorder="1" applyAlignment="1" applyProtection="1">
      <alignment horizontal="left" vertical="center" wrapText="1" indent="1"/>
    </xf>
    <xf numFmtId="0" fontId="1" fillId="0" borderId="31" xfId="2" applyFont="1" applyFill="1" applyBorder="1" applyAlignment="1">
      <alignment horizontal="center" vertical="center"/>
    </xf>
    <xf numFmtId="0" fontId="3" fillId="6" borderId="33" xfId="2" applyFont="1" applyFill="1" applyBorder="1" applyAlignment="1" applyProtection="1">
      <alignment horizontal="left" vertical="center" wrapText="1" inden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3" fillId="6" borderId="3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vertical="center"/>
    </xf>
    <xf numFmtId="0" fontId="1" fillId="6" borderId="35" xfId="0" applyFont="1" applyFill="1" applyBorder="1" applyAlignment="1">
      <alignment horizontal="left" vertical="center" wrapText="1"/>
    </xf>
    <xf numFmtId="0" fontId="1" fillId="6" borderId="29" xfId="0" applyFont="1" applyFill="1" applyBorder="1" applyAlignment="1">
      <alignment horizontal="left" vertical="center" wrapText="1"/>
    </xf>
    <xf numFmtId="0" fontId="3" fillId="0" borderId="23" xfId="2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  <xf numFmtId="3" fontId="3" fillId="0" borderId="25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65" fontId="13" fillId="0" borderId="0" xfId="2" applyNumberFormat="1" applyFont="1" applyFill="1" applyBorder="1"/>
    <xf numFmtId="167" fontId="13" fillId="0" borderId="0" xfId="2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  <xf numFmtId="0" fontId="11" fillId="0" borderId="16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4" fillId="0" borderId="28" xfId="0" applyFont="1" applyFill="1" applyBorder="1" applyAlignment="1">
      <alignment horizontal="left" vertical="center" wrapText="1"/>
    </xf>
  </cellXfs>
  <cellStyles count="10">
    <cellStyle name="JN-navadno" xfId="5"/>
    <cellStyle name="JN-tabela" xfId="6"/>
    <cellStyle name="Navadno" xfId="0" builtinId="0"/>
    <cellStyle name="Navadno 2" xfId="2"/>
    <cellStyle name="Nevtralno 2" xfId="7"/>
    <cellStyle name="Normal 2" xfId="4"/>
    <cellStyle name="Normal 2 2" xfId="8"/>
    <cellStyle name="Odstotek 2" xfId="9"/>
    <cellStyle name="Valuta" xfId="1" builtinId="4"/>
    <cellStyle name="Valuta 2" xfId="3"/>
  </cellStyles>
  <dxfs count="18"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CCFFCC"/>
      <color rgb="FFFF3300"/>
      <color rgb="FF0000FF"/>
      <color rgb="FFFF9900"/>
      <color rgb="FFFFFFCC"/>
      <color rgb="FF996633"/>
      <color rgb="FFFF99CC"/>
      <color rgb="FF9966FF"/>
      <color rgb="FF8EB4E2"/>
      <color rgb="FFFF44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</xdr:col>
      <xdr:colOff>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CE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6000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A69"/>
  <sheetViews>
    <sheetView showZeros="0" tabSelected="1" zoomScale="70" zoomScaleNormal="70" zoomScaleSheetLayoutView="80" workbookViewId="0">
      <pane ySplit="11" topLeftCell="A12" activePane="bottomLeft" state="frozen"/>
      <selection activeCell="A4" sqref="A4"/>
      <selection pane="bottomLeft" activeCell="H22" sqref="H22"/>
    </sheetView>
  </sheetViews>
  <sheetFormatPr defaultColWidth="9.140625" defaultRowHeight="20.25" x14ac:dyDescent="0.2"/>
  <cols>
    <col min="1" max="1" width="15.5703125" style="13" customWidth="1"/>
    <col min="2" max="2" width="65.42578125" style="14" customWidth="1"/>
    <col min="3" max="3" width="57.140625" style="15" customWidth="1"/>
    <col min="4" max="4" width="10.28515625" style="12" customWidth="1"/>
    <col min="5" max="5" width="17.140625" style="12" customWidth="1"/>
    <col min="6" max="6" width="24.140625" style="12" customWidth="1"/>
    <col min="7" max="7" width="55.42578125" style="2" customWidth="1"/>
    <col min="8" max="8" width="15.28515625" style="3" customWidth="1"/>
    <col min="9" max="9" width="23.140625" style="3" customWidth="1"/>
    <col min="10" max="10" width="17" style="8" customWidth="1"/>
    <col min="11" max="11" width="15.28515625" style="8" customWidth="1"/>
    <col min="12" max="12" width="19.85546875" style="8" customWidth="1"/>
    <col min="13" max="13" width="19.85546875" style="1" customWidth="1"/>
    <col min="14" max="14" width="19.85546875" style="3" customWidth="1"/>
    <col min="15" max="15" width="27.28515625" style="8" customWidth="1"/>
    <col min="16" max="16" width="24.5703125" style="8" hidden="1" customWidth="1"/>
    <col min="17" max="17" width="21.42578125" style="8" hidden="1" customWidth="1"/>
    <col min="18" max="18" width="23" style="9" hidden="1" customWidth="1"/>
    <col min="19" max="19" width="66.42578125" style="10" hidden="1" customWidth="1"/>
    <col min="20" max="20" width="27.28515625" style="11" hidden="1" customWidth="1"/>
    <col min="21" max="21" width="27.28515625" style="11" customWidth="1"/>
    <col min="22" max="16384" width="9.140625" style="11"/>
  </cols>
  <sheetData>
    <row r="1" spans="1:27" x14ac:dyDescent="0.2">
      <c r="A1" s="151" t="s">
        <v>9</v>
      </c>
      <c r="B1" s="151"/>
      <c r="C1" s="151"/>
      <c r="D1" s="151"/>
      <c r="E1" s="151"/>
      <c r="F1" s="151"/>
    </row>
    <row r="2" spans="1:27" x14ac:dyDescent="0.2">
      <c r="A2" s="146"/>
      <c r="B2" s="146"/>
      <c r="C2" s="146"/>
      <c r="D2" s="146"/>
      <c r="E2" s="146"/>
      <c r="F2" s="146"/>
    </row>
    <row r="3" spans="1:27" x14ac:dyDescent="0.2">
      <c r="A3" s="151" t="s">
        <v>130</v>
      </c>
      <c r="B3" s="151"/>
      <c r="C3" s="151"/>
      <c r="D3" s="151"/>
      <c r="E3" s="151"/>
      <c r="F3" s="151"/>
    </row>
    <row r="4" spans="1:27" ht="24" customHeight="1" x14ac:dyDescent="0.2">
      <c r="A4" s="150"/>
      <c r="B4" s="150"/>
      <c r="C4" s="150"/>
      <c r="D4" s="150"/>
      <c r="E4" s="150"/>
      <c r="F4" s="150"/>
    </row>
    <row r="5" spans="1:27" ht="27" customHeight="1" x14ac:dyDescent="0.2">
      <c r="A5" s="34" t="s">
        <v>10</v>
      </c>
      <c r="B5" s="152"/>
      <c r="C5" s="152"/>
    </row>
    <row r="7" spans="1:27" s="1" customFormat="1" ht="24.75" customHeight="1" x14ac:dyDescent="0.2">
      <c r="A7" s="153" t="s">
        <v>11</v>
      </c>
      <c r="B7" s="154"/>
      <c r="C7" s="33"/>
      <c r="D7" s="2"/>
      <c r="E7" s="2"/>
      <c r="F7" s="2"/>
      <c r="G7" s="2"/>
      <c r="H7" s="3"/>
      <c r="I7" s="3"/>
      <c r="J7" s="3"/>
      <c r="K7" s="3"/>
      <c r="L7" s="3"/>
      <c r="N7" s="3"/>
      <c r="O7" s="3"/>
      <c r="P7" s="3"/>
      <c r="Q7" s="3"/>
      <c r="R7" s="4"/>
      <c r="S7" s="5"/>
    </row>
    <row r="8" spans="1:27" s="1" customFormat="1" ht="24.75" customHeight="1" x14ac:dyDescent="0.2">
      <c r="A8" s="30"/>
      <c r="B8" s="31"/>
      <c r="C8" s="32"/>
      <c r="D8" s="2"/>
      <c r="E8" s="2"/>
      <c r="F8" s="2"/>
      <c r="G8" s="2"/>
      <c r="H8" s="3"/>
      <c r="I8" s="3"/>
      <c r="J8" s="3"/>
      <c r="K8" s="3"/>
      <c r="L8" s="3"/>
      <c r="N8" s="3"/>
      <c r="O8" s="3"/>
      <c r="P8" s="3"/>
      <c r="Q8" s="3"/>
      <c r="R8" s="4"/>
      <c r="S8" s="5"/>
    </row>
    <row r="9" spans="1:27" ht="126" customHeight="1" thickBot="1" x14ac:dyDescent="0.25">
      <c r="A9" s="155" t="s">
        <v>134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Q9" s="16">
        <f>COUNTIF(Q15:Q63,#REF!)</f>
        <v>1</v>
      </c>
      <c r="R9" s="16">
        <f>COUNTIF(R15:R63,"USTREZA")</f>
        <v>0</v>
      </c>
    </row>
    <row r="10" spans="1:27" s="19" customFormat="1" ht="138" customHeight="1" thickTop="1" thickBot="1" x14ac:dyDescent="0.25">
      <c r="A10" s="54" t="s">
        <v>12</v>
      </c>
      <c r="B10" s="55" t="s">
        <v>13</v>
      </c>
      <c r="C10" s="55" t="s">
        <v>0</v>
      </c>
      <c r="D10" s="55" t="s">
        <v>1</v>
      </c>
      <c r="E10" s="56" t="s">
        <v>133</v>
      </c>
      <c r="F10" s="57" t="s">
        <v>16</v>
      </c>
      <c r="G10" s="58" t="s">
        <v>14</v>
      </c>
      <c r="H10" s="59" t="s">
        <v>131</v>
      </c>
      <c r="I10" s="58" t="s">
        <v>15</v>
      </c>
      <c r="J10" s="60" t="s">
        <v>2</v>
      </c>
      <c r="K10" s="55" t="s">
        <v>132</v>
      </c>
      <c r="L10" s="55" t="s">
        <v>22</v>
      </c>
      <c r="M10" s="61" t="s">
        <v>23</v>
      </c>
      <c r="N10" s="59" t="s">
        <v>24</v>
      </c>
      <c r="O10" s="62" t="s">
        <v>3</v>
      </c>
      <c r="P10" s="53" t="s">
        <v>5</v>
      </c>
      <c r="Q10" s="17" t="s">
        <v>6</v>
      </c>
      <c r="R10" s="17" t="s">
        <v>8</v>
      </c>
      <c r="S10" s="18" t="s">
        <v>7</v>
      </c>
    </row>
    <row r="11" spans="1:27" s="23" customFormat="1" ht="21.75" customHeight="1" thickBot="1" x14ac:dyDescent="0.25">
      <c r="A11" s="63">
        <v>1</v>
      </c>
      <c r="B11" s="36">
        <v>2</v>
      </c>
      <c r="C11" s="36">
        <v>3</v>
      </c>
      <c r="D11" s="36">
        <v>4</v>
      </c>
      <c r="E11" s="36">
        <v>5</v>
      </c>
      <c r="F11" s="37">
        <v>6</v>
      </c>
      <c r="G11" s="38">
        <v>7</v>
      </c>
      <c r="H11" s="39">
        <v>8</v>
      </c>
      <c r="I11" s="40">
        <v>9</v>
      </c>
      <c r="J11" s="41" t="s">
        <v>17</v>
      </c>
      <c r="K11" s="42" t="s">
        <v>18</v>
      </c>
      <c r="L11" s="42" t="s">
        <v>19</v>
      </c>
      <c r="M11" s="42" t="s">
        <v>20</v>
      </c>
      <c r="N11" s="43" t="s">
        <v>21</v>
      </c>
      <c r="O11" s="64" t="s">
        <v>25</v>
      </c>
      <c r="P11" s="20">
        <v>18</v>
      </c>
      <c r="Q11" s="20">
        <v>19</v>
      </c>
      <c r="R11" s="21">
        <v>20</v>
      </c>
      <c r="S11" s="22">
        <v>21</v>
      </c>
    </row>
    <row r="12" spans="1:27" s="85" customFormat="1" ht="35.1" customHeight="1" thickBot="1" x14ac:dyDescent="0.4">
      <c r="A12" s="86" t="s">
        <v>26</v>
      </c>
      <c r="B12" s="86"/>
      <c r="C12" s="87"/>
      <c r="D12" s="87"/>
      <c r="E12" s="87"/>
      <c r="F12" s="87"/>
      <c r="G12" s="87"/>
      <c r="H12" s="88"/>
      <c r="I12" s="89"/>
      <c r="J12" s="89"/>
      <c r="K12" s="89"/>
      <c r="L12" s="89"/>
      <c r="M12" s="89"/>
      <c r="N12" s="90"/>
      <c r="O12" s="89"/>
      <c r="P12" s="91"/>
      <c r="Q12" s="89"/>
      <c r="R12" s="89"/>
      <c r="S12" s="89"/>
      <c r="T12" s="92"/>
      <c r="U12" s="92"/>
      <c r="V12" s="92"/>
      <c r="W12" s="92"/>
      <c r="X12" s="92"/>
      <c r="Y12" s="92"/>
      <c r="Z12" s="93"/>
      <c r="AA12" s="94"/>
    </row>
    <row r="13" spans="1:27" s="24" customFormat="1" ht="35.1" customHeight="1" thickBot="1" x14ac:dyDescent="0.4">
      <c r="A13" s="65">
        <v>1</v>
      </c>
      <c r="B13" s="109" t="s">
        <v>86</v>
      </c>
      <c r="C13" s="109" t="s">
        <v>87</v>
      </c>
      <c r="D13" s="52" t="s">
        <v>38</v>
      </c>
      <c r="E13" s="144">
        <v>50</v>
      </c>
      <c r="F13" s="45" t="s">
        <v>74</v>
      </c>
      <c r="G13" s="46"/>
      <c r="H13" s="47"/>
      <c r="I13" s="48"/>
      <c r="J13" s="49">
        <f>H13*0.22</f>
        <v>0</v>
      </c>
      <c r="K13" s="49">
        <f>H13+J13</f>
        <v>0</v>
      </c>
      <c r="L13" s="49">
        <f>H13*E13</f>
        <v>0</v>
      </c>
      <c r="M13" s="50">
        <f>L13*0.22</f>
        <v>0</v>
      </c>
      <c r="N13" s="49">
        <f>L13+M13</f>
        <v>0</v>
      </c>
      <c r="O13" s="66">
        <f>I13*H13</f>
        <v>0</v>
      </c>
      <c r="P13" s="35" t="str">
        <f>IF(H13="","",#REF!)</f>
        <v/>
      </c>
      <c r="Q13" s="25" t="str">
        <f>IF(P13="","NE",#REF!)</f>
        <v>NE</v>
      </c>
      <c r="R13" s="27"/>
      <c r="S13" s="28"/>
      <c r="T13" s="26" t="s">
        <v>4</v>
      </c>
    </row>
    <row r="14" spans="1:27" s="24" customFormat="1" ht="35.1" customHeight="1" thickBot="1" x14ac:dyDescent="0.4">
      <c r="A14" s="65">
        <v>2</v>
      </c>
      <c r="B14" s="109" t="s">
        <v>84</v>
      </c>
      <c r="C14" s="109" t="s">
        <v>88</v>
      </c>
      <c r="D14" s="52" t="s">
        <v>38</v>
      </c>
      <c r="E14" s="144">
        <v>100</v>
      </c>
      <c r="F14" s="45" t="s">
        <v>74</v>
      </c>
      <c r="G14" s="46"/>
      <c r="H14" s="47"/>
      <c r="I14" s="48"/>
      <c r="J14" s="49">
        <f>H14*0.22</f>
        <v>0</v>
      </c>
      <c r="K14" s="49">
        <f>H14+J14</f>
        <v>0</v>
      </c>
      <c r="L14" s="49">
        <f>H14*E14</f>
        <v>0</v>
      </c>
      <c r="M14" s="50">
        <f>L14*0.22</f>
        <v>0</v>
      </c>
      <c r="N14" s="49">
        <f>L14+M14</f>
        <v>0</v>
      </c>
      <c r="O14" s="66">
        <f>I14*H14</f>
        <v>0</v>
      </c>
      <c r="P14" s="35" t="str">
        <f>IF(H14="","",#REF!)</f>
        <v/>
      </c>
      <c r="Q14" s="25" t="str">
        <f>IF(P14="","NE",#REF!)</f>
        <v>NE</v>
      </c>
      <c r="R14" s="27"/>
      <c r="S14" s="28"/>
      <c r="T14" s="26" t="s">
        <v>4</v>
      </c>
    </row>
    <row r="15" spans="1:27" s="85" customFormat="1" ht="35.1" customHeight="1" thickBot="1" x14ac:dyDescent="0.4">
      <c r="A15" s="95" t="s">
        <v>27</v>
      </c>
      <c r="B15" s="95"/>
      <c r="C15" s="95"/>
      <c r="D15" s="75"/>
      <c r="E15" s="76"/>
      <c r="F15" s="76"/>
      <c r="G15" s="76"/>
      <c r="H15" s="96"/>
      <c r="I15" s="97"/>
      <c r="J15" s="97"/>
      <c r="K15" s="78"/>
      <c r="L15" s="78"/>
      <c r="M15" s="78"/>
      <c r="N15" s="78"/>
      <c r="O15" s="79"/>
      <c r="P15" s="98"/>
      <c r="Q15" s="78"/>
      <c r="R15" s="81"/>
      <c r="S15" s="81"/>
      <c r="T15" s="82"/>
      <c r="U15" s="82"/>
      <c r="V15" s="82"/>
      <c r="W15" s="82"/>
      <c r="X15" s="82"/>
      <c r="Y15" s="82"/>
      <c r="Z15" s="83"/>
      <c r="AA15" s="99"/>
    </row>
    <row r="16" spans="1:27" s="24" customFormat="1" ht="35.1" customHeight="1" thickBot="1" x14ac:dyDescent="0.4">
      <c r="A16" s="65">
        <v>3</v>
      </c>
      <c r="B16" s="51" t="s">
        <v>99</v>
      </c>
      <c r="C16" s="44" t="s">
        <v>100</v>
      </c>
      <c r="D16" s="52" t="s">
        <v>38</v>
      </c>
      <c r="E16" s="144">
        <v>50</v>
      </c>
      <c r="F16" s="125" t="s">
        <v>94</v>
      </c>
      <c r="G16" s="128"/>
      <c r="H16" s="47"/>
      <c r="I16" s="48"/>
      <c r="J16" s="49">
        <f>H16*0.22</f>
        <v>0</v>
      </c>
      <c r="K16" s="49">
        <f>H16+J16</f>
        <v>0</v>
      </c>
      <c r="L16" s="49">
        <f>H16*E16</f>
        <v>0</v>
      </c>
      <c r="M16" s="50">
        <f>L16*0.22</f>
        <v>0</v>
      </c>
      <c r="N16" s="49">
        <f>L16+M16</f>
        <v>0</v>
      </c>
      <c r="O16" s="66">
        <f>I16*H16</f>
        <v>0</v>
      </c>
      <c r="P16" s="35" t="str">
        <f>IF(H16="","",#REF!)</f>
        <v/>
      </c>
      <c r="Q16" s="25" t="str">
        <f>IF(P16="","NE",#REF!)</f>
        <v>NE</v>
      </c>
      <c r="R16" s="27"/>
      <c r="S16" s="28"/>
      <c r="T16" s="26" t="s">
        <v>4</v>
      </c>
    </row>
    <row r="17" spans="1:27" s="24" customFormat="1" ht="35.1" customHeight="1" thickBot="1" x14ac:dyDescent="0.4">
      <c r="A17" s="65">
        <v>4</v>
      </c>
      <c r="B17" s="51" t="s">
        <v>36</v>
      </c>
      <c r="C17" s="44" t="s">
        <v>39</v>
      </c>
      <c r="D17" s="52" t="s">
        <v>38</v>
      </c>
      <c r="E17" s="144">
        <v>300</v>
      </c>
      <c r="F17" s="130" t="s">
        <v>37</v>
      </c>
      <c r="G17" s="128"/>
      <c r="H17" s="47"/>
      <c r="I17" s="48"/>
      <c r="J17" s="49">
        <f>H17*0.22</f>
        <v>0</v>
      </c>
      <c r="K17" s="49">
        <f>H17+J17</f>
        <v>0</v>
      </c>
      <c r="L17" s="49">
        <f>H17*E17</f>
        <v>0</v>
      </c>
      <c r="M17" s="50">
        <f>L17*0.22</f>
        <v>0</v>
      </c>
      <c r="N17" s="49">
        <f>L17+M17</f>
        <v>0</v>
      </c>
      <c r="O17" s="66">
        <f>I17*H17</f>
        <v>0</v>
      </c>
      <c r="P17" s="35" t="str">
        <f>IF(H17="","",#REF!)</f>
        <v/>
      </c>
      <c r="Q17" s="25" t="str">
        <f>IF(P17="","NE",#REF!)</f>
        <v>NE</v>
      </c>
      <c r="R17" s="27"/>
      <c r="S17" s="28"/>
      <c r="T17" s="26" t="s">
        <v>4</v>
      </c>
      <c r="U17" s="147"/>
    </row>
    <row r="18" spans="1:27" s="24" customFormat="1" ht="35.1" customHeight="1" thickBot="1" x14ac:dyDescent="0.4">
      <c r="A18" s="65">
        <v>5</v>
      </c>
      <c r="B18" s="51" t="s">
        <v>49</v>
      </c>
      <c r="C18" s="44" t="s">
        <v>50</v>
      </c>
      <c r="D18" s="52" t="s">
        <v>52</v>
      </c>
      <c r="E18" s="144">
        <v>100</v>
      </c>
      <c r="F18" s="134" t="s">
        <v>51</v>
      </c>
      <c r="G18" s="128"/>
      <c r="H18" s="47"/>
      <c r="I18" s="48"/>
      <c r="J18" s="49">
        <f>H18*0.22</f>
        <v>0</v>
      </c>
      <c r="K18" s="49">
        <f>H18+J18</f>
        <v>0</v>
      </c>
      <c r="L18" s="49">
        <f>H18*E18</f>
        <v>0</v>
      </c>
      <c r="M18" s="50">
        <f>L18*0.22</f>
        <v>0</v>
      </c>
      <c r="N18" s="49">
        <f>L18+M18</f>
        <v>0</v>
      </c>
      <c r="O18" s="66">
        <f>I18*H18</f>
        <v>0</v>
      </c>
      <c r="P18" s="35" t="str">
        <f>IF(H18="","",#REF!)</f>
        <v/>
      </c>
      <c r="Q18" s="25" t="str">
        <f>IF(P18="","NE",#REF!)</f>
        <v>NE</v>
      </c>
      <c r="R18" s="27"/>
      <c r="S18" s="28"/>
      <c r="T18" s="26" t="s">
        <v>4</v>
      </c>
    </row>
    <row r="19" spans="1:27" s="24" customFormat="1" ht="35.1" customHeight="1" thickBot="1" x14ac:dyDescent="0.4">
      <c r="A19" s="65">
        <v>6</v>
      </c>
      <c r="B19" s="51" t="s">
        <v>40</v>
      </c>
      <c r="C19" s="44" t="s">
        <v>41</v>
      </c>
      <c r="D19" s="52" t="s">
        <v>38</v>
      </c>
      <c r="E19" s="144">
        <v>250</v>
      </c>
      <c r="F19" s="130" t="s">
        <v>42</v>
      </c>
      <c r="G19" s="128"/>
      <c r="H19" s="47"/>
      <c r="I19" s="48"/>
      <c r="J19" s="49">
        <f>H19*0.22</f>
        <v>0</v>
      </c>
      <c r="K19" s="49">
        <f>H19+J19</f>
        <v>0</v>
      </c>
      <c r="L19" s="49">
        <f>H19*E19</f>
        <v>0</v>
      </c>
      <c r="M19" s="50">
        <f>L19*0.22</f>
        <v>0</v>
      </c>
      <c r="N19" s="49">
        <f>L19+M19</f>
        <v>0</v>
      </c>
      <c r="O19" s="66">
        <f>I19*H19</f>
        <v>0</v>
      </c>
      <c r="P19" s="35" t="str">
        <f>IF(H19="","",#REF!)</f>
        <v/>
      </c>
      <c r="Q19" s="25" t="str">
        <f>IF(P19="","NE",#REF!)</f>
        <v>NE</v>
      </c>
      <c r="R19" s="27"/>
      <c r="S19" s="28"/>
      <c r="T19" s="26" t="s">
        <v>4</v>
      </c>
    </row>
    <row r="20" spans="1:27" s="24" customFormat="1" ht="35.1" customHeight="1" thickBot="1" x14ac:dyDescent="0.4">
      <c r="A20" s="65">
        <v>7</v>
      </c>
      <c r="B20" s="111" t="s">
        <v>46</v>
      </c>
      <c r="C20" s="112">
        <v>0.995</v>
      </c>
      <c r="D20" s="52" t="s">
        <v>38</v>
      </c>
      <c r="E20" s="144">
        <v>60</v>
      </c>
      <c r="F20" s="127" t="s">
        <v>47</v>
      </c>
      <c r="G20" s="128"/>
      <c r="H20" s="47"/>
      <c r="I20" s="48"/>
      <c r="J20" s="49">
        <f>H20*0.22</f>
        <v>0</v>
      </c>
      <c r="K20" s="49">
        <f>H20+J20</f>
        <v>0</v>
      </c>
      <c r="L20" s="49">
        <f>H20*E20</f>
        <v>0</v>
      </c>
      <c r="M20" s="50">
        <f>L20*0.22</f>
        <v>0</v>
      </c>
      <c r="N20" s="49">
        <f>L20+M20</f>
        <v>0</v>
      </c>
      <c r="O20" s="66">
        <f>I20*H20</f>
        <v>0</v>
      </c>
      <c r="P20" s="35" t="str">
        <f>IF(H20="","",#REF!)</f>
        <v/>
      </c>
      <c r="Q20" s="25" t="str">
        <f>IF(P20="","NE",#REF!)</f>
        <v>NE</v>
      </c>
      <c r="R20" s="27"/>
      <c r="S20" s="28"/>
      <c r="T20" s="26" t="s">
        <v>4</v>
      </c>
    </row>
    <row r="21" spans="1:27" s="85" customFormat="1" ht="35.1" customHeight="1" thickBot="1" x14ac:dyDescent="0.4">
      <c r="A21" s="95" t="s">
        <v>28</v>
      </c>
      <c r="B21" s="95"/>
      <c r="C21" s="95"/>
      <c r="D21" s="100"/>
      <c r="E21" s="101"/>
      <c r="F21" s="101"/>
      <c r="G21" s="101"/>
      <c r="H21" s="102"/>
      <c r="I21" s="103"/>
      <c r="J21" s="103"/>
      <c r="K21" s="104"/>
      <c r="L21" s="104"/>
      <c r="M21" s="104"/>
      <c r="N21" s="104"/>
      <c r="O21" s="105"/>
      <c r="P21" s="106"/>
      <c r="Q21" s="104"/>
      <c r="R21" s="107"/>
      <c r="S21" s="107"/>
      <c r="T21" s="82"/>
      <c r="U21" s="82"/>
      <c r="V21" s="82"/>
      <c r="W21" s="82"/>
      <c r="X21" s="82"/>
      <c r="Y21" s="82"/>
      <c r="Z21" s="83"/>
      <c r="AA21" s="84"/>
    </row>
    <row r="22" spans="1:27" s="24" customFormat="1" ht="35.1" customHeight="1" thickBot="1" x14ac:dyDescent="0.4">
      <c r="A22" s="65">
        <v>8</v>
      </c>
      <c r="B22" s="109" t="s">
        <v>107</v>
      </c>
      <c r="C22" s="109" t="s">
        <v>106</v>
      </c>
      <c r="D22" s="52" t="s">
        <v>38</v>
      </c>
      <c r="E22" s="144">
        <v>600</v>
      </c>
      <c r="F22" s="45" t="s">
        <v>101</v>
      </c>
      <c r="G22" s="114"/>
      <c r="H22" s="47"/>
      <c r="I22" s="48"/>
      <c r="J22" s="49">
        <f t="shared" ref="J22:J28" si="0">H22*0.22</f>
        <v>0</v>
      </c>
      <c r="K22" s="49">
        <f t="shared" ref="K22:K28" si="1">H22+J22</f>
        <v>0</v>
      </c>
      <c r="L22" s="49">
        <f t="shared" ref="L22:L28" si="2">H22*E22</f>
        <v>0</v>
      </c>
      <c r="M22" s="50">
        <f t="shared" ref="M22:M28" si="3">L22*0.22</f>
        <v>0</v>
      </c>
      <c r="N22" s="49">
        <f t="shared" ref="N22:N28" si="4">L22+M22</f>
        <v>0</v>
      </c>
      <c r="O22" s="66">
        <f t="shared" ref="O22:O28" si="5">I22*H22</f>
        <v>0</v>
      </c>
      <c r="P22" s="35" t="str">
        <f>IF(H22="","",#REF!)</f>
        <v/>
      </c>
      <c r="Q22" s="25" t="str">
        <f>IF(P22="","NE",#REF!)</f>
        <v>NE</v>
      </c>
      <c r="R22" s="27"/>
      <c r="S22" s="28"/>
      <c r="T22" s="26" t="s">
        <v>4</v>
      </c>
      <c r="U22" s="148"/>
    </row>
    <row r="23" spans="1:27" s="24" customFormat="1" ht="35.1" customHeight="1" thickBot="1" x14ac:dyDescent="0.4">
      <c r="A23" s="65">
        <v>9</v>
      </c>
      <c r="B23" s="109" t="s">
        <v>76</v>
      </c>
      <c r="C23" s="44"/>
      <c r="D23" s="52" t="s">
        <v>38</v>
      </c>
      <c r="E23" s="144">
        <v>50</v>
      </c>
      <c r="F23" s="45" t="s">
        <v>74</v>
      </c>
      <c r="G23" s="142" t="s">
        <v>75</v>
      </c>
      <c r="H23" s="47"/>
      <c r="I23" s="48"/>
      <c r="J23" s="49">
        <f t="shared" si="0"/>
        <v>0</v>
      </c>
      <c r="K23" s="49">
        <f t="shared" si="1"/>
        <v>0</v>
      </c>
      <c r="L23" s="49">
        <f t="shared" si="2"/>
        <v>0</v>
      </c>
      <c r="M23" s="50">
        <f t="shared" si="3"/>
        <v>0</v>
      </c>
      <c r="N23" s="49">
        <f t="shared" si="4"/>
        <v>0</v>
      </c>
      <c r="O23" s="66">
        <f t="shared" si="5"/>
        <v>0</v>
      </c>
      <c r="P23" s="35" t="str">
        <f>IF(H23="","",#REF!)</f>
        <v/>
      </c>
      <c r="Q23" s="25" t="str">
        <f>IF(P23="","NE",#REF!)</f>
        <v>NE</v>
      </c>
      <c r="R23" s="27"/>
      <c r="S23" s="28"/>
      <c r="T23" s="26" t="s">
        <v>4</v>
      </c>
    </row>
    <row r="24" spans="1:27" s="24" customFormat="1" ht="35.1" customHeight="1" thickBot="1" x14ac:dyDescent="0.4">
      <c r="A24" s="65">
        <v>10</v>
      </c>
      <c r="B24" s="109" t="s">
        <v>110</v>
      </c>
      <c r="C24" s="109" t="s">
        <v>111</v>
      </c>
      <c r="D24" s="52" t="s">
        <v>38</v>
      </c>
      <c r="E24" s="144">
        <v>300</v>
      </c>
      <c r="F24" s="45" t="s">
        <v>70</v>
      </c>
      <c r="G24" s="114"/>
      <c r="H24" s="47"/>
      <c r="I24" s="48"/>
      <c r="J24" s="49">
        <f t="shared" si="0"/>
        <v>0</v>
      </c>
      <c r="K24" s="49">
        <f t="shared" si="1"/>
        <v>0</v>
      </c>
      <c r="L24" s="49">
        <f t="shared" si="2"/>
        <v>0</v>
      </c>
      <c r="M24" s="50">
        <f t="shared" si="3"/>
        <v>0</v>
      </c>
      <c r="N24" s="49">
        <f t="shared" si="4"/>
        <v>0</v>
      </c>
      <c r="O24" s="66">
        <f t="shared" si="5"/>
        <v>0</v>
      </c>
      <c r="P24" s="35" t="str">
        <f>IF(H24="","",#REF!)</f>
        <v/>
      </c>
      <c r="Q24" s="25" t="str">
        <f>IF(P24="","NE",#REF!)</f>
        <v>NE</v>
      </c>
      <c r="R24" s="27"/>
      <c r="S24" s="28"/>
      <c r="T24" s="26" t="s">
        <v>4</v>
      </c>
    </row>
    <row r="25" spans="1:27" s="24" customFormat="1" ht="35.1" customHeight="1" thickBot="1" x14ac:dyDescent="0.4">
      <c r="A25" s="65">
        <v>11</v>
      </c>
      <c r="B25" s="113" t="s">
        <v>77</v>
      </c>
      <c r="C25" s="44"/>
      <c r="D25" s="52" t="s">
        <v>38</v>
      </c>
      <c r="E25" s="144">
        <v>60</v>
      </c>
      <c r="F25" s="45" t="s">
        <v>45</v>
      </c>
      <c r="G25" s="142" t="s">
        <v>78</v>
      </c>
      <c r="H25" s="47"/>
      <c r="I25" s="48"/>
      <c r="J25" s="49">
        <f t="shared" si="0"/>
        <v>0</v>
      </c>
      <c r="K25" s="49">
        <f t="shared" si="1"/>
        <v>0</v>
      </c>
      <c r="L25" s="49">
        <f t="shared" si="2"/>
        <v>0</v>
      </c>
      <c r="M25" s="50">
        <f t="shared" si="3"/>
        <v>0</v>
      </c>
      <c r="N25" s="49">
        <f t="shared" si="4"/>
        <v>0</v>
      </c>
      <c r="O25" s="66">
        <f t="shared" si="5"/>
        <v>0</v>
      </c>
      <c r="P25" s="35" t="str">
        <f>IF(H25="","",#REF!)</f>
        <v/>
      </c>
      <c r="Q25" s="25" t="str">
        <f>IF(P25="","NE",#REF!)</f>
        <v>NE</v>
      </c>
      <c r="R25" s="27"/>
      <c r="S25" s="28"/>
      <c r="T25" s="26" t="s">
        <v>4</v>
      </c>
    </row>
    <row r="26" spans="1:27" s="24" customFormat="1" ht="35.1" customHeight="1" thickBot="1" x14ac:dyDescent="0.4">
      <c r="A26" s="65">
        <v>12</v>
      </c>
      <c r="B26" s="115" t="s">
        <v>97</v>
      </c>
      <c r="C26" s="44" t="s">
        <v>98</v>
      </c>
      <c r="D26" s="52" t="s">
        <v>38</v>
      </c>
      <c r="E26" s="144">
        <v>150</v>
      </c>
      <c r="F26" s="45" t="s">
        <v>74</v>
      </c>
      <c r="G26" s="114"/>
      <c r="H26" s="47"/>
      <c r="I26" s="48"/>
      <c r="J26" s="49">
        <f t="shared" si="0"/>
        <v>0</v>
      </c>
      <c r="K26" s="49">
        <f t="shared" si="1"/>
        <v>0</v>
      </c>
      <c r="L26" s="49">
        <f t="shared" si="2"/>
        <v>0</v>
      </c>
      <c r="M26" s="50">
        <f t="shared" si="3"/>
        <v>0</v>
      </c>
      <c r="N26" s="49">
        <f t="shared" si="4"/>
        <v>0</v>
      </c>
      <c r="O26" s="66">
        <f t="shared" si="5"/>
        <v>0</v>
      </c>
      <c r="P26" s="35" t="str">
        <f>IF(H26="","",#REF!)</f>
        <v/>
      </c>
      <c r="Q26" s="25" t="str">
        <f>IF(P26="","NE",#REF!)</f>
        <v>NE</v>
      </c>
      <c r="R26" s="27"/>
      <c r="S26" s="28"/>
      <c r="T26" s="26" t="s">
        <v>4</v>
      </c>
    </row>
    <row r="27" spans="1:27" s="24" customFormat="1" ht="35.1" customHeight="1" thickBot="1" x14ac:dyDescent="0.4">
      <c r="A27" s="65">
        <v>13</v>
      </c>
      <c r="B27" s="139" t="s">
        <v>116</v>
      </c>
      <c r="C27" s="44" t="s">
        <v>117</v>
      </c>
      <c r="D27" s="52" t="s">
        <v>38</v>
      </c>
      <c r="E27" s="144">
        <v>80</v>
      </c>
      <c r="F27" s="45" t="s">
        <v>45</v>
      </c>
      <c r="G27" s="114"/>
      <c r="H27" s="47"/>
      <c r="I27" s="48"/>
      <c r="J27" s="49">
        <f t="shared" si="0"/>
        <v>0</v>
      </c>
      <c r="K27" s="49">
        <f t="shared" si="1"/>
        <v>0</v>
      </c>
      <c r="L27" s="49">
        <f t="shared" si="2"/>
        <v>0</v>
      </c>
      <c r="M27" s="50">
        <f t="shared" si="3"/>
        <v>0</v>
      </c>
      <c r="N27" s="49">
        <f t="shared" si="4"/>
        <v>0</v>
      </c>
      <c r="O27" s="66">
        <f t="shared" si="5"/>
        <v>0</v>
      </c>
      <c r="P27" s="35" t="str">
        <f>IF(H27="","",#REF!)</f>
        <v/>
      </c>
      <c r="Q27" s="25" t="str">
        <f>IF(P27="","NE",#REF!)</f>
        <v>NE</v>
      </c>
      <c r="R27" s="27"/>
      <c r="S27" s="28"/>
      <c r="T27" s="26" t="s">
        <v>4</v>
      </c>
    </row>
    <row r="28" spans="1:27" s="24" customFormat="1" ht="35.1" customHeight="1" thickBot="1" x14ac:dyDescent="0.4">
      <c r="A28" s="65">
        <v>14</v>
      </c>
      <c r="B28" s="113" t="s">
        <v>80</v>
      </c>
      <c r="C28" s="44"/>
      <c r="D28" s="52" t="s">
        <v>38</v>
      </c>
      <c r="E28" s="144">
        <v>60</v>
      </c>
      <c r="F28" s="45" t="s">
        <v>45</v>
      </c>
      <c r="G28" s="142" t="s">
        <v>79</v>
      </c>
      <c r="H28" s="47"/>
      <c r="I28" s="48"/>
      <c r="J28" s="49">
        <f t="shared" si="0"/>
        <v>0</v>
      </c>
      <c r="K28" s="49">
        <f t="shared" si="1"/>
        <v>0</v>
      </c>
      <c r="L28" s="49">
        <f t="shared" si="2"/>
        <v>0</v>
      </c>
      <c r="M28" s="50">
        <f t="shared" si="3"/>
        <v>0</v>
      </c>
      <c r="N28" s="49">
        <f t="shared" si="4"/>
        <v>0</v>
      </c>
      <c r="O28" s="66">
        <f t="shared" si="5"/>
        <v>0</v>
      </c>
      <c r="P28" s="35" t="str">
        <f>IF(H28="","",#REF!)</f>
        <v/>
      </c>
      <c r="Q28" s="25" t="str">
        <f>IF(P28="","NE",#REF!)</f>
        <v>NE</v>
      </c>
      <c r="R28" s="27"/>
      <c r="S28" s="28"/>
      <c r="T28" s="26" t="s">
        <v>4</v>
      </c>
    </row>
    <row r="29" spans="1:27" s="85" customFormat="1" ht="35.1" customHeight="1" thickBot="1" x14ac:dyDescent="0.4">
      <c r="A29" s="95" t="s">
        <v>29</v>
      </c>
      <c r="B29" s="95"/>
      <c r="C29" s="95"/>
      <c r="D29" s="75"/>
      <c r="E29" s="76"/>
      <c r="F29" s="76"/>
      <c r="G29" s="76"/>
      <c r="H29" s="95"/>
      <c r="I29" s="77"/>
      <c r="J29" s="77"/>
      <c r="K29" s="78"/>
      <c r="L29" s="78"/>
      <c r="M29" s="78"/>
      <c r="N29" s="78"/>
      <c r="O29" s="79"/>
      <c r="P29" s="80"/>
      <c r="Q29" s="78"/>
      <c r="R29" s="81"/>
      <c r="S29" s="81"/>
      <c r="T29" s="82"/>
      <c r="U29" s="82"/>
      <c r="V29" s="82"/>
      <c r="W29" s="82"/>
      <c r="X29" s="82"/>
      <c r="Y29" s="82"/>
      <c r="Z29" s="83"/>
      <c r="AA29" s="84"/>
    </row>
    <row r="30" spans="1:27" s="24" customFormat="1" ht="35.1" customHeight="1" thickBot="1" x14ac:dyDescent="0.4">
      <c r="A30" s="65">
        <v>15</v>
      </c>
      <c r="B30" s="109" t="s">
        <v>104</v>
      </c>
      <c r="C30" s="109" t="s">
        <v>105</v>
      </c>
      <c r="D30" s="52" t="s">
        <v>38</v>
      </c>
      <c r="E30" s="144">
        <v>600</v>
      </c>
      <c r="F30" s="45" t="s">
        <v>101</v>
      </c>
      <c r="G30" s="46"/>
      <c r="H30" s="47"/>
      <c r="I30" s="48"/>
      <c r="J30" s="49">
        <f>H30*0.22</f>
        <v>0</v>
      </c>
      <c r="K30" s="49">
        <f>H30+J30</f>
        <v>0</v>
      </c>
      <c r="L30" s="49">
        <f>H30*E30</f>
        <v>0</v>
      </c>
      <c r="M30" s="50">
        <f>L30*0.22</f>
        <v>0</v>
      </c>
      <c r="N30" s="49">
        <f>L30+M30</f>
        <v>0</v>
      </c>
      <c r="O30" s="66">
        <f>I30*H30</f>
        <v>0</v>
      </c>
      <c r="P30" s="35" t="str">
        <f>IF(H30="","",#REF!)</f>
        <v/>
      </c>
      <c r="Q30" s="25" t="str">
        <f>IF(P30="","NE",#REF!)</f>
        <v>NE</v>
      </c>
      <c r="R30" s="27"/>
      <c r="S30" s="28"/>
      <c r="T30" s="26" t="s">
        <v>4</v>
      </c>
    </row>
    <row r="31" spans="1:27" s="24" customFormat="1" ht="35.1" customHeight="1" thickBot="1" x14ac:dyDescent="0.4">
      <c r="A31" s="65">
        <v>16</v>
      </c>
      <c r="B31" s="109" t="s">
        <v>84</v>
      </c>
      <c r="C31" s="109" t="s">
        <v>85</v>
      </c>
      <c r="D31" s="52" t="s">
        <v>38</v>
      </c>
      <c r="E31" s="144">
        <v>300</v>
      </c>
      <c r="F31" s="45" t="s">
        <v>74</v>
      </c>
      <c r="G31" s="46"/>
      <c r="H31" s="47"/>
      <c r="I31" s="48"/>
      <c r="J31" s="49">
        <f>H31*0.22</f>
        <v>0</v>
      </c>
      <c r="K31" s="49">
        <f>H31+J31</f>
        <v>0</v>
      </c>
      <c r="L31" s="49">
        <f>H31*E31</f>
        <v>0</v>
      </c>
      <c r="M31" s="50">
        <f>L31*0.22</f>
        <v>0</v>
      </c>
      <c r="N31" s="49">
        <f>L31+M31</f>
        <v>0</v>
      </c>
      <c r="O31" s="66">
        <f>I31*H31</f>
        <v>0</v>
      </c>
      <c r="P31" s="35" t="str">
        <f>IF(H31="","",#REF!)</f>
        <v/>
      </c>
      <c r="Q31" s="25" t="str">
        <f>IF(P31="","NE",#REF!)</f>
        <v>NE</v>
      </c>
      <c r="R31" s="27"/>
      <c r="S31" s="28"/>
      <c r="T31" s="26" t="s">
        <v>4</v>
      </c>
    </row>
    <row r="32" spans="1:27" s="85" customFormat="1" ht="35.1" customHeight="1" thickBot="1" x14ac:dyDescent="0.4">
      <c r="A32" s="75" t="s">
        <v>4</v>
      </c>
      <c r="B32" s="75"/>
      <c r="C32" s="75"/>
      <c r="D32" s="75"/>
      <c r="E32" s="76"/>
      <c r="F32" s="76"/>
      <c r="G32" s="76"/>
      <c r="H32" s="75"/>
      <c r="I32" s="77"/>
      <c r="J32" s="77"/>
      <c r="K32" s="78"/>
      <c r="L32" s="78"/>
      <c r="M32" s="78"/>
      <c r="N32" s="78"/>
      <c r="O32" s="79"/>
      <c r="P32" s="80"/>
      <c r="Q32" s="78"/>
      <c r="R32" s="81"/>
      <c r="S32" s="81"/>
      <c r="T32" s="82"/>
      <c r="U32" s="82"/>
      <c r="V32" s="82"/>
      <c r="W32" s="82"/>
      <c r="X32" s="82"/>
      <c r="Y32" s="82"/>
      <c r="Z32" s="83"/>
      <c r="AA32" s="84"/>
    </row>
    <row r="33" spans="1:27" s="24" customFormat="1" ht="35.1" customHeight="1" thickBot="1" x14ac:dyDescent="0.4">
      <c r="A33" s="65">
        <v>17</v>
      </c>
      <c r="B33" s="51" t="s">
        <v>57</v>
      </c>
      <c r="C33" s="44"/>
      <c r="D33" s="52" t="s">
        <v>112</v>
      </c>
      <c r="E33" s="144">
        <v>30</v>
      </c>
      <c r="F33" s="125" t="s">
        <v>58</v>
      </c>
      <c r="G33" s="135" t="s">
        <v>59</v>
      </c>
      <c r="H33" s="47"/>
      <c r="I33" s="48"/>
      <c r="J33" s="49">
        <f>H33*0.22</f>
        <v>0</v>
      </c>
      <c r="K33" s="49">
        <f>H33+J33</f>
        <v>0</v>
      </c>
      <c r="L33" s="49">
        <f>H33*E33</f>
        <v>0</v>
      </c>
      <c r="M33" s="50">
        <f>L33*0.22</f>
        <v>0</v>
      </c>
      <c r="N33" s="49">
        <f>L33+M33</f>
        <v>0</v>
      </c>
      <c r="O33" s="66">
        <f>I33*H33</f>
        <v>0</v>
      </c>
      <c r="P33" s="35" t="str">
        <f>IF(H33="","",#REF!)</f>
        <v/>
      </c>
      <c r="Q33" s="25" t="str">
        <f>IF(P33="","NE",#REF!)</f>
        <v>NE</v>
      </c>
      <c r="R33" s="27"/>
      <c r="S33" s="28"/>
      <c r="T33" s="26" t="s">
        <v>4</v>
      </c>
    </row>
    <row r="34" spans="1:27" s="24" customFormat="1" ht="35.1" customHeight="1" thickBot="1" x14ac:dyDescent="0.4">
      <c r="A34" s="65">
        <v>18</v>
      </c>
      <c r="B34" s="51" t="s">
        <v>114</v>
      </c>
      <c r="C34" s="44" t="s">
        <v>67</v>
      </c>
      <c r="D34" s="52" t="s">
        <v>52</v>
      </c>
      <c r="E34" s="144">
        <v>20</v>
      </c>
      <c r="F34" s="130" t="s">
        <v>68</v>
      </c>
      <c r="G34" s="135" t="s">
        <v>120</v>
      </c>
      <c r="H34" s="47"/>
      <c r="I34" s="48"/>
      <c r="J34" s="49">
        <f>H34*0.22</f>
        <v>0</v>
      </c>
      <c r="K34" s="49">
        <f>H34+J34</f>
        <v>0</v>
      </c>
      <c r="L34" s="49">
        <f>H34*E34</f>
        <v>0</v>
      </c>
      <c r="M34" s="50">
        <f>L34*0.22</f>
        <v>0</v>
      </c>
      <c r="N34" s="49">
        <f>L34+M34</f>
        <v>0</v>
      </c>
      <c r="O34" s="66">
        <f>I34*H34</f>
        <v>0</v>
      </c>
      <c r="P34" s="35" t="str">
        <f>IF(H34="","",#REF!)</f>
        <v/>
      </c>
      <c r="Q34" s="25" t="str">
        <f>IF(P34="","NE",#REF!)</f>
        <v>NE</v>
      </c>
      <c r="R34" s="27"/>
      <c r="S34" s="28"/>
      <c r="T34" s="26" t="s">
        <v>4</v>
      </c>
    </row>
    <row r="35" spans="1:27" s="24" customFormat="1" ht="35.1" customHeight="1" thickBot="1" x14ac:dyDescent="0.4">
      <c r="A35" s="65">
        <v>19</v>
      </c>
      <c r="B35" s="51" t="s">
        <v>115</v>
      </c>
      <c r="C35" s="44" t="s">
        <v>65</v>
      </c>
      <c r="D35" s="52" t="s">
        <v>38</v>
      </c>
      <c r="E35" s="144">
        <v>50</v>
      </c>
      <c r="F35" s="130" t="s">
        <v>66</v>
      </c>
      <c r="G35" s="135" t="s">
        <v>64</v>
      </c>
      <c r="H35" s="47"/>
      <c r="I35" s="48"/>
      <c r="J35" s="49">
        <f>H35*0.22</f>
        <v>0</v>
      </c>
      <c r="K35" s="49">
        <f>H35+J35</f>
        <v>0</v>
      </c>
      <c r="L35" s="49">
        <f>H35*E35</f>
        <v>0</v>
      </c>
      <c r="M35" s="50">
        <f>L35*0.22</f>
        <v>0</v>
      </c>
      <c r="N35" s="49">
        <f>L35+M35</f>
        <v>0</v>
      </c>
      <c r="O35" s="66">
        <f>I35*H35</f>
        <v>0</v>
      </c>
      <c r="P35" s="35" t="str">
        <f>IF(H35="","",#REF!)</f>
        <v/>
      </c>
      <c r="Q35" s="25" t="str">
        <f>IF(P35="","NE",#REF!)</f>
        <v>NE</v>
      </c>
      <c r="R35" s="27"/>
      <c r="S35" s="28"/>
      <c r="T35" s="26" t="s">
        <v>4</v>
      </c>
    </row>
    <row r="36" spans="1:27" s="24" customFormat="1" ht="35.1" customHeight="1" thickBot="1" x14ac:dyDescent="0.4">
      <c r="A36" s="65">
        <v>20</v>
      </c>
      <c r="B36" s="51" t="s">
        <v>60</v>
      </c>
      <c r="C36" s="44"/>
      <c r="D36" s="52" t="s">
        <v>112</v>
      </c>
      <c r="E36" s="144">
        <v>20</v>
      </c>
      <c r="F36" s="126" t="s">
        <v>61</v>
      </c>
      <c r="G36" s="135" t="s">
        <v>63</v>
      </c>
      <c r="H36" s="47"/>
      <c r="I36" s="48"/>
      <c r="J36" s="49">
        <f>H36*0.22</f>
        <v>0</v>
      </c>
      <c r="K36" s="49">
        <f>H36+J36</f>
        <v>0</v>
      </c>
      <c r="L36" s="49">
        <f>H36*E36</f>
        <v>0</v>
      </c>
      <c r="M36" s="50">
        <f>L36*0.22</f>
        <v>0</v>
      </c>
      <c r="N36" s="49">
        <f>L36+M36</f>
        <v>0</v>
      </c>
      <c r="O36" s="66">
        <f>I36*H36</f>
        <v>0</v>
      </c>
      <c r="P36" s="35" t="str">
        <f>IF(H36="","",#REF!)</f>
        <v/>
      </c>
      <c r="Q36" s="25" t="str">
        <f>IF(P36="","NE",#REF!)</f>
        <v>NE</v>
      </c>
      <c r="R36" s="27"/>
      <c r="S36" s="28"/>
      <c r="T36" s="26" t="s">
        <v>4</v>
      </c>
    </row>
    <row r="37" spans="1:27" s="24" customFormat="1" ht="35.1" customHeight="1" thickBot="1" x14ac:dyDescent="0.4">
      <c r="A37" s="65">
        <v>21</v>
      </c>
      <c r="B37" s="51" t="s">
        <v>60</v>
      </c>
      <c r="C37" s="44"/>
      <c r="D37" s="52" t="s">
        <v>112</v>
      </c>
      <c r="E37" s="144">
        <v>20</v>
      </c>
      <c r="F37" s="126" t="s">
        <v>61</v>
      </c>
      <c r="G37" s="135" t="s">
        <v>62</v>
      </c>
      <c r="H37" s="47"/>
      <c r="I37" s="48"/>
      <c r="J37" s="49">
        <f>H37*0.22</f>
        <v>0</v>
      </c>
      <c r="K37" s="49">
        <f>H37+J37</f>
        <v>0</v>
      </c>
      <c r="L37" s="49">
        <f>H37*E37</f>
        <v>0</v>
      </c>
      <c r="M37" s="50">
        <f>L37*0.22</f>
        <v>0</v>
      </c>
      <c r="N37" s="49">
        <f>L37+M37</f>
        <v>0</v>
      </c>
      <c r="O37" s="66">
        <f>I37*H37</f>
        <v>0</v>
      </c>
      <c r="P37" s="35" t="str">
        <f>IF(H37="","",#REF!)</f>
        <v/>
      </c>
      <c r="Q37" s="25" t="str">
        <f>IF(P37="","NE",#REF!)</f>
        <v>NE</v>
      </c>
      <c r="R37" s="27"/>
      <c r="S37" s="28"/>
      <c r="T37" s="26" t="s">
        <v>4</v>
      </c>
    </row>
    <row r="38" spans="1:27" s="24" customFormat="1" ht="35.1" customHeight="1" thickBot="1" x14ac:dyDescent="0.4">
      <c r="A38" s="65">
        <v>22</v>
      </c>
      <c r="B38" s="51" t="s">
        <v>124</v>
      </c>
      <c r="C38" s="44"/>
      <c r="D38" s="52" t="s">
        <v>112</v>
      </c>
      <c r="E38" s="144">
        <v>20</v>
      </c>
      <c r="F38" s="126" t="s">
        <v>61</v>
      </c>
      <c r="G38" s="135" t="s">
        <v>121</v>
      </c>
      <c r="H38" s="47"/>
      <c r="I38" s="48"/>
      <c r="J38" s="49">
        <f t="shared" ref="J38:J42" si="6">H38*0.22</f>
        <v>0</v>
      </c>
      <c r="K38" s="49">
        <f t="shared" ref="K38:K42" si="7">H38+J38</f>
        <v>0</v>
      </c>
      <c r="L38" s="49">
        <f t="shared" ref="L38:L42" si="8">H38*E38</f>
        <v>0</v>
      </c>
      <c r="M38" s="50">
        <f t="shared" ref="M38:M42" si="9">L38*0.22</f>
        <v>0</v>
      </c>
      <c r="N38" s="49">
        <f t="shared" ref="N38:N42" si="10">L38+M38</f>
        <v>0</v>
      </c>
      <c r="O38" s="66">
        <f t="shared" ref="O38:O42" si="11">I38*H38</f>
        <v>0</v>
      </c>
      <c r="P38" s="35" t="str">
        <f>IF(H38="","",#REF!)</f>
        <v/>
      </c>
      <c r="Q38" s="25" t="str">
        <f>IF(P38="","NE",#REF!)</f>
        <v>NE</v>
      </c>
      <c r="R38" s="27"/>
      <c r="S38" s="28"/>
      <c r="T38" s="26" t="s">
        <v>4</v>
      </c>
    </row>
    <row r="39" spans="1:27" s="24" customFormat="1" ht="35.1" customHeight="1" thickBot="1" x14ac:dyDescent="0.4">
      <c r="A39" s="65">
        <v>23</v>
      </c>
      <c r="B39" s="51" t="s">
        <v>57</v>
      </c>
      <c r="C39" s="44"/>
      <c r="D39" s="52" t="s">
        <v>112</v>
      </c>
      <c r="E39" s="144">
        <v>20</v>
      </c>
      <c r="F39" s="126" t="s">
        <v>61</v>
      </c>
      <c r="G39" s="135" t="s">
        <v>122</v>
      </c>
      <c r="H39" s="47"/>
      <c r="I39" s="48"/>
      <c r="J39" s="49">
        <f t="shared" si="6"/>
        <v>0</v>
      </c>
      <c r="K39" s="49">
        <f t="shared" si="7"/>
        <v>0</v>
      </c>
      <c r="L39" s="49">
        <f t="shared" si="8"/>
        <v>0</v>
      </c>
      <c r="M39" s="50">
        <f t="shared" si="9"/>
        <v>0</v>
      </c>
      <c r="N39" s="49">
        <f t="shared" si="10"/>
        <v>0</v>
      </c>
      <c r="O39" s="66">
        <f t="shared" si="11"/>
        <v>0</v>
      </c>
      <c r="P39" s="35" t="str">
        <f>IF(H39="","",#REF!)</f>
        <v/>
      </c>
      <c r="Q39" s="25" t="str">
        <f>IF(P39="","NE",#REF!)</f>
        <v>NE</v>
      </c>
      <c r="R39" s="27"/>
      <c r="S39" s="28"/>
      <c r="T39" s="26" t="s">
        <v>4</v>
      </c>
    </row>
    <row r="40" spans="1:27" s="24" customFormat="1" ht="35.1" customHeight="1" thickBot="1" x14ac:dyDescent="0.4">
      <c r="A40" s="65">
        <v>24</v>
      </c>
      <c r="B40" s="51" t="s">
        <v>125</v>
      </c>
      <c r="C40" s="44"/>
      <c r="D40" s="52" t="s">
        <v>112</v>
      </c>
      <c r="E40" s="144">
        <v>20</v>
      </c>
      <c r="F40" s="126" t="s">
        <v>61</v>
      </c>
      <c r="G40" s="135" t="s">
        <v>123</v>
      </c>
      <c r="H40" s="47"/>
      <c r="I40" s="48"/>
      <c r="J40" s="49">
        <f t="shared" si="6"/>
        <v>0</v>
      </c>
      <c r="K40" s="49">
        <f t="shared" si="7"/>
        <v>0</v>
      </c>
      <c r="L40" s="49">
        <f t="shared" si="8"/>
        <v>0</v>
      </c>
      <c r="M40" s="50">
        <f t="shared" si="9"/>
        <v>0</v>
      </c>
      <c r="N40" s="49">
        <f t="shared" si="10"/>
        <v>0</v>
      </c>
      <c r="O40" s="66">
        <f t="shared" si="11"/>
        <v>0</v>
      </c>
      <c r="P40" s="35" t="str">
        <f>IF(H40="","",#REF!)</f>
        <v/>
      </c>
      <c r="Q40" s="25" t="str">
        <f>IF(P40="","NE",#REF!)</f>
        <v>NE</v>
      </c>
      <c r="R40" s="27"/>
      <c r="S40" s="28"/>
      <c r="T40" s="26" t="s">
        <v>4</v>
      </c>
    </row>
    <row r="41" spans="1:27" s="24" customFormat="1" ht="35.1" customHeight="1" thickBot="1" x14ac:dyDescent="0.4">
      <c r="A41" s="65">
        <v>25</v>
      </c>
      <c r="B41" s="51" t="s">
        <v>127</v>
      </c>
      <c r="C41" s="44"/>
      <c r="D41" s="52" t="s">
        <v>112</v>
      </c>
      <c r="E41" s="144">
        <v>20</v>
      </c>
      <c r="F41" s="126" t="s">
        <v>128</v>
      </c>
      <c r="G41" s="135" t="s">
        <v>126</v>
      </c>
      <c r="H41" s="47"/>
      <c r="I41" s="48"/>
      <c r="J41" s="49">
        <f t="shared" si="6"/>
        <v>0</v>
      </c>
      <c r="K41" s="49">
        <f t="shared" si="7"/>
        <v>0</v>
      </c>
      <c r="L41" s="49">
        <f t="shared" si="8"/>
        <v>0</v>
      </c>
      <c r="M41" s="50">
        <f t="shared" si="9"/>
        <v>0</v>
      </c>
      <c r="N41" s="49">
        <f t="shared" si="10"/>
        <v>0</v>
      </c>
      <c r="O41" s="66">
        <f t="shared" si="11"/>
        <v>0</v>
      </c>
      <c r="P41" s="35" t="str">
        <f>IF(H41="","",#REF!)</f>
        <v/>
      </c>
      <c r="Q41" s="25" t="str">
        <f>IF(P41="","NE",#REF!)</f>
        <v>NE</v>
      </c>
      <c r="R41" s="27"/>
      <c r="S41" s="28"/>
      <c r="T41" s="26" t="s">
        <v>4</v>
      </c>
    </row>
    <row r="42" spans="1:27" s="24" customFormat="1" ht="35.1" customHeight="1" thickBot="1" x14ac:dyDescent="0.4">
      <c r="A42" s="65">
        <v>26</v>
      </c>
      <c r="B42" s="51" t="s">
        <v>57</v>
      </c>
      <c r="C42" s="44"/>
      <c r="D42" s="52" t="s">
        <v>112</v>
      </c>
      <c r="E42" s="144">
        <v>20</v>
      </c>
      <c r="F42" s="127" t="s">
        <v>61</v>
      </c>
      <c r="G42" s="135" t="s">
        <v>129</v>
      </c>
      <c r="H42" s="47"/>
      <c r="I42" s="48"/>
      <c r="J42" s="49">
        <f t="shared" si="6"/>
        <v>0</v>
      </c>
      <c r="K42" s="49">
        <f t="shared" si="7"/>
        <v>0</v>
      </c>
      <c r="L42" s="49">
        <f t="shared" si="8"/>
        <v>0</v>
      </c>
      <c r="M42" s="50">
        <f t="shared" si="9"/>
        <v>0</v>
      </c>
      <c r="N42" s="49">
        <f t="shared" si="10"/>
        <v>0</v>
      </c>
      <c r="O42" s="66">
        <f t="shared" si="11"/>
        <v>0</v>
      </c>
      <c r="P42" s="35" t="str">
        <f>IF(H42="","",#REF!)</f>
        <v/>
      </c>
      <c r="Q42" s="25" t="str">
        <f>IF(P42="","NE",#REF!)</f>
        <v>NE</v>
      </c>
      <c r="R42" s="27"/>
      <c r="S42" s="28"/>
      <c r="T42" s="26" t="s">
        <v>4</v>
      </c>
    </row>
    <row r="43" spans="1:27" s="85" customFormat="1" ht="35.1" customHeight="1" thickBot="1" x14ac:dyDescent="0.4">
      <c r="A43" s="95" t="s">
        <v>30</v>
      </c>
      <c r="B43" s="95"/>
      <c r="C43" s="81"/>
      <c r="D43" s="75"/>
      <c r="E43" s="76"/>
      <c r="F43" s="76"/>
      <c r="G43" s="76"/>
      <c r="H43" s="95"/>
      <c r="I43" s="108"/>
      <c r="J43" s="108"/>
      <c r="K43" s="78"/>
      <c r="L43" s="78"/>
      <c r="M43" s="78"/>
      <c r="N43" s="78"/>
      <c r="O43" s="79"/>
      <c r="P43" s="80"/>
      <c r="Q43" s="78"/>
      <c r="R43" s="81"/>
      <c r="S43" s="81"/>
      <c r="T43" s="82"/>
      <c r="U43" s="82"/>
      <c r="V43" s="82"/>
      <c r="W43" s="82"/>
      <c r="X43" s="82"/>
      <c r="Y43" s="82"/>
      <c r="Z43" s="83"/>
      <c r="AA43" s="84"/>
    </row>
    <row r="44" spans="1:27" s="24" customFormat="1" ht="35.1" customHeight="1" thickBot="1" x14ac:dyDescent="0.4">
      <c r="A44" s="65">
        <v>27</v>
      </c>
      <c r="B44" s="109" t="s">
        <v>113</v>
      </c>
      <c r="C44" s="109" t="s">
        <v>34</v>
      </c>
      <c r="D44" s="52" t="s">
        <v>38</v>
      </c>
      <c r="E44" s="144">
        <v>2000</v>
      </c>
      <c r="F44" s="132" t="s">
        <v>35</v>
      </c>
      <c r="G44" s="131"/>
      <c r="H44" s="47"/>
      <c r="I44" s="48"/>
      <c r="J44" s="49">
        <f>H44*0.22</f>
        <v>0</v>
      </c>
      <c r="K44" s="49">
        <f>H44+J44</f>
        <v>0</v>
      </c>
      <c r="L44" s="49">
        <f>H44*E44</f>
        <v>0</v>
      </c>
      <c r="M44" s="50">
        <f>L44*0.22</f>
        <v>0</v>
      </c>
      <c r="N44" s="49">
        <f>L44+M44</f>
        <v>0</v>
      </c>
      <c r="O44" s="66">
        <f>I44*H44</f>
        <v>0</v>
      </c>
      <c r="P44" s="35" t="str">
        <f>IF(H44="","",#REF!)</f>
        <v/>
      </c>
      <c r="Q44" s="25" t="str">
        <f>IF(P44="","NE",#REF!)</f>
        <v>NE</v>
      </c>
      <c r="R44" s="27"/>
      <c r="S44" s="28"/>
      <c r="T44" s="26" t="s">
        <v>4</v>
      </c>
    </row>
    <row r="45" spans="1:27" s="24" customFormat="1" ht="35.1" customHeight="1" thickBot="1" x14ac:dyDescent="0.4">
      <c r="A45" s="65">
        <v>28</v>
      </c>
      <c r="B45" s="109" t="s">
        <v>71</v>
      </c>
      <c r="C45" s="44" t="s">
        <v>69</v>
      </c>
      <c r="D45" s="52" t="s">
        <v>38</v>
      </c>
      <c r="E45" s="144">
        <v>60</v>
      </c>
      <c r="F45" s="130" t="s">
        <v>70</v>
      </c>
      <c r="G45" s="131"/>
      <c r="H45" s="47"/>
      <c r="I45" s="48"/>
      <c r="J45" s="49">
        <f>H45*0.22</f>
        <v>0</v>
      </c>
      <c r="K45" s="49">
        <f>H45+J45</f>
        <v>0</v>
      </c>
      <c r="L45" s="49">
        <f>H45*E45</f>
        <v>0</v>
      </c>
      <c r="M45" s="50">
        <f>L45*0.22</f>
        <v>0</v>
      </c>
      <c r="N45" s="49">
        <f>L45+M45</f>
        <v>0</v>
      </c>
      <c r="O45" s="66">
        <f>I45*H45</f>
        <v>0</v>
      </c>
      <c r="P45" s="35" t="str">
        <f>IF(H45="","",#REF!)</f>
        <v/>
      </c>
      <c r="Q45" s="25" t="str">
        <f>IF(P45="","NE",#REF!)</f>
        <v>NE</v>
      </c>
      <c r="R45" s="27"/>
      <c r="S45" s="28"/>
      <c r="T45" s="26" t="s">
        <v>4</v>
      </c>
    </row>
    <row r="46" spans="1:27" s="24" customFormat="1" ht="35.1" customHeight="1" thickBot="1" x14ac:dyDescent="0.4">
      <c r="A46" s="65">
        <v>29</v>
      </c>
      <c r="B46" s="113" t="s">
        <v>92</v>
      </c>
      <c r="C46" s="109" t="s">
        <v>91</v>
      </c>
      <c r="D46" s="52" t="s">
        <v>38</v>
      </c>
      <c r="E46" s="144">
        <v>60</v>
      </c>
      <c r="F46" s="126" t="s">
        <v>45</v>
      </c>
      <c r="G46" s="141" t="s">
        <v>118</v>
      </c>
      <c r="H46" s="47"/>
      <c r="I46" s="48"/>
      <c r="J46" s="49">
        <f>H46*0.22</f>
        <v>0</v>
      </c>
      <c r="K46" s="49">
        <f>H46+J46</f>
        <v>0</v>
      </c>
      <c r="L46" s="49">
        <f>H46*E46</f>
        <v>0</v>
      </c>
      <c r="M46" s="50">
        <f>L46*0.22</f>
        <v>0</v>
      </c>
      <c r="N46" s="49">
        <f>L46+M46</f>
        <v>0</v>
      </c>
      <c r="O46" s="66">
        <f>I46*H46</f>
        <v>0</v>
      </c>
      <c r="P46" s="35" t="str">
        <f>IF(H46="","",#REF!)</f>
        <v/>
      </c>
      <c r="Q46" s="25" t="str">
        <f>IF(P46="","NE",#REF!)</f>
        <v>NE</v>
      </c>
      <c r="R46" s="27"/>
      <c r="S46" s="28"/>
      <c r="T46" s="26" t="s">
        <v>4</v>
      </c>
    </row>
    <row r="47" spans="1:27" s="24" customFormat="1" ht="35.1" customHeight="1" thickBot="1" x14ac:dyDescent="0.4">
      <c r="A47" s="65">
        <v>30</v>
      </c>
      <c r="B47" s="51" t="s">
        <v>89</v>
      </c>
      <c r="C47" s="109" t="s">
        <v>90</v>
      </c>
      <c r="D47" s="52" t="s">
        <v>38</v>
      </c>
      <c r="E47" s="144">
        <v>60</v>
      </c>
      <c r="F47" s="126" t="s">
        <v>45</v>
      </c>
      <c r="G47" s="141" t="s">
        <v>119</v>
      </c>
      <c r="H47" s="47"/>
      <c r="I47" s="48"/>
      <c r="J47" s="49">
        <f>H47*0.22</f>
        <v>0</v>
      </c>
      <c r="K47" s="49">
        <f>H47+J47</f>
        <v>0</v>
      </c>
      <c r="L47" s="49">
        <f>H47*E47</f>
        <v>0</v>
      </c>
      <c r="M47" s="50">
        <f>L47*0.22</f>
        <v>0</v>
      </c>
      <c r="N47" s="49">
        <f>L47+M47</f>
        <v>0</v>
      </c>
      <c r="O47" s="66">
        <f>I47*H47</f>
        <v>0</v>
      </c>
      <c r="P47" s="35" t="str">
        <f>IF(H47="","",#REF!)</f>
        <v/>
      </c>
      <c r="Q47" s="25" t="str">
        <f>IF(P47="","NE",#REF!)</f>
        <v>NE</v>
      </c>
      <c r="R47" s="27"/>
      <c r="S47" s="28"/>
      <c r="T47" s="26" t="s">
        <v>4</v>
      </c>
    </row>
    <row r="48" spans="1:27" s="24" customFormat="1" ht="35.1" customHeight="1" thickBot="1" x14ac:dyDescent="0.4">
      <c r="A48" s="65">
        <v>31</v>
      </c>
      <c r="B48" s="110" t="s">
        <v>95</v>
      </c>
      <c r="C48" s="110" t="s">
        <v>96</v>
      </c>
      <c r="D48" s="52" t="s">
        <v>38</v>
      </c>
      <c r="E48" s="144">
        <v>4000</v>
      </c>
      <c r="F48" s="133" t="s">
        <v>101</v>
      </c>
      <c r="G48" s="131"/>
      <c r="H48" s="47"/>
      <c r="I48" s="48"/>
      <c r="J48" s="49">
        <f>H48*0.22</f>
        <v>0</v>
      </c>
      <c r="K48" s="49">
        <f>H48+J48</f>
        <v>0</v>
      </c>
      <c r="L48" s="49">
        <f>H48*E48</f>
        <v>0</v>
      </c>
      <c r="M48" s="50">
        <f>L48*0.22</f>
        <v>0</v>
      </c>
      <c r="N48" s="49">
        <f>L48+M48</f>
        <v>0</v>
      </c>
      <c r="O48" s="66">
        <f>I48*H48</f>
        <v>0</v>
      </c>
      <c r="P48" s="35" t="str">
        <f>IF(H48="","",#REF!)</f>
        <v/>
      </c>
      <c r="Q48" s="25" t="str">
        <f>IF(P48="","NE",#REF!)</f>
        <v>NE</v>
      </c>
      <c r="R48" s="27"/>
      <c r="S48" s="28"/>
      <c r="T48" s="26" t="s">
        <v>4</v>
      </c>
    </row>
    <row r="49" spans="1:27" s="85" customFormat="1" ht="35.1" customHeight="1" thickBot="1" x14ac:dyDescent="0.4">
      <c r="A49" s="95" t="s">
        <v>31</v>
      </c>
      <c r="B49" s="95"/>
      <c r="C49" s="81"/>
      <c r="D49" s="75"/>
      <c r="E49" s="76"/>
      <c r="F49" s="76"/>
      <c r="G49" s="76"/>
      <c r="H49" s="95"/>
      <c r="I49" s="108"/>
      <c r="J49" s="108"/>
      <c r="K49" s="78"/>
      <c r="L49" s="78"/>
      <c r="M49" s="78"/>
      <c r="N49" s="78"/>
      <c r="O49" s="79"/>
      <c r="P49" s="80"/>
      <c r="Q49" s="78"/>
      <c r="R49" s="81"/>
      <c r="S49" s="81"/>
      <c r="T49" s="82"/>
      <c r="U49" s="82"/>
      <c r="V49" s="82"/>
      <c r="W49" s="82"/>
      <c r="X49" s="82"/>
      <c r="Y49" s="82"/>
      <c r="Z49" s="83"/>
      <c r="AA49" s="84"/>
    </row>
    <row r="50" spans="1:27" s="24" customFormat="1" ht="39" thickBot="1" x14ac:dyDescent="0.4">
      <c r="A50" s="65">
        <v>32</v>
      </c>
      <c r="B50" s="109" t="s">
        <v>108</v>
      </c>
      <c r="C50" s="110" t="s">
        <v>109</v>
      </c>
      <c r="D50" s="52" t="s">
        <v>38</v>
      </c>
      <c r="E50" s="144">
        <v>600</v>
      </c>
      <c r="F50" s="45" t="s">
        <v>101</v>
      </c>
      <c r="G50" s="46"/>
      <c r="H50" s="47">
        <v>1</v>
      </c>
      <c r="I50" s="48">
        <v>190</v>
      </c>
      <c r="J50" s="49">
        <f>H50*0.22</f>
        <v>0.22</v>
      </c>
      <c r="K50" s="49">
        <f>H50+J50</f>
        <v>1.22</v>
      </c>
      <c r="L50" s="49">
        <f>H50*E50</f>
        <v>600</v>
      </c>
      <c r="M50" s="50">
        <f>L50*0.22</f>
        <v>132</v>
      </c>
      <c r="N50" s="49">
        <f>L50+M50</f>
        <v>732</v>
      </c>
      <c r="O50" s="66">
        <f>I50*H50</f>
        <v>190</v>
      </c>
      <c r="P50" s="35" t="e">
        <f>IF(H50="","",#REF!)</f>
        <v>#REF!</v>
      </c>
      <c r="Q50" s="25" t="e">
        <f>IF(P50="","NE",#REF!)</f>
        <v>#REF!</v>
      </c>
      <c r="R50" s="27"/>
      <c r="S50" s="28"/>
      <c r="T50" s="26" t="s">
        <v>4</v>
      </c>
    </row>
    <row r="51" spans="1:27" s="85" customFormat="1" ht="35.1" customHeight="1" thickBot="1" x14ac:dyDescent="0.4">
      <c r="A51" s="95" t="s">
        <v>32</v>
      </c>
      <c r="B51" s="95"/>
      <c r="C51" s="95"/>
      <c r="D51" s="75"/>
      <c r="E51" s="76"/>
      <c r="F51" s="76"/>
      <c r="G51" s="76"/>
      <c r="H51" s="95"/>
      <c r="I51" s="108"/>
      <c r="J51" s="108"/>
      <c r="K51" s="78"/>
      <c r="L51" s="78"/>
      <c r="M51" s="78"/>
      <c r="N51" s="78"/>
      <c r="O51" s="79"/>
      <c r="P51" s="80"/>
      <c r="Q51" s="78"/>
      <c r="R51" s="81"/>
      <c r="S51" s="81"/>
      <c r="T51" s="82"/>
      <c r="U51" s="82"/>
      <c r="V51" s="82"/>
      <c r="W51" s="82"/>
      <c r="X51" s="82"/>
      <c r="Y51" s="82"/>
      <c r="Z51" s="83"/>
      <c r="AA51" s="84"/>
    </row>
    <row r="52" spans="1:27" s="24" customFormat="1" ht="35.1" customHeight="1" thickBot="1" x14ac:dyDescent="0.4">
      <c r="A52" s="65">
        <v>33</v>
      </c>
      <c r="B52" s="109" t="s">
        <v>81</v>
      </c>
      <c r="C52" s="109" t="s">
        <v>82</v>
      </c>
      <c r="D52" s="52" t="s">
        <v>38</v>
      </c>
      <c r="E52" s="144">
        <v>200</v>
      </c>
      <c r="F52" s="45" t="s">
        <v>74</v>
      </c>
      <c r="G52" s="140" t="s">
        <v>83</v>
      </c>
      <c r="H52" s="47"/>
      <c r="I52" s="48"/>
      <c r="J52" s="49">
        <f>H52*0.22</f>
        <v>0</v>
      </c>
      <c r="K52" s="49">
        <f>H52+J52</f>
        <v>0</v>
      </c>
      <c r="L52" s="49">
        <f>H52*E52</f>
        <v>0</v>
      </c>
      <c r="M52" s="50">
        <f>L52*0.22</f>
        <v>0</v>
      </c>
      <c r="N52" s="49">
        <f>L52+M52</f>
        <v>0</v>
      </c>
      <c r="O52" s="66">
        <f>I52*H52</f>
        <v>0</v>
      </c>
      <c r="P52" s="35" t="str">
        <f>IF(H52="","",#REF!)</f>
        <v/>
      </c>
      <c r="Q52" s="25" t="str">
        <f>IF(P52="","NE",#REF!)</f>
        <v>NE</v>
      </c>
      <c r="R52" s="27"/>
      <c r="S52" s="28"/>
      <c r="T52" s="26" t="s">
        <v>4</v>
      </c>
    </row>
    <row r="53" spans="1:27" s="24" customFormat="1" ht="35.1" customHeight="1" thickBot="1" x14ac:dyDescent="0.4">
      <c r="A53" s="65">
        <v>34</v>
      </c>
      <c r="B53" s="109" t="s">
        <v>102</v>
      </c>
      <c r="C53" s="110" t="s">
        <v>103</v>
      </c>
      <c r="D53" s="52" t="s">
        <v>38</v>
      </c>
      <c r="E53" s="144">
        <v>60</v>
      </c>
      <c r="F53" s="45" t="s">
        <v>74</v>
      </c>
      <c r="G53" s="46"/>
      <c r="H53" s="47"/>
      <c r="I53" s="48"/>
      <c r="J53" s="49">
        <f>H53*0.22</f>
        <v>0</v>
      </c>
      <c r="K53" s="49">
        <f>H53+J53</f>
        <v>0</v>
      </c>
      <c r="L53" s="49">
        <f>H53*E53</f>
        <v>0</v>
      </c>
      <c r="M53" s="50">
        <f>L53*0.22</f>
        <v>0</v>
      </c>
      <c r="N53" s="49">
        <f>L53+M53</f>
        <v>0</v>
      </c>
      <c r="O53" s="66">
        <f>I53*H53</f>
        <v>0</v>
      </c>
      <c r="P53" s="35" t="str">
        <f>IF(H53="","",#REF!)</f>
        <v/>
      </c>
      <c r="Q53" s="25" t="str">
        <f>IF(P53="","NE",#REF!)</f>
        <v>NE</v>
      </c>
      <c r="R53" s="27"/>
      <c r="S53" s="28"/>
      <c r="T53" s="26" t="s">
        <v>4</v>
      </c>
    </row>
    <row r="54" spans="1:27" s="85" customFormat="1" ht="35.1" customHeight="1" thickBot="1" x14ac:dyDescent="0.4">
      <c r="A54" s="95" t="s">
        <v>33</v>
      </c>
      <c r="B54" s="95"/>
      <c r="C54" s="95"/>
      <c r="D54" s="75"/>
      <c r="E54" s="76"/>
      <c r="F54" s="76"/>
      <c r="G54" s="76"/>
      <c r="H54" s="95"/>
      <c r="I54" s="108"/>
      <c r="J54" s="108"/>
      <c r="K54" s="78"/>
      <c r="L54" s="78"/>
      <c r="M54" s="78"/>
      <c r="N54" s="78"/>
      <c r="O54" s="79"/>
      <c r="P54" s="80"/>
      <c r="Q54" s="78"/>
      <c r="R54" s="81"/>
      <c r="S54" s="81"/>
      <c r="T54" s="82"/>
      <c r="U54" s="82"/>
      <c r="V54" s="82"/>
      <c r="W54" s="82"/>
      <c r="X54" s="82"/>
      <c r="Y54" s="82"/>
      <c r="Z54" s="83"/>
      <c r="AA54" s="84"/>
    </row>
    <row r="55" spans="1:27" s="24" customFormat="1" ht="35.1" customHeight="1" thickBot="1" x14ac:dyDescent="0.4">
      <c r="A55" s="65">
        <v>35</v>
      </c>
      <c r="B55" s="51" t="s">
        <v>93</v>
      </c>
      <c r="C55" s="44"/>
      <c r="D55" s="52" t="s">
        <v>38</v>
      </c>
      <c r="E55" s="144">
        <v>100</v>
      </c>
      <c r="F55" s="125" t="s">
        <v>94</v>
      </c>
      <c r="G55" s="128"/>
      <c r="H55" s="47"/>
      <c r="I55" s="48"/>
      <c r="J55" s="49">
        <f t="shared" ref="J55:J60" si="12">H55*0.22</f>
        <v>0</v>
      </c>
      <c r="K55" s="49">
        <f t="shared" ref="K55:K60" si="13">H55+J55</f>
        <v>0</v>
      </c>
      <c r="L55" s="49">
        <f t="shared" ref="L55:L60" si="14">H55*E55</f>
        <v>0</v>
      </c>
      <c r="M55" s="50">
        <f t="shared" ref="M55:M60" si="15">L55*0.22</f>
        <v>0</v>
      </c>
      <c r="N55" s="49">
        <f t="shared" ref="N55:N60" si="16">L55+M55</f>
        <v>0</v>
      </c>
      <c r="O55" s="66">
        <f t="shared" ref="O55:O60" si="17">I55*H55</f>
        <v>0</v>
      </c>
      <c r="P55" s="35" t="str">
        <f>IF(H55="","",#REF!)</f>
        <v/>
      </c>
      <c r="Q55" s="25" t="str">
        <f>IF(P55="","NE",#REF!)</f>
        <v>NE</v>
      </c>
      <c r="R55" s="27"/>
      <c r="S55" s="28"/>
      <c r="T55" s="26" t="s">
        <v>4</v>
      </c>
    </row>
    <row r="56" spans="1:27" s="24" customFormat="1" ht="35.1" customHeight="1" thickBot="1" x14ac:dyDescent="0.4">
      <c r="A56" s="65">
        <v>36</v>
      </c>
      <c r="B56" s="51" t="s">
        <v>48</v>
      </c>
      <c r="C56" s="44"/>
      <c r="D56" s="52" t="s">
        <v>38</v>
      </c>
      <c r="E56" s="144">
        <v>700</v>
      </c>
      <c r="F56" s="126" t="s">
        <v>42</v>
      </c>
      <c r="G56" s="128"/>
      <c r="H56" s="47"/>
      <c r="I56" s="48"/>
      <c r="J56" s="49">
        <f t="shared" si="12"/>
        <v>0</v>
      </c>
      <c r="K56" s="49">
        <f t="shared" si="13"/>
        <v>0</v>
      </c>
      <c r="L56" s="49">
        <f t="shared" si="14"/>
        <v>0</v>
      </c>
      <c r="M56" s="50">
        <f t="shared" si="15"/>
        <v>0</v>
      </c>
      <c r="N56" s="49">
        <f t="shared" si="16"/>
        <v>0</v>
      </c>
      <c r="O56" s="66">
        <f t="shared" si="17"/>
        <v>0</v>
      </c>
      <c r="P56" s="35" t="str">
        <f>IF(H56="","",#REF!)</f>
        <v/>
      </c>
      <c r="Q56" s="25" t="str">
        <f>IF(P56="","NE",#REF!)</f>
        <v>NE</v>
      </c>
      <c r="R56" s="27"/>
      <c r="S56" s="28"/>
      <c r="T56" s="26" t="s">
        <v>4</v>
      </c>
    </row>
    <row r="57" spans="1:27" s="24" customFormat="1" ht="35.1" customHeight="1" thickBot="1" x14ac:dyDescent="0.4">
      <c r="A57" s="65">
        <v>37</v>
      </c>
      <c r="B57" s="110" t="s">
        <v>56</v>
      </c>
      <c r="C57" s="44"/>
      <c r="D57" s="52" t="s">
        <v>38</v>
      </c>
      <c r="E57" s="144">
        <v>300</v>
      </c>
      <c r="F57" s="130" t="s">
        <v>45</v>
      </c>
      <c r="G57" s="140" t="s">
        <v>55</v>
      </c>
      <c r="H57" s="47"/>
      <c r="I57" s="48"/>
      <c r="J57" s="49">
        <f t="shared" si="12"/>
        <v>0</v>
      </c>
      <c r="K57" s="49">
        <f t="shared" si="13"/>
        <v>0</v>
      </c>
      <c r="L57" s="49">
        <f t="shared" si="14"/>
        <v>0</v>
      </c>
      <c r="M57" s="50">
        <f t="shared" si="15"/>
        <v>0</v>
      </c>
      <c r="N57" s="49">
        <f t="shared" si="16"/>
        <v>0</v>
      </c>
      <c r="O57" s="66">
        <f t="shared" si="17"/>
        <v>0</v>
      </c>
      <c r="P57" s="35" t="str">
        <f>IF(H57="","",#REF!)</f>
        <v/>
      </c>
      <c r="Q57" s="25" t="str">
        <f>IF(P57="","NE",#REF!)</f>
        <v>NE</v>
      </c>
      <c r="R57" s="27"/>
      <c r="S57" s="28"/>
      <c r="T57" s="26" t="s">
        <v>4</v>
      </c>
    </row>
    <row r="58" spans="1:27" s="24" customFormat="1" ht="35.1" customHeight="1" thickBot="1" x14ac:dyDescent="0.4">
      <c r="A58" s="65">
        <v>38</v>
      </c>
      <c r="B58" s="110" t="s">
        <v>53</v>
      </c>
      <c r="C58" s="109" t="s">
        <v>54</v>
      </c>
      <c r="D58" s="52" t="s">
        <v>38</v>
      </c>
      <c r="E58" s="144">
        <v>200</v>
      </c>
      <c r="F58" s="130" t="s">
        <v>45</v>
      </c>
      <c r="G58" s="128"/>
      <c r="H58" s="47"/>
      <c r="I58" s="48"/>
      <c r="J58" s="49">
        <f t="shared" si="12"/>
        <v>0</v>
      </c>
      <c r="K58" s="49">
        <f t="shared" si="13"/>
        <v>0</v>
      </c>
      <c r="L58" s="49">
        <f t="shared" si="14"/>
        <v>0</v>
      </c>
      <c r="M58" s="50">
        <f t="shared" si="15"/>
        <v>0</v>
      </c>
      <c r="N58" s="49">
        <f t="shared" si="16"/>
        <v>0</v>
      </c>
      <c r="O58" s="66">
        <f t="shared" si="17"/>
        <v>0</v>
      </c>
      <c r="P58" s="35" t="str">
        <f>IF(H58="","",#REF!)</f>
        <v/>
      </c>
      <c r="Q58" s="25" t="str">
        <f>IF(P58="","NE",#REF!)</f>
        <v>NE</v>
      </c>
      <c r="R58" s="27"/>
      <c r="S58" s="28"/>
      <c r="T58" s="26" t="s">
        <v>4</v>
      </c>
    </row>
    <row r="59" spans="1:27" s="24" customFormat="1" ht="35.1" customHeight="1" thickBot="1" x14ac:dyDescent="0.4">
      <c r="A59" s="65">
        <v>39</v>
      </c>
      <c r="B59" s="110" t="s">
        <v>43</v>
      </c>
      <c r="C59" s="109" t="s">
        <v>44</v>
      </c>
      <c r="D59" s="52" t="s">
        <v>38</v>
      </c>
      <c r="E59" s="144">
        <v>500</v>
      </c>
      <c r="F59" s="130" t="s">
        <v>45</v>
      </c>
      <c r="G59" s="128"/>
      <c r="H59" s="47"/>
      <c r="I59" s="48"/>
      <c r="J59" s="49">
        <f t="shared" si="12"/>
        <v>0</v>
      </c>
      <c r="K59" s="49">
        <f t="shared" si="13"/>
        <v>0</v>
      </c>
      <c r="L59" s="49">
        <f t="shared" si="14"/>
        <v>0</v>
      </c>
      <c r="M59" s="50">
        <f t="shared" si="15"/>
        <v>0</v>
      </c>
      <c r="N59" s="49">
        <f t="shared" si="16"/>
        <v>0</v>
      </c>
      <c r="O59" s="66">
        <f t="shared" si="17"/>
        <v>0</v>
      </c>
      <c r="P59" s="35" t="str">
        <f>IF(H59="","",#REF!)</f>
        <v/>
      </c>
      <c r="Q59" s="25" t="str">
        <f>IF(P59="","NE",#REF!)</f>
        <v>NE</v>
      </c>
      <c r="R59" s="27"/>
      <c r="S59" s="28"/>
      <c r="T59" s="26" t="s">
        <v>4</v>
      </c>
    </row>
    <row r="60" spans="1:27" s="24" customFormat="1" ht="35.1" customHeight="1" thickBot="1" x14ac:dyDescent="0.4">
      <c r="A60" s="143">
        <v>40</v>
      </c>
      <c r="B60" s="67" t="s">
        <v>73</v>
      </c>
      <c r="C60" s="68" t="s">
        <v>72</v>
      </c>
      <c r="D60" s="69" t="s">
        <v>38</v>
      </c>
      <c r="E60" s="145">
        <v>50</v>
      </c>
      <c r="F60" s="127" t="s">
        <v>74</v>
      </c>
      <c r="G60" s="129"/>
      <c r="H60" s="70"/>
      <c r="I60" s="71"/>
      <c r="J60" s="72">
        <f t="shared" si="12"/>
        <v>0</v>
      </c>
      <c r="K60" s="72">
        <f t="shared" si="13"/>
        <v>0</v>
      </c>
      <c r="L60" s="72">
        <f t="shared" si="14"/>
        <v>0</v>
      </c>
      <c r="M60" s="73">
        <f t="shared" si="15"/>
        <v>0</v>
      </c>
      <c r="N60" s="72">
        <f t="shared" si="16"/>
        <v>0</v>
      </c>
      <c r="O60" s="74">
        <f t="shared" si="17"/>
        <v>0</v>
      </c>
      <c r="P60" s="35" t="str">
        <f>IF(H60="","",#REF!)</f>
        <v/>
      </c>
      <c r="Q60" s="25" t="str">
        <f>IF(P60="","NE",#REF!)</f>
        <v>NE</v>
      </c>
      <c r="R60" s="27"/>
      <c r="S60" s="28"/>
      <c r="T60" s="26" t="s">
        <v>4</v>
      </c>
    </row>
    <row r="61" spans="1:27" s="24" customFormat="1" ht="35.1" customHeight="1" x14ac:dyDescent="0.35">
      <c r="A61" s="116"/>
      <c r="B61" s="136"/>
      <c r="C61" s="117"/>
      <c r="D61" s="137"/>
      <c r="E61" s="138"/>
      <c r="F61" s="116"/>
      <c r="G61" s="116"/>
      <c r="H61" s="116"/>
      <c r="I61" s="116"/>
      <c r="J61" s="116"/>
      <c r="K61" s="118"/>
      <c r="L61" s="118"/>
      <c r="M61" s="119"/>
      <c r="N61" s="118"/>
      <c r="O61" s="120"/>
      <c r="P61" s="121"/>
      <c r="Q61" s="122"/>
      <c r="R61" s="123"/>
      <c r="S61" s="124"/>
      <c r="T61" s="26"/>
    </row>
    <row r="62" spans="1:27" s="24" customFormat="1" ht="79.5" customHeight="1" x14ac:dyDescent="0.35">
      <c r="A62" s="116"/>
      <c r="B62" s="149"/>
      <c r="C62" s="149"/>
      <c r="D62" s="149"/>
      <c r="E62" s="149"/>
      <c r="F62" s="149"/>
      <c r="G62" s="149"/>
      <c r="H62" s="149"/>
      <c r="I62" s="149"/>
      <c r="J62" s="149"/>
      <c r="K62" s="149"/>
      <c r="L62" s="149"/>
      <c r="M62" s="119"/>
      <c r="N62" s="118"/>
      <c r="O62" s="120"/>
      <c r="P62" s="121"/>
      <c r="Q62" s="122"/>
      <c r="R62" s="123"/>
      <c r="S62" s="124"/>
      <c r="T62" s="26"/>
    </row>
    <row r="63" spans="1:27" s="24" customFormat="1" ht="35.1" customHeight="1" x14ac:dyDescent="0.35">
      <c r="A63" s="116"/>
      <c r="B63" s="136"/>
      <c r="C63" s="117"/>
      <c r="D63" s="137"/>
      <c r="E63" s="138"/>
      <c r="F63" s="116"/>
      <c r="G63" s="116"/>
      <c r="H63" s="116"/>
      <c r="I63" s="116"/>
      <c r="J63" s="116"/>
      <c r="K63" s="118"/>
      <c r="L63" s="118"/>
      <c r="M63" s="119"/>
      <c r="N63" s="118"/>
      <c r="O63" s="120"/>
      <c r="P63" s="121"/>
      <c r="Q63" s="122"/>
      <c r="R63" s="123"/>
      <c r="S63" s="124"/>
      <c r="T63" s="26"/>
    </row>
    <row r="64" spans="1:27" x14ac:dyDescent="0.2">
      <c r="B64" s="29"/>
      <c r="C64" s="7"/>
      <c r="D64" s="7"/>
      <c r="E64" s="7"/>
      <c r="F64" s="29"/>
      <c r="G64" s="29"/>
    </row>
    <row r="66" spans="2:7" x14ac:dyDescent="0.2">
      <c r="B66" s="6"/>
      <c r="C66" s="6"/>
      <c r="D66" s="6"/>
      <c r="E66" s="6"/>
      <c r="F66" s="6"/>
      <c r="G66" s="6"/>
    </row>
    <row r="67" spans="2:7" x14ac:dyDescent="0.2">
      <c r="B67" s="6"/>
      <c r="C67" s="6"/>
      <c r="D67" s="6"/>
      <c r="E67" s="6"/>
      <c r="F67" s="6"/>
      <c r="G67" s="6"/>
    </row>
    <row r="68" spans="2:7" x14ac:dyDescent="0.2">
      <c r="B68" s="29"/>
      <c r="C68" s="29"/>
      <c r="D68" s="29"/>
      <c r="E68" s="29"/>
      <c r="F68" s="29"/>
      <c r="G68" s="29"/>
    </row>
    <row r="69" spans="2:7" x14ac:dyDescent="0.2">
      <c r="B69" s="29"/>
      <c r="C69" s="29"/>
      <c r="D69" s="29"/>
      <c r="E69" s="29"/>
      <c r="F69" s="29"/>
      <c r="G69" s="29"/>
    </row>
  </sheetData>
  <sheetProtection autoFilter="0"/>
  <autoFilter ref="A10:S60">
    <filterColumn colId="0" showButton="0"/>
  </autoFilter>
  <mergeCells count="7">
    <mergeCell ref="B62:L62"/>
    <mergeCell ref="A4:F4"/>
    <mergeCell ref="A1:F1"/>
    <mergeCell ref="B5:C5"/>
    <mergeCell ref="A7:B7"/>
    <mergeCell ref="A3:F3"/>
    <mergeCell ref="A9:O9"/>
  </mergeCells>
  <conditionalFormatting sqref="R22:R28 R33:R37 R16:R20 R52:R53 R13:R14 R30:R31 R44:R48 R55:R63">
    <cfRule type="expression" dxfId="17" priority="418">
      <formula>$R13="DOPOLNITI"</formula>
    </cfRule>
    <cfRule type="expression" dxfId="16" priority="419">
      <formula>$R13="NE USTREZA"</formula>
    </cfRule>
    <cfRule type="expression" dxfId="15" priority="420">
      <formula>$R13="USTREZA"</formula>
    </cfRule>
  </conditionalFormatting>
  <conditionalFormatting sqref="Q22:Q28 Q33:Q37 Q16:Q20 Q52:Q53 Q13:Q14 Q30:Q31 Q44:Q48 Q55:Q63">
    <cfRule type="expression" dxfId="14" priority="421">
      <formula>$Q13="NE"</formula>
    </cfRule>
    <cfRule type="expression" dxfId="13" priority="422">
      <formula>$Q13=#REF!</formula>
    </cfRule>
  </conditionalFormatting>
  <conditionalFormatting sqref="B5:C5 C7 H23:I23 G22:I22 H28:I28 H25:I25 G24:I24 G26:I27 H33:I37 G16:I20 G44:I45 H46:I47 G52:I53 G13:I14 G30:I31 G48:I48 G55:I60">
    <cfRule type="containsBlanks" dxfId="12" priority="14">
      <formula>LEN(TRIM(B5))=0</formula>
    </cfRule>
  </conditionalFormatting>
  <conditionalFormatting sqref="R50">
    <cfRule type="expression" dxfId="11" priority="8">
      <formula>$R50="DOPOLNITI"</formula>
    </cfRule>
    <cfRule type="expression" dxfId="10" priority="9">
      <formula>$R50="NE USTREZA"</formula>
    </cfRule>
    <cfRule type="expression" dxfId="9" priority="10">
      <formula>$R50="USTREZA"</formula>
    </cfRule>
  </conditionalFormatting>
  <conditionalFormatting sqref="Q50">
    <cfRule type="expression" dxfId="8" priority="11">
      <formula>$Q50="NE"</formula>
    </cfRule>
    <cfRule type="expression" dxfId="7" priority="12">
      <formula>$Q50=#REF!</formula>
    </cfRule>
  </conditionalFormatting>
  <conditionalFormatting sqref="G50:I50">
    <cfRule type="containsBlanks" dxfId="6" priority="7">
      <formula>LEN(TRIM(G50))=0</formula>
    </cfRule>
  </conditionalFormatting>
  <conditionalFormatting sqref="R38:R42">
    <cfRule type="expression" dxfId="5" priority="2">
      <formula>$R38="DOPOLNITI"</formula>
    </cfRule>
    <cfRule type="expression" dxfId="4" priority="3">
      <formula>$R38="NE USTREZA"</formula>
    </cfRule>
    <cfRule type="expression" dxfId="3" priority="4">
      <formula>$R38="USTREZA"</formula>
    </cfRule>
  </conditionalFormatting>
  <conditionalFormatting sqref="Q38:Q42">
    <cfRule type="expression" dxfId="2" priority="5">
      <formula>$Q38="NE"</formula>
    </cfRule>
    <cfRule type="expression" dxfId="1" priority="6">
      <formula>$Q38=#REF!</formula>
    </cfRule>
  </conditionalFormatting>
  <conditionalFormatting sqref="H38:I42">
    <cfRule type="containsBlanks" dxfId="0" priority="1">
      <formula>LEN(TRIM(H38))=0</formula>
    </cfRule>
  </conditionalFormatting>
  <pageMargins left="0.39370078740157483" right="0.23622047244094491" top="0.86614173228346458" bottom="0.74803149606299213" header="0.31496062992125984" footer="0.31496062992125984"/>
  <pageSetup paperSize="9" scale="36" fitToHeight="0" orientation="landscape" r:id="rId1"/>
  <headerFooter alignWithMargins="0">
    <oddFooter>&amp;L&amp;"Arial,Bold"&amp;14SN 40&amp;C&amp;P/&amp;N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 ENOSTAVNI</vt:lpstr>
      <vt:lpstr>'PREDRAČUN ENOSTAVNI'!Tiskanje_naslovov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RAJH Vekoslav</cp:lastModifiedBy>
  <cp:lastPrinted>2021-12-06T07:57:25Z</cp:lastPrinted>
  <dcterms:created xsi:type="dcterms:W3CDTF">2009-03-28T12:42:17Z</dcterms:created>
  <dcterms:modified xsi:type="dcterms:W3CDTF">2023-03-28T07:43:26Z</dcterms:modified>
</cp:coreProperties>
</file>