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rdg:443/GC/WebDav/2811/293907259/"/>
    </mc:Choice>
  </mc:AlternateContent>
  <bookViews>
    <workbookView xWindow="0" yWindow="0" windowWidth="38400" windowHeight="15900"/>
  </bookViews>
  <sheets>
    <sheet name="PREDRAČUN - OLJA IN MAZIVA" sheetId="43" r:id="rId1"/>
  </sheets>
  <definedNames>
    <definedName name="_xlnm._FilterDatabase" localSheetId="0" hidden="1">'PREDRAČUN - OLJA IN MAZIVA'!$A$8:$S$55</definedName>
    <definedName name="_xlnm.Print_Titles" localSheetId="0">'PREDRAČUN - OLJA IN MAZIVA'!$1:$9</definedName>
  </definedNames>
  <calcPr calcId="162913"/>
</workbook>
</file>

<file path=xl/calcChain.xml><?xml version="1.0" encoding="utf-8"?>
<calcChain xmlns="http://schemas.openxmlformats.org/spreadsheetml/2006/main">
  <c r="P43" i="43" l="1"/>
  <c r="Q43" i="43" s="1"/>
  <c r="O43" i="43"/>
  <c r="L43" i="43"/>
  <c r="M43" i="43" s="1"/>
  <c r="J43" i="43"/>
  <c r="K43" i="43" s="1"/>
  <c r="N43" i="43" l="1"/>
  <c r="P22" i="43" l="1"/>
  <c r="Q22" i="43" s="1"/>
  <c r="O22" i="43"/>
  <c r="L22" i="43"/>
  <c r="M22" i="43" s="1"/>
  <c r="J22" i="43"/>
  <c r="K22" i="43" s="1"/>
  <c r="P20" i="43"/>
  <c r="Q20" i="43" s="1"/>
  <c r="O20" i="43"/>
  <c r="L20" i="43"/>
  <c r="J20" i="43"/>
  <c r="K20" i="43" s="1"/>
  <c r="P12" i="43"/>
  <c r="Q12" i="43" s="1"/>
  <c r="O12" i="43"/>
  <c r="L12" i="43"/>
  <c r="M12" i="43" s="1"/>
  <c r="J12" i="43"/>
  <c r="K12" i="43" s="1"/>
  <c r="P28" i="43"/>
  <c r="Q28" i="43" s="1"/>
  <c r="O28" i="43"/>
  <c r="L28" i="43"/>
  <c r="J28" i="43"/>
  <c r="K28" i="43" s="1"/>
  <c r="P46" i="43"/>
  <c r="Q46" i="43" s="1"/>
  <c r="O46" i="43"/>
  <c r="L46" i="43"/>
  <c r="M46" i="43" s="1"/>
  <c r="J46" i="43"/>
  <c r="K46" i="43" s="1"/>
  <c r="P25" i="43"/>
  <c r="Q25" i="43" s="1"/>
  <c r="O25" i="43"/>
  <c r="L25" i="43"/>
  <c r="M25" i="43" s="1"/>
  <c r="N25" i="43" s="1"/>
  <c r="J25" i="43"/>
  <c r="K25" i="43" s="1"/>
  <c r="P14" i="43"/>
  <c r="Q14" i="43" s="1"/>
  <c r="O14" i="43"/>
  <c r="L14" i="43"/>
  <c r="M14" i="43" s="1"/>
  <c r="J14" i="43"/>
  <c r="K14" i="43" s="1"/>
  <c r="P35" i="43"/>
  <c r="Q35" i="43" s="1"/>
  <c r="O35" i="43"/>
  <c r="L35" i="43"/>
  <c r="M35" i="43" s="1"/>
  <c r="J35" i="43"/>
  <c r="K35" i="43" s="1"/>
  <c r="P34" i="43"/>
  <c r="Q34" i="43" s="1"/>
  <c r="O34" i="43"/>
  <c r="L34" i="43"/>
  <c r="J34" i="43"/>
  <c r="K34" i="43" s="1"/>
  <c r="P11" i="43"/>
  <c r="Q11" i="43" s="1"/>
  <c r="O11" i="43"/>
  <c r="L11" i="43"/>
  <c r="M11" i="43" s="1"/>
  <c r="N11" i="43" s="1"/>
  <c r="J11" i="43"/>
  <c r="K11" i="43" s="1"/>
  <c r="P24" i="43"/>
  <c r="Q24" i="43" s="1"/>
  <c r="O24" i="43"/>
  <c r="L24" i="43"/>
  <c r="J24" i="43"/>
  <c r="K24" i="43" s="1"/>
  <c r="P41" i="43"/>
  <c r="Q41" i="43" s="1"/>
  <c r="O41" i="43"/>
  <c r="L41" i="43"/>
  <c r="M41" i="43" s="1"/>
  <c r="J41" i="43"/>
  <c r="K41" i="43" s="1"/>
  <c r="P48" i="43"/>
  <c r="Q48" i="43" s="1"/>
  <c r="O48" i="43"/>
  <c r="L48" i="43"/>
  <c r="J48" i="43"/>
  <c r="K48" i="43" s="1"/>
  <c r="P40" i="43"/>
  <c r="Q40" i="43" s="1"/>
  <c r="O40" i="43"/>
  <c r="L40" i="43"/>
  <c r="J40" i="43"/>
  <c r="K40" i="43" s="1"/>
  <c r="P39" i="43"/>
  <c r="Q39" i="43" s="1"/>
  <c r="O39" i="43"/>
  <c r="L39" i="43"/>
  <c r="J39" i="43"/>
  <c r="K39" i="43" s="1"/>
  <c r="P29" i="43"/>
  <c r="Q29" i="43" s="1"/>
  <c r="O29" i="43"/>
  <c r="L29" i="43"/>
  <c r="M29" i="43" s="1"/>
  <c r="J29" i="43"/>
  <c r="K29" i="43" s="1"/>
  <c r="P33" i="43"/>
  <c r="Q33" i="43" s="1"/>
  <c r="O33" i="43"/>
  <c r="L33" i="43"/>
  <c r="J33" i="43"/>
  <c r="K33" i="43" s="1"/>
  <c r="P32" i="43"/>
  <c r="Q32" i="43" s="1"/>
  <c r="O32" i="43"/>
  <c r="L32" i="43"/>
  <c r="M32" i="43" s="1"/>
  <c r="J32" i="43"/>
  <c r="K32" i="43" s="1"/>
  <c r="P45" i="43"/>
  <c r="Q45" i="43" s="1"/>
  <c r="O45" i="43"/>
  <c r="L45" i="43"/>
  <c r="M45" i="43" s="1"/>
  <c r="J45" i="43"/>
  <c r="K45" i="43" s="1"/>
  <c r="P26" i="43"/>
  <c r="Q26" i="43" s="1"/>
  <c r="O26" i="43"/>
  <c r="L26" i="43"/>
  <c r="M26" i="43" s="1"/>
  <c r="N26" i="43" s="1"/>
  <c r="J26" i="43"/>
  <c r="K26" i="43" s="1"/>
  <c r="P23" i="43"/>
  <c r="Q23" i="43" s="1"/>
  <c r="O23" i="43"/>
  <c r="L23" i="43"/>
  <c r="J23" i="43"/>
  <c r="K23" i="43" s="1"/>
  <c r="P21" i="43"/>
  <c r="Q21" i="43" s="1"/>
  <c r="O21" i="43"/>
  <c r="L21" i="43"/>
  <c r="M21" i="43" s="1"/>
  <c r="N21" i="43" s="1"/>
  <c r="J21" i="43"/>
  <c r="K21" i="43" s="1"/>
  <c r="P53" i="43"/>
  <c r="Q53" i="43" s="1"/>
  <c r="O53" i="43"/>
  <c r="L53" i="43"/>
  <c r="J53" i="43"/>
  <c r="K53" i="43" s="1"/>
  <c r="P38" i="43"/>
  <c r="Q38" i="43" s="1"/>
  <c r="O38" i="43"/>
  <c r="L38" i="43"/>
  <c r="M38" i="43" s="1"/>
  <c r="N38" i="43" s="1"/>
  <c r="J38" i="43"/>
  <c r="K38" i="43" s="1"/>
  <c r="P31" i="43"/>
  <c r="Q31" i="43" s="1"/>
  <c r="O31" i="43"/>
  <c r="L31" i="43"/>
  <c r="J31" i="43"/>
  <c r="K31" i="43" s="1"/>
  <c r="P50" i="43"/>
  <c r="Q50" i="43" s="1"/>
  <c r="O50" i="43"/>
  <c r="L50" i="43"/>
  <c r="J50" i="43"/>
  <c r="K50" i="43" s="1"/>
  <c r="P51" i="43"/>
  <c r="Q51" i="43" s="1"/>
  <c r="O51" i="43"/>
  <c r="L51" i="43"/>
  <c r="M51" i="43" s="1"/>
  <c r="J51" i="43"/>
  <c r="K51" i="43" s="1"/>
  <c r="P16" i="43"/>
  <c r="Q16" i="43" s="1"/>
  <c r="O16" i="43"/>
  <c r="L16" i="43"/>
  <c r="M16" i="43" s="1"/>
  <c r="N16" i="43" s="1"/>
  <c r="J16" i="43"/>
  <c r="K16" i="43" s="1"/>
  <c r="P49" i="43"/>
  <c r="Q49" i="43" s="1"/>
  <c r="O49" i="43"/>
  <c r="L49" i="43"/>
  <c r="J49" i="43"/>
  <c r="K49" i="43" s="1"/>
  <c r="P18" i="43"/>
  <c r="Q18" i="43" s="1"/>
  <c r="O18" i="43"/>
  <c r="L18" i="43"/>
  <c r="M18" i="43" s="1"/>
  <c r="N18" i="43" s="1"/>
  <c r="J18" i="43"/>
  <c r="K18" i="43" s="1"/>
  <c r="P52" i="43"/>
  <c r="Q52" i="43" s="1"/>
  <c r="O52" i="43"/>
  <c r="L52" i="43"/>
  <c r="M52" i="43" s="1"/>
  <c r="J52" i="43"/>
  <c r="K52" i="43" s="1"/>
  <c r="P17" i="43"/>
  <c r="Q17" i="43" s="1"/>
  <c r="O17" i="43"/>
  <c r="L17" i="43"/>
  <c r="J17" i="43"/>
  <c r="K17" i="43" s="1"/>
  <c r="P15" i="43"/>
  <c r="Q15" i="43" s="1"/>
  <c r="O15" i="43"/>
  <c r="L15" i="43"/>
  <c r="M15" i="43" s="1"/>
  <c r="J15" i="43"/>
  <c r="K15" i="43" s="1"/>
  <c r="P37" i="43"/>
  <c r="Q37" i="43" s="1"/>
  <c r="O37" i="43"/>
  <c r="L37" i="43"/>
  <c r="M37" i="43" s="1"/>
  <c r="N37" i="43" s="1"/>
  <c r="J37" i="43"/>
  <c r="K37" i="43" s="1"/>
  <c r="R7" i="43"/>
  <c r="N22" i="43" l="1"/>
  <c r="N45" i="43"/>
  <c r="N52" i="43"/>
  <c r="N14" i="43"/>
  <c r="N46" i="43"/>
  <c r="N29" i="43"/>
  <c r="M50" i="43"/>
  <c r="N50" i="43" s="1"/>
  <c r="M34" i="43"/>
  <c r="N34" i="43" s="1"/>
  <c r="M28" i="43"/>
  <c r="N28" i="43" s="1"/>
  <c r="M48" i="43"/>
  <c r="N48" i="43" s="1"/>
  <c r="N35" i="43"/>
  <c r="N12" i="43"/>
  <c r="M53" i="43"/>
  <c r="N53" i="43" s="1"/>
  <c r="M24" i="43"/>
  <c r="N24" i="43" s="1"/>
  <c r="N51" i="43"/>
  <c r="N32" i="43"/>
  <c r="M33" i="43"/>
  <c r="N33" i="43" s="1"/>
  <c r="M39" i="43"/>
  <c r="N39" i="43" s="1"/>
  <c r="N41" i="43"/>
  <c r="M17" i="43"/>
  <c r="N17" i="43" s="1"/>
  <c r="Q7" i="43"/>
  <c r="N15" i="43"/>
  <c r="M49" i="43"/>
  <c r="N49" i="43" s="1"/>
  <c r="M31" i="43"/>
  <c r="N31" i="43" s="1"/>
  <c r="M23" i="43"/>
  <c r="N23" i="43" s="1"/>
  <c r="M40" i="43"/>
  <c r="N40" i="43" s="1"/>
  <c r="M20" i="43"/>
  <c r="N20" i="43" s="1"/>
</calcChain>
</file>

<file path=xl/sharedStrings.xml><?xml version="1.0" encoding="utf-8"?>
<sst xmlns="http://schemas.openxmlformats.org/spreadsheetml/2006/main" count="216" uniqueCount="127">
  <si>
    <t>Standard</t>
  </si>
  <si>
    <t>E/M</t>
  </si>
  <si>
    <t>Cena na E/M brez DDV v EUR za liter/kg</t>
  </si>
  <si>
    <t>22% DDV              v EUR</t>
  </si>
  <si>
    <t>Cena na E/M z DDV v EUR za liter/kg</t>
  </si>
  <si>
    <t>Cena na E/M brez DDV v EUR za ponujeno embalažo ponudnika izhajajoč iz cene na E/M brez DDV v EUR za liter/kg</t>
  </si>
  <si>
    <t>MAZIVA IN TEHNIČNE TEKOČINE ZA LETALSKO ENOTO</t>
  </si>
  <si>
    <t>NAZIV PONUDNIKA - DOBAVITELJA</t>
  </si>
  <si>
    <t>USTREZNOST SKLOPA</t>
  </si>
  <si>
    <t>OPOMBA / OBRAZLOŽITEV ZA ZAVRNITEV</t>
  </si>
  <si>
    <t>USTREZNOST TEHNIČNA</t>
  </si>
  <si>
    <t xml:space="preserve">Obrazec »PREDRAČUN ENOSTAVNI« </t>
  </si>
  <si>
    <t>Ponudnik:</t>
  </si>
  <si>
    <t>Številka in datum ponudbe:</t>
  </si>
  <si>
    <t>Pozicija</t>
  </si>
  <si>
    <t>Opis blaga/ sredstva</t>
  </si>
  <si>
    <t>Komercialni naziv blaga/ sredstva</t>
  </si>
  <si>
    <t xml:space="preserve">Ponudnik v obrazcu »PREDRAČUN ENOSTAVNI« obvezno za pozicijo za katero se prijavlja izpolni polja označena z zeleno barvo! </t>
  </si>
  <si>
    <t>Ponujena embalaža ponudnika                             izražena v liter/kg upoštevajoč zahtevano         embalažo</t>
  </si>
  <si>
    <t>Zahtevana embalaža                 v liter/kg/ml/g/mg</t>
  </si>
  <si>
    <t>10=8*0,22</t>
  </si>
  <si>
    <t>11=8+10</t>
  </si>
  <si>
    <t>12=5*8</t>
  </si>
  <si>
    <t>13=12*0,22</t>
  </si>
  <si>
    <t>14=12+13</t>
  </si>
  <si>
    <t xml:space="preserve">MORS 350/2022-JNNV - OLJA, MAZIVA IN TEHNIČNE TEKOČINE
</t>
  </si>
  <si>
    <t>Količina</t>
  </si>
  <si>
    <t>GREASE GELTIMO 805K</t>
  </si>
  <si>
    <t>L</t>
  </si>
  <si>
    <t>Vrednost brez DDV v EUR za celotno količino</t>
  </si>
  <si>
    <t>Vrednost DDV v EUR za celotno količino</t>
  </si>
  <si>
    <t>Skupna vrednost z DDV v EUR za celotno količino</t>
  </si>
  <si>
    <t>15=8*9</t>
  </si>
  <si>
    <t>HIDRAVLIČNA OLJA</t>
  </si>
  <si>
    <t>MASTI</t>
  </si>
  <si>
    <t>OLJA ZA MENJALNIKE</t>
  </si>
  <si>
    <t>MAZIVA ZA SKOV 8X8</t>
  </si>
  <si>
    <t>MOTORNA OLJA</t>
  </si>
  <si>
    <t>MAZIVA ZA VODNA PLOVILA</t>
  </si>
  <si>
    <t>OLJA</t>
  </si>
  <si>
    <t>TEHNIČNE TEKOČINE</t>
  </si>
  <si>
    <t>SAE 10w-40; API SN/CF; ACEA A3/B4; RN 0700; MB 229.1</t>
  </si>
  <si>
    <t>od 50 do 60 lit</t>
  </si>
  <si>
    <t xml:space="preserve">Mast bela, sintetična, v spreju </t>
  </si>
  <si>
    <t xml:space="preserve">200 - 1000 ml </t>
  </si>
  <si>
    <t>lit</t>
  </si>
  <si>
    <t>Z EP aditivi, območje uporabe: -30°C do + 140°C</t>
  </si>
  <si>
    <t xml:space="preserve">Antikorozijsko olje v spreju  </t>
  </si>
  <si>
    <t>MIL-C-150740; DIN 50-021</t>
  </si>
  <si>
    <t>200 - 1000 ml</t>
  </si>
  <si>
    <t>Sredstvo za hladilni sistem vozil Renault, antifriz, -40 °C, rumen, koncentrat</t>
  </si>
  <si>
    <t>ASTM D3306, Renault RX type D, ASTM D3306, Renault 41-01-001/-T</t>
  </si>
  <si>
    <t>od 3 do 5 lit</t>
  </si>
  <si>
    <t>Glicerin za mazanje tesnil</t>
  </si>
  <si>
    <t>do 5 lit</t>
  </si>
  <si>
    <t>Sredstvo za čiščenje zavornih oblog v spreju</t>
  </si>
  <si>
    <t>Mast litijeva z EP aditivi</t>
  </si>
  <si>
    <t>NLGI-2; viskoznost baznega olja pri 40°C: 220 - 250 cSt;         temperaturno območje uporabe: -20°C do +130°C</t>
  </si>
  <si>
    <t>od 200 do 1000 gr                 (kartuša)</t>
  </si>
  <si>
    <t>kg</t>
  </si>
  <si>
    <t>Sredstvo za hladilne sisteme motorjev iz aluminija, litega železa in lahkih zlitin, etilen glikolni antifriz, -40 °C, moder, koncentrat</t>
  </si>
  <si>
    <t>SAE J1034, MB 325.0; MAN 324 tip NF</t>
  </si>
  <si>
    <t>TOYOTA SUPER LONG LIFE COOLANT</t>
  </si>
  <si>
    <t>Sredstvo za hladilne sisteme motorjev vozil Toyota</t>
  </si>
  <si>
    <t>Lepilo</t>
  </si>
  <si>
    <t>20 ml</t>
  </si>
  <si>
    <t>LOCTITE 480</t>
  </si>
  <si>
    <t>Tesnilna masa</t>
  </si>
  <si>
    <t>50 ml</t>
  </si>
  <si>
    <t>LOCTITE 510</t>
  </si>
  <si>
    <t>LOCTITE 542</t>
  </si>
  <si>
    <t>KLUBERSYNTH GEM 4-22ON</t>
  </si>
  <si>
    <t>ISO 12925-1: CKC 220; DIN 51502: CLP HC 220; KV=220 cSt; temperaturno območje uporabe: -40°C do +140°C</t>
  </si>
  <si>
    <t>od 10 do 20</t>
  </si>
  <si>
    <t>Za visoke pritiske</t>
  </si>
  <si>
    <t>do 1 kg</t>
  </si>
  <si>
    <t>SAE 20W-20; API CF-4; ACEA E2/B4; MB 228.0</t>
  </si>
  <si>
    <t>od 10 do 20 lit</t>
  </si>
  <si>
    <t>Motorno olje za delovne stroje/agregate</t>
  </si>
  <si>
    <t>Nitro razredčilo</t>
  </si>
  <si>
    <t>Sredstvo za čiščenje</t>
  </si>
  <si>
    <t>1 lit</t>
  </si>
  <si>
    <t>TOYOTA 75W LF</t>
  </si>
  <si>
    <t>Olje za razdelilnik pogona terenskega vozila Toyota</t>
  </si>
  <si>
    <t>Olje za avtomatski menjalnik terenskega vozila Toyota</t>
  </si>
  <si>
    <t>TOYOTA Genuine ATF WS</t>
  </si>
  <si>
    <t xml:space="preserve">TOYOTA Genuine Diferential Gear Oil LT 75W-85 </t>
  </si>
  <si>
    <t>Olje za sprednje in zadnje diferenciale terenskega vozila Toyota</t>
  </si>
  <si>
    <t>Sintetično olje za dvotaktne motorje Husqvarna</t>
  </si>
  <si>
    <t>Biorazgradljivo</t>
  </si>
  <si>
    <t>HUSQUARNA OIL XP</t>
  </si>
  <si>
    <t>Olje za hidravlični zavorni sistem</t>
  </si>
  <si>
    <t>DOT 5.1; nesilikonsko</t>
  </si>
  <si>
    <t>Zavorna tekočina</t>
  </si>
  <si>
    <t>DOT 4; SAE- J1703; ISO 4925</t>
  </si>
  <si>
    <t>DOT 5, silikonsko</t>
  </si>
  <si>
    <t xml:space="preserve">Olje motorno za terensko vozilo Toyota </t>
  </si>
  <si>
    <t>SAE 5W-30, ACEA C2</t>
  </si>
  <si>
    <t>SAE 0W-30, ACEA C2</t>
  </si>
  <si>
    <t xml:space="preserve">Olje motorno za nizke temperature za terensko vozilo Toyota </t>
  </si>
  <si>
    <t>Sredstvo za odvijanje, v spreju</t>
  </si>
  <si>
    <t>do 1000 ml</t>
  </si>
  <si>
    <t>Motorno olje za dizelske motorje</t>
  </si>
  <si>
    <t>SAE 10W-40; ACEA E4/E7; MB 228.5,  MAN M3277, MAN M 3377</t>
  </si>
  <si>
    <t>Olje za menjalnik osebnega vozila</t>
  </si>
  <si>
    <t>SAE 75W-80; API GL-5; MIL-L-2105 D</t>
  </si>
  <si>
    <t>Mast grafitna v spreju</t>
  </si>
  <si>
    <t>temperaturno območje uporabe: -180°C do +450°C</t>
  </si>
  <si>
    <t>od 190 do 220 lit</t>
  </si>
  <si>
    <t>Olje za dvotaktne motorje</t>
  </si>
  <si>
    <t>API / SAE TC</t>
  </si>
  <si>
    <t>Olje hidravlično</t>
  </si>
  <si>
    <t>HVI 68; indeks viskoznosti &gt;150</t>
  </si>
  <si>
    <t>SAE 80W-90; API GL-5; MB 235.0; MIL-L-2105</t>
  </si>
  <si>
    <t>Olje za menjalnik in diferencial</t>
  </si>
  <si>
    <t>Olje motorno za velike obremenitve dieselskih motorjev</t>
  </si>
  <si>
    <t>SAE 15W-40; API: CJ-4; CI-4+; ACEA E7/E9; MB 228.31; MAN M3275; MAN M3575; MTU TYPE 2.1; CAT EFC 2, EFC 3; VOLVO VDS 4.5</t>
  </si>
  <si>
    <t>Olje za menjalnik, diferencial in transmisijo</t>
  </si>
  <si>
    <t>SAE 10W-30; API GL-4; Caterpillar OT-2; STOU/UTTO;
ALLISON C-4</t>
  </si>
  <si>
    <t>kos</t>
  </si>
  <si>
    <t>Motorno olje za vozila Renault z bencinskim motorjem brez turbo polnilnika</t>
  </si>
  <si>
    <t>Mast za radarje</t>
  </si>
  <si>
    <t>Olje večfunkcijsko za radarje</t>
  </si>
  <si>
    <t>Olje za menjalnik in bočni prenos</t>
  </si>
  <si>
    <t>SAE 75W-90; API GL-4; MB 235.11; MAN 341, TYPE MB; ZF TE-ML08</t>
  </si>
  <si>
    <t>TOYOTA Genuine Premium Fuel Economy 0W-30 Engine Oil</t>
  </si>
  <si>
    <t>TOYOTA Genuine Motor Oil 5W-30 PFE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</si>
</sst>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.00\ [$€-1]_-;\-* #,##0.00\ [$€-1]_-;_-* &quot;-&quot;??\ [$€-1]_-;_-@_-"/>
    <numFmt numFmtId="166" formatCode="#,##0.0_ ;\-#,##0.0\ 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indexed="60"/>
      <name val="Calibri"/>
      <family val="2"/>
      <charset val="238"/>
    </font>
    <font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>
      <alignment horizontal="left" vertical="center"/>
    </xf>
    <xf numFmtId="0" fontId="8" fillId="0" borderId="15">
      <alignment horizontal="left" vertical="center" wrapText="1"/>
    </xf>
    <xf numFmtId="0" fontId="9" fillId="4" borderId="0" applyNumberFormat="0" applyBorder="0" applyAlignment="0" applyProtection="0"/>
    <xf numFmtId="0" fontId="10" fillId="0" borderId="0"/>
    <xf numFmtId="9" fontId="1" fillId="0" borderId="0" applyFill="0" applyBorder="0" applyAlignment="0" applyProtection="0"/>
  </cellStyleXfs>
  <cellXfs count="150"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" fontId="11" fillId="0" borderId="10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3" xfId="0" quotePrefix="1" applyNumberFormat="1" applyFont="1" applyBorder="1" applyAlignment="1">
      <alignment horizontal="center" vertical="center" wrapText="1"/>
    </xf>
    <xf numFmtId="0" fontId="11" fillId="0" borderId="5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2" applyFont="1" applyFill="1" applyBorder="1"/>
    <xf numFmtId="44" fontId="3" fillId="0" borderId="6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indent="1"/>
    </xf>
    <xf numFmtId="0" fontId="3" fillId="0" borderId="13" xfId="2" applyFont="1" applyFill="1" applyBorder="1" applyAlignment="1">
      <alignment horizontal="center" vertical="center" wrapText="1"/>
    </xf>
    <xf numFmtId="44" fontId="3" fillId="0" borderId="13" xfId="2" applyNumberFormat="1" applyFont="1" applyFill="1" applyBorder="1" applyAlignment="1">
      <alignment horizontal="left" vertical="center" wrapText="1"/>
    </xf>
    <xf numFmtId="0" fontId="3" fillId="0" borderId="0" xfId="2" applyFont="1"/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44" fontId="3" fillId="0" borderId="6" xfId="1" applyFont="1" applyFill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quotePrefix="1" applyFont="1" applyFill="1" applyBorder="1" applyAlignment="1">
      <alignment horizontal="center" vertical="center" wrapText="1"/>
    </xf>
    <xf numFmtId="0" fontId="11" fillId="5" borderId="2" xfId="0" quotePrefix="1" applyFont="1" applyFill="1" applyBorder="1" applyAlignment="1">
      <alignment horizontal="center" vertical="center" wrapText="1"/>
    </xf>
    <xf numFmtId="0" fontId="11" fillId="5" borderId="14" xfId="0" quotePrefix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6" xfId="2" applyFont="1" applyFill="1" applyBorder="1" applyAlignment="1" applyProtection="1">
      <alignment horizontal="left" vertical="center" wrapText="1" indent="1"/>
    </xf>
    <xf numFmtId="165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166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6" xfId="1" applyFont="1" applyFill="1" applyBorder="1" applyAlignment="1">
      <alignment horizontal="right" vertical="center"/>
    </xf>
    <xf numFmtId="44" fontId="3" fillId="0" borderId="16" xfId="1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164" fontId="11" fillId="5" borderId="14" xfId="0" quotePrefix="1" applyNumberFormat="1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/>
    </xf>
    <xf numFmtId="44" fontId="3" fillId="0" borderId="22" xfId="1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2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165" fontId="3" fillId="0" borderId="24" xfId="1" applyNumberFormat="1" applyFont="1" applyFill="1" applyBorder="1" applyAlignment="1" applyProtection="1">
      <alignment horizontal="right" vertical="center" wrapText="1"/>
      <protection locked="0"/>
    </xf>
    <xf numFmtId="166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4" xfId="1" applyFont="1" applyFill="1" applyBorder="1" applyAlignment="1">
      <alignment horizontal="right" vertical="center"/>
    </xf>
    <xf numFmtId="44" fontId="3" fillId="0" borderId="24" xfId="1" applyFont="1" applyFill="1" applyBorder="1" applyAlignment="1">
      <alignment vertical="center"/>
    </xf>
    <xf numFmtId="44" fontId="3" fillId="0" borderId="26" xfId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44" fontId="15" fillId="2" borderId="27" xfId="3" applyFont="1" applyFill="1" applyBorder="1" applyAlignment="1">
      <alignment horizontal="right" vertical="center"/>
    </xf>
    <xf numFmtId="44" fontId="15" fillId="0" borderId="27" xfId="3" applyFont="1" applyFill="1" applyBorder="1" applyAlignment="1">
      <alignment vertical="center"/>
    </xf>
    <xf numFmtId="44" fontId="15" fillId="0" borderId="27" xfId="3" applyFont="1" applyFill="1" applyBorder="1" applyAlignment="1">
      <alignment horizontal="right" vertical="center"/>
    </xf>
    <xf numFmtId="44" fontId="16" fillId="2" borderId="27" xfId="3" applyFont="1" applyFill="1" applyBorder="1" applyAlignment="1">
      <alignment horizontal="right" vertical="center"/>
    </xf>
    <xf numFmtId="0" fontId="15" fillId="2" borderId="27" xfId="2" applyFont="1" applyFill="1" applyBorder="1" applyAlignment="1">
      <alignment vertical="center"/>
    </xf>
    <xf numFmtId="44" fontId="17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27" xfId="2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0" xfId="2" applyFont="1" applyFill="1" applyBorder="1" applyAlignment="1">
      <alignment horizontal="left" vertical="center" indent="2"/>
    </xf>
    <xf numFmtId="0" fontId="19" fillId="0" borderId="0" xfId="2" applyFont="1" applyFill="1" applyBorder="1"/>
    <xf numFmtId="0" fontId="15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44" fontId="20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28" xfId="2" applyFont="1" applyFill="1" applyBorder="1" applyAlignment="1">
      <alignment horizontal="left" indent="1"/>
    </xf>
    <xf numFmtId="0" fontId="15" fillId="0" borderId="27" xfId="2" applyFont="1" applyFill="1" applyBorder="1" applyAlignment="1">
      <alignment vertical="center"/>
    </xf>
    <xf numFmtId="0" fontId="15" fillId="0" borderId="27" xfId="2" applyFont="1" applyFill="1" applyBorder="1" applyAlignment="1" applyProtection="1">
      <alignment vertical="center"/>
      <protection locked="0"/>
    </xf>
    <xf numFmtId="44" fontId="15" fillId="2" borderId="27" xfId="3" applyFont="1" applyFill="1" applyBorder="1" applyAlignment="1" applyProtection="1">
      <alignment horizontal="right" vertical="center"/>
      <protection locked="0"/>
    </xf>
    <xf numFmtId="44" fontId="16" fillId="0" borderId="27" xfId="3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left" indent="1"/>
    </xf>
    <xf numFmtId="0" fontId="15" fillId="0" borderId="27" xfId="2" applyFont="1" applyFill="1" applyBorder="1" applyAlignment="1">
      <alignment horizontal="left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 applyProtection="1">
      <alignment vertical="center" wrapText="1"/>
      <protection locked="0"/>
    </xf>
    <xf numFmtId="44" fontId="15" fillId="2" borderId="27" xfId="3" applyFont="1" applyFill="1" applyBorder="1" applyAlignment="1" applyProtection="1">
      <alignment horizontal="right" vertical="center" wrapText="1"/>
      <protection locked="0"/>
    </xf>
    <xf numFmtId="44" fontId="15" fillId="0" borderId="27" xfId="3" applyFont="1" applyFill="1" applyBorder="1" applyAlignment="1">
      <alignment vertical="center" wrapText="1"/>
    </xf>
    <xf numFmtId="44" fontId="15" fillId="0" borderId="27" xfId="3" applyFont="1" applyFill="1" applyBorder="1" applyAlignment="1">
      <alignment horizontal="right" vertical="center" wrapText="1"/>
    </xf>
    <xf numFmtId="44" fontId="16" fillId="2" borderId="27" xfId="3" applyFont="1" applyFill="1" applyBorder="1" applyAlignment="1">
      <alignment horizontal="right" vertical="center" wrapText="1"/>
    </xf>
    <xf numFmtId="0" fontId="15" fillId="2" borderId="27" xfId="2" applyFont="1" applyFill="1" applyBorder="1" applyAlignment="1">
      <alignment vertical="center" wrapText="1"/>
    </xf>
    <xf numFmtId="44" fontId="1" fillId="2" borderId="27" xfId="3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10" fontId="0" fillId="0" borderId="16" xfId="0" applyNumberFormat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3" fillId="6" borderId="16" xfId="2" applyFont="1" applyFill="1" applyBorder="1" applyAlignment="1" applyProtection="1">
      <alignment horizontal="left" vertical="center" wrapText="1" indent="1"/>
    </xf>
    <xf numFmtId="0" fontId="21" fillId="0" borderId="29" xfId="0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right"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 applyAlignment="1">
      <alignment horizontal="right" vertical="center" wrapText="1"/>
    </xf>
    <xf numFmtId="44" fontId="3" fillId="0" borderId="0" xfId="1" applyFont="1" applyFill="1" applyBorder="1" applyAlignment="1">
      <alignment horizontal="left" vertical="center" wrapText="1" indent="1"/>
    </xf>
    <xf numFmtId="44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4" fontId="3" fillId="0" borderId="0" xfId="2" applyNumberFormat="1" applyFont="1" applyFill="1" applyBorder="1" applyAlignment="1">
      <alignment horizontal="left" vertical="center" wrapText="1"/>
    </xf>
    <xf numFmtId="0" fontId="3" fillId="0" borderId="23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 applyProtection="1">
      <alignment horizontal="left" vertical="center" wrapText="1" indent="1"/>
    </xf>
    <xf numFmtId="0" fontId="3" fillId="2" borderId="34" xfId="2" applyFont="1" applyFill="1" applyBorder="1" applyAlignment="1" applyProtection="1">
      <alignment horizontal="left" vertical="center" wrapText="1" indent="1"/>
    </xf>
    <xf numFmtId="0" fontId="1" fillId="0" borderId="31" xfId="2" applyFont="1" applyFill="1" applyBorder="1" applyAlignment="1">
      <alignment horizontal="center" vertical="center"/>
    </xf>
    <xf numFmtId="0" fontId="3" fillId="6" borderId="33" xfId="2" applyFont="1" applyFill="1" applyBorder="1" applyAlignment="1" applyProtection="1">
      <alignment horizontal="left" vertical="center" wrapText="1" inden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vertical="center"/>
    </xf>
    <xf numFmtId="0" fontId="1" fillId="6" borderId="35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</cellXfs>
  <cellStyles count="10">
    <cellStyle name="JN-navadno" xfId="5"/>
    <cellStyle name="JN-tabela" xfId="6"/>
    <cellStyle name="Navadno" xfId="0" builtinId="0"/>
    <cellStyle name="Navadno 2" xfId="2"/>
    <cellStyle name="Nevtralno 2" xfId="7"/>
    <cellStyle name="Normal 2" xfId="4"/>
    <cellStyle name="Normal 2 2" xfId="8"/>
    <cellStyle name="Odstotek 2" xfId="9"/>
    <cellStyle name="Valuta" xfId="1" builtinId="4"/>
    <cellStyle name="Valuta 2" xfId="3"/>
  </cellStyles>
  <dxfs count="1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FFCC"/>
      <color rgb="FFFF3300"/>
      <color rgb="FF0000FF"/>
      <color rgb="FFFF9900"/>
      <color rgb="FFFFFFCC"/>
      <color rgb="FF996633"/>
      <color rgb="FFFF99CC"/>
      <color rgb="FF9966FF"/>
      <color rgb="FF8EB4E2"/>
      <color rgb="FFFF4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C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0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56"/>
  <sheetViews>
    <sheetView showZeros="0" tabSelected="1" zoomScale="85" zoomScaleNormal="85" zoomScaleSheetLayoutView="80" workbookViewId="0">
      <pane ySplit="9" topLeftCell="A10" activePane="bottomLeft" state="frozen"/>
      <selection activeCell="A4" sqref="A4"/>
      <selection pane="bottomLeft" activeCell="A56" sqref="A56:XFD76"/>
    </sheetView>
  </sheetViews>
  <sheetFormatPr defaultColWidth="9.140625" defaultRowHeight="20.25" x14ac:dyDescent="0.2"/>
  <cols>
    <col min="1" max="1" width="15.5703125" style="11" customWidth="1"/>
    <col min="2" max="2" width="65.42578125" style="12" customWidth="1"/>
    <col min="3" max="3" width="57.140625" style="13" customWidth="1"/>
    <col min="4" max="4" width="10.28515625" style="10" customWidth="1"/>
    <col min="5" max="5" width="17.140625" style="10" customWidth="1"/>
    <col min="6" max="6" width="24.140625" style="10" customWidth="1"/>
    <col min="7" max="7" width="55.42578125" style="2" customWidth="1"/>
    <col min="8" max="8" width="15.28515625" style="3" customWidth="1"/>
    <col min="9" max="9" width="23.140625" style="3" customWidth="1"/>
    <col min="10" max="10" width="17" style="6" customWidth="1"/>
    <col min="11" max="11" width="15.28515625" style="6" customWidth="1"/>
    <col min="12" max="12" width="19.85546875" style="6" customWidth="1"/>
    <col min="13" max="13" width="19.85546875" style="1" customWidth="1"/>
    <col min="14" max="14" width="19.85546875" style="3" customWidth="1"/>
    <col min="15" max="15" width="27.28515625" style="6" customWidth="1"/>
    <col min="16" max="16" width="24.5703125" style="6" hidden="1" customWidth="1"/>
    <col min="17" max="17" width="21.42578125" style="6" hidden="1" customWidth="1"/>
    <col min="18" max="18" width="23" style="7" hidden="1" customWidth="1"/>
    <col min="19" max="19" width="66.42578125" style="8" hidden="1" customWidth="1"/>
    <col min="20" max="20" width="27.28515625" style="9" hidden="1" customWidth="1"/>
    <col min="21" max="21" width="27.28515625" style="9" customWidth="1"/>
    <col min="22" max="16384" width="9.140625" style="9"/>
  </cols>
  <sheetData>
    <row r="1" spans="1:27" x14ac:dyDescent="0.2">
      <c r="A1" s="146" t="s">
        <v>11</v>
      </c>
      <c r="B1" s="146"/>
      <c r="C1" s="146"/>
      <c r="D1" s="146"/>
      <c r="E1" s="146"/>
      <c r="F1" s="146"/>
    </row>
    <row r="2" spans="1:27" ht="24" customHeight="1" x14ac:dyDescent="0.2">
      <c r="A2" s="145" t="s">
        <v>25</v>
      </c>
      <c r="B2" s="145"/>
      <c r="C2" s="145"/>
      <c r="D2" s="145"/>
      <c r="E2" s="145"/>
      <c r="F2" s="145"/>
    </row>
    <row r="3" spans="1:27" ht="27" customHeight="1" x14ac:dyDescent="0.2">
      <c r="A3" s="32" t="s">
        <v>12</v>
      </c>
      <c r="B3" s="147"/>
      <c r="C3" s="147"/>
    </row>
    <row r="5" spans="1:27" s="1" customFormat="1" ht="24.75" customHeight="1" x14ac:dyDescent="0.2">
      <c r="A5" s="148" t="s">
        <v>13</v>
      </c>
      <c r="B5" s="149"/>
      <c r="C5" s="31"/>
      <c r="D5" s="2"/>
      <c r="E5" s="2"/>
      <c r="F5" s="2"/>
      <c r="G5" s="2"/>
      <c r="H5" s="3"/>
      <c r="I5" s="3"/>
      <c r="J5" s="3"/>
      <c r="K5" s="3"/>
      <c r="L5" s="3"/>
      <c r="N5" s="3"/>
      <c r="O5" s="3"/>
      <c r="P5" s="3"/>
      <c r="Q5" s="3"/>
      <c r="R5" s="4"/>
      <c r="S5" s="5"/>
    </row>
    <row r="6" spans="1:27" s="1" customFormat="1" ht="24.75" customHeight="1" x14ac:dyDescent="0.2">
      <c r="A6" s="28"/>
      <c r="B6" s="29"/>
      <c r="C6" s="30"/>
      <c r="D6" s="2"/>
      <c r="E6" s="2"/>
      <c r="F6" s="2"/>
      <c r="G6" s="2"/>
      <c r="H6" s="3"/>
      <c r="I6" s="3"/>
      <c r="J6" s="3"/>
      <c r="K6" s="3"/>
      <c r="L6" s="3"/>
      <c r="N6" s="3"/>
      <c r="O6" s="3"/>
      <c r="P6" s="3"/>
      <c r="Q6" s="3"/>
      <c r="R6" s="4"/>
      <c r="S6" s="5"/>
    </row>
    <row r="7" spans="1:27" ht="24" customHeight="1" thickBot="1" x14ac:dyDescent="0.25">
      <c r="A7" s="144" t="s">
        <v>17</v>
      </c>
      <c r="B7" s="144"/>
      <c r="C7" s="144"/>
      <c r="D7" s="144"/>
      <c r="E7" s="144"/>
      <c r="Q7" s="14">
        <f>COUNTIF(Q13:Q55,#REF!)</f>
        <v>0</v>
      </c>
      <c r="R7" s="14">
        <f>COUNTIF(R13:R55,"USTREZA")</f>
        <v>0</v>
      </c>
    </row>
    <row r="8" spans="1:27" s="17" customFormat="1" ht="138" customHeight="1" thickTop="1" thickBot="1" x14ac:dyDescent="0.25">
      <c r="A8" s="52" t="s">
        <v>14</v>
      </c>
      <c r="B8" s="53" t="s">
        <v>15</v>
      </c>
      <c r="C8" s="53" t="s">
        <v>0</v>
      </c>
      <c r="D8" s="53" t="s">
        <v>1</v>
      </c>
      <c r="E8" s="54" t="s">
        <v>26</v>
      </c>
      <c r="F8" s="55" t="s">
        <v>19</v>
      </c>
      <c r="G8" s="56" t="s">
        <v>16</v>
      </c>
      <c r="H8" s="57" t="s">
        <v>2</v>
      </c>
      <c r="I8" s="56" t="s">
        <v>18</v>
      </c>
      <c r="J8" s="58" t="s">
        <v>3</v>
      </c>
      <c r="K8" s="53" t="s">
        <v>4</v>
      </c>
      <c r="L8" s="53" t="s">
        <v>29</v>
      </c>
      <c r="M8" s="59" t="s">
        <v>30</v>
      </c>
      <c r="N8" s="57" t="s">
        <v>31</v>
      </c>
      <c r="O8" s="60" t="s">
        <v>5</v>
      </c>
      <c r="P8" s="51" t="s">
        <v>7</v>
      </c>
      <c r="Q8" s="15" t="s">
        <v>8</v>
      </c>
      <c r="R8" s="15" t="s">
        <v>10</v>
      </c>
      <c r="S8" s="16" t="s">
        <v>9</v>
      </c>
    </row>
    <row r="9" spans="1:27" s="21" customFormat="1" ht="21.75" customHeight="1" thickBot="1" x14ac:dyDescent="0.25">
      <c r="A9" s="61">
        <v>1</v>
      </c>
      <c r="B9" s="34">
        <v>2</v>
      </c>
      <c r="C9" s="34">
        <v>3</v>
      </c>
      <c r="D9" s="34">
        <v>4</v>
      </c>
      <c r="E9" s="34">
        <v>5</v>
      </c>
      <c r="F9" s="35">
        <v>6</v>
      </c>
      <c r="G9" s="36">
        <v>7</v>
      </c>
      <c r="H9" s="37">
        <v>8</v>
      </c>
      <c r="I9" s="38">
        <v>9</v>
      </c>
      <c r="J9" s="39" t="s">
        <v>20</v>
      </c>
      <c r="K9" s="40" t="s">
        <v>21</v>
      </c>
      <c r="L9" s="40" t="s">
        <v>22</v>
      </c>
      <c r="M9" s="40" t="s">
        <v>23</v>
      </c>
      <c r="N9" s="41" t="s">
        <v>24</v>
      </c>
      <c r="O9" s="62" t="s">
        <v>32</v>
      </c>
      <c r="P9" s="18">
        <v>18</v>
      </c>
      <c r="Q9" s="18">
        <v>19</v>
      </c>
      <c r="R9" s="19">
        <v>20</v>
      </c>
      <c r="S9" s="20">
        <v>21</v>
      </c>
    </row>
    <row r="10" spans="1:27" s="85" customFormat="1" ht="35.1" customHeight="1" thickBot="1" x14ac:dyDescent="0.4">
      <c r="A10" s="86" t="s">
        <v>33</v>
      </c>
      <c r="B10" s="86"/>
      <c r="C10" s="87"/>
      <c r="D10" s="87"/>
      <c r="E10" s="87"/>
      <c r="F10" s="87"/>
      <c r="G10" s="87"/>
      <c r="H10" s="88"/>
      <c r="I10" s="89"/>
      <c r="J10" s="89"/>
      <c r="K10" s="89"/>
      <c r="L10" s="89"/>
      <c r="M10" s="89"/>
      <c r="N10" s="90"/>
      <c r="O10" s="89"/>
      <c r="P10" s="91"/>
      <c r="Q10" s="89"/>
      <c r="R10" s="89"/>
      <c r="S10" s="89"/>
      <c r="T10" s="92"/>
      <c r="U10" s="92"/>
      <c r="V10" s="92"/>
      <c r="W10" s="92"/>
      <c r="X10" s="92"/>
      <c r="Y10" s="92"/>
      <c r="Z10" s="93"/>
      <c r="AA10" s="94"/>
    </row>
    <row r="11" spans="1:27" s="22" customFormat="1" ht="35.1" customHeight="1" thickBot="1" x14ac:dyDescent="0.4">
      <c r="A11" s="63">
        <v>1</v>
      </c>
      <c r="B11" s="109" t="s">
        <v>93</v>
      </c>
      <c r="C11" s="109" t="s">
        <v>94</v>
      </c>
      <c r="D11" s="50" t="s">
        <v>45</v>
      </c>
      <c r="E11" s="73">
        <v>12</v>
      </c>
      <c r="F11" s="43" t="s">
        <v>81</v>
      </c>
      <c r="G11" s="44"/>
      <c r="H11" s="45"/>
      <c r="I11" s="46"/>
      <c r="J11" s="47">
        <f>H11*0.22</f>
        <v>0</v>
      </c>
      <c r="K11" s="47">
        <f>H11+J11</f>
        <v>0</v>
      </c>
      <c r="L11" s="47">
        <f>H11*E11</f>
        <v>0</v>
      </c>
      <c r="M11" s="48">
        <f>L11*0.22</f>
        <v>0</v>
      </c>
      <c r="N11" s="47">
        <f>L11+M11</f>
        <v>0</v>
      </c>
      <c r="O11" s="64">
        <f>I11*H11</f>
        <v>0</v>
      </c>
      <c r="P11" s="33" t="str">
        <f>IF(H11="","",#REF!)</f>
        <v/>
      </c>
      <c r="Q11" s="23" t="str">
        <f>IF(P11="","NE",#REF!)</f>
        <v>NE</v>
      </c>
      <c r="R11" s="25"/>
      <c r="S11" s="26"/>
      <c r="T11" s="24" t="s">
        <v>6</v>
      </c>
    </row>
    <row r="12" spans="1:27" s="22" customFormat="1" ht="35.1" customHeight="1" thickBot="1" x14ac:dyDescent="0.4">
      <c r="A12" s="63">
        <v>2</v>
      </c>
      <c r="B12" s="109" t="s">
        <v>91</v>
      </c>
      <c r="C12" s="109" t="s">
        <v>95</v>
      </c>
      <c r="D12" s="50" t="s">
        <v>45</v>
      </c>
      <c r="E12" s="73">
        <v>30</v>
      </c>
      <c r="F12" s="43" t="s">
        <v>81</v>
      </c>
      <c r="G12" s="44"/>
      <c r="H12" s="45"/>
      <c r="I12" s="46"/>
      <c r="J12" s="47">
        <f>H12*0.22</f>
        <v>0</v>
      </c>
      <c r="K12" s="47">
        <f>H12+J12</f>
        <v>0</v>
      </c>
      <c r="L12" s="47">
        <f>H12*E12</f>
        <v>0</v>
      </c>
      <c r="M12" s="48">
        <f>L12*0.22</f>
        <v>0</v>
      </c>
      <c r="N12" s="47">
        <f>L12+M12</f>
        <v>0</v>
      </c>
      <c r="O12" s="64">
        <f>I12*H12</f>
        <v>0</v>
      </c>
      <c r="P12" s="33" t="str">
        <f>IF(H12="","",#REF!)</f>
        <v/>
      </c>
      <c r="Q12" s="23" t="str">
        <f>IF(P12="","NE",#REF!)</f>
        <v>NE</v>
      </c>
      <c r="R12" s="25"/>
      <c r="S12" s="26"/>
      <c r="T12" s="24" t="s">
        <v>6</v>
      </c>
    </row>
    <row r="13" spans="1:27" s="85" customFormat="1" ht="35.1" customHeight="1" thickBot="1" x14ac:dyDescent="0.4">
      <c r="A13" s="95" t="s">
        <v>34</v>
      </c>
      <c r="B13" s="95"/>
      <c r="C13" s="95"/>
      <c r="D13" s="75"/>
      <c r="E13" s="76"/>
      <c r="F13" s="76"/>
      <c r="G13" s="76"/>
      <c r="H13" s="96"/>
      <c r="I13" s="97"/>
      <c r="J13" s="97"/>
      <c r="K13" s="78"/>
      <c r="L13" s="78"/>
      <c r="M13" s="78"/>
      <c r="N13" s="78"/>
      <c r="O13" s="79"/>
      <c r="P13" s="98"/>
      <c r="Q13" s="78"/>
      <c r="R13" s="81"/>
      <c r="S13" s="81"/>
      <c r="T13" s="82"/>
      <c r="U13" s="82"/>
      <c r="V13" s="82"/>
      <c r="W13" s="82"/>
      <c r="X13" s="82"/>
      <c r="Y13" s="82"/>
      <c r="Z13" s="83"/>
      <c r="AA13" s="99"/>
    </row>
    <row r="14" spans="1:27" s="22" customFormat="1" ht="35.1" customHeight="1" thickBot="1" x14ac:dyDescent="0.4">
      <c r="A14" s="63">
        <v>3</v>
      </c>
      <c r="B14" s="49" t="s">
        <v>106</v>
      </c>
      <c r="C14" s="42" t="s">
        <v>107</v>
      </c>
      <c r="D14" s="50" t="s">
        <v>45</v>
      </c>
      <c r="E14" s="73">
        <v>10</v>
      </c>
      <c r="F14" s="126" t="s">
        <v>101</v>
      </c>
      <c r="G14" s="129"/>
      <c r="H14" s="45"/>
      <c r="I14" s="46"/>
      <c r="J14" s="47">
        <f>H14*0.22</f>
        <v>0</v>
      </c>
      <c r="K14" s="47">
        <f>H14+J14</f>
        <v>0</v>
      </c>
      <c r="L14" s="47">
        <f>H14*E14</f>
        <v>0</v>
      </c>
      <c r="M14" s="48">
        <f>L14*0.22</f>
        <v>0</v>
      </c>
      <c r="N14" s="47">
        <f>L14+M14</f>
        <v>0</v>
      </c>
      <c r="O14" s="64">
        <f>I14*H14</f>
        <v>0</v>
      </c>
      <c r="P14" s="33" t="str">
        <f>IF(H14="","",#REF!)</f>
        <v/>
      </c>
      <c r="Q14" s="23" t="str">
        <f>IF(P14="","NE",#REF!)</f>
        <v>NE</v>
      </c>
      <c r="R14" s="25"/>
      <c r="S14" s="26"/>
      <c r="T14" s="24" t="s">
        <v>6</v>
      </c>
    </row>
    <row r="15" spans="1:27" s="22" customFormat="1" ht="35.1" customHeight="1" thickBot="1" x14ac:dyDescent="0.4">
      <c r="A15" s="63">
        <v>4</v>
      </c>
      <c r="B15" s="49" t="s">
        <v>43</v>
      </c>
      <c r="C15" s="42" t="s">
        <v>46</v>
      </c>
      <c r="D15" s="50" t="s">
        <v>45</v>
      </c>
      <c r="E15" s="73">
        <v>150</v>
      </c>
      <c r="F15" s="131" t="s">
        <v>44</v>
      </c>
      <c r="G15" s="129"/>
      <c r="H15" s="45"/>
      <c r="I15" s="46"/>
      <c r="J15" s="47">
        <f>H15*0.22</f>
        <v>0</v>
      </c>
      <c r="K15" s="47">
        <f>H15+J15</f>
        <v>0</v>
      </c>
      <c r="L15" s="47">
        <f>H15*E15</f>
        <v>0</v>
      </c>
      <c r="M15" s="48">
        <f>L15*0.22</f>
        <v>0</v>
      </c>
      <c r="N15" s="47">
        <f>L15+M15</f>
        <v>0</v>
      </c>
      <c r="O15" s="64">
        <f>I15*H15</f>
        <v>0</v>
      </c>
      <c r="P15" s="33" t="str">
        <f>IF(H15="","",#REF!)</f>
        <v/>
      </c>
      <c r="Q15" s="23" t="str">
        <f>IF(P15="","NE",#REF!)</f>
        <v>NE</v>
      </c>
      <c r="R15" s="25"/>
      <c r="S15" s="26"/>
      <c r="T15" s="24" t="s">
        <v>6</v>
      </c>
    </row>
    <row r="16" spans="1:27" s="22" customFormat="1" ht="35.1" customHeight="1" thickBot="1" x14ac:dyDescent="0.4">
      <c r="A16" s="63">
        <v>5</v>
      </c>
      <c r="B16" s="49" t="s">
        <v>56</v>
      </c>
      <c r="C16" s="42" t="s">
        <v>57</v>
      </c>
      <c r="D16" s="50" t="s">
        <v>59</v>
      </c>
      <c r="E16" s="73">
        <v>30</v>
      </c>
      <c r="F16" s="135" t="s">
        <v>58</v>
      </c>
      <c r="G16" s="129"/>
      <c r="H16" s="45"/>
      <c r="I16" s="46"/>
      <c r="J16" s="47">
        <f>H16*0.22</f>
        <v>0</v>
      </c>
      <c r="K16" s="47">
        <f>H16+J16</f>
        <v>0</v>
      </c>
      <c r="L16" s="47">
        <f>H16*E16</f>
        <v>0</v>
      </c>
      <c r="M16" s="48">
        <f>L16*0.22</f>
        <v>0</v>
      </c>
      <c r="N16" s="47">
        <f>L16+M16</f>
        <v>0</v>
      </c>
      <c r="O16" s="64">
        <f>I16*H16</f>
        <v>0</v>
      </c>
      <c r="P16" s="33" t="str">
        <f>IF(H16="","",#REF!)</f>
        <v/>
      </c>
      <c r="Q16" s="23" t="str">
        <f>IF(P16="","NE",#REF!)</f>
        <v>NE</v>
      </c>
      <c r="R16" s="25"/>
      <c r="S16" s="26"/>
      <c r="T16" s="24" t="s">
        <v>6</v>
      </c>
    </row>
    <row r="17" spans="1:27" s="22" customFormat="1" ht="35.1" customHeight="1" thickBot="1" x14ac:dyDescent="0.4">
      <c r="A17" s="63">
        <v>6</v>
      </c>
      <c r="B17" s="49" t="s">
        <v>47</v>
      </c>
      <c r="C17" s="42" t="s">
        <v>48</v>
      </c>
      <c r="D17" s="50" t="s">
        <v>45</v>
      </c>
      <c r="E17" s="73">
        <v>80</v>
      </c>
      <c r="F17" s="131" t="s">
        <v>49</v>
      </c>
      <c r="G17" s="129"/>
      <c r="H17" s="45"/>
      <c r="I17" s="46"/>
      <c r="J17" s="47">
        <f>H17*0.22</f>
        <v>0</v>
      </c>
      <c r="K17" s="47">
        <f>H17+J17</f>
        <v>0</v>
      </c>
      <c r="L17" s="47">
        <f>H17*E17</f>
        <v>0</v>
      </c>
      <c r="M17" s="48">
        <f>L17*0.22</f>
        <v>0</v>
      </c>
      <c r="N17" s="47">
        <f>L17+M17</f>
        <v>0</v>
      </c>
      <c r="O17" s="64">
        <f>I17*H17</f>
        <v>0</v>
      </c>
      <c r="P17" s="33" t="str">
        <f>IF(H17="","",#REF!)</f>
        <v/>
      </c>
      <c r="Q17" s="23" t="str">
        <f>IF(P17="","NE",#REF!)</f>
        <v>NE</v>
      </c>
      <c r="R17" s="25"/>
      <c r="S17" s="26"/>
      <c r="T17" s="24" t="s">
        <v>6</v>
      </c>
    </row>
    <row r="18" spans="1:27" s="22" customFormat="1" ht="35.1" customHeight="1" thickBot="1" x14ac:dyDescent="0.4">
      <c r="A18" s="63">
        <v>7</v>
      </c>
      <c r="B18" s="111" t="s">
        <v>53</v>
      </c>
      <c r="C18" s="112">
        <v>0.995</v>
      </c>
      <c r="D18" s="50" t="s">
        <v>45</v>
      </c>
      <c r="E18" s="73">
        <v>30</v>
      </c>
      <c r="F18" s="128" t="s">
        <v>54</v>
      </c>
      <c r="G18" s="129"/>
      <c r="H18" s="45"/>
      <c r="I18" s="46"/>
      <c r="J18" s="47">
        <f>H18*0.22</f>
        <v>0</v>
      </c>
      <c r="K18" s="47">
        <f>H18+J18</f>
        <v>0</v>
      </c>
      <c r="L18" s="47">
        <f>H18*E18</f>
        <v>0</v>
      </c>
      <c r="M18" s="48">
        <f>L18*0.22</f>
        <v>0</v>
      </c>
      <c r="N18" s="47">
        <f>L18+M18</f>
        <v>0</v>
      </c>
      <c r="O18" s="64">
        <f>I18*H18</f>
        <v>0</v>
      </c>
      <c r="P18" s="33" t="str">
        <f>IF(H18="","",#REF!)</f>
        <v/>
      </c>
      <c r="Q18" s="23" t="str">
        <f>IF(P18="","NE",#REF!)</f>
        <v>NE</v>
      </c>
      <c r="R18" s="25"/>
      <c r="S18" s="26"/>
      <c r="T18" s="24" t="s">
        <v>6</v>
      </c>
    </row>
    <row r="19" spans="1:27" s="85" customFormat="1" ht="35.1" customHeight="1" thickBot="1" x14ac:dyDescent="0.4">
      <c r="A19" s="95" t="s">
        <v>35</v>
      </c>
      <c r="B19" s="95"/>
      <c r="C19" s="95"/>
      <c r="D19" s="100"/>
      <c r="E19" s="101"/>
      <c r="F19" s="101"/>
      <c r="G19" s="101"/>
      <c r="H19" s="102"/>
      <c r="I19" s="103"/>
      <c r="J19" s="103"/>
      <c r="K19" s="104"/>
      <c r="L19" s="104"/>
      <c r="M19" s="104"/>
      <c r="N19" s="104"/>
      <c r="O19" s="105"/>
      <c r="P19" s="106"/>
      <c r="Q19" s="104"/>
      <c r="R19" s="107"/>
      <c r="S19" s="107"/>
      <c r="T19" s="82"/>
      <c r="U19" s="82"/>
      <c r="V19" s="82"/>
      <c r="W19" s="82"/>
      <c r="X19" s="82"/>
      <c r="Y19" s="82"/>
      <c r="Z19" s="83"/>
      <c r="AA19" s="84"/>
    </row>
    <row r="20" spans="1:27" s="22" customFormat="1" ht="35.1" customHeight="1" thickBot="1" x14ac:dyDescent="0.4">
      <c r="A20" s="63">
        <v>8</v>
      </c>
      <c r="B20" s="109" t="s">
        <v>114</v>
      </c>
      <c r="C20" s="109" t="s">
        <v>113</v>
      </c>
      <c r="D20" s="50" t="s">
        <v>45</v>
      </c>
      <c r="E20" s="73">
        <v>200</v>
      </c>
      <c r="F20" s="43" t="s">
        <v>108</v>
      </c>
      <c r="G20" s="114"/>
      <c r="H20" s="45"/>
      <c r="I20" s="46"/>
      <c r="J20" s="47">
        <f>H20*0.22</f>
        <v>0</v>
      </c>
      <c r="K20" s="47">
        <f>H20+J20</f>
        <v>0</v>
      </c>
      <c r="L20" s="47">
        <f>H20*E20</f>
        <v>0</v>
      </c>
      <c r="M20" s="48">
        <f>L20*0.22</f>
        <v>0</v>
      </c>
      <c r="N20" s="47">
        <f>L20+M20</f>
        <v>0</v>
      </c>
      <c r="O20" s="64">
        <f>I20*H20</f>
        <v>0</v>
      </c>
      <c r="P20" s="33" t="str">
        <f>IF(H20="","",#REF!)</f>
        <v/>
      </c>
      <c r="Q20" s="23" t="str">
        <f>IF(P20="","NE",#REF!)</f>
        <v>NE</v>
      </c>
      <c r="R20" s="25"/>
      <c r="S20" s="26"/>
      <c r="T20" s="24" t="s">
        <v>6</v>
      </c>
    </row>
    <row r="21" spans="1:27" s="22" customFormat="1" ht="35.1" customHeight="1" thickBot="1" x14ac:dyDescent="0.4">
      <c r="A21" s="63">
        <v>9</v>
      </c>
      <c r="B21" s="109" t="s">
        <v>83</v>
      </c>
      <c r="C21" s="42"/>
      <c r="D21" s="50" t="s">
        <v>45</v>
      </c>
      <c r="E21" s="73">
        <v>10</v>
      </c>
      <c r="F21" s="43" t="s">
        <v>81</v>
      </c>
      <c r="G21" s="143" t="s">
        <v>82</v>
      </c>
      <c r="H21" s="45"/>
      <c r="I21" s="46"/>
      <c r="J21" s="47">
        <f t="shared" ref="J21:J46" si="0">H21*0.22</f>
        <v>0</v>
      </c>
      <c r="K21" s="47">
        <f t="shared" ref="K21:K46" si="1">H21+J21</f>
        <v>0</v>
      </c>
      <c r="L21" s="47">
        <f t="shared" ref="L21:L46" si="2">H21*E21</f>
        <v>0</v>
      </c>
      <c r="M21" s="48">
        <f t="shared" ref="M21:M46" si="3">L21*0.22</f>
        <v>0</v>
      </c>
      <c r="N21" s="47">
        <f t="shared" ref="N21:N46" si="4">L21+M21</f>
        <v>0</v>
      </c>
      <c r="O21" s="64">
        <f t="shared" ref="O21:O46" si="5">I21*H21</f>
        <v>0</v>
      </c>
      <c r="P21" s="33" t="str">
        <f>IF(H21="","",#REF!)</f>
        <v/>
      </c>
      <c r="Q21" s="23" t="str">
        <f>IF(P21="","NE",#REF!)</f>
        <v>NE</v>
      </c>
      <c r="R21" s="25"/>
      <c r="S21" s="26"/>
      <c r="T21" s="24" t="s">
        <v>6</v>
      </c>
    </row>
    <row r="22" spans="1:27" s="22" customFormat="1" ht="35.1" customHeight="1" thickBot="1" x14ac:dyDescent="0.4">
      <c r="A22" s="63">
        <v>10</v>
      </c>
      <c r="B22" s="109" t="s">
        <v>117</v>
      </c>
      <c r="C22" s="109" t="s">
        <v>118</v>
      </c>
      <c r="D22" s="50" t="s">
        <v>45</v>
      </c>
      <c r="E22" s="73">
        <v>120</v>
      </c>
      <c r="F22" s="43" t="s">
        <v>77</v>
      </c>
      <c r="G22" s="114"/>
      <c r="H22" s="45"/>
      <c r="I22" s="46"/>
      <c r="J22" s="47">
        <f>H22*0.22</f>
        <v>0</v>
      </c>
      <c r="K22" s="47">
        <f>H22+J22</f>
        <v>0</v>
      </c>
      <c r="L22" s="47">
        <f>H22*E22</f>
        <v>0</v>
      </c>
      <c r="M22" s="48">
        <f>L22*0.22</f>
        <v>0</v>
      </c>
      <c r="N22" s="47">
        <f>L22+M22</f>
        <v>0</v>
      </c>
      <c r="O22" s="64">
        <f>I22*H22</f>
        <v>0</v>
      </c>
      <c r="P22" s="33" t="str">
        <f>IF(H22="","",#REF!)</f>
        <v/>
      </c>
      <c r="Q22" s="23" t="str">
        <f>IF(P22="","NE",#REF!)</f>
        <v>NE</v>
      </c>
      <c r="R22" s="25"/>
      <c r="S22" s="26"/>
      <c r="T22" s="24" t="s">
        <v>6</v>
      </c>
    </row>
    <row r="23" spans="1:27" s="22" customFormat="1" ht="35.1" customHeight="1" thickBot="1" x14ac:dyDescent="0.4">
      <c r="A23" s="63">
        <v>11</v>
      </c>
      <c r="B23" s="113" t="s">
        <v>84</v>
      </c>
      <c r="C23" s="42"/>
      <c r="D23" s="50" t="s">
        <v>45</v>
      </c>
      <c r="E23" s="73">
        <v>20</v>
      </c>
      <c r="F23" s="43" t="s">
        <v>52</v>
      </c>
      <c r="G23" s="143" t="s">
        <v>85</v>
      </c>
      <c r="H23" s="45"/>
      <c r="I23" s="46"/>
      <c r="J23" s="47">
        <f t="shared" si="0"/>
        <v>0</v>
      </c>
      <c r="K23" s="47">
        <f t="shared" si="1"/>
        <v>0</v>
      </c>
      <c r="L23" s="47">
        <f t="shared" si="2"/>
        <v>0</v>
      </c>
      <c r="M23" s="48">
        <f t="shared" si="3"/>
        <v>0</v>
      </c>
      <c r="N23" s="47">
        <f t="shared" si="4"/>
        <v>0</v>
      </c>
      <c r="O23" s="64">
        <f t="shared" si="5"/>
        <v>0</v>
      </c>
      <c r="P23" s="33" t="str">
        <f>IF(H23="","",#REF!)</f>
        <v/>
      </c>
      <c r="Q23" s="23" t="str">
        <f>IF(P23="","NE",#REF!)</f>
        <v>NE</v>
      </c>
      <c r="R23" s="25"/>
      <c r="S23" s="26"/>
      <c r="T23" s="24" t="s">
        <v>6</v>
      </c>
    </row>
    <row r="24" spans="1:27" s="22" customFormat="1" ht="35.1" customHeight="1" thickBot="1" x14ac:dyDescent="0.4">
      <c r="A24" s="63">
        <v>12</v>
      </c>
      <c r="B24" s="115" t="s">
        <v>104</v>
      </c>
      <c r="C24" s="42" t="s">
        <v>105</v>
      </c>
      <c r="D24" s="50" t="s">
        <v>45</v>
      </c>
      <c r="E24" s="73">
        <v>50</v>
      </c>
      <c r="F24" s="43" t="s">
        <v>81</v>
      </c>
      <c r="G24" s="114"/>
      <c r="H24" s="45"/>
      <c r="I24" s="46"/>
      <c r="J24" s="47">
        <f>H24*0.22</f>
        <v>0</v>
      </c>
      <c r="K24" s="47">
        <f>H24+J24</f>
        <v>0</v>
      </c>
      <c r="L24" s="47">
        <f>H24*E24</f>
        <v>0</v>
      </c>
      <c r="M24" s="48">
        <f>L24*0.22</f>
        <v>0</v>
      </c>
      <c r="N24" s="47">
        <f>L24+M24</f>
        <v>0</v>
      </c>
      <c r="O24" s="64">
        <f>I24*H24</f>
        <v>0</v>
      </c>
      <c r="P24" s="33" t="str">
        <f>IF(H24="","",#REF!)</f>
        <v/>
      </c>
      <c r="Q24" s="23" t="str">
        <f>IF(P24="","NE",#REF!)</f>
        <v>NE</v>
      </c>
      <c r="R24" s="25"/>
      <c r="S24" s="26"/>
      <c r="T24" s="24" t="s">
        <v>6</v>
      </c>
    </row>
    <row r="25" spans="1:27" s="22" customFormat="1" ht="35.1" customHeight="1" thickBot="1" x14ac:dyDescent="0.4">
      <c r="A25" s="63">
        <v>13</v>
      </c>
      <c r="B25" s="140" t="s">
        <v>123</v>
      </c>
      <c r="C25" s="42" t="s">
        <v>124</v>
      </c>
      <c r="D25" s="50" t="s">
        <v>45</v>
      </c>
      <c r="E25" s="73">
        <v>20</v>
      </c>
      <c r="F25" s="43" t="s">
        <v>52</v>
      </c>
      <c r="G25" s="114"/>
      <c r="H25" s="45"/>
      <c r="I25" s="46"/>
      <c r="J25" s="47">
        <f>H25*0.22</f>
        <v>0</v>
      </c>
      <c r="K25" s="47">
        <f>H25+J25</f>
        <v>0</v>
      </c>
      <c r="L25" s="47">
        <f>H25*E25</f>
        <v>0</v>
      </c>
      <c r="M25" s="48">
        <f>L25*0.22</f>
        <v>0</v>
      </c>
      <c r="N25" s="47">
        <f>L25+M25</f>
        <v>0</v>
      </c>
      <c r="O25" s="64">
        <f>I25*H25</f>
        <v>0</v>
      </c>
      <c r="P25" s="33" t="str">
        <f>IF(H25="","",#REF!)</f>
        <v/>
      </c>
      <c r="Q25" s="23" t="str">
        <f>IF(P25="","NE",#REF!)</f>
        <v>NE</v>
      </c>
      <c r="R25" s="25"/>
      <c r="S25" s="26"/>
      <c r="T25" s="24" t="s">
        <v>6</v>
      </c>
    </row>
    <row r="26" spans="1:27" s="22" customFormat="1" ht="35.1" customHeight="1" thickBot="1" x14ac:dyDescent="0.4">
      <c r="A26" s="63">
        <v>14</v>
      </c>
      <c r="B26" s="113" t="s">
        <v>87</v>
      </c>
      <c r="C26" s="42"/>
      <c r="D26" s="50" t="s">
        <v>45</v>
      </c>
      <c r="E26" s="73">
        <v>20</v>
      </c>
      <c r="F26" s="43" t="s">
        <v>52</v>
      </c>
      <c r="G26" s="143" t="s">
        <v>86</v>
      </c>
      <c r="H26" s="45"/>
      <c r="I26" s="46"/>
      <c r="J26" s="47">
        <f t="shared" si="0"/>
        <v>0</v>
      </c>
      <c r="K26" s="47">
        <f t="shared" si="1"/>
        <v>0</v>
      </c>
      <c r="L26" s="47">
        <f t="shared" si="2"/>
        <v>0</v>
      </c>
      <c r="M26" s="48">
        <f t="shared" si="3"/>
        <v>0</v>
      </c>
      <c r="N26" s="47">
        <f t="shared" si="4"/>
        <v>0</v>
      </c>
      <c r="O26" s="64">
        <f t="shared" si="5"/>
        <v>0</v>
      </c>
      <c r="P26" s="33" t="str">
        <f>IF(H26="","",#REF!)</f>
        <v/>
      </c>
      <c r="Q26" s="23" t="str">
        <f>IF(P26="","NE",#REF!)</f>
        <v>NE</v>
      </c>
      <c r="R26" s="25"/>
      <c r="S26" s="26"/>
      <c r="T26" s="24" t="s">
        <v>6</v>
      </c>
    </row>
    <row r="27" spans="1:27" s="85" customFormat="1" ht="35.1" customHeight="1" thickBot="1" x14ac:dyDescent="0.4">
      <c r="A27" s="95" t="s">
        <v>36</v>
      </c>
      <c r="B27" s="95"/>
      <c r="C27" s="95"/>
      <c r="D27" s="75"/>
      <c r="E27" s="76"/>
      <c r="F27" s="76"/>
      <c r="G27" s="76"/>
      <c r="H27" s="95"/>
      <c r="I27" s="77"/>
      <c r="J27" s="77"/>
      <c r="K27" s="78"/>
      <c r="L27" s="78"/>
      <c r="M27" s="78"/>
      <c r="N27" s="78"/>
      <c r="O27" s="79"/>
      <c r="P27" s="80"/>
      <c r="Q27" s="78"/>
      <c r="R27" s="81"/>
      <c r="S27" s="81"/>
      <c r="T27" s="82"/>
      <c r="U27" s="82"/>
      <c r="V27" s="82"/>
      <c r="W27" s="82"/>
      <c r="X27" s="82"/>
      <c r="Y27" s="82"/>
      <c r="Z27" s="83"/>
      <c r="AA27" s="84"/>
    </row>
    <row r="28" spans="1:27" s="22" customFormat="1" ht="35.1" customHeight="1" thickBot="1" x14ac:dyDescent="0.4">
      <c r="A28" s="63">
        <v>15</v>
      </c>
      <c r="B28" s="109" t="s">
        <v>111</v>
      </c>
      <c r="C28" s="109" t="s">
        <v>112</v>
      </c>
      <c r="D28" s="50" t="s">
        <v>45</v>
      </c>
      <c r="E28" s="73">
        <v>205</v>
      </c>
      <c r="F28" s="43" t="s">
        <v>108</v>
      </c>
      <c r="G28" s="44"/>
      <c r="H28" s="45"/>
      <c r="I28" s="46"/>
      <c r="J28" s="47">
        <f>H28*0.22</f>
        <v>0</v>
      </c>
      <c r="K28" s="47">
        <f>H28+J28</f>
        <v>0</v>
      </c>
      <c r="L28" s="47">
        <f>H28*E28</f>
        <v>0</v>
      </c>
      <c r="M28" s="48">
        <f>L28*0.22</f>
        <v>0</v>
      </c>
      <c r="N28" s="47">
        <f>L28+M28</f>
        <v>0</v>
      </c>
      <c r="O28" s="64">
        <f>I28*H28</f>
        <v>0</v>
      </c>
      <c r="P28" s="33" t="str">
        <f>IF(H28="","",#REF!)</f>
        <v/>
      </c>
      <c r="Q28" s="23" t="str">
        <f>IF(P28="","NE",#REF!)</f>
        <v>NE</v>
      </c>
      <c r="R28" s="25"/>
      <c r="S28" s="26"/>
      <c r="T28" s="24" t="s">
        <v>6</v>
      </c>
    </row>
    <row r="29" spans="1:27" s="22" customFormat="1" ht="35.1" customHeight="1" thickBot="1" x14ac:dyDescent="0.4">
      <c r="A29" s="63">
        <v>16</v>
      </c>
      <c r="B29" s="109" t="s">
        <v>91</v>
      </c>
      <c r="C29" s="109" t="s">
        <v>92</v>
      </c>
      <c r="D29" s="50" t="s">
        <v>45</v>
      </c>
      <c r="E29" s="73">
        <v>130</v>
      </c>
      <c r="F29" s="43" t="s">
        <v>81</v>
      </c>
      <c r="G29" s="44"/>
      <c r="H29" s="45"/>
      <c r="I29" s="46"/>
      <c r="J29" s="47">
        <f>H29*0.22</f>
        <v>0</v>
      </c>
      <c r="K29" s="47">
        <f>H29+J29</f>
        <v>0</v>
      </c>
      <c r="L29" s="47">
        <f>H29*E29</f>
        <v>0</v>
      </c>
      <c r="M29" s="48">
        <f>L29*0.22</f>
        <v>0</v>
      </c>
      <c r="N29" s="47">
        <f>L29+M29</f>
        <v>0</v>
      </c>
      <c r="O29" s="64">
        <f>I29*H29</f>
        <v>0</v>
      </c>
      <c r="P29" s="33" t="str">
        <f>IF(H29="","",#REF!)</f>
        <v/>
      </c>
      <c r="Q29" s="23" t="str">
        <f>IF(P29="","NE",#REF!)</f>
        <v>NE</v>
      </c>
      <c r="R29" s="25"/>
      <c r="S29" s="26"/>
      <c r="T29" s="24" t="s">
        <v>6</v>
      </c>
    </row>
    <row r="30" spans="1:27" s="85" customFormat="1" ht="35.1" customHeight="1" thickBot="1" x14ac:dyDescent="0.4">
      <c r="A30" s="75" t="s">
        <v>6</v>
      </c>
      <c r="B30" s="75"/>
      <c r="C30" s="75"/>
      <c r="D30" s="75"/>
      <c r="E30" s="76"/>
      <c r="F30" s="76"/>
      <c r="G30" s="76"/>
      <c r="H30" s="75"/>
      <c r="I30" s="77"/>
      <c r="J30" s="77"/>
      <c r="K30" s="78"/>
      <c r="L30" s="78"/>
      <c r="M30" s="78"/>
      <c r="N30" s="78"/>
      <c r="O30" s="79"/>
      <c r="P30" s="80"/>
      <c r="Q30" s="78"/>
      <c r="R30" s="81"/>
      <c r="S30" s="81"/>
      <c r="T30" s="82"/>
      <c r="U30" s="82"/>
      <c r="V30" s="82"/>
      <c r="W30" s="82"/>
      <c r="X30" s="82"/>
      <c r="Y30" s="82"/>
      <c r="Z30" s="83"/>
      <c r="AA30" s="84"/>
    </row>
    <row r="31" spans="1:27" s="22" customFormat="1" ht="35.1" customHeight="1" thickBot="1" x14ac:dyDescent="0.4">
      <c r="A31" s="63">
        <v>17</v>
      </c>
      <c r="B31" s="49" t="s">
        <v>64</v>
      </c>
      <c r="C31" s="42"/>
      <c r="D31" s="50" t="s">
        <v>119</v>
      </c>
      <c r="E31" s="73">
        <v>12</v>
      </c>
      <c r="F31" s="126" t="s">
        <v>65</v>
      </c>
      <c r="G31" s="136" t="s">
        <v>66</v>
      </c>
      <c r="H31" s="45"/>
      <c r="I31" s="46"/>
      <c r="J31" s="47">
        <f>H31*0.22</f>
        <v>0</v>
      </c>
      <c r="K31" s="47">
        <f>H31+J31</f>
        <v>0</v>
      </c>
      <c r="L31" s="47">
        <f>H31*E31</f>
        <v>0</v>
      </c>
      <c r="M31" s="48">
        <f>L31*0.22</f>
        <v>0</v>
      </c>
      <c r="N31" s="47">
        <f>L31+M31</f>
        <v>0</v>
      </c>
      <c r="O31" s="64">
        <f>I31*H31</f>
        <v>0</v>
      </c>
      <c r="P31" s="33" t="str">
        <f>IF(H31="","",#REF!)</f>
        <v/>
      </c>
      <c r="Q31" s="23" t="str">
        <f>IF(P31="","NE",#REF!)</f>
        <v>NE</v>
      </c>
      <c r="R31" s="25"/>
      <c r="S31" s="26"/>
      <c r="T31" s="24" t="s">
        <v>6</v>
      </c>
    </row>
    <row r="32" spans="1:27" s="22" customFormat="1" ht="35.1" customHeight="1" thickBot="1" x14ac:dyDescent="0.4">
      <c r="A32" s="63">
        <v>18</v>
      </c>
      <c r="B32" s="49" t="s">
        <v>121</v>
      </c>
      <c r="C32" s="42" t="s">
        <v>74</v>
      </c>
      <c r="D32" s="50" t="s">
        <v>59</v>
      </c>
      <c r="E32" s="73">
        <v>5</v>
      </c>
      <c r="F32" s="131" t="s">
        <v>75</v>
      </c>
      <c r="G32" s="136" t="s">
        <v>27</v>
      </c>
      <c r="H32" s="45"/>
      <c r="I32" s="46"/>
      <c r="J32" s="47">
        <f>H32*0.22</f>
        <v>0</v>
      </c>
      <c r="K32" s="47">
        <f>H32+J32</f>
        <v>0</v>
      </c>
      <c r="L32" s="47">
        <f>H32*E32</f>
        <v>0</v>
      </c>
      <c r="M32" s="48">
        <f>L32*0.22</f>
        <v>0</v>
      </c>
      <c r="N32" s="47">
        <f>L32+M32</f>
        <v>0</v>
      </c>
      <c r="O32" s="64">
        <f>I32*H32</f>
        <v>0</v>
      </c>
      <c r="P32" s="33" t="str">
        <f>IF(H32="","",#REF!)</f>
        <v/>
      </c>
      <c r="Q32" s="23" t="str">
        <f>IF(P32="","NE",#REF!)</f>
        <v>NE</v>
      </c>
      <c r="R32" s="25"/>
      <c r="S32" s="26"/>
      <c r="T32" s="24" t="s">
        <v>6</v>
      </c>
    </row>
    <row r="33" spans="1:27" s="22" customFormat="1" ht="35.1" customHeight="1" thickBot="1" x14ac:dyDescent="0.4">
      <c r="A33" s="63">
        <v>19</v>
      </c>
      <c r="B33" s="49" t="s">
        <v>122</v>
      </c>
      <c r="C33" s="42" t="s">
        <v>72</v>
      </c>
      <c r="D33" s="50" t="s">
        <v>45</v>
      </c>
      <c r="E33" s="73">
        <v>20</v>
      </c>
      <c r="F33" s="131" t="s">
        <v>73</v>
      </c>
      <c r="G33" s="136" t="s">
        <v>71</v>
      </c>
      <c r="H33" s="45"/>
      <c r="I33" s="46"/>
      <c r="J33" s="47">
        <f>H33*0.22</f>
        <v>0</v>
      </c>
      <c r="K33" s="47">
        <f>H33+J33</f>
        <v>0</v>
      </c>
      <c r="L33" s="47">
        <f>H33*E33</f>
        <v>0</v>
      </c>
      <c r="M33" s="48">
        <f>L33*0.22</f>
        <v>0</v>
      </c>
      <c r="N33" s="47">
        <f>L33+M33</f>
        <v>0</v>
      </c>
      <c r="O33" s="64">
        <f>I33*H33</f>
        <v>0</v>
      </c>
      <c r="P33" s="33" t="str">
        <f>IF(H33="","",#REF!)</f>
        <v/>
      </c>
      <c r="Q33" s="23" t="str">
        <f>IF(P33="","NE",#REF!)</f>
        <v>NE</v>
      </c>
      <c r="R33" s="25"/>
      <c r="S33" s="26"/>
      <c r="T33" s="24" t="s">
        <v>6</v>
      </c>
    </row>
    <row r="34" spans="1:27" s="22" customFormat="1" ht="35.1" customHeight="1" thickBot="1" x14ac:dyDescent="0.4">
      <c r="A34" s="63">
        <v>20</v>
      </c>
      <c r="B34" s="49" t="s">
        <v>67</v>
      </c>
      <c r="C34" s="42"/>
      <c r="D34" s="50" t="s">
        <v>119</v>
      </c>
      <c r="E34" s="73">
        <v>6</v>
      </c>
      <c r="F34" s="127" t="s">
        <v>68</v>
      </c>
      <c r="G34" s="136" t="s">
        <v>70</v>
      </c>
      <c r="H34" s="45"/>
      <c r="I34" s="46"/>
      <c r="J34" s="47">
        <f>H34*0.22</f>
        <v>0</v>
      </c>
      <c r="K34" s="47">
        <f>H34+J34</f>
        <v>0</v>
      </c>
      <c r="L34" s="47">
        <f>H34*E34</f>
        <v>0</v>
      </c>
      <c r="M34" s="48">
        <f>L34*0.22</f>
        <v>0</v>
      </c>
      <c r="N34" s="47">
        <f>L34+M34</f>
        <v>0</v>
      </c>
      <c r="O34" s="64">
        <f>I34*H34</f>
        <v>0</v>
      </c>
      <c r="P34" s="33" t="str">
        <f>IF(H34="","",#REF!)</f>
        <v/>
      </c>
      <c r="Q34" s="23" t="str">
        <f>IF(P34="","NE",#REF!)</f>
        <v>NE</v>
      </c>
      <c r="R34" s="25"/>
      <c r="S34" s="26"/>
      <c r="T34" s="24" t="s">
        <v>6</v>
      </c>
    </row>
    <row r="35" spans="1:27" s="22" customFormat="1" ht="35.1" customHeight="1" thickBot="1" x14ac:dyDescent="0.4">
      <c r="A35" s="63">
        <v>21</v>
      </c>
      <c r="B35" s="49" t="s">
        <v>67</v>
      </c>
      <c r="C35" s="42"/>
      <c r="D35" s="50" t="s">
        <v>119</v>
      </c>
      <c r="E35" s="73">
        <v>6</v>
      </c>
      <c r="F35" s="128" t="s">
        <v>68</v>
      </c>
      <c r="G35" s="136" t="s">
        <v>69</v>
      </c>
      <c r="H35" s="45"/>
      <c r="I35" s="46"/>
      <c r="J35" s="47">
        <f>H35*0.22</f>
        <v>0</v>
      </c>
      <c r="K35" s="47">
        <f>H35+J35</f>
        <v>0</v>
      </c>
      <c r="L35" s="47">
        <f>H35*E35</f>
        <v>0</v>
      </c>
      <c r="M35" s="48">
        <f>L35*0.22</f>
        <v>0</v>
      </c>
      <c r="N35" s="47">
        <f>L35+M35</f>
        <v>0</v>
      </c>
      <c r="O35" s="64">
        <f>I35*H35</f>
        <v>0</v>
      </c>
      <c r="P35" s="33" t="str">
        <f>IF(H35="","",#REF!)</f>
        <v/>
      </c>
      <c r="Q35" s="23" t="str">
        <f>IF(P35="","NE",#REF!)</f>
        <v>NE</v>
      </c>
      <c r="R35" s="25"/>
      <c r="S35" s="26"/>
      <c r="T35" s="24" t="s">
        <v>6</v>
      </c>
    </row>
    <row r="36" spans="1:27" s="85" customFormat="1" ht="35.1" customHeight="1" thickBot="1" x14ac:dyDescent="0.4">
      <c r="A36" s="95" t="s">
        <v>37</v>
      </c>
      <c r="B36" s="95"/>
      <c r="C36" s="81"/>
      <c r="D36" s="75"/>
      <c r="E36" s="76"/>
      <c r="F36" s="76"/>
      <c r="G36" s="76"/>
      <c r="H36" s="95"/>
      <c r="I36" s="108"/>
      <c r="J36" s="108"/>
      <c r="K36" s="78"/>
      <c r="L36" s="78"/>
      <c r="M36" s="78"/>
      <c r="N36" s="78"/>
      <c r="O36" s="79"/>
      <c r="P36" s="80"/>
      <c r="Q36" s="78"/>
      <c r="R36" s="81"/>
      <c r="S36" s="81"/>
      <c r="T36" s="82"/>
      <c r="U36" s="82"/>
      <c r="V36" s="82"/>
      <c r="W36" s="82"/>
      <c r="X36" s="82"/>
      <c r="Y36" s="82"/>
      <c r="Z36" s="83"/>
      <c r="AA36" s="84"/>
    </row>
    <row r="37" spans="1:27" s="22" customFormat="1" ht="35.1" customHeight="1" thickBot="1" x14ac:dyDescent="0.4">
      <c r="A37" s="63">
        <v>22</v>
      </c>
      <c r="B37" s="109" t="s">
        <v>120</v>
      </c>
      <c r="C37" s="109" t="s">
        <v>41</v>
      </c>
      <c r="D37" s="50" t="s">
        <v>45</v>
      </c>
      <c r="E37" s="73">
        <v>850</v>
      </c>
      <c r="F37" s="133" t="s">
        <v>42</v>
      </c>
      <c r="G37" s="132"/>
      <c r="H37" s="45"/>
      <c r="I37" s="46"/>
      <c r="J37" s="47">
        <f>H37*0.22</f>
        <v>0</v>
      </c>
      <c r="K37" s="47">
        <f>H37+J37</f>
        <v>0</v>
      </c>
      <c r="L37" s="47">
        <f>H37*E37</f>
        <v>0</v>
      </c>
      <c r="M37" s="48">
        <f>L37*0.22</f>
        <v>0</v>
      </c>
      <c r="N37" s="47">
        <f>L37+M37</f>
        <v>0</v>
      </c>
      <c r="O37" s="64">
        <f>I37*H37</f>
        <v>0</v>
      </c>
      <c r="P37" s="33" t="str">
        <f>IF(H37="","",#REF!)</f>
        <v/>
      </c>
      <c r="Q37" s="23" t="str">
        <f>IF(P37="","NE",#REF!)</f>
        <v>NE</v>
      </c>
      <c r="R37" s="25"/>
      <c r="S37" s="26"/>
      <c r="T37" s="24" t="s">
        <v>6</v>
      </c>
    </row>
    <row r="38" spans="1:27" s="22" customFormat="1" ht="35.1" customHeight="1" thickBot="1" x14ac:dyDescent="0.4">
      <c r="A38" s="63">
        <v>23</v>
      </c>
      <c r="B38" s="109" t="s">
        <v>78</v>
      </c>
      <c r="C38" s="42" t="s">
        <v>76</v>
      </c>
      <c r="D38" s="50" t="s">
        <v>45</v>
      </c>
      <c r="E38" s="73">
        <v>40</v>
      </c>
      <c r="F38" s="131" t="s">
        <v>77</v>
      </c>
      <c r="G38" s="132"/>
      <c r="H38" s="45"/>
      <c r="I38" s="46"/>
      <c r="J38" s="47">
        <f>H38*0.22</f>
        <v>0</v>
      </c>
      <c r="K38" s="47">
        <f>H38+J38</f>
        <v>0</v>
      </c>
      <c r="L38" s="47">
        <f>H38*E38</f>
        <v>0</v>
      </c>
      <c r="M38" s="48">
        <f>L38*0.22</f>
        <v>0</v>
      </c>
      <c r="N38" s="47">
        <f>L38+M38</f>
        <v>0</v>
      </c>
      <c r="O38" s="64">
        <f>I38*H38</f>
        <v>0</v>
      </c>
      <c r="P38" s="33" t="str">
        <f>IF(H38="","",#REF!)</f>
        <v/>
      </c>
      <c r="Q38" s="23" t="str">
        <f>IF(P38="","NE",#REF!)</f>
        <v>NE</v>
      </c>
      <c r="R38" s="25"/>
      <c r="S38" s="26"/>
      <c r="T38" s="24" t="s">
        <v>6</v>
      </c>
    </row>
    <row r="39" spans="1:27" s="22" customFormat="1" ht="35.1" customHeight="1" thickBot="1" x14ac:dyDescent="0.4">
      <c r="A39" s="63">
        <v>24</v>
      </c>
      <c r="B39" s="113" t="s">
        <v>99</v>
      </c>
      <c r="C39" s="109" t="s">
        <v>98</v>
      </c>
      <c r="D39" s="50" t="s">
        <v>45</v>
      </c>
      <c r="E39" s="73">
        <v>20</v>
      </c>
      <c r="F39" s="127" t="s">
        <v>52</v>
      </c>
      <c r="G39" s="142" t="s">
        <v>125</v>
      </c>
      <c r="H39" s="45"/>
      <c r="I39" s="46"/>
      <c r="J39" s="47">
        <f t="shared" ref="J39:J41" si="6">H39*0.22</f>
        <v>0</v>
      </c>
      <c r="K39" s="47">
        <f t="shared" ref="K39:K41" si="7">H39+J39</f>
        <v>0</v>
      </c>
      <c r="L39" s="47">
        <f t="shared" ref="L39:L41" si="8">H39*E39</f>
        <v>0</v>
      </c>
      <c r="M39" s="48">
        <f t="shared" ref="M39:M43" si="9">L39*0.22</f>
        <v>0</v>
      </c>
      <c r="N39" s="47">
        <f t="shared" ref="N39:N41" si="10">L39+M39</f>
        <v>0</v>
      </c>
      <c r="O39" s="64">
        <f t="shared" ref="O39:O41" si="11">I39*H39</f>
        <v>0</v>
      </c>
      <c r="P39" s="33" t="str">
        <f>IF(H39="","",#REF!)</f>
        <v/>
      </c>
      <c r="Q39" s="23" t="str">
        <f>IF(P39="","NE",#REF!)</f>
        <v>NE</v>
      </c>
      <c r="R39" s="25"/>
      <c r="S39" s="26"/>
      <c r="T39" s="24" t="s">
        <v>6</v>
      </c>
    </row>
    <row r="40" spans="1:27" s="22" customFormat="1" ht="35.1" customHeight="1" thickBot="1" x14ac:dyDescent="0.4">
      <c r="A40" s="63">
        <v>25</v>
      </c>
      <c r="B40" s="49" t="s">
        <v>96</v>
      </c>
      <c r="C40" s="109" t="s">
        <v>97</v>
      </c>
      <c r="D40" s="50" t="s">
        <v>45</v>
      </c>
      <c r="E40" s="73">
        <v>20</v>
      </c>
      <c r="F40" s="127" t="s">
        <v>52</v>
      </c>
      <c r="G40" s="142" t="s">
        <v>126</v>
      </c>
      <c r="H40" s="45"/>
      <c r="I40" s="46"/>
      <c r="J40" s="47">
        <f t="shared" si="6"/>
        <v>0</v>
      </c>
      <c r="K40" s="47">
        <f t="shared" si="7"/>
        <v>0</v>
      </c>
      <c r="L40" s="47">
        <f t="shared" si="8"/>
        <v>0</v>
      </c>
      <c r="M40" s="48">
        <f t="shared" si="9"/>
        <v>0</v>
      </c>
      <c r="N40" s="47">
        <f t="shared" si="10"/>
        <v>0</v>
      </c>
      <c r="O40" s="64">
        <f t="shared" si="11"/>
        <v>0</v>
      </c>
      <c r="P40" s="33" t="str">
        <f>IF(H40="","",#REF!)</f>
        <v/>
      </c>
      <c r="Q40" s="23" t="str">
        <f>IF(P40="","NE",#REF!)</f>
        <v>NE</v>
      </c>
      <c r="R40" s="25"/>
      <c r="S40" s="26"/>
      <c r="T40" s="24" t="s">
        <v>6</v>
      </c>
    </row>
    <row r="41" spans="1:27" s="22" customFormat="1" ht="35.1" customHeight="1" thickBot="1" x14ac:dyDescent="0.4">
      <c r="A41" s="63">
        <v>26</v>
      </c>
      <c r="B41" s="110" t="s">
        <v>102</v>
      </c>
      <c r="C41" s="110" t="s">
        <v>103</v>
      </c>
      <c r="D41" s="50" t="s">
        <v>45</v>
      </c>
      <c r="E41" s="73">
        <v>1600</v>
      </c>
      <c r="F41" s="134" t="s">
        <v>108</v>
      </c>
      <c r="G41" s="132"/>
      <c r="H41" s="45"/>
      <c r="I41" s="46"/>
      <c r="J41" s="47">
        <f t="shared" si="6"/>
        <v>0</v>
      </c>
      <c r="K41" s="47">
        <f t="shared" si="7"/>
        <v>0</v>
      </c>
      <c r="L41" s="47">
        <f t="shared" si="8"/>
        <v>0</v>
      </c>
      <c r="M41" s="48">
        <f t="shared" si="9"/>
        <v>0</v>
      </c>
      <c r="N41" s="47">
        <f t="shared" si="10"/>
        <v>0</v>
      </c>
      <c r="O41" s="64">
        <f t="shared" si="11"/>
        <v>0</v>
      </c>
      <c r="P41" s="33" t="str">
        <f>IF(H41="","",#REF!)</f>
        <v/>
      </c>
      <c r="Q41" s="23" t="str">
        <f>IF(P41="","NE",#REF!)</f>
        <v>NE</v>
      </c>
      <c r="R41" s="25"/>
      <c r="S41" s="26"/>
      <c r="T41" s="24" t="s">
        <v>6</v>
      </c>
    </row>
    <row r="42" spans="1:27" s="85" customFormat="1" ht="35.1" customHeight="1" thickBot="1" x14ac:dyDescent="0.4">
      <c r="A42" s="95" t="s">
        <v>38</v>
      </c>
      <c r="B42" s="95"/>
      <c r="C42" s="81"/>
      <c r="D42" s="75"/>
      <c r="E42" s="76"/>
      <c r="F42" s="76"/>
      <c r="G42" s="76"/>
      <c r="H42" s="95"/>
      <c r="I42" s="108"/>
      <c r="J42" s="108"/>
      <c r="K42" s="78"/>
      <c r="L42" s="78"/>
      <c r="M42" s="78"/>
      <c r="N42" s="78"/>
      <c r="O42" s="79"/>
      <c r="P42" s="80"/>
      <c r="Q42" s="78"/>
      <c r="R42" s="81"/>
      <c r="S42" s="81"/>
      <c r="T42" s="82"/>
      <c r="U42" s="82"/>
      <c r="V42" s="82"/>
      <c r="W42" s="82"/>
      <c r="X42" s="82"/>
      <c r="Y42" s="82"/>
      <c r="Z42" s="83"/>
      <c r="AA42" s="84"/>
    </row>
    <row r="43" spans="1:27" s="22" customFormat="1" ht="39" thickBot="1" x14ac:dyDescent="0.4">
      <c r="A43" s="63">
        <v>27</v>
      </c>
      <c r="B43" s="109" t="s">
        <v>115</v>
      </c>
      <c r="C43" s="110" t="s">
        <v>116</v>
      </c>
      <c r="D43" s="50" t="s">
        <v>28</v>
      </c>
      <c r="E43" s="73">
        <v>200</v>
      </c>
      <c r="F43" s="43" t="s">
        <v>108</v>
      </c>
      <c r="G43" s="44"/>
      <c r="H43" s="45"/>
      <c r="I43" s="46"/>
      <c r="J43" s="47">
        <f t="shared" ref="J43" si="12">H43*0.22</f>
        <v>0</v>
      </c>
      <c r="K43" s="47">
        <f t="shared" ref="K43" si="13">H43+J43</f>
        <v>0</v>
      </c>
      <c r="L43" s="47">
        <f t="shared" ref="L43" si="14">H43*E43</f>
        <v>0</v>
      </c>
      <c r="M43" s="48">
        <f t="shared" si="9"/>
        <v>0</v>
      </c>
      <c r="N43" s="47">
        <f t="shared" ref="N43" si="15">L43+M43</f>
        <v>0</v>
      </c>
      <c r="O43" s="64">
        <f t="shared" ref="O43" si="16">I43*H43</f>
        <v>0</v>
      </c>
      <c r="P43" s="33" t="str">
        <f>IF(H43="","",#REF!)</f>
        <v/>
      </c>
      <c r="Q43" s="23" t="str">
        <f>IF(P43="","NE",#REF!)</f>
        <v>NE</v>
      </c>
      <c r="R43" s="25"/>
      <c r="S43" s="26"/>
      <c r="T43" s="24" t="s">
        <v>6</v>
      </c>
    </row>
    <row r="44" spans="1:27" s="85" customFormat="1" ht="35.1" customHeight="1" thickBot="1" x14ac:dyDescent="0.4">
      <c r="A44" s="95" t="s">
        <v>39</v>
      </c>
      <c r="B44" s="95"/>
      <c r="C44" s="95"/>
      <c r="D44" s="75"/>
      <c r="E44" s="76"/>
      <c r="F44" s="76"/>
      <c r="G44" s="76"/>
      <c r="H44" s="95"/>
      <c r="I44" s="108"/>
      <c r="J44" s="108"/>
      <c r="K44" s="78"/>
      <c r="L44" s="78"/>
      <c r="M44" s="78"/>
      <c r="N44" s="78"/>
      <c r="O44" s="79"/>
      <c r="P44" s="80"/>
      <c r="Q44" s="78"/>
      <c r="R44" s="81"/>
      <c r="S44" s="81"/>
      <c r="T44" s="82"/>
      <c r="U44" s="82"/>
      <c r="V44" s="82"/>
      <c r="W44" s="82"/>
      <c r="X44" s="82"/>
      <c r="Y44" s="82"/>
      <c r="Z44" s="83"/>
      <c r="AA44" s="84"/>
    </row>
    <row r="45" spans="1:27" s="22" customFormat="1" ht="35.1" customHeight="1" thickBot="1" x14ac:dyDescent="0.4">
      <c r="A45" s="63">
        <v>28</v>
      </c>
      <c r="B45" s="109" t="s">
        <v>88</v>
      </c>
      <c r="C45" s="109" t="s">
        <v>89</v>
      </c>
      <c r="D45" s="50" t="s">
        <v>45</v>
      </c>
      <c r="E45" s="73">
        <v>70</v>
      </c>
      <c r="F45" s="43" t="s">
        <v>81</v>
      </c>
      <c r="G45" s="141" t="s">
        <v>90</v>
      </c>
      <c r="H45" s="45"/>
      <c r="I45" s="46"/>
      <c r="J45" s="47">
        <f>H45*0.22</f>
        <v>0</v>
      </c>
      <c r="K45" s="47">
        <f>H45+J45</f>
        <v>0</v>
      </c>
      <c r="L45" s="47">
        <f>H45*E45</f>
        <v>0</v>
      </c>
      <c r="M45" s="48">
        <f>L45*0.22</f>
        <v>0</v>
      </c>
      <c r="N45" s="47">
        <f>L45+M45</f>
        <v>0</v>
      </c>
      <c r="O45" s="64">
        <f>I45*H45</f>
        <v>0</v>
      </c>
      <c r="P45" s="33" t="str">
        <f>IF(H45="","",#REF!)</f>
        <v/>
      </c>
      <c r="Q45" s="23" t="str">
        <f>IF(P45="","NE",#REF!)</f>
        <v>NE</v>
      </c>
      <c r="R45" s="25"/>
      <c r="S45" s="26"/>
      <c r="T45" s="24" t="s">
        <v>6</v>
      </c>
    </row>
    <row r="46" spans="1:27" s="22" customFormat="1" ht="35.1" customHeight="1" thickBot="1" x14ac:dyDescent="0.4">
      <c r="A46" s="63">
        <v>29</v>
      </c>
      <c r="B46" s="109" t="s">
        <v>109</v>
      </c>
      <c r="C46" s="110" t="s">
        <v>110</v>
      </c>
      <c r="D46" s="50" t="s">
        <v>45</v>
      </c>
      <c r="E46" s="73">
        <v>20</v>
      </c>
      <c r="F46" s="43" t="s">
        <v>81</v>
      </c>
      <c r="G46" s="44"/>
      <c r="H46" s="45"/>
      <c r="I46" s="46"/>
      <c r="J46" s="47">
        <f t="shared" si="0"/>
        <v>0</v>
      </c>
      <c r="K46" s="47">
        <f t="shared" si="1"/>
        <v>0</v>
      </c>
      <c r="L46" s="47">
        <f t="shared" si="2"/>
        <v>0</v>
      </c>
      <c r="M46" s="48">
        <f t="shared" si="3"/>
        <v>0</v>
      </c>
      <c r="N46" s="47">
        <f t="shared" si="4"/>
        <v>0</v>
      </c>
      <c r="O46" s="64">
        <f t="shared" si="5"/>
        <v>0</v>
      </c>
      <c r="P46" s="33" t="str">
        <f>IF(H46="","",#REF!)</f>
        <v/>
      </c>
      <c r="Q46" s="23" t="str">
        <f>IF(P46="","NE",#REF!)</f>
        <v>NE</v>
      </c>
      <c r="R46" s="25"/>
      <c r="S46" s="26"/>
      <c r="T46" s="24" t="s">
        <v>6</v>
      </c>
    </row>
    <row r="47" spans="1:27" s="85" customFormat="1" ht="35.1" customHeight="1" thickBot="1" x14ac:dyDescent="0.4">
      <c r="A47" s="95" t="s">
        <v>40</v>
      </c>
      <c r="B47" s="95"/>
      <c r="C47" s="95"/>
      <c r="D47" s="75"/>
      <c r="E47" s="76"/>
      <c r="F47" s="76"/>
      <c r="G47" s="76"/>
      <c r="H47" s="95"/>
      <c r="I47" s="108"/>
      <c r="J47" s="108"/>
      <c r="K47" s="78"/>
      <c r="L47" s="78"/>
      <c r="M47" s="78"/>
      <c r="N47" s="78"/>
      <c r="O47" s="79"/>
      <c r="P47" s="80"/>
      <c r="Q47" s="78"/>
      <c r="R47" s="81"/>
      <c r="S47" s="81"/>
      <c r="T47" s="82"/>
      <c r="U47" s="82"/>
      <c r="V47" s="82"/>
      <c r="W47" s="82"/>
      <c r="X47" s="82"/>
      <c r="Y47" s="82"/>
      <c r="Z47" s="83"/>
      <c r="AA47" s="84"/>
    </row>
    <row r="48" spans="1:27" s="22" customFormat="1" ht="35.1" customHeight="1" thickBot="1" x14ac:dyDescent="0.4">
      <c r="A48" s="63">
        <v>30</v>
      </c>
      <c r="B48" s="49" t="s">
        <v>100</v>
      </c>
      <c r="C48" s="42"/>
      <c r="D48" s="50" t="s">
        <v>45</v>
      </c>
      <c r="E48" s="73">
        <v>30</v>
      </c>
      <c r="F48" s="126" t="s">
        <v>101</v>
      </c>
      <c r="G48" s="129"/>
      <c r="H48" s="45"/>
      <c r="I48" s="46"/>
      <c r="J48" s="47">
        <f t="shared" ref="J48:J53" si="17">H48*0.22</f>
        <v>0</v>
      </c>
      <c r="K48" s="47">
        <f t="shared" ref="K48:K53" si="18">H48+J48</f>
        <v>0</v>
      </c>
      <c r="L48" s="47">
        <f t="shared" ref="L48:L53" si="19">H48*E48</f>
        <v>0</v>
      </c>
      <c r="M48" s="48">
        <f t="shared" ref="M48:M53" si="20">L48*0.22</f>
        <v>0</v>
      </c>
      <c r="N48" s="47">
        <f t="shared" ref="N48:N53" si="21">L48+M48</f>
        <v>0</v>
      </c>
      <c r="O48" s="64">
        <f t="shared" ref="O48:O53" si="22">I48*H48</f>
        <v>0</v>
      </c>
      <c r="P48" s="33" t="str">
        <f>IF(H48="","",#REF!)</f>
        <v/>
      </c>
      <c r="Q48" s="23" t="str">
        <f>IF(P48="","NE",#REF!)</f>
        <v>NE</v>
      </c>
      <c r="R48" s="25"/>
      <c r="S48" s="26"/>
      <c r="T48" s="24" t="s">
        <v>6</v>
      </c>
    </row>
    <row r="49" spans="1:20" s="22" customFormat="1" ht="35.1" customHeight="1" thickBot="1" x14ac:dyDescent="0.4">
      <c r="A49" s="63">
        <v>31</v>
      </c>
      <c r="B49" s="49" t="s">
        <v>55</v>
      </c>
      <c r="C49" s="42"/>
      <c r="D49" s="50" t="s">
        <v>45</v>
      </c>
      <c r="E49" s="73">
        <v>250</v>
      </c>
      <c r="F49" s="127" t="s">
        <v>49</v>
      </c>
      <c r="G49" s="129"/>
      <c r="H49" s="45"/>
      <c r="I49" s="46"/>
      <c r="J49" s="47">
        <f t="shared" si="17"/>
        <v>0</v>
      </c>
      <c r="K49" s="47">
        <f t="shared" si="18"/>
        <v>0</v>
      </c>
      <c r="L49" s="47">
        <f t="shared" si="19"/>
        <v>0</v>
      </c>
      <c r="M49" s="48">
        <f t="shared" si="20"/>
        <v>0</v>
      </c>
      <c r="N49" s="47">
        <f t="shared" si="21"/>
        <v>0</v>
      </c>
      <c r="O49" s="64">
        <f t="shared" si="22"/>
        <v>0</v>
      </c>
      <c r="P49" s="33" t="str">
        <f>IF(H49="","",#REF!)</f>
        <v/>
      </c>
      <c r="Q49" s="23" t="str">
        <f>IF(P49="","NE",#REF!)</f>
        <v>NE</v>
      </c>
      <c r="R49" s="25"/>
      <c r="S49" s="26"/>
      <c r="T49" s="24" t="s">
        <v>6</v>
      </c>
    </row>
    <row r="50" spans="1:20" s="22" customFormat="1" ht="35.1" customHeight="1" thickBot="1" x14ac:dyDescent="0.4">
      <c r="A50" s="63">
        <v>32</v>
      </c>
      <c r="B50" s="110" t="s">
        <v>63</v>
      </c>
      <c r="C50" s="42"/>
      <c r="D50" s="50" t="s">
        <v>45</v>
      </c>
      <c r="E50" s="73">
        <v>100</v>
      </c>
      <c r="F50" s="131" t="s">
        <v>52</v>
      </c>
      <c r="G50" s="141" t="s">
        <v>62</v>
      </c>
      <c r="H50" s="45"/>
      <c r="I50" s="46"/>
      <c r="J50" s="47">
        <f t="shared" si="17"/>
        <v>0</v>
      </c>
      <c r="K50" s="47">
        <f t="shared" si="18"/>
        <v>0</v>
      </c>
      <c r="L50" s="47">
        <f t="shared" si="19"/>
        <v>0</v>
      </c>
      <c r="M50" s="48">
        <f t="shared" si="20"/>
        <v>0</v>
      </c>
      <c r="N50" s="47">
        <f t="shared" si="21"/>
        <v>0</v>
      </c>
      <c r="O50" s="64">
        <f t="shared" si="22"/>
        <v>0</v>
      </c>
      <c r="P50" s="33" t="str">
        <f>IF(H50="","",#REF!)</f>
        <v/>
      </c>
      <c r="Q50" s="23" t="str">
        <f>IF(P50="","NE",#REF!)</f>
        <v>NE</v>
      </c>
      <c r="R50" s="25"/>
      <c r="S50" s="26"/>
      <c r="T50" s="24" t="s">
        <v>6</v>
      </c>
    </row>
    <row r="51" spans="1:20" s="22" customFormat="1" ht="35.1" customHeight="1" thickBot="1" x14ac:dyDescent="0.4">
      <c r="A51" s="63">
        <v>33</v>
      </c>
      <c r="B51" s="110" t="s">
        <v>60</v>
      </c>
      <c r="C51" s="109" t="s">
        <v>61</v>
      </c>
      <c r="D51" s="50" t="s">
        <v>45</v>
      </c>
      <c r="E51" s="73">
        <v>100</v>
      </c>
      <c r="F51" s="131" t="s">
        <v>52</v>
      </c>
      <c r="G51" s="129"/>
      <c r="H51" s="45"/>
      <c r="I51" s="46"/>
      <c r="J51" s="47">
        <f t="shared" si="17"/>
        <v>0</v>
      </c>
      <c r="K51" s="47">
        <f t="shared" si="18"/>
        <v>0</v>
      </c>
      <c r="L51" s="47">
        <f t="shared" si="19"/>
        <v>0</v>
      </c>
      <c r="M51" s="48">
        <f t="shared" si="20"/>
        <v>0</v>
      </c>
      <c r="N51" s="47">
        <f t="shared" si="21"/>
        <v>0</v>
      </c>
      <c r="O51" s="64">
        <f t="shared" si="22"/>
        <v>0</v>
      </c>
      <c r="P51" s="33" t="str">
        <f>IF(H51="","",#REF!)</f>
        <v/>
      </c>
      <c r="Q51" s="23" t="str">
        <f>IF(P51="","NE",#REF!)</f>
        <v>NE</v>
      </c>
      <c r="R51" s="25"/>
      <c r="S51" s="26"/>
      <c r="T51" s="24" t="s">
        <v>6</v>
      </c>
    </row>
    <row r="52" spans="1:20" s="22" customFormat="1" ht="35.1" customHeight="1" thickBot="1" x14ac:dyDescent="0.4">
      <c r="A52" s="63">
        <v>34</v>
      </c>
      <c r="B52" s="110" t="s">
        <v>50</v>
      </c>
      <c r="C52" s="109" t="s">
        <v>51</v>
      </c>
      <c r="D52" s="50" t="s">
        <v>45</v>
      </c>
      <c r="E52" s="73">
        <v>200</v>
      </c>
      <c r="F52" s="131" t="s">
        <v>52</v>
      </c>
      <c r="G52" s="129"/>
      <c r="H52" s="45"/>
      <c r="I52" s="46"/>
      <c r="J52" s="47">
        <f t="shared" si="17"/>
        <v>0</v>
      </c>
      <c r="K52" s="47">
        <f t="shared" si="18"/>
        <v>0</v>
      </c>
      <c r="L52" s="47">
        <f t="shared" si="19"/>
        <v>0</v>
      </c>
      <c r="M52" s="48">
        <f t="shared" si="20"/>
        <v>0</v>
      </c>
      <c r="N52" s="47">
        <f t="shared" si="21"/>
        <v>0</v>
      </c>
      <c r="O52" s="64">
        <f t="shared" si="22"/>
        <v>0</v>
      </c>
      <c r="P52" s="33" t="str">
        <f>IF(H52="","",#REF!)</f>
        <v/>
      </c>
      <c r="Q52" s="23" t="str">
        <f>IF(P52="","NE",#REF!)</f>
        <v>NE</v>
      </c>
      <c r="R52" s="25"/>
      <c r="S52" s="26"/>
      <c r="T52" s="24" t="s">
        <v>6</v>
      </c>
    </row>
    <row r="53" spans="1:20" s="22" customFormat="1" ht="35.1" customHeight="1" thickBot="1" x14ac:dyDescent="0.4">
      <c r="A53" s="125">
        <v>35</v>
      </c>
      <c r="B53" s="65" t="s">
        <v>80</v>
      </c>
      <c r="C53" s="66" t="s">
        <v>79</v>
      </c>
      <c r="D53" s="67" t="s">
        <v>45</v>
      </c>
      <c r="E53" s="74">
        <v>20</v>
      </c>
      <c r="F53" s="128" t="s">
        <v>81</v>
      </c>
      <c r="G53" s="130"/>
      <c r="H53" s="68"/>
      <c r="I53" s="69"/>
      <c r="J53" s="70">
        <f t="shared" si="17"/>
        <v>0</v>
      </c>
      <c r="K53" s="70">
        <f t="shared" si="18"/>
        <v>0</v>
      </c>
      <c r="L53" s="70">
        <f t="shared" si="19"/>
        <v>0</v>
      </c>
      <c r="M53" s="71">
        <f t="shared" si="20"/>
        <v>0</v>
      </c>
      <c r="N53" s="70">
        <f t="shared" si="21"/>
        <v>0</v>
      </c>
      <c r="O53" s="72">
        <f t="shared" si="22"/>
        <v>0</v>
      </c>
      <c r="P53" s="33" t="str">
        <f>IF(H53="","",#REF!)</f>
        <v/>
      </c>
      <c r="Q53" s="23" t="str">
        <f>IF(P53="","NE",#REF!)</f>
        <v>NE</v>
      </c>
      <c r="R53" s="25"/>
      <c r="S53" s="26"/>
      <c r="T53" s="24" t="s">
        <v>6</v>
      </c>
    </row>
    <row r="54" spans="1:20" s="22" customFormat="1" ht="35.1" customHeight="1" x14ac:dyDescent="0.35">
      <c r="A54" s="116"/>
      <c r="B54" s="137"/>
      <c r="C54" s="117"/>
      <c r="D54" s="138"/>
      <c r="E54" s="139"/>
      <c r="F54" s="116"/>
      <c r="G54" s="116"/>
      <c r="H54" s="116"/>
      <c r="I54" s="116"/>
      <c r="J54" s="116"/>
      <c r="K54" s="118"/>
      <c r="L54" s="118"/>
      <c r="M54" s="119"/>
      <c r="N54" s="118"/>
      <c r="O54" s="120"/>
      <c r="P54" s="121"/>
      <c r="Q54" s="122"/>
      <c r="R54" s="123"/>
      <c r="S54" s="124"/>
      <c r="T54" s="24"/>
    </row>
    <row r="55" spans="1:20" s="22" customFormat="1" ht="35.1" customHeight="1" x14ac:dyDescent="0.35">
      <c r="A55" s="116"/>
      <c r="B55" s="137"/>
      <c r="C55" s="117"/>
      <c r="D55" s="138"/>
      <c r="E55" s="139"/>
      <c r="F55" s="116"/>
      <c r="G55" s="116"/>
      <c r="H55" s="116"/>
      <c r="I55" s="116"/>
      <c r="J55" s="116"/>
      <c r="K55" s="118"/>
      <c r="L55" s="118"/>
      <c r="M55" s="119"/>
      <c r="N55" s="118"/>
      <c r="O55" s="120"/>
      <c r="P55" s="121"/>
      <c r="Q55" s="122"/>
      <c r="R55" s="123"/>
      <c r="S55" s="124"/>
      <c r="T55" s="24"/>
    </row>
    <row r="56" spans="1:20" x14ac:dyDescent="0.2">
      <c r="B56" s="27"/>
      <c r="C56" s="27"/>
      <c r="D56" s="27"/>
      <c r="E56" s="27"/>
      <c r="F56" s="27"/>
      <c r="G56" s="27"/>
    </row>
  </sheetData>
  <sheetProtection autoFilter="0"/>
  <autoFilter ref="A8:S53">
    <filterColumn colId="0" showButton="0"/>
  </autoFilter>
  <mergeCells count="5">
    <mergeCell ref="A7:E7"/>
    <mergeCell ref="A2:F2"/>
    <mergeCell ref="A1:F1"/>
    <mergeCell ref="B3:C3"/>
    <mergeCell ref="A5:B5"/>
  </mergeCells>
  <conditionalFormatting sqref="R20:R26 R31:R35 R14:R18 R45:R46 R11:R12 R28:R29 R37:R41 R48:R55">
    <cfRule type="expression" dxfId="11" priority="412">
      <formula>$R11="DOPOLNITI"</formula>
    </cfRule>
    <cfRule type="expression" dxfId="10" priority="413">
      <formula>$R11="NE USTREZA"</formula>
    </cfRule>
    <cfRule type="expression" dxfId="9" priority="414">
      <formula>$R11="USTREZA"</formula>
    </cfRule>
  </conditionalFormatting>
  <conditionalFormatting sqref="Q20:Q26 Q31:Q35 Q14:Q18 Q45:Q46 Q11:Q12 Q28:Q29 Q37:Q41 Q48:Q55">
    <cfRule type="expression" dxfId="8" priority="415">
      <formula>$Q11="NE"</formula>
    </cfRule>
    <cfRule type="expression" dxfId="7" priority="416">
      <formula>$Q11=#REF!</formula>
    </cfRule>
  </conditionalFormatting>
  <conditionalFormatting sqref="B3:C3 C5 H21:I21 G20:I20 H26:I26 H23:I23 G22:I22 G24:I25 H31:I35 G14:I18 G37:I38 H39:I40 G45:I46 G11:I12 G28:I29 G41:I41 G48:I53">
    <cfRule type="containsBlanks" dxfId="6" priority="8">
      <formula>LEN(TRIM(B3))=0</formula>
    </cfRule>
  </conditionalFormatting>
  <conditionalFormatting sqref="R43">
    <cfRule type="expression" dxfId="5" priority="2">
      <formula>$R43="DOPOLNITI"</formula>
    </cfRule>
    <cfRule type="expression" dxfId="4" priority="3">
      <formula>$R43="NE USTREZA"</formula>
    </cfRule>
    <cfRule type="expression" dxfId="3" priority="4">
      <formula>$R43="USTREZA"</formula>
    </cfRule>
  </conditionalFormatting>
  <conditionalFormatting sqref="Q43">
    <cfRule type="expression" dxfId="2" priority="5">
      <formula>$Q43="NE"</formula>
    </cfRule>
    <cfRule type="expression" dxfId="1" priority="6">
      <formula>$Q43=#REF!</formula>
    </cfRule>
  </conditionalFormatting>
  <conditionalFormatting sqref="G43:I43">
    <cfRule type="containsBlanks" dxfId="0" priority="1">
      <formula>LEN(TRIM(G43))=0</formula>
    </cfRule>
  </conditionalFormatting>
  <pageMargins left="0.39370078740157483" right="0.23622047244094491" top="0.86614173228346458" bottom="0.74803149606299213" header="0.31496062992125984" footer="0.31496062992125984"/>
  <pageSetup paperSize="9" scale="36" fitToHeight="0" orientation="landscape" r:id="rId1"/>
  <headerFooter alignWithMargins="0">
    <oddFooter>&amp;L&amp;"Arial,Bold"&amp;14SN 40&amp;C&amp;P/&amp;N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- OLJA IN MAZIVA</vt:lpstr>
      <vt:lpstr>'PREDRAČUN - OLJA IN MAZIVA'!Tiskanje_naslovov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PURKAT Boštjan</cp:lastModifiedBy>
  <cp:lastPrinted>2021-12-06T07:57:25Z</cp:lastPrinted>
  <dcterms:created xsi:type="dcterms:W3CDTF">2009-03-28T12:42:17Z</dcterms:created>
  <dcterms:modified xsi:type="dcterms:W3CDTF">2022-09-27T08:25:27Z</dcterms:modified>
</cp:coreProperties>
</file>