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oljsekl08\Documents\GOVSI_MOetall_2021\"/>
    </mc:Choice>
  </mc:AlternateContent>
  <bookViews>
    <workbookView xWindow="0" yWindow="0" windowWidth="28800" windowHeight="13725" tabRatio="857"/>
  </bookViews>
  <sheets>
    <sheet name="Rekapitulacija" sheetId="31" r:id="rId1"/>
    <sheet name="Opombe" sheetId="32" r:id="rId2"/>
    <sheet name="1. LETNA SLUŽBA" sheetId="24" r:id="rId3"/>
    <sheet name="2. ZIMSKA SLUŽBA" sheetId="30" r:id="rId4"/>
    <sheet name="3.CESTNA ZAPORA" sheetId="29" r:id="rId5"/>
    <sheet name="4. REDNO VZRDŽEVANJE" sheetId="33" r:id="rId6"/>
    <sheet name="HPR_SD_stara verzija" sheetId="14" state="hidden" r:id="rId7"/>
  </sheets>
  <externalReferences>
    <externalReference r:id="rId8"/>
  </externalReferences>
  <definedNames>
    <definedName name="datum" localSheetId="3">#REF!</definedName>
    <definedName name="datum" localSheetId="4">#REF!</definedName>
    <definedName name="datum" localSheetId="5">#REF!</definedName>
    <definedName name="datum">#REF!</definedName>
    <definedName name="DDV">#REF!</definedName>
    <definedName name="DEL">#REF!</definedName>
    <definedName name="DF">#REF!</definedName>
    <definedName name="DobMont">#REF!</definedName>
    <definedName name="FakStro" localSheetId="3">#REF!</definedName>
    <definedName name="FakStro" localSheetId="4">#REF!</definedName>
    <definedName name="FakStro" localSheetId="5">#REF!</definedName>
    <definedName name="FakStro">#REF!</definedName>
    <definedName name="FaktStro">[1]osnova!$B$14</definedName>
    <definedName name="FR" localSheetId="3">#REF!</definedName>
    <definedName name="FR" localSheetId="4">#REF!</definedName>
    <definedName name="FR" localSheetId="5">#REF!</definedName>
    <definedName name="FR">#REF!</definedName>
    <definedName name="FRD">#REF!</definedName>
    <definedName name="investicija" localSheetId="2">#REF!</definedName>
    <definedName name="investicija" localSheetId="3">#REF!</definedName>
    <definedName name="investicija" localSheetId="4">#REF!</definedName>
    <definedName name="investicija" localSheetId="5">#REF!</definedName>
    <definedName name="investicija">#REF!</definedName>
    <definedName name="OBJEKT">#REF!</definedName>
    <definedName name="OZN">#REF!</definedName>
    <definedName name="_xlnm.Print_Area" localSheetId="2">'1. LETNA SLUŽBA'!$A$1:$G$26</definedName>
    <definedName name="_xlnm.Print_Area" localSheetId="3">'2. ZIMSKA SLUŽBA'!$A$1:$G$17</definedName>
    <definedName name="_xlnm.Print_Area" localSheetId="4">'3.CESTNA ZAPORA'!$A$1:$G$31</definedName>
    <definedName name="_xlnm.Print_Area" localSheetId="5">'4. REDNO VZRDŽEVANJE'!$A$1:$G$14</definedName>
    <definedName name="_xlnm.Print_Area" localSheetId="1">Opombe!$A$1:$J$26</definedName>
    <definedName name="_xlnm.Print_Area" localSheetId="0">Rekapitulacija!$A$1:$I$26</definedName>
    <definedName name="Reviz" localSheetId="3">#REF!</definedName>
    <definedName name="Reviz" localSheetId="4">#REF!</definedName>
    <definedName name="Reviz" localSheetId="5">#REF!</definedName>
    <definedName name="Reviz">#REF!</definedName>
    <definedName name="stmape" localSheetId="3">#REF!</definedName>
    <definedName name="stmape" localSheetId="4">#REF!</definedName>
    <definedName name="stmape" localSheetId="5">#REF!</definedName>
    <definedName name="stmape">#REF!</definedName>
    <definedName name="stnac" localSheetId="3">#REF!</definedName>
    <definedName name="stnac" localSheetId="4">#REF!</definedName>
    <definedName name="stnac" localSheetId="5">#REF!</definedName>
    <definedName name="stnac">#REF!</definedName>
    <definedName name="stpro" localSheetId="3">#REF!</definedName>
    <definedName name="stpro" localSheetId="4">#REF!</definedName>
    <definedName name="stpro" localSheetId="5">#REF!</definedName>
    <definedName name="stpro">#REF!</definedName>
    <definedName name="TecEURO">[1]osnova!$B$12</definedName>
    <definedName name="_xlnm.Print_Titles" localSheetId="2">'1. LETNA SLUŽBA'!$2:$3</definedName>
    <definedName name="_xlnm.Print_Titles" localSheetId="3">'2. ZIMSKA SLUŽBA'!$2:$3</definedName>
    <definedName name="_xlnm.Print_Titles" localSheetId="4">'3.CESTNA ZAPORA'!$2:$3</definedName>
    <definedName name="_xlnm.Print_Titles" localSheetId="5">'4. REDNO VZRDŽEVANJE'!$2:$3</definedName>
    <definedName name="_xlnm.Print_Titles" localSheetId="6">'HPR_SD_stara verzija'!$5:$6</definedName>
    <definedName name="tocka" localSheetId="2">#REF!</definedName>
    <definedName name="tocka" localSheetId="3">#REF!</definedName>
    <definedName name="tocka" localSheetId="4">#REF!</definedName>
    <definedName name="tocka" localSheetId="5">#REF!</definedName>
    <definedName name="tocka">#REF!</definedName>
  </definedNames>
  <calcPr calcId="162913" fullCalcOnLoad="1" fullPrecision="0"/>
</workbook>
</file>

<file path=xl/calcChain.xml><?xml version="1.0" encoding="utf-8"?>
<calcChain xmlns="http://schemas.openxmlformats.org/spreadsheetml/2006/main">
  <c r="F13" i="33" l="1"/>
  <c r="G11" i="33"/>
  <c r="G13" i="33"/>
  <c r="I20" i="31"/>
  <c r="G9" i="33"/>
  <c r="G7" i="33"/>
  <c r="F30" i="29"/>
  <c r="F16" i="30"/>
  <c r="F25" i="24"/>
  <c r="F24" i="24"/>
  <c r="G26" i="29"/>
  <c r="G25" i="29"/>
  <c r="G14" i="30"/>
  <c r="G8" i="30"/>
  <c r="E6" i="24"/>
  <c r="G6" i="24"/>
  <c r="G19" i="29"/>
  <c r="G20" i="29"/>
  <c r="G18" i="29"/>
  <c r="G14" i="29"/>
  <c r="G13" i="29"/>
  <c r="G12" i="29"/>
  <c r="G8" i="29"/>
  <c r="G9" i="29"/>
  <c r="G12" i="30"/>
  <c r="G10" i="30"/>
  <c r="G10" i="24"/>
  <c r="G8" i="24"/>
  <c r="G6" i="30"/>
  <c r="G22" i="24"/>
  <c r="G20" i="24"/>
  <c r="G18" i="24"/>
  <c r="G16" i="24"/>
  <c r="G14" i="24"/>
  <c r="G12" i="24"/>
  <c r="A7" i="14"/>
  <c r="A11" i="14"/>
  <c r="F8" i="14"/>
  <c r="G8" i="14"/>
  <c r="F9" i="14"/>
  <c r="G9" i="14"/>
  <c r="F12" i="14"/>
  <c r="G12" i="14"/>
  <c r="F13" i="14"/>
  <c r="G13" i="14"/>
  <c r="F18" i="14"/>
  <c r="G18" i="14"/>
  <c r="F19" i="14"/>
  <c r="G19" i="14"/>
  <c r="F20" i="14"/>
  <c r="G20" i="14"/>
  <c r="F21" i="14"/>
  <c r="G21" i="14"/>
  <c r="F25" i="14"/>
  <c r="G25" i="14"/>
  <c r="F28" i="14"/>
  <c r="G28" i="14"/>
  <c r="F29" i="14"/>
  <c r="G29" i="14"/>
  <c r="F32" i="14"/>
  <c r="G32" i="14"/>
  <c r="F33" i="14"/>
  <c r="G33" i="14"/>
  <c r="F36" i="14"/>
  <c r="G36" i="14"/>
  <c r="F37" i="14"/>
  <c r="G37" i="14"/>
  <c r="F40" i="14"/>
  <c r="G40" i="14"/>
  <c r="F41" i="14"/>
  <c r="G41" i="14"/>
  <c r="F44" i="14"/>
  <c r="G44" i="14"/>
  <c r="F47" i="14"/>
  <c r="G47" i="14"/>
  <c r="F48" i="14"/>
  <c r="G48" i="14"/>
  <c r="F51" i="14"/>
  <c r="G51" i="14"/>
  <c r="F54" i="14"/>
  <c r="G54" i="14"/>
  <c r="F55" i="14"/>
  <c r="G55" i="14"/>
  <c r="F58" i="14"/>
  <c r="G58" i="14"/>
  <c r="F59" i="14"/>
  <c r="G59" i="14"/>
  <c r="F60" i="14"/>
  <c r="G60" i="14"/>
  <c r="F63" i="14"/>
  <c r="G63" i="14"/>
  <c r="F64" i="14"/>
  <c r="G64" i="14"/>
  <c r="F65" i="14"/>
  <c r="G65" i="14"/>
  <c r="F66" i="14"/>
  <c r="G66" i="14"/>
  <c r="F67" i="14"/>
  <c r="G67" i="14"/>
  <c r="F68" i="14"/>
  <c r="G68" i="14"/>
  <c r="F69" i="14"/>
  <c r="G69" i="14"/>
  <c r="F72" i="14"/>
  <c r="G72" i="14"/>
  <c r="F73" i="14"/>
  <c r="G73" i="14"/>
  <c r="F74" i="14"/>
  <c r="G74" i="14"/>
  <c r="F77" i="14"/>
  <c r="G77" i="14"/>
  <c r="F78" i="14"/>
  <c r="G78" i="14"/>
  <c r="F79" i="14"/>
  <c r="G79" i="14"/>
  <c r="F82" i="14"/>
  <c r="G82" i="14"/>
  <c r="F85" i="14"/>
  <c r="G85" i="14"/>
  <c r="F86" i="14"/>
  <c r="G86" i="14"/>
  <c r="F89" i="14"/>
  <c r="G89" i="14"/>
  <c r="F90" i="14"/>
  <c r="G90" i="14"/>
  <c r="F93" i="14"/>
  <c r="G93" i="14"/>
  <c r="F94" i="14"/>
  <c r="G94" i="14"/>
  <c r="F98" i="14"/>
  <c r="G98" i="14"/>
  <c r="F101" i="14"/>
  <c r="G101" i="14"/>
  <c r="F104" i="14"/>
  <c r="G104" i="14"/>
  <c r="F105" i="14"/>
  <c r="G105" i="14"/>
  <c r="F106" i="14"/>
  <c r="G106" i="14"/>
  <c r="F109" i="14"/>
  <c r="G109" i="14"/>
  <c r="F110" i="14"/>
  <c r="G110" i="14"/>
  <c r="F111" i="14"/>
  <c r="G111" i="14"/>
  <c r="F114" i="14"/>
  <c r="G114" i="14"/>
  <c r="F117" i="14"/>
  <c r="G117" i="14"/>
  <c r="F118" i="14"/>
  <c r="G118" i="14"/>
  <c r="F121" i="14"/>
  <c r="G121" i="14"/>
  <c r="F122" i="14"/>
  <c r="G122" i="14"/>
  <c r="F125" i="14"/>
  <c r="G125" i="14"/>
  <c r="F128" i="14"/>
  <c r="G128" i="14"/>
  <c r="F131" i="14"/>
  <c r="G131" i="14"/>
  <c r="F134" i="14"/>
  <c r="G134" i="14"/>
  <c r="A15" i="14"/>
  <c r="A23" i="14"/>
  <c r="A27" i="14"/>
  <c r="A31" i="14"/>
  <c r="A35" i="14"/>
  <c r="A39" i="14"/>
  <c r="A43" i="14"/>
  <c r="A46" i="14"/>
  <c r="A50" i="14"/>
  <c r="A84" i="14"/>
  <c r="A88" i="14"/>
  <c r="A92" i="14"/>
  <c r="A96" i="14"/>
  <c r="A100" i="14"/>
  <c r="A103" i="14"/>
  <c r="A108" i="14"/>
  <c r="A113" i="14"/>
  <c r="A116" i="14"/>
  <c r="A120" i="14"/>
  <c r="A124" i="14"/>
  <c r="A127" i="14"/>
  <c r="A130" i="14"/>
  <c r="A133" i="14"/>
  <c r="A136" i="14"/>
  <c r="A139" i="14"/>
  <c r="A53" i="14"/>
  <c r="A57" i="14"/>
  <c r="A62" i="14"/>
  <c r="A71" i="14"/>
  <c r="A76" i="14"/>
  <c r="A81" i="14"/>
  <c r="G24" i="24"/>
  <c r="I11" i="31"/>
  <c r="I23" i="31"/>
  <c r="G25" i="24"/>
  <c r="G16" i="30"/>
  <c r="I15" i="31"/>
  <c r="G27" i="29"/>
  <c r="G28" i="29"/>
  <c r="G21" i="29"/>
  <c r="G22" i="29"/>
  <c r="G15" i="29"/>
  <c r="I12" i="31"/>
  <c r="G30" i="29"/>
  <c r="I18" i="31"/>
  <c r="I24" i="31"/>
  <c r="I22" i="31"/>
  <c r="I25" i="31"/>
  <c r="G137" i="14"/>
  <c r="G142" i="14"/>
  <c r="G140" i="14"/>
</calcChain>
</file>

<file path=xl/sharedStrings.xml><?xml version="1.0" encoding="utf-8"?>
<sst xmlns="http://schemas.openxmlformats.org/spreadsheetml/2006/main" count="333" uniqueCount="186">
  <si>
    <t>Poz.</t>
  </si>
  <si>
    <t>Opis postavke</t>
  </si>
  <si>
    <t>Enota</t>
  </si>
  <si>
    <t>Količina</t>
  </si>
  <si>
    <t>Cena</t>
  </si>
  <si>
    <t>Vrednost</t>
  </si>
  <si>
    <r>
      <t>m</t>
    </r>
    <r>
      <rPr>
        <vertAlign val="superscript"/>
        <sz val="10"/>
        <color indexed="8"/>
        <rFont val="Times New Roman CE"/>
        <family val="1"/>
        <charset val="238"/>
      </rPr>
      <t>2</t>
    </r>
  </si>
  <si>
    <t>m</t>
  </si>
  <si>
    <t>kg</t>
  </si>
  <si>
    <t>kos</t>
  </si>
  <si>
    <t xml:space="preserve">POPIS MATERIALA IN DEL S PREDRAČUNOM </t>
  </si>
  <si>
    <t>HIŠNI PRIKLJUČKI - STROJNA DELA  (N)</t>
  </si>
  <si>
    <t>Z. ŠT.</t>
  </si>
  <si>
    <t>VRSTA DELA</t>
  </si>
  <si>
    <t>KOS</t>
  </si>
  <si>
    <r>
      <t>CENA/ENOTO</t>
    </r>
    <r>
      <rPr>
        <b/>
        <sz val="12"/>
        <color indexed="8"/>
        <rFont val="Times New Roman CE"/>
        <family val="1"/>
        <charset val="238"/>
      </rPr>
      <t xml:space="preserve"> SIT/ENOTO</t>
    </r>
  </si>
  <si>
    <t>CENA SIT</t>
  </si>
  <si>
    <r>
      <t xml:space="preserve">Cev iz PE - SDR 11
</t>
    </r>
    <r>
      <rPr>
        <sz val="10"/>
        <rFont val="Times New Roman CE"/>
        <family val="1"/>
        <charset val="238"/>
      </rPr>
      <t xml:space="preserve">Cev iz PE, po DIN8074 in ISO/DIS 4437, SDR 11 (serija 5) skupaj z dodatkom  za razrez.
</t>
    </r>
  </si>
  <si>
    <t xml:space="preserve">PE 32x3,0    </t>
  </si>
  <si>
    <t xml:space="preserve">PE 63x5,8    </t>
  </si>
  <si>
    <r>
      <t xml:space="preserve">Cevi iz jekla:
</t>
    </r>
    <r>
      <rPr>
        <sz val="10"/>
        <rFont val="Times New Roman CE"/>
        <family val="1"/>
        <charset val="238"/>
      </rPr>
      <t>Jeklena  brezšivna  srednjetežka črna cev po JUS C.B5.225, material Č.1212, skupaj z loki, varilnim, tesnilnim in pritrdilnim materialom in dodatkom za razrez.</t>
    </r>
  </si>
  <si>
    <t>DN 25 (33,7x3,25)</t>
  </si>
  <si>
    <t>DN 50 (60,3x3,65)</t>
  </si>
  <si>
    <r>
      <t xml:space="preserve">Uvodnice:
</t>
    </r>
    <r>
      <rPr>
        <sz val="10"/>
        <rFont val="Times New Roman CE"/>
        <family val="1"/>
        <charset val="238"/>
      </rPr>
      <t>Sklop  sestavljen  iz prehodnega kosa PE/jeklo,      jeklene      brezšivne srednjetežke   črne   cevi   po   JUS C.B5.225,  material  Č.1212,  zaščitne</t>
    </r>
  </si>
  <si>
    <t>cevi in krogelne pipe s termičnim varovalom (ali posebej prigrajenim zapornim elementom s termičnim varovalom) in s čepom. Pipa oziroma zaporni element morata biti skladna z VP 301.</t>
  </si>
  <si>
    <t>V ceni  sklopa  je zajeta vgradnja skupaj z  vrtanjem  zidu in vzpostavitvijo  v prvotno stanje.</t>
  </si>
  <si>
    <t>DN 25    (izvedba A)</t>
  </si>
  <si>
    <t>DN 25    (izvedba C)</t>
  </si>
  <si>
    <t>DN 50    (izvedba A)</t>
  </si>
  <si>
    <t>DN 50    (izvedba C)</t>
  </si>
  <si>
    <r>
      <t xml:space="preserve">Uvodnica - D2:
</t>
    </r>
    <r>
      <rPr>
        <sz val="10"/>
        <rFont val="Times New Roman CE"/>
        <family val="1"/>
        <charset val="238"/>
      </rPr>
      <t>Sklop  sestavljen  iz prehodnega kosa PE/jeklo,      jeklene      brezšivne srednjetežke   črne   cevi   po   JUS C.B5.225,  material  Č.1212, zaščitne cevi, krogelne pipe s čepom in iz  omarice za požarno pipo,  izdelane iz</t>
    </r>
  </si>
  <si>
    <t>nerjaveče pločevine po delavniški risbi proizvajalca, prirejene za pritrditev na zid dimenzije 250x300x200 mm  z napisom: GLAVNA PLINSKA POŽARNA PIPA. V ceni  sklopa  je zajeta vgradnja.</t>
  </si>
  <si>
    <t>DN 25    (izvedba D)</t>
  </si>
  <si>
    <r>
      <t>Lok 45</t>
    </r>
    <r>
      <rPr>
        <b/>
        <vertAlign val="superscript"/>
        <sz val="10"/>
        <rFont val="Times New Roman CE"/>
        <family val="1"/>
        <charset val="238"/>
      </rPr>
      <t xml:space="preserve">0
</t>
    </r>
    <r>
      <rPr>
        <sz val="10"/>
        <rFont val="Times New Roman CE"/>
        <family val="1"/>
        <charset val="238"/>
      </rPr>
      <t>Lok iz trdega PE, 45</t>
    </r>
    <r>
      <rPr>
        <vertAlign val="superscript"/>
        <sz val="10"/>
        <rFont val="Times New Roman CE"/>
        <family val="1"/>
        <charset val="238"/>
      </rPr>
      <t>0</t>
    </r>
    <r>
      <rPr>
        <sz val="10"/>
        <rFont val="Times New Roman CE"/>
        <family val="1"/>
        <charset val="238"/>
      </rPr>
      <t>.</t>
    </r>
  </si>
  <si>
    <t>PE 32</t>
  </si>
  <si>
    <t>PE 63</t>
  </si>
  <si>
    <r>
      <t>Lok  90</t>
    </r>
    <r>
      <rPr>
        <b/>
        <vertAlign val="superscript"/>
        <sz val="10"/>
        <rFont val="Times New Roman CE"/>
        <family val="1"/>
        <charset val="238"/>
      </rPr>
      <t xml:space="preserve">0
</t>
    </r>
    <r>
      <rPr>
        <sz val="10"/>
        <rFont val="Times New Roman CE"/>
        <family val="1"/>
        <charset val="238"/>
      </rPr>
      <t>Lok iz trdega PE, 90</t>
    </r>
    <r>
      <rPr>
        <vertAlign val="superscript"/>
        <sz val="10"/>
        <rFont val="Times New Roman CE"/>
        <family val="1"/>
        <charset val="238"/>
      </rPr>
      <t>0</t>
    </r>
    <r>
      <rPr>
        <sz val="10"/>
        <rFont val="Times New Roman CE"/>
        <family val="1"/>
        <charset val="238"/>
      </rPr>
      <t>.</t>
    </r>
  </si>
  <si>
    <t xml:space="preserve"> </t>
  </si>
  <si>
    <r>
      <t xml:space="preserve">T-kos
</t>
    </r>
    <r>
      <rPr>
        <sz val="10"/>
        <rFont val="Times New Roman CE"/>
        <family val="1"/>
        <charset val="238"/>
      </rPr>
      <t>Odcepni T-kos iz trdega PE.</t>
    </r>
  </si>
  <si>
    <t xml:space="preserve">PE 32/32      </t>
  </si>
  <si>
    <t xml:space="preserve">PE 63/63      </t>
  </si>
  <si>
    <r>
      <t xml:space="preserve">Cevna kapa
</t>
    </r>
    <r>
      <rPr>
        <sz val="10"/>
        <rFont val="Times New Roman CE"/>
        <family val="1"/>
        <charset val="238"/>
      </rPr>
      <t>Cevna kapa iz trdega PE.</t>
    </r>
  </si>
  <si>
    <t xml:space="preserve">PE 32           </t>
  </si>
  <si>
    <t xml:space="preserve">PE 63           </t>
  </si>
  <si>
    <r>
      <t xml:space="preserve">Reducirni kos
</t>
    </r>
    <r>
      <rPr>
        <sz val="10"/>
        <rFont val="Times New Roman CE"/>
        <family val="1"/>
        <charset val="238"/>
      </rPr>
      <t>Reducirni kos iz trdega PE.</t>
    </r>
  </si>
  <si>
    <t xml:space="preserve">PE 63/32      </t>
  </si>
  <si>
    <r>
      <t xml:space="preserve">Prehodni kos
</t>
    </r>
    <r>
      <rPr>
        <sz val="10"/>
        <rFont val="Times New Roman CE"/>
        <family val="1"/>
        <charset val="238"/>
      </rPr>
      <t>Prehodni kos PE/jeklo.</t>
    </r>
  </si>
  <si>
    <t>PE 32/DN 25</t>
  </si>
  <si>
    <t>PE 63/DN 50</t>
  </si>
  <si>
    <r>
      <t xml:space="preserve">Jekleni  izolirni  kos
</t>
    </r>
    <r>
      <rPr>
        <sz val="10"/>
        <rFont val="Times New Roman CE"/>
        <family val="1"/>
        <charset val="238"/>
      </rPr>
      <t>Jekleni  izolirni  kos  po  DIN 3389, z navojnima priključkoma, material  Č.1212,  skupaj  s tesnilnim materialom.</t>
    </r>
  </si>
  <si>
    <t>DN 25</t>
  </si>
  <si>
    <r>
      <t xml:space="preserve">Obojka
</t>
    </r>
    <r>
      <rPr>
        <sz val="10"/>
        <rFont val="Times New Roman CE"/>
        <family val="1"/>
        <charset val="238"/>
      </rPr>
      <t>Elektrovarilna obojka  iz  trdega PE, skupaj z varjenjem.</t>
    </r>
  </si>
  <si>
    <r>
      <t xml:space="preserve">Sedlo
</t>
    </r>
    <r>
      <rPr>
        <sz val="10"/>
        <rFont val="Times New Roman CE"/>
        <family val="1"/>
        <charset val="238"/>
      </rPr>
      <t>Elektrovarilno  sedlo   z  obojko  iz trdega PE, skupaj z varjenjem.</t>
    </r>
  </si>
  <si>
    <t xml:space="preserve">PE 110/63    </t>
  </si>
  <si>
    <t xml:space="preserve">PE 160/63    </t>
  </si>
  <si>
    <t xml:space="preserve">PE 225/63    </t>
  </si>
  <si>
    <r>
      <t xml:space="preserve">Navrtalno   sedlo
</t>
    </r>
    <r>
      <rPr>
        <sz val="10"/>
        <rFont val="Times New Roman CE"/>
        <family val="1"/>
        <charset val="238"/>
      </rPr>
      <t>Elektrovarilno  navrtalno   sedlo  iz trdega PE, skupaj z varjenjem.</t>
    </r>
  </si>
  <si>
    <t xml:space="preserve">PE 110/32    </t>
  </si>
  <si>
    <t xml:space="preserve">PE 160/32    </t>
  </si>
  <si>
    <t xml:space="preserve">PE 225/32    </t>
  </si>
  <si>
    <r>
      <t xml:space="preserve">Navrtalna ogrlica
</t>
    </r>
    <r>
      <rPr>
        <sz val="10"/>
        <rFont val="Times New Roman CE"/>
        <family val="1"/>
        <charset val="238"/>
      </rPr>
      <t>Cevna navrtalna ogrlica iz trdega PE za izvedbo odcepa na  PVC plinovodu z vgradbilno garnituro.</t>
    </r>
  </si>
  <si>
    <t xml:space="preserve">PVC 50 / PE 32    </t>
  </si>
  <si>
    <t xml:space="preserve">PVC 100 / PE 32    </t>
  </si>
  <si>
    <t xml:space="preserve">PVC 100 / PE 63    </t>
  </si>
  <si>
    <r>
      <t xml:space="preserve">Ogrlica
</t>
    </r>
    <r>
      <rPr>
        <sz val="10"/>
        <rFont val="Times New Roman CE"/>
        <family val="1"/>
        <charset val="238"/>
      </rPr>
      <t>Cevna ogrlica iz trdega PE za izvedbo odcepa na  PVC plinovodu z vgradbilno garnituro.</t>
    </r>
  </si>
  <si>
    <r>
      <t xml:space="preserve">Krogelna pipa PE - vgradna
</t>
    </r>
    <r>
      <rPr>
        <sz val="10"/>
        <rFont val="Times New Roman CE"/>
        <family val="1"/>
        <charset val="238"/>
      </rPr>
      <t>Krogelna pipa iz trdega  PE tlačne stopnje NP 4, z vgradbilno   garnituro  in  prilagoditvijo dolžine   vgradbilne   garniture   na terenu, skupaj z varjenjem.</t>
    </r>
  </si>
  <si>
    <t xml:space="preserve">DN 50          </t>
  </si>
  <si>
    <r>
      <t xml:space="preserve">Omarica - D:
</t>
    </r>
    <r>
      <rPr>
        <sz val="10"/>
        <rFont val="Times New Roman CE"/>
        <family val="1"/>
        <charset val="238"/>
      </rPr>
      <t>Omarica za požarno pipo,  izdelana iz nerjaveče pločevine po delavniški risbi proizvajalca, prirejena za pritrditev na zid s pocinkano zaščitno cevjo in z napisom: GLAVNA PLINSKA POŽARNA PIPA.</t>
    </r>
  </si>
  <si>
    <t xml:space="preserve">250x300x200 mm  </t>
  </si>
  <si>
    <t xml:space="preserve">350x400x250 mm  </t>
  </si>
  <si>
    <r>
      <t xml:space="preserve">Omarica - E:
</t>
    </r>
    <r>
      <rPr>
        <sz val="10"/>
        <rFont val="Times New Roman CE"/>
        <family val="1"/>
        <charset val="238"/>
      </rPr>
      <t>Omarica za požarno pipo,  izdelana iz nerjaveče pločevine po delavniški risbi proizvajalca, prirejena za pritrditev na zid  in z napisom: 
GLAVNA PLINSKA POŽARNA PIPA.</t>
    </r>
  </si>
  <si>
    <r>
      <t xml:space="preserve">Krogelna     pipa - jeklo:
</t>
    </r>
    <r>
      <rPr>
        <sz val="10"/>
        <rFont val="Times New Roman CE"/>
        <family val="1"/>
        <charset val="238"/>
      </rPr>
      <t>Krogelna     pipa     z     navojnima priključkoma,  tlačne  stopnje NP 4, standardne  dolžine,   atestirana  za zemeljski    plin,    z    ročko   za posluževanje,  skupaj z izolirnim kosom in tesnilnim materialom.</t>
    </r>
  </si>
  <si>
    <t xml:space="preserve">DN 25          </t>
  </si>
  <si>
    <r>
      <t xml:space="preserve">Izpihovalna  cev v omarici
</t>
    </r>
    <r>
      <rPr>
        <sz val="10"/>
        <rFont val="Times New Roman CE"/>
        <family val="1"/>
        <charset val="238"/>
      </rPr>
      <t>Izpihovalna  cev, izdelana iz jeklene cevi 21,3x2,65  zaprto z navojnim čepom DN 15, skupaj z varilnim, tesnilnim in vijačnim materialom.</t>
    </r>
  </si>
  <si>
    <t xml:space="preserve">(izdelano po priloženi skici).
</t>
  </si>
  <si>
    <r>
      <t xml:space="preserve">Cestna  kapa:
</t>
    </r>
    <r>
      <rPr>
        <sz val="10"/>
        <rFont val="Times New Roman CE"/>
        <family val="1"/>
        <charset val="238"/>
      </rPr>
      <t>Litoželezna   zaščitna  cestna  kapa, material  SL  18,  z  napisom plin na pokrovu, zaščitena z bitumnom.</t>
    </r>
  </si>
  <si>
    <t xml:space="preserve">DN 190        </t>
  </si>
  <si>
    <r>
      <t xml:space="preserve">Prirobnica:
</t>
    </r>
    <r>
      <rPr>
        <sz val="10"/>
        <rFont val="Times New Roman CE"/>
        <family val="1"/>
        <charset val="238"/>
      </rPr>
      <t>Jeklena prirobnica z  grlom, izdelana po  JUS  M.B6.163,  NP  16,  material Č.0361,  skupaj z varilnim, tesnilnim in vijačnim materialom.</t>
    </r>
  </si>
  <si>
    <t xml:space="preserve">50/60,3        </t>
  </si>
  <si>
    <t xml:space="preserve">80/88,9        </t>
  </si>
  <si>
    <t xml:space="preserve">100/114,3     </t>
  </si>
  <si>
    <r>
      <t xml:space="preserve">Slepa prirobnica:
</t>
    </r>
    <r>
      <rPr>
        <sz val="10"/>
        <rFont val="Times New Roman CE"/>
        <family val="1"/>
        <charset val="238"/>
      </rPr>
      <t>Jeklena slepa prirobnica, izdelana po JUS M.B6.191, NP 16, material Č.0361, oblika  B,   skupaj  s  tesnilnim  in vijačnim materialom.</t>
    </r>
  </si>
  <si>
    <t xml:space="preserve">B 50             </t>
  </si>
  <si>
    <t xml:space="preserve">B 80             </t>
  </si>
  <si>
    <t xml:space="preserve">B 100           </t>
  </si>
  <si>
    <r>
      <t xml:space="preserve">Podpore:
</t>
    </r>
    <r>
      <rPr>
        <sz val="10"/>
        <rFont val="Times New Roman CE"/>
        <family val="1"/>
        <charset val="238"/>
      </rPr>
      <t>Cevne podpore,  izdelane iz jeklenih profilov in  cevnih  objemk, skupaj z montažo   v  zid   ali  varjenjem  na nosilno konstrukcijo in  opleskane po predhodnem  čiščenju  in  pleskanju s temeljno barvo.</t>
    </r>
  </si>
  <si>
    <r>
      <t xml:space="preserve">Preboj:
</t>
    </r>
    <r>
      <rPr>
        <sz val="10"/>
        <rFont val="Times New Roman CE"/>
        <family val="1"/>
        <charset val="238"/>
      </rPr>
      <t>Zaščitna cev pri  preboju  skozi zid, zaščitena pred korozijo in zatesnjena s   trajno   elastičnim   materialom, izdelana po priloženi skici.</t>
    </r>
  </si>
  <si>
    <t>DN 40</t>
  </si>
  <si>
    <t>DN 65</t>
  </si>
  <si>
    <r>
      <t xml:space="preserve">Zaščitna cev:
</t>
    </r>
    <r>
      <rPr>
        <sz val="10"/>
        <rFont val="Times New Roman CE"/>
        <family val="1"/>
        <charset val="238"/>
      </rPr>
      <t>Zaščitna cev  pri  omarici  za glavno plinsko požarno  pipo, zaščitena pred korozijo  in   zatesnjena   s  trajno elastičnim  materialom,  izdelana  po priloženi skici.</t>
    </r>
  </si>
  <si>
    <r>
      <t xml:space="preserve">Zaščita vidnih cevi:
</t>
    </r>
    <r>
      <rPr>
        <sz val="10"/>
        <rFont val="Times New Roman CE"/>
        <family val="1"/>
        <charset val="238"/>
      </rPr>
      <t>Zaščita  vidnih cevi s  pleskanjem po predhodnem  čiščenju  in  pleskanju s temeljno barvo.</t>
    </r>
  </si>
  <si>
    <r>
      <t xml:space="preserve">Izolacija podometnih cevi:
</t>
    </r>
    <r>
      <rPr>
        <sz val="10"/>
        <rFont val="Times New Roman CE"/>
        <family val="1"/>
        <charset val="238"/>
      </rPr>
      <t>Izolacija     podometnih    cevi    z izolacijskim in  zaščitnim  trakom po predhodnem   čiščenju  do  kovinskega sijaja in premazu s prajmerjem.</t>
    </r>
  </si>
  <si>
    <r>
      <t xml:space="preserve">Pozicijska tablica:
</t>
    </r>
    <r>
      <rPr>
        <sz val="10"/>
        <rFont val="Times New Roman CE"/>
        <family val="1"/>
        <charset val="238"/>
      </rPr>
      <t>Pozicijska tablica za  oznako armatur hišnega  priključka,  skupaj  s  pritrdilnim materialom in izmero.</t>
    </r>
  </si>
  <si>
    <r>
      <t xml:space="preserve">Tlačni  preizkus
</t>
    </r>
    <r>
      <rPr>
        <sz val="10"/>
        <rFont val="Times New Roman CE"/>
        <family val="1"/>
        <charset val="238"/>
      </rPr>
      <t>Tlačni  preizkus  hišnih  priključkov izvedenih  po  navodilih iz projekta, izdaja atesta.</t>
    </r>
  </si>
  <si>
    <r>
      <t xml:space="preserve">Pomožna  gradbena  dela:
</t>
    </r>
    <r>
      <rPr>
        <sz val="10"/>
        <rFont val="Times New Roman CE"/>
        <family val="1"/>
        <charset val="238"/>
      </rPr>
      <t>Pomožna  gradbena  dela, zarisovanje, vrtanje zidov,  beljenje zidov, vzpostavitev v prvotno stanje.</t>
    </r>
  </si>
  <si>
    <t>ocena</t>
  </si>
  <si>
    <r>
      <t xml:space="preserve">Nepredvidena  dela:
</t>
    </r>
    <r>
      <rPr>
        <sz val="10"/>
        <rFont val="Times New Roman CE"/>
        <family val="1"/>
        <charset val="238"/>
      </rPr>
      <t>Nepredvidena dela, stroški nadzora, splošni, manipulativni, transportni in zavarovalni stroški.</t>
    </r>
  </si>
  <si>
    <t>SKUPAJ</t>
  </si>
  <si>
    <t xml:space="preserve">                       SIT</t>
  </si>
  <si>
    <t>I.</t>
  </si>
  <si>
    <t>Cene na enoto in vrednosti so v EUR brez DDV!</t>
  </si>
  <si>
    <t>II.</t>
  </si>
  <si>
    <t>REKAPITULACIJA</t>
  </si>
  <si>
    <t>SKUPAJ:</t>
  </si>
  <si>
    <t>SKUPAJ BREZ DDV:</t>
  </si>
  <si>
    <t>DDV 22%:</t>
  </si>
  <si>
    <t>III.</t>
  </si>
  <si>
    <t>*</t>
  </si>
  <si>
    <t>Vsi predpisani tehnični standardi in normativi, ki so predpisani za posamezno vrsto del;</t>
  </si>
  <si>
    <t>Obračun se vrši po dejansko izvedenih količinah;</t>
  </si>
  <si>
    <t>V enotah cene morajo biti zajeti tudi vsi naslednji stroški :</t>
  </si>
  <si>
    <t>Ureditev gradbišča in postavitev gradbiščnih kontejnerjev ter pospravljanje in čiščenje</t>
  </si>
  <si>
    <t xml:space="preserve"> gradbišča po zaključku del.</t>
  </si>
  <si>
    <t>Prevozni in manipulativni stroški;</t>
  </si>
  <si>
    <t>Vsa čiščenja med izvajanjem del in po zaključku del;</t>
  </si>
  <si>
    <t xml:space="preserve">Iznos in odvoz odpadnega materiala na komunalno deponijo s plačilom vseh pristojbin, </t>
  </si>
  <si>
    <t>razen pri pozicijah, kjer je posebej navedeno;</t>
  </si>
  <si>
    <t>Zaščita obstoječih elementov;</t>
  </si>
  <si>
    <t>Vsi stroški predpisanih ukrepov varstva pri delu in varstva pred požarom, ki jih mora izvajalec</t>
  </si>
  <si>
    <t>obvezno upoštevati;</t>
  </si>
  <si>
    <t>Stroške za popravilo morebitnih škod, ki bi nastale na objektu ali kompleksu kot celoti,</t>
  </si>
  <si>
    <t>dovoznih cestah, zunanjem okolju, komunalnih vodih in energetskih priključkih po krivdi izvajalca;</t>
  </si>
  <si>
    <t>OPOMBA</t>
  </si>
  <si>
    <t>Vse postavke morajo biti ovrednotene z dejansko ceno;</t>
  </si>
  <si>
    <t>Vrednosti cen in zmnožek vpisati samo k zahtevanim količinam;</t>
  </si>
  <si>
    <t>Dopisovanje drugih podatkov in sprememb vsebine popisa in količin ni dovoljeno;</t>
  </si>
  <si>
    <t>Za vsa nepredvidena dela mora izvajalec pridobiti soglasje naročnika, ter pred izvedbo</t>
  </si>
  <si>
    <t>del pripraviti analizo cen;</t>
  </si>
  <si>
    <t>Dela je potrebno izvajati v skladu z:</t>
  </si>
  <si>
    <t>Veljavnimi tehničnimi predpisi in normativi v soglasju z obveznimi standardi,</t>
  </si>
  <si>
    <t>Varstvom pri delu, varovanjem zdravja in življenja ljudi, varstvom pred požarom,</t>
  </si>
  <si>
    <t>Varstvom pred naravnimi in drugimi nesrečami,</t>
  </si>
  <si>
    <t>LETNA SLUŽBA</t>
  </si>
  <si>
    <t>km</t>
  </si>
  <si>
    <t>Redni, občasni in izredni pregledi cest in objektov - 1x tedensko (52 tednov na leto). Dolžina ceste je cca. 1,95km. (52 tednov x 1,95km)</t>
  </si>
  <si>
    <t>Čiščenje vozišča strojno brez odvoza materiala</t>
  </si>
  <si>
    <t>m1</t>
  </si>
  <si>
    <t>m2</t>
  </si>
  <si>
    <t>Čiščenje vozišča ročno brez odvoza materiala</t>
  </si>
  <si>
    <t>Redno čiščenje koritnic, jarkov, kanalet, odvoz do 30km</t>
  </si>
  <si>
    <t>Čiščenje jaškov ročno</t>
  </si>
  <si>
    <t>Čiščenje smernikov</t>
  </si>
  <si>
    <t>Čiščenje prometnih znakov</t>
  </si>
  <si>
    <t>ZIMSKA SLUŽBA</t>
  </si>
  <si>
    <t>Dobava, postavitev snežnih kolov</t>
  </si>
  <si>
    <t>Odstranitev snežnih kolov</t>
  </si>
  <si>
    <t>Strojni posip z mešanico 1:3 dvosmerno - upoštevano 15 prehodov v sezoni</t>
  </si>
  <si>
    <t>Plužanje cest dvosemerno - upoštevano 5 prehodov v sezoni</t>
  </si>
  <si>
    <t>CESTNA ZAPORA</t>
  </si>
  <si>
    <t>Opomba:
Trajanje zapore: 1 leto
Število pregledov zapore: 52
Število postavitev zapore: 1</t>
  </si>
  <si>
    <t>ura</t>
  </si>
  <si>
    <t>Delo: cestar</t>
  </si>
  <si>
    <t>Delo: voznik</t>
  </si>
  <si>
    <t>Vozilo: poltovorno vozilo</t>
  </si>
  <si>
    <t>Postavitev in odstranitev zapore z materialom - enkratna postavitev</t>
  </si>
  <si>
    <t>Priprava znakov za zaporo - enkratna priprava</t>
  </si>
  <si>
    <t>Zapora - material</t>
  </si>
  <si>
    <t>kos/dan</t>
  </si>
  <si>
    <t>3300 (60x60) znak za usmerjanje prometa</t>
  </si>
  <si>
    <t>drog okrogel (1,5m)</t>
  </si>
  <si>
    <t>podstavek PVC - 30 kg (80x40x10)</t>
  </si>
  <si>
    <t>Skupaj priprava zapore:</t>
  </si>
  <si>
    <t>Skupaj enkratna postavitev in odstranitev zapore:</t>
  </si>
  <si>
    <t>Skupaj zapora na dan:</t>
  </si>
  <si>
    <t>Skupaj zapora za 365 dni:</t>
  </si>
  <si>
    <t>Pregledi zapore</t>
  </si>
  <si>
    <t>Delo: preglednik</t>
  </si>
  <si>
    <t>Skupaj enkraten pregled zapore:</t>
  </si>
  <si>
    <t>Skupaj pregledi zapore 52x in interventni pregledi (5%):</t>
  </si>
  <si>
    <t>LETNA SLUŽBA za leta 2021, 2022 in 2023</t>
  </si>
  <si>
    <t>ZIMSKA SLUŽBA za leta 2021, 2022 in 2023</t>
  </si>
  <si>
    <t>CESTNA ZAPORA za leta 2021, 2022 in 2023</t>
  </si>
  <si>
    <t>IV.</t>
  </si>
  <si>
    <t>Davčna osnova za 9,5% DDV:</t>
  </si>
  <si>
    <t>Davčna osnova za 22% DDV:</t>
  </si>
  <si>
    <t>DDV 9,5%:</t>
  </si>
  <si>
    <t>REDNO VZDRŽEVANJE (enkratno)</t>
  </si>
  <si>
    <t>REDNO VZDRŽEVANJE</t>
  </si>
  <si>
    <t>Opomba:
predvidena je enkratna izvedba del v letu 2021</t>
  </si>
  <si>
    <t>Obnova talnih označb - črte</t>
  </si>
  <si>
    <t>Obnova talnih označb - drugo (puščice, znaki na vozišču)</t>
  </si>
  <si>
    <t>Dobava in postavitev smernikov</t>
  </si>
  <si>
    <t>Cestna zapora in izvajanje rednih vzdrževalnih del na cesti LC 24012 Dronovo - Črešnjice za obdobje do 31. 12. 2023</t>
  </si>
  <si>
    <t>Strojna košnja trave - upoštevati dve košnji (2x14.000m2)</t>
  </si>
  <si>
    <t>Ročna košnja trave - upoštevati dve košnji 
(2x 400m2)</t>
  </si>
  <si>
    <t>Pluženje in posipanje asfaltnih vozišč z mešanico 1:3 dvosmerno - upoštevano 15 prehodov v sezoni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</si>
</sst>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1" formatCode="_-* #,##0.00\ _S_I_T_-;\-* #,##0.00\ _S_I_T_-;_-* &quot;-&quot;??\ _S_I_T_-;_-@_-"/>
    <numFmt numFmtId="173" formatCode="#,##0.0"/>
    <numFmt numFmtId="175" formatCode=";;;"/>
    <numFmt numFmtId="176" formatCode="_-* #,##0.00&quot; SIT&quot;_-;\-* #,##0.00&quot; SIT&quot;_-;_-* \-??&quot; SIT&quot;_-;_-@_-"/>
    <numFmt numFmtId="183" formatCode="#,##0.00\ _S_I_T"/>
    <numFmt numFmtId="184" formatCode="#,##0.00\ "/>
  </numFmts>
  <fonts count="55" x14ac:knownFonts="1">
    <font>
      <sz val="10"/>
      <name val="Arial CE"/>
      <family val="2"/>
      <charset val="238"/>
    </font>
    <font>
      <sz val="10"/>
      <name val="Arial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i/>
      <sz val="10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vertAlign val="superscript"/>
      <sz val="10"/>
      <color indexed="8"/>
      <name val="Times New Roman CE"/>
      <family val="1"/>
      <charset val="238"/>
    </font>
    <font>
      <sz val="14"/>
      <color indexed="8"/>
      <name val="Times New Roman CE"/>
      <family val="1"/>
      <charset val="238"/>
    </font>
    <font>
      <b/>
      <sz val="12"/>
      <color indexed="16"/>
      <name val="Times New Roman CE"/>
      <family val="1"/>
      <charset val="238"/>
    </font>
    <font>
      <b/>
      <sz val="14"/>
      <color indexed="8"/>
      <name val="Times New Roman CE"/>
      <family val="1"/>
      <charset val="238"/>
    </font>
    <font>
      <b/>
      <sz val="10"/>
      <color indexed="16"/>
      <name val="Times New Roman CE"/>
      <family val="1"/>
      <charset val="238"/>
    </font>
    <font>
      <b/>
      <sz val="14"/>
      <color indexed="16"/>
      <name val="Times New Roman CE"/>
      <family val="1"/>
      <charset val="238"/>
    </font>
    <font>
      <b/>
      <sz val="11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u/>
      <sz val="10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vertAlign val="superscript"/>
      <sz val="10"/>
      <name val="Times New Roman CE"/>
      <family val="1"/>
      <charset val="238"/>
    </font>
    <font>
      <vertAlign val="superscript"/>
      <sz val="10"/>
      <name val="Times New Roman CE"/>
      <family val="1"/>
      <charset val="238"/>
    </font>
    <font>
      <sz val="10"/>
      <color indexed="10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i/>
      <sz val="9"/>
      <color indexed="9"/>
      <name val="Arial"/>
      <family val="2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14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u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3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C0C0C0"/>
        <bgColor indexed="27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9" fontId="32" fillId="0" borderId="0" applyFill="0" applyBorder="0" applyAlignment="0" applyProtection="0"/>
    <xf numFmtId="176" fontId="32" fillId="0" borderId="0" applyFill="0" applyBorder="0" applyAlignment="0" applyProtection="0"/>
    <xf numFmtId="171" fontId="1" fillId="0" borderId="0" applyFill="0" applyBorder="0" applyAlignment="0" applyProtection="0"/>
  </cellStyleXfs>
  <cellXfs count="248">
    <xf numFmtId="0" fontId="0" fillId="0" borderId="0" xfId="0"/>
    <xf numFmtId="0" fontId="3" fillId="0" borderId="0" xfId="0" applyFont="1" applyFill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3" fillId="0" borderId="0" xfId="0" applyFont="1"/>
    <xf numFmtId="4" fontId="3" fillId="0" borderId="0" xfId="0" applyNumberFormat="1" applyFont="1" applyProtection="1">
      <protection locked="0"/>
    </xf>
    <xf numFmtId="4" fontId="3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 applyProtection="1"/>
    <xf numFmtId="0" fontId="10" fillId="0" borderId="0" xfId="0" applyFont="1" applyAlignment="1"/>
    <xf numFmtId="0" fontId="11" fillId="0" borderId="0" xfId="0" applyFont="1" applyAlignment="1">
      <alignment horizontal="center"/>
    </xf>
    <xf numFmtId="4" fontId="10" fillId="0" borderId="0" xfId="0" applyNumberFormat="1" applyFont="1" applyAlignment="1" applyProtection="1"/>
    <xf numFmtId="4" fontId="10" fillId="0" borderId="0" xfId="0" applyNumberFormat="1" applyFont="1" applyAlignme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Protection="1"/>
    <xf numFmtId="0" fontId="4" fillId="0" borderId="0" xfId="0" applyFont="1"/>
    <xf numFmtId="4" fontId="4" fillId="0" borderId="0" xfId="0" applyNumberFormat="1" applyFont="1" applyProtection="1"/>
    <xf numFmtId="4" fontId="4" fillId="0" borderId="0" xfId="0" applyNumberFormat="1" applyFont="1"/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 applyProtection="1">
      <alignment horizontal="center" wrapText="1"/>
    </xf>
    <xf numFmtId="4" fontId="14" fillId="0" borderId="1" xfId="0" applyNumberFormat="1" applyFont="1" applyBorder="1" applyAlignment="1">
      <alignment horizontal="center" wrapText="1"/>
    </xf>
    <xf numFmtId="175" fontId="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Protection="1">
      <protection locked="0"/>
    </xf>
    <xf numFmtId="0" fontId="14" fillId="0" borderId="0" xfId="0" applyFont="1" applyBorder="1"/>
    <xf numFmtId="175" fontId="4" fillId="0" borderId="0" xfId="0" applyNumberFormat="1" applyFont="1"/>
    <xf numFmtId="4" fontId="14" fillId="0" borderId="0" xfId="0" applyNumberFormat="1" applyFont="1" applyBorder="1" applyAlignment="1" applyProtection="1">
      <alignment horizontal="center"/>
      <protection locked="0"/>
    </xf>
    <xf numFmtId="4" fontId="1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16" fillId="0" borderId="0" xfId="2" applyFont="1" applyAlignment="1">
      <alignment horizontal="left" vertical="top" wrapText="1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5" fillId="0" borderId="0" xfId="0" applyFont="1" applyAlignment="1">
      <alignment horizontal="left"/>
    </xf>
    <xf numFmtId="0" fontId="4" fillId="0" borderId="0" xfId="0" applyFont="1" applyAlignment="1" applyProtection="1">
      <alignment horizontal="right"/>
      <protection locked="0"/>
    </xf>
    <xf numFmtId="175" fontId="3" fillId="0" borderId="0" xfId="0" applyNumberFormat="1" applyFont="1"/>
    <xf numFmtId="4" fontId="4" fillId="0" borderId="0" xfId="4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Alignment="1">
      <alignment horizontal="right"/>
    </xf>
    <xf numFmtId="0" fontId="3" fillId="0" borderId="0" xfId="2" applyFont="1" applyAlignment="1">
      <alignment horizontal="left" vertical="top" wrapText="1"/>
    </xf>
    <xf numFmtId="0" fontId="17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175" fontId="6" fillId="0" borderId="0" xfId="0" applyNumberFormat="1" applyFont="1"/>
    <xf numFmtId="0" fontId="16" fillId="0" borderId="0" xfId="0" applyFont="1" applyAlignment="1">
      <alignment horizontal="left" vertical="top" wrapText="1"/>
    </xf>
    <xf numFmtId="175" fontId="4" fillId="0" borderId="0" xfId="0" applyNumberFormat="1" applyFont="1" applyAlignment="1">
      <alignment horizontal="right"/>
    </xf>
    <xf numFmtId="4" fontId="4" fillId="0" borderId="0" xfId="0" applyNumberFormat="1" applyFont="1" applyAlignment="1" applyProtection="1">
      <alignment horizontal="right"/>
      <protection locked="0"/>
    </xf>
    <xf numFmtId="0" fontId="3" fillId="0" borderId="0" xfId="1" applyFont="1" applyAlignment="1" applyProtection="1">
      <alignment horizontal="right"/>
      <protection locked="0"/>
    </xf>
    <xf numFmtId="0" fontId="3" fillId="0" borderId="0" xfId="1" applyFont="1"/>
    <xf numFmtId="4" fontId="3" fillId="0" borderId="0" xfId="1" applyNumberFormat="1" applyFont="1"/>
    <xf numFmtId="0" fontId="3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right"/>
      <protection locked="0"/>
    </xf>
    <xf numFmtId="0" fontId="20" fillId="0" borderId="0" xfId="0" applyFont="1"/>
    <xf numFmtId="4" fontId="20" fillId="0" borderId="0" xfId="0" applyNumberFormat="1" applyFont="1"/>
    <xf numFmtId="0" fontId="16" fillId="0" borderId="0" xfId="0" applyFont="1" applyFill="1" applyAlignment="1">
      <alignment horizontal="left" vertical="top" wrapText="1"/>
    </xf>
    <xf numFmtId="0" fontId="3" fillId="0" borderId="0" xfId="0" applyFont="1" applyFill="1"/>
    <xf numFmtId="175" fontId="3" fillId="0" borderId="0" xfId="0" applyNumberFormat="1" applyFont="1" applyFill="1"/>
    <xf numFmtId="4" fontId="3" fillId="0" borderId="0" xfId="0" applyNumberFormat="1" applyFont="1" applyFill="1" applyProtection="1">
      <protection locked="0"/>
    </xf>
    <xf numFmtId="4" fontId="3" fillId="0" borderId="0" xfId="0" applyNumberFormat="1" applyFont="1" applyFill="1"/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/>
    </xf>
    <xf numFmtId="4" fontId="3" fillId="0" borderId="0" xfId="0" applyNumberFormat="1" applyFont="1" applyFill="1" applyAlignment="1" applyProtection="1">
      <alignment horizontal="right"/>
      <protection locked="0"/>
    </xf>
    <xf numFmtId="4" fontId="3" fillId="0" borderId="0" xfId="0" applyNumberFormat="1" applyFont="1" applyFill="1" applyAlignment="1">
      <alignment horizontal="right"/>
    </xf>
    <xf numFmtId="0" fontId="16" fillId="0" borderId="0" xfId="2" applyFont="1" applyAlignment="1">
      <alignment horizontal="justify" vertical="top" wrapText="1"/>
    </xf>
    <xf numFmtId="9" fontId="3" fillId="0" borderId="0" xfId="0" applyNumberFormat="1" applyFont="1"/>
    <xf numFmtId="0" fontId="3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4" fillId="0" borderId="2" xfId="0" applyFont="1" applyBorder="1" applyProtection="1">
      <protection locked="0"/>
    </xf>
    <xf numFmtId="0" fontId="4" fillId="0" borderId="2" xfId="0" applyFont="1" applyBorder="1"/>
    <xf numFmtId="4" fontId="21" fillId="0" borderId="2" xfId="0" applyNumberFormat="1" applyFont="1" applyBorder="1" applyAlignment="1" applyProtection="1">
      <alignment horizontal="right"/>
      <protection locked="0"/>
    </xf>
    <xf numFmtId="4" fontId="21" fillId="0" borderId="2" xfId="0" applyNumberFormat="1" applyFont="1" applyBorder="1"/>
    <xf numFmtId="1" fontId="41" fillId="0" borderId="0" xfId="0" applyNumberFormat="1" applyFont="1" applyFill="1" applyAlignment="1" applyProtection="1">
      <alignment vertical="top"/>
    </xf>
    <xf numFmtId="0" fontId="42" fillId="0" borderId="0" xfId="0" applyFont="1" applyFill="1" applyAlignment="1" applyProtection="1">
      <alignment horizontal="right" vertical="top"/>
    </xf>
    <xf numFmtId="0" fontId="42" fillId="0" borderId="0" xfId="0" applyFont="1" applyFill="1" applyBorder="1" applyAlignment="1" applyProtection="1">
      <alignment horizontal="left" vertical="top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3" xfId="0" applyBorder="1"/>
    <xf numFmtId="0" fontId="33" fillId="0" borderId="0" xfId="0" applyFont="1" applyFill="1" applyAlignment="1" applyProtection="1">
      <alignment horizontal="center" vertical="top"/>
    </xf>
    <xf numFmtId="1" fontId="33" fillId="0" borderId="0" xfId="0" applyNumberFormat="1" applyFont="1" applyFill="1" applyAlignment="1" applyProtection="1">
      <alignment horizontal="center"/>
    </xf>
    <xf numFmtId="1" fontId="33" fillId="0" borderId="0" xfId="0" applyNumberFormat="1" applyFont="1" applyFill="1" applyAlignment="1" applyProtection="1">
      <alignment horizontal="left"/>
    </xf>
    <xf numFmtId="0" fontId="33" fillId="0" borderId="0" xfId="0" applyFont="1" applyFill="1" applyAlignment="1" applyProtection="1">
      <alignment vertical="top"/>
    </xf>
    <xf numFmtId="0" fontId="0" fillId="0" borderId="0" xfId="0" applyAlignment="1">
      <alignment horizontal="center"/>
    </xf>
    <xf numFmtId="0" fontId="33" fillId="0" borderId="0" xfId="0" applyFont="1" applyFill="1" applyAlignment="1" applyProtection="1">
      <alignment horizontal="left" vertical="top"/>
    </xf>
    <xf numFmtId="1" fontId="33" fillId="0" borderId="0" xfId="0" applyNumberFormat="1" applyFont="1" applyFill="1" applyAlignment="1" applyProtection="1">
      <alignment horizontal="right" vertical="top"/>
    </xf>
    <xf numFmtId="0" fontId="43" fillId="0" borderId="3" xfId="0" applyFont="1" applyBorder="1"/>
    <xf numFmtId="0" fontId="33" fillId="0" borderId="0" xfId="0" applyFont="1" applyFill="1" applyBorder="1" applyAlignment="1" applyProtection="1">
      <alignment horizontal="right" vertical="top"/>
    </xf>
    <xf numFmtId="1" fontId="33" fillId="0" borderId="0" xfId="0" applyNumberFormat="1" applyFont="1" applyFill="1" applyBorder="1" applyAlignment="1" applyProtection="1">
      <alignment horizontal="center" vertical="top"/>
    </xf>
    <xf numFmtId="0" fontId="41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horizontal="left" vertical="top"/>
    </xf>
    <xf numFmtId="1" fontId="33" fillId="0" borderId="0" xfId="0" applyNumberFormat="1" applyFont="1" applyFill="1" applyBorder="1" applyAlignment="1" applyProtection="1">
      <alignment horizontal="right" vertical="top"/>
    </xf>
    <xf numFmtId="1" fontId="41" fillId="0" borderId="0" xfId="0" applyNumberFormat="1" applyFont="1" applyFill="1" applyBorder="1" applyAlignment="1" applyProtection="1">
      <alignment horizontal="left" vertical="top"/>
    </xf>
    <xf numFmtId="0" fontId="51" fillId="0" borderId="0" xfId="0" applyFont="1"/>
    <xf numFmtId="0" fontId="49" fillId="0" borderId="0" xfId="0" applyFont="1"/>
    <xf numFmtId="0" fontId="41" fillId="0" borderId="0" xfId="0" applyFont="1" applyFill="1" applyAlignment="1" applyProtection="1">
      <alignment vertical="top"/>
    </xf>
    <xf numFmtId="0" fontId="33" fillId="0" borderId="0" xfId="0" quotePrefix="1" applyFont="1" applyFill="1" applyAlignment="1" applyProtection="1">
      <alignment vertical="top"/>
    </xf>
    <xf numFmtId="1" fontId="33" fillId="0" borderId="0" xfId="0" applyNumberFormat="1" applyFont="1" applyFill="1" applyBorder="1" applyAlignment="1" applyProtection="1">
      <alignment horizontal="left" vertical="top"/>
    </xf>
    <xf numFmtId="4" fontId="52" fillId="0" borderId="0" xfId="0" applyNumberFormat="1" applyFont="1" applyFill="1" applyBorder="1" applyAlignment="1" applyProtection="1">
      <alignment horizontal="center" vertical="top"/>
    </xf>
    <xf numFmtId="4" fontId="44" fillId="0" borderId="0" xfId="0" applyNumberFormat="1" applyFont="1" applyAlignment="1" applyProtection="1"/>
    <xf numFmtId="183" fontId="44" fillId="0" borderId="0" xfId="0" applyNumberFormat="1" applyFont="1" applyAlignment="1" applyProtection="1"/>
    <xf numFmtId="0" fontId="44" fillId="0" borderId="0" xfId="0" applyFont="1" applyAlignment="1" applyProtection="1"/>
    <xf numFmtId="0" fontId="0" fillId="0" borderId="0" xfId="0" applyAlignment="1" applyProtection="1"/>
    <xf numFmtId="0" fontId="42" fillId="0" borderId="0" xfId="0" applyFont="1" applyFill="1" applyAlignment="1" applyProtection="1">
      <alignment horizontal="center" vertical="top"/>
    </xf>
    <xf numFmtId="1" fontId="45" fillId="0" borderId="0" xfId="0" applyNumberFormat="1" applyFont="1" applyFill="1" applyAlignment="1" applyProtection="1">
      <alignment horizontal="left" vertical="top"/>
    </xf>
    <xf numFmtId="3" fontId="42" fillId="0" borderId="0" xfId="0" applyNumberFormat="1" applyFont="1" applyFill="1" applyBorder="1" applyAlignment="1" applyProtection="1">
      <alignment horizontal="center" vertical="top"/>
    </xf>
    <xf numFmtId="0" fontId="42" fillId="0" borderId="0" xfId="0" applyFont="1" applyFill="1" applyBorder="1" applyAlignment="1" applyProtection="1">
      <alignment horizontal="right" vertical="top"/>
    </xf>
    <xf numFmtId="0" fontId="42" fillId="0" borderId="0" xfId="0" applyFont="1" applyFill="1" applyBorder="1" applyAlignment="1" applyProtection="1">
      <alignment horizontal="center" vertical="top"/>
    </xf>
    <xf numFmtId="1" fontId="42" fillId="0" borderId="0" xfId="0" applyNumberFormat="1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vertical="top"/>
    </xf>
    <xf numFmtId="0" fontId="36" fillId="0" borderId="0" xfId="0" applyFont="1" applyFill="1" applyBorder="1" applyAlignment="1" applyProtection="1">
      <alignment horizontal="center" vertical="top"/>
    </xf>
    <xf numFmtId="0" fontId="42" fillId="0" borderId="0" xfId="0" applyFont="1" applyFill="1" applyAlignment="1" applyProtection="1">
      <alignment horizontal="left" vertical="top"/>
    </xf>
    <xf numFmtId="0" fontId="36" fillId="0" borderId="0" xfId="0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right"/>
    </xf>
    <xf numFmtId="0" fontId="53" fillId="0" borderId="0" xfId="0" applyFont="1" applyAlignment="1">
      <alignment horizontal="center"/>
    </xf>
    <xf numFmtId="171" fontId="1" fillId="0" borderId="0" xfId="5"/>
    <xf numFmtId="171" fontId="1" fillId="0" borderId="3" xfId="5" applyBorder="1"/>
    <xf numFmtId="171" fontId="1" fillId="0" borderId="4" xfId="5" applyBorder="1"/>
    <xf numFmtId="184" fontId="44" fillId="0" borderId="5" xfId="0" applyNumberFormat="1" applyFont="1" applyFill="1" applyBorder="1" applyAlignment="1" applyProtection="1">
      <alignment horizontal="center"/>
      <protection locked="0"/>
    </xf>
    <xf numFmtId="0" fontId="25" fillId="0" borderId="0" xfId="0" applyNumberFormat="1" applyFont="1" applyBorder="1" applyAlignment="1" applyProtection="1">
      <alignment vertical="top"/>
    </xf>
    <xf numFmtId="0" fontId="25" fillId="0" borderId="0" xfId="0" applyNumberFormat="1" applyFont="1" applyBorder="1" applyAlignment="1" applyProtection="1">
      <alignment vertical="top" wrapText="1"/>
    </xf>
    <xf numFmtId="0" fontId="22" fillId="0" borderId="0" xfId="0" applyFont="1" applyFill="1" applyBorder="1" applyAlignment="1" applyProtection="1">
      <alignment vertical="top"/>
    </xf>
    <xf numFmtId="0" fontId="24" fillId="0" borderId="0" xfId="0" applyFont="1" applyFill="1" applyBorder="1" applyAlignment="1" applyProtection="1">
      <alignment vertical="top"/>
    </xf>
    <xf numFmtId="0" fontId="23" fillId="3" borderId="0" xfId="0" applyFont="1" applyFill="1" applyBorder="1" applyAlignment="1" applyProtection="1">
      <alignment vertical="top"/>
    </xf>
    <xf numFmtId="49" fontId="23" fillId="3" borderId="0" xfId="0" applyNumberFormat="1" applyFont="1" applyFill="1" applyBorder="1" applyAlignment="1" applyProtection="1">
      <alignment horizontal="left" vertical="top" wrapText="1"/>
    </xf>
    <xf numFmtId="0" fontId="23" fillId="3" borderId="0" xfId="0" applyFont="1" applyFill="1" applyBorder="1" applyAlignment="1" applyProtection="1">
      <alignment horizontal="center" vertical="top"/>
    </xf>
    <xf numFmtId="0" fontId="23" fillId="3" borderId="0" xfId="0" applyNumberFormat="1" applyFont="1" applyFill="1" applyBorder="1" applyAlignment="1" applyProtection="1">
      <alignment horizontal="center" vertical="top"/>
    </xf>
    <xf numFmtId="0" fontId="23" fillId="0" borderId="0" xfId="0" applyFont="1" applyFill="1" applyBorder="1" applyAlignment="1" applyProtection="1">
      <alignment vertical="top"/>
    </xf>
    <xf numFmtId="0" fontId="24" fillId="0" borderId="0" xfId="0" applyFont="1" applyBorder="1" applyAlignment="1" applyProtection="1">
      <alignment vertical="top"/>
    </xf>
    <xf numFmtId="49" fontId="24" fillId="0" borderId="0" xfId="0" applyNumberFormat="1" applyFont="1" applyBorder="1" applyAlignment="1" applyProtection="1">
      <alignment horizontal="left" vertical="top" wrapText="1"/>
    </xf>
    <xf numFmtId="3" fontId="24" fillId="0" borderId="0" xfId="0" applyNumberFormat="1" applyFont="1" applyBorder="1" applyAlignment="1" applyProtection="1">
      <alignment horizontal="center" vertical="top"/>
    </xf>
    <xf numFmtId="0" fontId="24" fillId="0" borderId="0" xfId="0" applyNumberFormat="1" applyFont="1" applyBorder="1" applyAlignment="1" applyProtection="1">
      <alignment vertical="top"/>
    </xf>
    <xf numFmtId="0" fontId="24" fillId="0" borderId="0" xfId="0" applyNumberFormat="1" applyFont="1" applyBorder="1" applyAlignment="1" applyProtection="1">
      <alignment horizontal="center" vertical="top"/>
    </xf>
    <xf numFmtId="0" fontId="30" fillId="0" borderId="0" xfId="0" applyNumberFormat="1" applyFont="1" applyFill="1" applyBorder="1" applyAlignment="1" applyProtection="1">
      <alignment horizontal="center" vertical="top"/>
    </xf>
    <xf numFmtId="0" fontId="30" fillId="0" borderId="0" xfId="0" applyFont="1" applyFill="1" applyBorder="1" applyAlignment="1" applyProtection="1">
      <alignment vertical="top"/>
    </xf>
    <xf numFmtId="49" fontId="34" fillId="0" borderId="6" xfId="0" applyNumberFormat="1" applyFont="1" applyBorder="1" applyAlignment="1" applyProtection="1">
      <alignment horizontal="right" vertical="top"/>
    </xf>
    <xf numFmtId="49" fontId="34" fillId="0" borderId="6" xfId="0" applyNumberFormat="1" applyFont="1" applyBorder="1" applyAlignment="1" applyProtection="1">
      <alignment vertical="top"/>
    </xf>
    <xf numFmtId="0" fontId="34" fillId="0" borderId="6" xfId="0" applyFont="1" applyBorder="1" applyAlignment="1" applyProtection="1">
      <alignment vertical="top" wrapText="1"/>
    </xf>
    <xf numFmtId="0" fontId="33" fillId="0" borderId="6" xfId="0" applyFont="1" applyBorder="1" applyAlignment="1" applyProtection="1">
      <alignment vertical="top"/>
    </xf>
    <xf numFmtId="3" fontId="33" fillId="0" borderId="6" xfId="0" applyNumberFormat="1" applyFont="1" applyBorder="1" applyAlignment="1" applyProtection="1">
      <alignment horizontal="center" vertical="top"/>
    </xf>
    <xf numFmtId="0" fontId="33" fillId="0" borderId="6" xfId="0" applyNumberFormat="1" applyFont="1" applyBorder="1" applyAlignment="1" applyProtection="1">
      <alignment vertical="top"/>
    </xf>
    <xf numFmtId="0" fontId="33" fillId="0" borderId="6" xfId="0" applyNumberFormat="1" applyFont="1" applyBorder="1" applyAlignment="1" applyProtection="1">
      <alignment horizontal="center" vertical="top"/>
    </xf>
    <xf numFmtId="0" fontId="33" fillId="0" borderId="0" xfId="0" applyFont="1" applyFill="1" applyBorder="1" applyAlignment="1" applyProtection="1">
      <alignment vertical="top"/>
    </xf>
    <xf numFmtId="0" fontId="24" fillId="0" borderId="0" xfId="0" applyFont="1" applyBorder="1" applyAlignment="1" applyProtection="1">
      <alignment horizontal="right" vertical="top"/>
    </xf>
    <xf numFmtId="0" fontId="24" fillId="0" borderId="0" xfId="0" applyFont="1" applyBorder="1" applyAlignment="1" applyProtection="1">
      <alignment horizontal="center" vertical="top"/>
    </xf>
    <xf numFmtId="0" fontId="35" fillId="0" borderId="0" xfId="0" applyFont="1" applyFill="1" applyBorder="1" applyAlignment="1" applyProtection="1">
      <alignment vertical="top"/>
    </xf>
    <xf numFmtId="0" fontId="25" fillId="0" borderId="0" xfId="0" applyFont="1" applyBorder="1" applyAlignment="1" applyProtection="1">
      <alignment horizontal="right" vertical="top"/>
    </xf>
    <xf numFmtId="0" fontId="25" fillId="0" borderId="0" xfId="0" applyFont="1" applyFill="1" applyBorder="1" applyAlignment="1" applyProtection="1">
      <alignment horizontal="left" vertical="top"/>
    </xf>
    <xf numFmtId="49" fontId="48" fillId="0" borderId="0" xfId="0" applyNumberFormat="1" applyFont="1" applyFill="1" applyAlignment="1" applyProtection="1">
      <alignment horizontal="left" vertical="top" wrapText="1"/>
    </xf>
    <xf numFmtId="1" fontId="26" fillId="0" borderId="0" xfId="0" applyNumberFormat="1" applyFont="1" applyFill="1" applyBorder="1" applyAlignment="1" applyProtection="1">
      <alignment horizontal="center" vertical="top"/>
    </xf>
    <xf numFmtId="3" fontId="26" fillId="0" borderId="0" xfId="0" applyNumberFormat="1" applyFont="1" applyFill="1" applyBorder="1" applyAlignment="1" applyProtection="1">
      <alignment horizontal="center" vertical="top"/>
    </xf>
    <xf numFmtId="4" fontId="29" fillId="0" borderId="0" xfId="0" applyNumberFormat="1" applyFont="1" applyBorder="1" applyAlignment="1" applyProtection="1">
      <alignment horizontal="center" vertical="top"/>
    </xf>
    <xf numFmtId="0" fontId="25" fillId="0" borderId="0" xfId="0" applyFont="1" applyFill="1" applyBorder="1" applyAlignment="1" applyProtection="1">
      <alignment vertical="top"/>
    </xf>
    <xf numFmtId="49" fontId="40" fillId="0" borderId="0" xfId="0" applyNumberFormat="1" applyFont="1" applyFill="1" applyAlignment="1" applyProtection="1">
      <alignment horizontal="left" vertical="top" wrapText="1"/>
    </xf>
    <xf numFmtId="1" fontId="47" fillId="0" borderId="0" xfId="0" applyNumberFormat="1" applyFont="1" applyFill="1" applyBorder="1" applyAlignment="1" applyProtection="1">
      <alignment horizontal="center" vertical="top"/>
    </xf>
    <xf numFmtId="49" fontId="40" fillId="0" borderId="5" xfId="0" applyNumberFormat="1" applyFont="1" applyFill="1" applyBorder="1" applyAlignment="1" applyProtection="1">
      <alignment horizontal="left" vertical="top" wrapText="1"/>
    </xf>
    <xf numFmtId="1" fontId="26" fillId="0" borderId="5" xfId="0" applyNumberFormat="1" applyFont="1" applyFill="1" applyBorder="1" applyAlignment="1" applyProtection="1">
      <alignment horizontal="center" vertical="top"/>
    </xf>
    <xf numFmtId="3" fontId="26" fillId="0" borderId="5" xfId="0" applyNumberFormat="1" applyFont="1" applyFill="1" applyBorder="1" applyAlignment="1" applyProtection="1">
      <alignment horizontal="center" vertical="top"/>
    </xf>
    <xf numFmtId="4" fontId="29" fillId="0" borderId="5" xfId="0" applyNumberFormat="1" applyFont="1" applyBorder="1" applyAlignment="1" applyProtection="1">
      <alignment horizontal="center" vertical="top"/>
    </xf>
    <xf numFmtId="0" fontId="27" fillId="2" borderId="0" xfId="0" applyNumberFormat="1" applyFont="1" applyFill="1" applyBorder="1" applyAlignment="1" applyProtection="1">
      <alignment vertical="top"/>
    </xf>
    <xf numFmtId="9" fontId="39" fillId="2" borderId="0" xfId="3" applyFont="1" applyFill="1" applyBorder="1" applyAlignment="1" applyProtection="1">
      <alignment horizontal="center" vertical="top"/>
    </xf>
    <xf numFmtId="1" fontId="29" fillId="2" borderId="0" xfId="0" applyNumberFormat="1" applyFont="1" applyFill="1" applyBorder="1" applyAlignment="1" applyProtection="1">
      <alignment horizontal="center" vertical="top"/>
    </xf>
    <xf numFmtId="49" fontId="30" fillId="0" borderId="6" xfId="0" applyNumberFormat="1" applyFont="1" applyBorder="1" applyAlignment="1" applyProtection="1">
      <alignment horizontal="right" vertical="top"/>
    </xf>
    <xf numFmtId="49" fontId="30" fillId="0" borderId="6" xfId="0" applyNumberFormat="1" applyFont="1" applyBorder="1" applyAlignment="1" applyProtection="1">
      <alignment horizontal="left" vertical="top"/>
    </xf>
    <xf numFmtId="0" fontId="30" fillId="0" borderId="6" xfId="0" applyFont="1" applyFill="1" applyBorder="1" applyAlignment="1" applyProtection="1">
      <alignment horizontal="right" vertical="top"/>
    </xf>
    <xf numFmtId="4" fontId="30" fillId="0" borderId="6" xfId="0" applyNumberFormat="1" applyFont="1" applyBorder="1" applyAlignment="1" applyProtection="1">
      <alignment horizontal="center" vertical="top"/>
    </xf>
    <xf numFmtId="49" fontId="30" fillId="0" borderId="0" xfId="0" applyNumberFormat="1" applyFont="1" applyBorder="1" applyAlignment="1" applyProtection="1">
      <alignment horizontal="right" vertical="top"/>
    </xf>
    <xf numFmtId="49" fontId="30" fillId="0" borderId="0" xfId="0" applyNumberFormat="1" applyFont="1" applyBorder="1" applyAlignment="1" applyProtection="1">
      <alignment horizontal="left" vertical="top"/>
    </xf>
    <xf numFmtId="0" fontId="30" fillId="0" borderId="0" xfId="0" applyFont="1" applyFill="1" applyBorder="1" applyAlignment="1" applyProtection="1">
      <alignment horizontal="right" vertical="top"/>
    </xf>
    <xf numFmtId="0" fontId="30" fillId="0" borderId="0" xfId="0" applyFont="1" applyBorder="1" applyAlignment="1" applyProtection="1">
      <alignment vertical="top"/>
    </xf>
    <xf numFmtId="4" fontId="30" fillId="0" borderId="0" xfId="0" applyNumberFormat="1" applyFont="1" applyBorder="1" applyAlignment="1" applyProtection="1">
      <alignment horizontal="center" vertical="top"/>
    </xf>
    <xf numFmtId="9" fontId="39" fillId="0" borderId="0" xfId="3" applyFont="1" applyFill="1" applyBorder="1" applyAlignment="1" applyProtection="1">
      <alignment horizontal="center" vertical="top"/>
    </xf>
    <xf numFmtId="1" fontId="38" fillId="0" borderId="0" xfId="0" applyNumberFormat="1" applyFont="1" applyFill="1" applyBorder="1" applyAlignment="1" applyProtection="1">
      <alignment horizontal="center" vertical="top"/>
    </xf>
    <xf numFmtId="1" fontId="22" fillId="0" borderId="0" xfId="0" applyNumberFormat="1" applyFont="1" applyFill="1" applyBorder="1" applyAlignment="1" applyProtection="1">
      <alignment horizontal="center" vertical="top"/>
    </xf>
    <xf numFmtId="0" fontId="37" fillId="0" borderId="0" xfId="0" applyFont="1" applyFill="1" applyBorder="1" applyAlignment="1" applyProtection="1">
      <alignment vertical="top"/>
    </xf>
    <xf numFmtId="1" fontId="22" fillId="2" borderId="0" xfId="0" applyNumberFormat="1" applyFont="1" applyFill="1" applyBorder="1" applyAlignment="1" applyProtection="1">
      <alignment horizontal="center" vertical="top"/>
    </xf>
    <xf numFmtId="0" fontId="25" fillId="0" borderId="0" xfId="0" applyFont="1" applyBorder="1" applyAlignment="1" applyProtection="1">
      <alignment vertical="top"/>
    </xf>
    <xf numFmtId="49" fontId="25" fillId="0" borderId="0" xfId="0" applyNumberFormat="1" applyFont="1" applyBorder="1" applyAlignment="1" applyProtection="1">
      <alignment horizontal="left" vertical="top"/>
    </xf>
    <xf numFmtId="0" fontId="25" fillId="0" borderId="0" xfId="0" applyFont="1" applyBorder="1" applyAlignment="1" applyProtection="1">
      <alignment horizontal="center" vertical="top"/>
    </xf>
    <xf numFmtId="0" fontId="23" fillId="2" borderId="0" xfId="0" applyNumberFormat="1" applyFont="1" applyFill="1" applyBorder="1" applyAlignment="1" applyProtection="1">
      <alignment vertical="top"/>
    </xf>
    <xf numFmtId="49" fontId="24" fillId="0" borderId="0" xfId="0" applyNumberFormat="1" applyFont="1" applyBorder="1" applyAlignment="1" applyProtection="1">
      <alignment horizontal="left" vertical="top"/>
    </xf>
    <xf numFmtId="0" fontId="25" fillId="0" borderId="0" xfId="0" applyNumberFormat="1" applyFont="1" applyBorder="1" applyAlignment="1" applyProtection="1">
      <alignment horizontal="center"/>
    </xf>
    <xf numFmtId="0" fontId="23" fillId="3" borderId="0" xfId="0" applyFont="1" applyFill="1" applyBorder="1" applyAlignment="1" applyProtection="1">
      <alignment horizontal="center"/>
    </xf>
    <xf numFmtId="0" fontId="23" fillId="3" borderId="0" xfId="0" applyNumberFormat="1" applyFont="1" applyFill="1" applyBorder="1" applyAlignment="1" applyProtection="1">
      <alignment horizontal="center"/>
    </xf>
    <xf numFmtId="3" fontId="31" fillId="0" borderId="0" xfId="0" applyNumberFormat="1" applyFont="1" applyFill="1" applyBorder="1" applyAlignment="1" applyProtection="1">
      <alignment vertical="top"/>
    </xf>
    <xf numFmtId="0" fontId="24" fillId="0" borderId="0" xfId="0" applyFont="1" applyBorder="1" applyAlignment="1" applyProtection="1">
      <alignment horizontal="center"/>
    </xf>
    <xf numFmtId="3" fontId="24" fillId="0" borderId="0" xfId="0" applyNumberFormat="1" applyFont="1" applyBorder="1" applyAlignment="1" applyProtection="1">
      <alignment horizontal="center"/>
    </xf>
    <xf numFmtId="0" fontId="24" fillId="0" borderId="0" xfId="0" applyNumberFormat="1" applyFont="1" applyBorder="1" applyAlignment="1" applyProtection="1">
      <alignment horizontal="center"/>
    </xf>
    <xf numFmtId="0" fontId="33" fillId="0" borderId="6" xfId="0" applyFont="1" applyBorder="1" applyAlignment="1" applyProtection="1">
      <alignment horizontal="center"/>
    </xf>
    <xf numFmtId="3" fontId="33" fillId="0" borderId="6" xfId="0" applyNumberFormat="1" applyFont="1" applyBorder="1" applyAlignment="1" applyProtection="1">
      <alignment horizontal="center"/>
    </xf>
    <xf numFmtId="0" fontId="33" fillId="0" borderId="6" xfId="0" applyNumberFormat="1" applyFont="1" applyBorder="1" applyAlignment="1" applyProtection="1">
      <alignment horizontal="center"/>
    </xf>
    <xf numFmtId="0" fontId="0" fillId="0" borderId="0" xfId="0" applyProtection="1"/>
    <xf numFmtId="49" fontId="34" fillId="0" borderId="0" xfId="0" applyNumberFormat="1" applyFont="1" applyBorder="1" applyAlignment="1" applyProtection="1">
      <alignment horizontal="right" vertical="top"/>
    </xf>
    <xf numFmtId="49" fontId="34" fillId="0" borderId="0" xfId="0" applyNumberFormat="1" applyFont="1" applyBorder="1" applyAlignment="1" applyProtection="1">
      <alignment vertical="top"/>
    </xf>
    <xf numFmtId="0" fontId="34" fillId="0" borderId="0" xfId="0" applyFont="1" applyBorder="1" applyAlignment="1" applyProtection="1">
      <alignment vertical="top" wrapText="1"/>
    </xf>
    <xf numFmtId="0" fontId="33" fillId="0" borderId="0" xfId="0" applyFont="1" applyBorder="1" applyAlignment="1" applyProtection="1">
      <alignment horizontal="center"/>
    </xf>
    <xf numFmtId="3" fontId="33" fillId="0" borderId="0" xfId="0" applyNumberFormat="1" applyFont="1" applyBorder="1" applyAlignment="1" applyProtection="1">
      <alignment horizontal="center"/>
    </xf>
    <xf numFmtId="0" fontId="33" fillId="0" borderId="0" xfId="0" applyNumberFormat="1" applyFont="1" applyBorder="1" applyAlignment="1" applyProtection="1">
      <alignment horizontal="center"/>
    </xf>
    <xf numFmtId="1" fontId="26" fillId="0" borderId="0" xfId="0" applyNumberFormat="1" applyFont="1" applyFill="1" applyBorder="1" applyAlignment="1" applyProtection="1">
      <alignment horizontal="center"/>
    </xf>
    <xf numFmtId="3" fontId="26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Border="1" applyAlignment="1" applyProtection="1">
      <alignment horizontal="center"/>
    </xf>
    <xf numFmtId="173" fontId="26" fillId="0" borderId="0" xfId="0" applyNumberFormat="1" applyFont="1" applyFill="1" applyBorder="1" applyAlignment="1" applyProtection="1">
      <alignment horizontal="center"/>
    </xf>
    <xf numFmtId="2" fontId="29" fillId="0" borderId="0" xfId="0" applyNumberFormat="1" applyFont="1" applyBorder="1" applyAlignment="1" applyProtection="1">
      <alignment horizontal="center"/>
    </xf>
    <xf numFmtId="0" fontId="29" fillId="0" borderId="0" xfId="0" applyFont="1" applyFill="1" applyBorder="1" applyAlignment="1" applyProtection="1">
      <alignment vertical="top"/>
    </xf>
    <xf numFmtId="49" fontId="24" fillId="0" borderId="0" xfId="0" applyNumberFormat="1" applyFont="1" applyFill="1" applyBorder="1" applyAlignment="1" applyProtection="1">
      <alignment horizontal="left" vertical="top" wrapText="1"/>
    </xf>
    <xf numFmtId="0" fontId="29" fillId="0" borderId="0" xfId="0" applyFont="1" applyFill="1" applyBorder="1" applyAlignment="1" applyProtection="1">
      <alignment horizontal="center"/>
    </xf>
    <xf numFmtId="49" fontId="46" fillId="0" borderId="0" xfId="0" applyNumberFormat="1" applyFont="1" applyFill="1" applyBorder="1" applyAlignment="1" applyProtection="1">
      <alignment horizontal="left" vertical="top" wrapText="1"/>
    </xf>
    <xf numFmtId="49" fontId="33" fillId="0" borderId="0" xfId="0" applyNumberFormat="1" applyFont="1" applyFill="1" applyBorder="1" applyAlignment="1" applyProtection="1">
      <alignment horizontal="left" vertical="top" wrapText="1"/>
    </xf>
    <xf numFmtId="4" fontId="29" fillId="0" borderId="0" xfId="0" applyNumberFormat="1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center"/>
    </xf>
    <xf numFmtId="0" fontId="33" fillId="0" borderId="0" xfId="0" applyFont="1" applyBorder="1" applyAlignment="1" applyProtection="1">
      <alignment vertical="top"/>
    </xf>
    <xf numFmtId="3" fontId="33" fillId="0" borderId="0" xfId="0" applyNumberFormat="1" applyFont="1" applyBorder="1" applyAlignment="1" applyProtection="1">
      <alignment horizontal="center" vertical="top"/>
    </xf>
    <xf numFmtId="0" fontId="33" fillId="0" borderId="0" xfId="0" applyNumberFormat="1" applyFont="1" applyBorder="1" applyAlignment="1" applyProtection="1">
      <alignment vertical="top"/>
    </xf>
    <xf numFmtId="0" fontId="33" fillId="0" borderId="0" xfId="0" applyNumberFormat="1" applyFont="1" applyBorder="1" applyAlignment="1" applyProtection="1">
      <alignment horizontal="center" vertical="top"/>
    </xf>
    <xf numFmtId="0" fontId="29" fillId="0" borderId="0" xfId="0" applyFont="1" applyFill="1" applyBorder="1" applyAlignment="1" applyProtection="1">
      <alignment horizontal="right" vertical="top"/>
    </xf>
    <xf numFmtId="0" fontId="29" fillId="0" borderId="0" xfId="0" applyFont="1" applyFill="1" applyBorder="1" applyAlignment="1" applyProtection="1"/>
    <xf numFmtId="0" fontId="0" fillId="4" borderId="0" xfId="0" applyFill="1" applyProtection="1"/>
    <xf numFmtId="0" fontId="24" fillId="0" borderId="0" xfId="0" applyFont="1" applyBorder="1" applyAlignment="1" applyProtection="1"/>
    <xf numFmtId="3" fontId="28" fillId="0" borderId="0" xfId="0" applyNumberFormat="1" applyFont="1" applyFill="1" applyBorder="1" applyAlignment="1" applyProtection="1">
      <alignment vertical="top"/>
    </xf>
    <xf numFmtId="0" fontId="33" fillId="0" borderId="0" xfId="0" applyFont="1" applyBorder="1" applyAlignment="1" applyProtection="1">
      <alignment vertical="top" wrapText="1"/>
    </xf>
    <xf numFmtId="49" fontId="48" fillId="0" borderId="0" xfId="0" applyNumberFormat="1" applyFont="1" applyFill="1" applyAlignment="1" applyProtection="1">
      <alignment horizontal="right" vertical="top" wrapText="1"/>
    </xf>
    <xf numFmtId="1" fontId="47" fillId="0" borderId="5" xfId="0" applyNumberFormat="1" applyFont="1" applyFill="1" applyBorder="1" applyAlignment="1" applyProtection="1">
      <alignment horizontal="center" vertical="top"/>
    </xf>
    <xf numFmtId="0" fontId="25" fillId="0" borderId="5" xfId="0" applyFont="1" applyFill="1" applyBorder="1" applyAlignment="1" applyProtection="1">
      <alignment vertical="top"/>
    </xf>
    <xf numFmtId="0" fontId="36" fillId="0" borderId="0" xfId="0" applyFont="1" applyFill="1" applyBorder="1" applyAlignment="1" applyProtection="1">
      <alignment horizontal="right" vertical="top"/>
    </xf>
    <xf numFmtId="0" fontId="38" fillId="0" borderId="6" xfId="0" applyFont="1" applyFill="1" applyBorder="1" applyAlignment="1" applyProtection="1">
      <alignment horizontal="right" vertical="top"/>
    </xf>
    <xf numFmtId="49" fontId="30" fillId="0" borderId="7" xfId="0" applyNumberFormat="1" applyFont="1" applyBorder="1" applyAlignment="1" applyProtection="1">
      <alignment horizontal="right" vertical="top"/>
    </xf>
    <xf numFmtId="49" fontId="30" fillId="0" borderId="7" xfId="0" applyNumberFormat="1" applyFont="1" applyBorder="1" applyAlignment="1" applyProtection="1">
      <alignment horizontal="left" vertical="top"/>
    </xf>
    <xf numFmtId="0" fontId="30" fillId="0" borderId="7" xfId="0" applyFont="1" applyFill="1" applyBorder="1" applyAlignment="1" applyProtection="1">
      <alignment horizontal="right" vertical="top"/>
    </xf>
    <xf numFmtId="4" fontId="29" fillId="0" borderId="7" xfId="0" applyNumberFormat="1" applyFont="1" applyBorder="1" applyAlignment="1" applyProtection="1">
      <alignment horizontal="center" vertical="top"/>
    </xf>
    <xf numFmtId="0" fontId="38" fillId="0" borderId="7" xfId="0" applyFont="1" applyFill="1" applyBorder="1" applyAlignment="1" applyProtection="1">
      <alignment horizontal="right" vertical="top"/>
    </xf>
    <xf numFmtId="4" fontId="30" fillId="0" borderId="7" xfId="0" applyNumberFormat="1" applyFont="1" applyBorder="1" applyAlignment="1" applyProtection="1">
      <alignment horizontal="center" vertical="top"/>
    </xf>
    <xf numFmtId="49" fontId="30" fillId="0" borderId="4" xfId="0" applyNumberFormat="1" applyFont="1" applyBorder="1" applyAlignment="1" applyProtection="1">
      <alignment horizontal="right" vertical="top"/>
    </xf>
    <xf numFmtId="49" fontId="30" fillId="0" borderId="4" xfId="0" applyNumberFormat="1" applyFont="1" applyBorder="1" applyAlignment="1" applyProtection="1">
      <alignment horizontal="left" vertical="top"/>
    </xf>
    <xf numFmtId="0" fontId="30" fillId="0" borderId="4" xfId="0" applyFont="1" applyFill="1" applyBorder="1" applyAlignment="1" applyProtection="1">
      <alignment horizontal="right" vertical="top"/>
    </xf>
    <xf numFmtId="0" fontId="38" fillId="0" borderId="4" xfId="0" applyFont="1" applyFill="1" applyBorder="1" applyAlignment="1" applyProtection="1">
      <alignment horizontal="right" vertical="top"/>
    </xf>
    <xf numFmtId="4" fontId="30" fillId="0" borderId="4" xfId="0" applyNumberFormat="1" applyFont="1" applyBorder="1" applyAlignment="1" applyProtection="1">
      <alignment horizontal="center" vertical="top"/>
    </xf>
    <xf numFmtId="1" fontId="46" fillId="0" borderId="0" xfId="0" applyNumberFormat="1" applyFont="1" applyFill="1" applyAlignment="1" applyProtection="1">
      <alignment horizontal="left"/>
    </xf>
    <xf numFmtId="1" fontId="46" fillId="0" borderId="0" xfId="0" applyNumberFormat="1" applyFont="1" applyFill="1" applyAlignment="1" applyProtection="1">
      <alignment horizontal="center"/>
    </xf>
    <xf numFmtId="0" fontId="39" fillId="0" borderId="0" xfId="0" applyFont="1" applyAlignment="1">
      <alignment horizontal="center"/>
    </xf>
    <xf numFmtId="0" fontId="50" fillId="0" borderId="3" xfId="0" applyFont="1" applyBorder="1" applyAlignment="1">
      <alignment horizontal="right"/>
    </xf>
    <xf numFmtId="0" fontId="43" fillId="0" borderId="3" xfId="0" applyFont="1" applyBorder="1" applyAlignment="1">
      <alignment horizontal="right"/>
    </xf>
    <xf numFmtId="171" fontId="1" fillId="0" borderId="0" xfId="5" applyBorder="1"/>
    <xf numFmtId="0" fontId="54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0" fontId="14" fillId="0" borderId="1" xfId="0" applyFont="1" applyBorder="1" applyAlignment="1" applyProtection="1">
      <alignment horizontal="center" vertical="top" wrapText="1"/>
    </xf>
  </cellXfs>
  <cellStyles count="6">
    <cellStyle name="Navadno" xfId="0" builtinId="0"/>
    <cellStyle name="Normal_N36023 (2)" xfId="1"/>
    <cellStyle name="Normal_PL_SD" xfId="2"/>
    <cellStyle name="Odstotek" xfId="3" builtinId="5"/>
    <cellStyle name="Valuta" xfId="4" builtinId="4"/>
    <cellStyle name="Vejica" xfId="5" builtinId="3"/>
  </cellStyles>
  <dxfs count="2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rojniki/PLIN/JPE%20LJUBLJANA/plin_JPE_RV%2033_8089/00_04_05_09_PZI_8089/05_01_Strojne_instalacije_in_strojna_oprema/PZI_RV33_PO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a"/>
      <sheetName val="ARMATURA"/>
      <sheetName val="MATERIAL"/>
      <sheetName val="REKAPITULACIJA"/>
    </sheetNames>
    <sheetDataSet>
      <sheetData sheetId="0" refreshError="1">
        <row r="12">
          <cell r="B12">
            <v>240</v>
          </cell>
        </row>
        <row r="14">
          <cell r="B14">
            <v>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BreakPreview" zoomScaleNormal="100" zoomScaleSheetLayoutView="100" workbookViewId="0">
      <selection activeCell="E14" sqref="E14"/>
    </sheetView>
  </sheetViews>
  <sheetFormatPr defaultRowHeight="12.75" x14ac:dyDescent="0.2"/>
  <cols>
    <col min="9" max="9" width="13.7109375" bestFit="1" customWidth="1"/>
  </cols>
  <sheetData>
    <row r="1" spans="1:9" x14ac:dyDescent="0.2">
      <c r="B1" s="76"/>
    </row>
    <row r="2" spans="1:9" x14ac:dyDescent="0.2">
      <c r="B2" s="77"/>
      <c r="C2" s="78"/>
    </row>
    <row r="3" spans="1:9" x14ac:dyDescent="0.2">
      <c r="B3" s="79"/>
      <c r="C3" s="78"/>
    </row>
    <row r="4" spans="1:9" x14ac:dyDescent="0.2">
      <c r="A4" s="245" t="s">
        <v>182</v>
      </c>
      <c r="B4" s="245"/>
      <c r="C4" s="245"/>
      <c r="D4" s="245"/>
      <c r="E4" s="245"/>
      <c r="F4" s="245"/>
      <c r="G4" s="245"/>
      <c r="H4" s="245"/>
      <c r="I4" s="245"/>
    </row>
    <row r="5" spans="1:9" ht="37.15" customHeight="1" x14ac:dyDescent="0.2">
      <c r="A5" s="245"/>
      <c r="B5" s="245"/>
      <c r="C5" s="245"/>
      <c r="D5" s="245"/>
      <c r="E5" s="245"/>
      <c r="F5" s="245"/>
      <c r="G5" s="245"/>
      <c r="H5" s="245"/>
      <c r="I5" s="245"/>
    </row>
    <row r="6" spans="1:9" x14ac:dyDescent="0.2">
      <c r="B6" s="77"/>
      <c r="C6" s="78"/>
    </row>
    <row r="7" spans="1:9" ht="18.75" x14ac:dyDescent="0.3">
      <c r="A7" s="246" t="s">
        <v>102</v>
      </c>
      <c r="B7" s="246"/>
      <c r="C7" s="246"/>
      <c r="D7" s="246"/>
      <c r="E7" s="246"/>
      <c r="F7" s="246"/>
      <c r="G7" s="246"/>
      <c r="H7" s="246"/>
      <c r="I7" s="246"/>
    </row>
    <row r="8" spans="1:9" ht="18.75" x14ac:dyDescent="0.3">
      <c r="A8" s="117"/>
      <c r="B8" s="117"/>
      <c r="C8" s="117"/>
      <c r="D8" s="117"/>
      <c r="E8" s="117"/>
      <c r="F8" s="117"/>
      <c r="G8" s="117"/>
      <c r="H8" s="117"/>
      <c r="I8" s="117"/>
    </row>
    <row r="9" spans="1:9" x14ac:dyDescent="0.2">
      <c r="B9" s="76"/>
      <c r="C9" s="82"/>
    </row>
    <row r="10" spans="1:9" x14ac:dyDescent="0.2">
      <c r="A10" s="240" t="s">
        <v>99</v>
      </c>
      <c r="B10" s="239" t="s">
        <v>169</v>
      </c>
      <c r="C10" s="85"/>
      <c r="I10" s="118"/>
    </row>
    <row r="11" spans="1:9" x14ac:dyDescent="0.2">
      <c r="A11" s="83"/>
      <c r="B11" s="84"/>
      <c r="C11" s="85"/>
      <c r="E11" s="79" t="s">
        <v>173</v>
      </c>
      <c r="I11" s="118">
        <f>'1. LETNA SLUŽBA'!G24*3</f>
        <v>0</v>
      </c>
    </row>
    <row r="12" spans="1:9" x14ac:dyDescent="0.2">
      <c r="A12" s="83"/>
      <c r="B12" s="84"/>
      <c r="C12" s="85"/>
      <c r="E12" s="79" t="s">
        <v>174</v>
      </c>
      <c r="I12" s="118">
        <f>'1. LETNA SLUŽBA'!G25*3</f>
        <v>0</v>
      </c>
    </row>
    <row r="13" spans="1:9" x14ac:dyDescent="0.2">
      <c r="A13" s="83"/>
      <c r="B13" s="84"/>
      <c r="C13" s="85"/>
      <c r="I13" s="118"/>
    </row>
    <row r="14" spans="1:9" x14ac:dyDescent="0.2">
      <c r="A14" s="241" t="s">
        <v>101</v>
      </c>
      <c r="B14" s="239" t="s">
        <v>170</v>
      </c>
      <c r="C14" s="85"/>
      <c r="I14" s="118"/>
    </row>
    <row r="15" spans="1:9" x14ac:dyDescent="0.2">
      <c r="A15" s="86"/>
      <c r="B15" s="84"/>
      <c r="C15" s="85"/>
      <c r="E15" s="79" t="s">
        <v>173</v>
      </c>
      <c r="I15" s="118">
        <f>'2. ZIMSKA SLUŽBA'!G16*3</f>
        <v>0</v>
      </c>
    </row>
    <row r="16" spans="1:9" x14ac:dyDescent="0.2">
      <c r="A16" s="86"/>
      <c r="B16" s="84"/>
      <c r="C16" s="85"/>
      <c r="I16" s="118"/>
    </row>
    <row r="17" spans="1:9" x14ac:dyDescent="0.2">
      <c r="A17" s="241" t="s">
        <v>106</v>
      </c>
      <c r="B17" s="239" t="s">
        <v>171</v>
      </c>
      <c r="C17" s="85"/>
      <c r="I17" s="118"/>
    </row>
    <row r="18" spans="1:9" x14ac:dyDescent="0.2">
      <c r="A18" s="241"/>
      <c r="B18" s="239"/>
      <c r="C18" s="85"/>
      <c r="E18" s="79" t="s">
        <v>174</v>
      </c>
      <c r="I18" s="118">
        <f>'3.CESTNA ZAPORA'!G30*3</f>
        <v>0</v>
      </c>
    </row>
    <row r="19" spans="1:9" x14ac:dyDescent="0.2">
      <c r="A19" s="241"/>
      <c r="B19" s="239"/>
      <c r="C19" s="85"/>
      <c r="I19" s="118"/>
    </row>
    <row r="20" spans="1:9" x14ac:dyDescent="0.2">
      <c r="A20" s="241" t="s">
        <v>172</v>
      </c>
      <c r="B20" s="239" t="s">
        <v>176</v>
      </c>
      <c r="C20" s="85"/>
      <c r="I20" s="118">
        <f>'4. REDNO VZRDŽEVANJE'!G13</f>
        <v>0</v>
      </c>
    </row>
    <row r="21" spans="1:9" x14ac:dyDescent="0.2">
      <c r="B21" s="88"/>
      <c r="C21" s="87"/>
      <c r="I21" s="118"/>
    </row>
    <row r="22" spans="1:9" ht="15" x14ac:dyDescent="0.25">
      <c r="A22" s="81"/>
      <c r="B22" s="80"/>
      <c r="C22" s="81"/>
      <c r="D22" s="81"/>
      <c r="E22" s="81"/>
      <c r="F22" s="89"/>
      <c r="G22" s="242" t="s">
        <v>104</v>
      </c>
      <c r="H22" s="81"/>
      <c r="I22" s="120">
        <f>SUM(I10:I21)</f>
        <v>0</v>
      </c>
    </row>
    <row r="23" spans="1:9" x14ac:dyDescent="0.2">
      <c r="G23" s="79" t="s">
        <v>175</v>
      </c>
      <c r="I23" s="120">
        <f>(I11+I15)*0.095</f>
        <v>0</v>
      </c>
    </row>
    <row r="24" spans="1:9" x14ac:dyDescent="0.2">
      <c r="G24" s="79" t="s">
        <v>105</v>
      </c>
      <c r="I24" s="244">
        <f>(I12+I18)*0.22</f>
        <v>0</v>
      </c>
    </row>
    <row r="25" spans="1:9" x14ac:dyDescent="0.2">
      <c r="A25" s="81"/>
      <c r="B25" s="81"/>
      <c r="C25" s="81"/>
      <c r="D25" s="81"/>
      <c r="E25" s="81"/>
      <c r="F25" s="81"/>
      <c r="G25" s="243" t="s">
        <v>103</v>
      </c>
      <c r="H25" s="81"/>
      <c r="I25" s="119">
        <f>SUM(I22:I24)</f>
        <v>0</v>
      </c>
    </row>
  </sheetData>
  <sheetProtection password="F783" sheet="1" selectLockedCells="1"/>
  <mergeCells count="2">
    <mergeCell ref="A4:I5"/>
    <mergeCell ref="A7:I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view="pageBreakPreview" zoomScaleNormal="100" zoomScaleSheetLayoutView="100" workbookViewId="0">
      <selection activeCell="F23" sqref="F23"/>
    </sheetView>
  </sheetViews>
  <sheetFormatPr defaultRowHeight="12.75" x14ac:dyDescent="0.2"/>
  <cols>
    <col min="2" max="2" width="8.85546875" style="79" customWidth="1"/>
  </cols>
  <sheetData>
    <row r="1" spans="1:9" x14ac:dyDescent="0.2">
      <c r="A1" s="106"/>
      <c r="B1" s="107" t="s">
        <v>110</v>
      </c>
      <c r="C1" s="107"/>
      <c r="D1" s="106"/>
      <c r="E1" s="108"/>
      <c r="F1" s="101"/>
      <c r="G1" s="102"/>
      <c r="H1" s="103"/>
      <c r="I1" s="104"/>
    </row>
    <row r="2" spans="1:9" x14ac:dyDescent="0.2">
      <c r="A2" s="77" t="s">
        <v>107</v>
      </c>
      <c r="B2" s="78" t="s">
        <v>111</v>
      </c>
      <c r="C2" s="107"/>
      <c r="D2" s="106"/>
      <c r="E2" s="108"/>
      <c r="F2" s="101"/>
      <c r="G2" s="102"/>
      <c r="H2" s="103"/>
      <c r="I2" s="104"/>
    </row>
    <row r="3" spans="1:9" x14ac:dyDescent="0.2">
      <c r="A3" s="77"/>
      <c r="B3" s="78" t="s">
        <v>112</v>
      </c>
      <c r="C3" s="107"/>
      <c r="D3" s="106"/>
      <c r="E3" s="108"/>
      <c r="F3" s="101"/>
      <c r="G3" s="102"/>
      <c r="H3" s="103"/>
      <c r="I3" s="104"/>
    </row>
    <row r="4" spans="1:9" x14ac:dyDescent="0.2">
      <c r="A4" s="109" t="s">
        <v>107</v>
      </c>
      <c r="B4" s="78" t="s">
        <v>113</v>
      </c>
      <c r="C4" s="78"/>
      <c r="D4" s="110"/>
      <c r="E4" s="108"/>
      <c r="F4" s="101"/>
      <c r="G4" s="102"/>
      <c r="H4" s="103"/>
      <c r="I4" s="104"/>
    </row>
    <row r="5" spans="1:9" x14ac:dyDescent="0.2">
      <c r="A5" s="111" t="s">
        <v>107</v>
      </c>
      <c r="B5" s="112" t="s">
        <v>114</v>
      </c>
      <c r="C5" s="112"/>
      <c r="D5" s="113"/>
      <c r="E5" s="108"/>
      <c r="F5" s="101"/>
      <c r="G5" s="102"/>
      <c r="H5" s="103"/>
      <c r="I5" s="104"/>
    </row>
    <row r="6" spans="1:9" x14ac:dyDescent="0.2">
      <c r="A6" s="109" t="s">
        <v>107</v>
      </c>
      <c r="B6" s="78" t="s">
        <v>115</v>
      </c>
      <c r="C6" s="78"/>
      <c r="D6" s="110"/>
      <c r="E6" s="108"/>
      <c r="F6" s="101"/>
      <c r="G6" s="102"/>
      <c r="H6" s="103"/>
      <c r="I6" s="104"/>
    </row>
    <row r="7" spans="1:9" x14ac:dyDescent="0.2">
      <c r="A7" s="109"/>
      <c r="B7" s="78" t="s">
        <v>116</v>
      </c>
      <c r="C7" s="78"/>
      <c r="D7" s="110"/>
      <c r="E7" s="108"/>
      <c r="F7" s="101"/>
      <c r="G7" s="102"/>
      <c r="H7" s="103"/>
      <c r="I7" s="104"/>
    </row>
    <row r="8" spans="1:9" x14ac:dyDescent="0.2">
      <c r="A8" s="109" t="s">
        <v>107</v>
      </c>
      <c r="B8" s="78" t="s">
        <v>117</v>
      </c>
      <c r="C8" s="78"/>
      <c r="D8" s="110"/>
      <c r="E8" s="108"/>
      <c r="F8" s="101"/>
      <c r="G8" s="102"/>
      <c r="H8" s="103"/>
      <c r="I8" s="104"/>
    </row>
    <row r="9" spans="1:9" x14ac:dyDescent="0.2">
      <c r="A9" s="109" t="s">
        <v>107</v>
      </c>
      <c r="B9" s="78" t="s">
        <v>108</v>
      </c>
      <c r="C9" s="78"/>
      <c r="D9" s="110"/>
      <c r="E9" s="108"/>
      <c r="F9" s="101"/>
      <c r="G9" s="102"/>
      <c r="H9" s="103"/>
      <c r="I9" s="104"/>
    </row>
    <row r="10" spans="1:9" x14ac:dyDescent="0.2">
      <c r="A10" s="109" t="s">
        <v>107</v>
      </c>
      <c r="B10" s="114" t="s">
        <v>118</v>
      </c>
      <c r="C10" s="114"/>
      <c r="D10" s="106"/>
      <c r="E10" s="108"/>
      <c r="F10" s="101"/>
      <c r="G10" s="102"/>
      <c r="H10" s="103"/>
      <c r="I10" s="105"/>
    </row>
    <row r="11" spans="1:9" x14ac:dyDescent="0.2">
      <c r="A11" s="109"/>
      <c r="B11" s="114" t="s">
        <v>119</v>
      </c>
      <c r="C11" s="114"/>
      <c r="D11" s="106"/>
      <c r="E11" s="108"/>
      <c r="F11" s="101"/>
      <c r="G11" s="102"/>
      <c r="H11" s="103"/>
      <c r="I11" s="105"/>
    </row>
    <row r="12" spans="1:9" x14ac:dyDescent="0.2">
      <c r="A12" s="109" t="s">
        <v>107</v>
      </c>
      <c r="B12" s="114" t="s">
        <v>120</v>
      </c>
      <c r="C12" s="114"/>
      <c r="D12" s="106"/>
      <c r="E12" s="108"/>
      <c r="F12" s="101"/>
      <c r="G12" s="102"/>
      <c r="H12" s="103"/>
      <c r="I12" s="105"/>
    </row>
    <row r="13" spans="1:9" x14ac:dyDescent="0.2">
      <c r="A13" s="109"/>
      <c r="B13" s="114" t="s">
        <v>121</v>
      </c>
      <c r="C13" s="114"/>
      <c r="D13" s="106"/>
      <c r="E13" s="108"/>
      <c r="F13" s="101"/>
      <c r="G13" s="102"/>
      <c r="H13" s="103"/>
      <c r="I13" s="105"/>
    </row>
    <row r="14" spans="1:9" x14ac:dyDescent="0.2">
      <c r="A14" s="109"/>
      <c r="B14" s="114"/>
      <c r="C14" s="114"/>
      <c r="D14" s="106"/>
      <c r="E14" s="108"/>
      <c r="F14" s="101"/>
      <c r="G14" s="102"/>
      <c r="H14" s="103"/>
      <c r="I14" s="105"/>
    </row>
    <row r="15" spans="1:9" x14ac:dyDescent="0.2">
      <c r="A15" s="109"/>
      <c r="B15" s="107" t="s">
        <v>122</v>
      </c>
      <c r="C15" s="115"/>
      <c r="D15" s="106"/>
      <c r="E15" s="108"/>
      <c r="F15" s="101"/>
      <c r="G15" s="102"/>
      <c r="H15" s="103"/>
      <c r="I15" s="105"/>
    </row>
    <row r="16" spans="1:9" x14ac:dyDescent="0.2">
      <c r="A16" s="109" t="s">
        <v>107</v>
      </c>
      <c r="B16" s="115" t="s">
        <v>109</v>
      </c>
      <c r="C16" s="78"/>
      <c r="D16" s="110"/>
      <c r="E16" s="108"/>
      <c r="F16" s="101"/>
      <c r="G16" s="102"/>
      <c r="H16" s="103"/>
      <c r="I16" s="104"/>
    </row>
    <row r="17" spans="1:9" x14ac:dyDescent="0.2">
      <c r="A17" s="109" t="s">
        <v>107</v>
      </c>
      <c r="B17" s="78" t="s">
        <v>123</v>
      </c>
      <c r="C17" s="78"/>
      <c r="D17" s="106"/>
      <c r="E17" s="108"/>
      <c r="F17" s="101"/>
      <c r="G17" s="102"/>
      <c r="H17" s="103"/>
      <c r="I17" s="105"/>
    </row>
    <row r="18" spans="1:9" x14ac:dyDescent="0.2">
      <c r="A18" s="109" t="s">
        <v>107</v>
      </c>
      <c r="B18" s="78" t="s">
        <v>124</v>
      </c>
      <c r="C18" s="78"/>
      <c r="D18" s="106"/>
      <c r="E18" s="108"/>
      <c r="F18" s="101"/>
      <c r="G18" s="102"/>
      <c r="H18" s="103"/>
      <c r="I18" s="105"/>
    </row>
    <row r="19" spans="1:9" x14ac:dyDescent="0.2">
      <c r="A19" s="109" t="s">
        <v>107</v>
      </c>
      <c r="B19" s="78" t="s">
        <v>125</v>
      </c>
      <c r="C19" s="78"/>
      <c r="D19" s="106"/>
      <c r="E19" s="108"/>
      <c r="F19" s="101"/>
      <c r="G19" s="102"/>
      <c r="H19" s="103"/>
      <c r="I19" s="105"/>
    </row>
    <row r="20" spans="1:9" x14ac:dyDescent="0.2">
      <c r="A20" s="109" t="s">
        <v>107</v>
      </c>
      <c r="B20" s="115" t="s">
        <v>126</v>
      </c>
      <c r="C20" s="78"/>
      <c r="D20" s="106"/>
      <c r="E20" s="108"/>
      <c r="F20" s="101"/>
      <c r="G20" s="102"/>
      <c r="H20" s="103"/>
      <c r="I20" s="105"/>
    </row>
    <row r="21" spans="1:9" x14ac:dyDescent="0.2">
      <c r="A21" s="109"/>
      <c r="B21" s="115" t="s">
        <v>127</v>
      </c>
      <c r="C21" s="78"/>
      <c r="D21" s="106"/>
      <c r="E21" s="108"/>
      <c r="F21" s="101"/>
      <c r="G21" s="102"/>
      <c r="H21" s="103"/>
      <c r="I21" s="105"/>
    </row>
    <row r="22" spans="1:9" x14ac:dyDescent="0.2">
      <c r="A22" s="116"/>
      <c r="B22" s="105"/>
      <c r="C22" s="105"/>
      <c r="D22" s="105"/>
      <c r="E22" s="105"/>
      <c r="F22" s="105"/>
      <c r="G22" s="102"/>
      <c r="H22" s="103"/>
      <c r="I22" s="105"/>
    </row>
    <row r="23" spans="1:9" x14ac:dyDescent="0.2">
      <c r="A23" s="105"/>
      <c r="B23" s="107" t="s">
        <v>128</v>
      </c>
      <c r="C23" s="105"/>
      <c r="D23" s="105"/>
      <c r="E23" s="105"/>
      <c r="F23" s="105"/>
      <c r="G23" s="102"/>
      <c r="H23" s="103"/>
      <c r="I23" s="105"/>
    </row>
    <row r="24" spans="1:9" x14ac:dyDescent="0.2">
      <c r="A24" s="109" t="s">
        <v>107</v>
      </c>
      <c r="B24" s="112" t="s">
        <v>129</v>
      </c>
      <c r="C24" s="105"/>
      <c r="D24" s="105"/>
      <c r="E24" s="105"/>
      <c r="F24" s="105"/>
      <c r="G24" s="102"/>
      <c r="H24" s="103"/>
      <c r="I24" s="105"/>
    </row>
    <row r="25" spans="1:9" x14ac:dyDescent="0.2">
      <c r="A25" s="109" t="s">
        <v>107</v>
      </c>
      <c r="B25" s="112" t="s">
        <v>130</v>
      </c>
      <c r="C25" s="105"/>
      <c r="D25" s="105"/>
      <c r="E25" s="105"/>
      <c r="F25" s="105"/>
      <c r="G25" s="102"/>
      <c r="H25" s="103"/>
      <c r="I25" s="105"/>
    </row>
    <row r="26" spans="1:9" x14ac:dyDescent="0.2">
      <c r="A26" s="109" t="s">
        <v>107</v>
      </c>
      <c r="B26" s="112" t="s">
        <v>131</v>
      </c>
      <c r="C26" s="105"/>
      <c r="D26" s="105"/>
      <c r="E26" s="105"/>
      <c r="F26" s="105"/>
      <c r="G26" s="102"/>
      <c r="H26" s="103"/>
      <c r="I26" s="105"/>
    </row>
    <row r="27" spans="1:9" x14ac:dyDescent="0.2">
      <c r="B27" s="92"/>
      <c r="C27" s="93"/>
    </row>
    <row r="28" spans="1:9" x14ac:dyDescent="0.2">
      <c r="B28" s="88"/>
      <c r="C28" s="93"/>
    </row>
    <row r="29" spans="1:9" x14ac:dyDescent="0.2">
      <c r="B29" s="88"/>
      <c r="C29" s="93"/>
    </row>
    <row r="30" spans="1:9" x14ac:dyDescent="0.2">
      <c r="B30" s="88"/>
      <c r="C30" s="93"/>
    </row>
    <row r="31" spans="1:9" x14ac:dyDescent="0.2">
      <c r="B31" s="88"/>
      <c r="C31" s="93"/>
    </row>
    <row r="32" spans="1:9" x14ac:dyDescent="0.2">
      <c r="B32" s="90"/>
      <c r="C32" s="93"/>
    </row>
    <row r="33" spans="2:11" x14ac:dyDescent="0.2">
      <c r="B33" s="88"/>
      <c r="C33" s="93"/>
    </row>
    <row r="34" spans="2:11" x14ac:dyDescent="0.2">
      <c r="B34" s="90"/>
      <c r="C34" s="93"/>
    </row>
    <row r="35" spans="2:11" x14ac:dyDescent="0.2">
      <c r="B35" s="88"/>
      <c r="C35" s="93"/>
    </row>
    <row r="36" spans="2:11" x14ac:dyDescent="0.2">
      <c r="B36" s="88"/>
      <c r="C36" s="93"/>
    </row>
    <row r="37" spans="2:11" x14ac:dyDescent="0.2">
      <c r="B37" s="88"/>
      <c r="C37" s="93"/>
    </row>
    <row r="38" spans="2:11" x14ac:dyDescent="0.2">
      <c r="B38" s="90"/>
      <c r="C38" s="93"/>
    </row>
    <row r="39" spans="2:11" x14ac:dyDescent="0.2">
      <c r="B39" s="94"/>
      <c r="C39" s="91"/>
    </row>
    <row r="40" spans="2:11" ht="15" x14ac:dyDescent="0.25">
      <c r="B40" s="95"/>
      <c r="C40" s="91"/>
      <c r="D40" s="96"/>
      <c r="E40" s="96"/>
      <c r="F40" s="96"/>
      <c r="G40" s="97"/>
      <c r="H40" s="97"/>
      <c r="I40" s="97"/>
      <c r="J40" s="97"/>
      <c r="K40" s="97"/>
    </row>
    <row r="41" spans="2:11" ht="15" x14ac:dyDescent="0.25">
      <c r="B41" s="95"/>
      <c r="C41" s="91"/>
      <c r="D41" s="96"/>
      <c r="E41" s="96"/>
      <c r="F41" s="96"/>
      <c r="G41" s="97"/>
      <c r="H41" s="97"/>
      <c r="I41" s="97"/>
      <c r="J41" s="97"/>
      <c r="K41" s="97"/>
    </row>
    <row r="42" spans="2:11" ht="15" x14ac:dyDescent="0.25">
      <c r="B42" s="90"/>
      <c r="C42" s="98"/>
      <c r="E42" s="96"/>
      <c r="F42" s="96"/>
      <c r="G42" s="97"/>
      <c r="H42" s="97"/>
      <c r="I42" s="97"/>
      <c r="J42" s="97"/>
      <c r="K42" s="97"/>
    </row>
    <row r="43" spans="2:11" ht="15" x14ac:dyDescent="0.25">
      <c r="B43" s="90"/>
      <c r="C43" s="85"/>
      <c r="E43" s="96"/>
      <c r="F43" s="96"/>
      <c r="G43" s="97"/>
      <c r="H43" s="97"/>
      <c r="I43" s="97"/>
      <c r="J43" s="97"/>
      <c r="K43" s="97"/>
    </row>
    <row r="44" spans="2:11" ht="15" x14ac:dyDescent="0.25">
      <c r="B44" s="90"/>
      <c r="C44" s="85"/>
      <c r="E44" s="96"/>
      <c r="F44" s="96"/>
      <c r="G44" s="97"/>
      <c r="H44" s="97"/>
      <c r="I44" s="97"/>
      <c r="J44" s="97"/>
      <c r="K44" s="97"/>
    </row>
    <row r="45" spans="2:11" ht="15" x14ac:dyDescent="0.25">
      <c r="B45" s="90"/>
      <c r="C45" s="85"/>
      <c r="E45" s="96"/>
      <c r="F45" s="96"/>
      <c r="G45" s="97"/>
      <c r="H45" s="97"/>
      <c r="I45" s="97"/>
      <c r="J45" s="97"/>
      <c r="K45" s="97"/>
    </row>
    <row r="46" spans="2:11" ht="15" x14ac:dyDescent="0.25">
      <c r="B46" s="90"/>
      <c r="C46" s="98"/>
      <c r="D46" s="96"/>
      <c r="E46" s="96"/>
      <c r="F46" s="96"/>
      <c r="G46" s="97"/>
      <c r="H46" s="97"/>
      <c r="I46" s="97"/>
      <c r="J46" s="97"/>
      <c r="K46" s="97"/>
    </row>
    <row r="47" spans="2:11" ht="15" x14ac:dyDescent="0.25">
      <c r="B47" s="90"/>
      <c r="C47" s="85"/>
      <c r="D47" s="96"/>
      <c r="E47" s="96"/>
      <c r="F47" s="96"/>
      <c r="G47" s="97"/>
      <c r="H47" s="97"/>
      <c r="I47" s="97"/>
      <c r="J47" s="97"/>
      <c r="K47" s="97"/>
    </row>
    <row r="48" spans="2:11" ht="15" x14ac:dyDescent="0.25">
      <c r="B48" s="90"/>
      <c r="C48" s="85"/>
      <c r="D48" s="97"/>
      <c r="E48" s="97"/>
      <c r="F48" s="97"/>
      <c r="G48" s="97"/>
      <c r="H48" s="97"/>
      <c r="I48" s="97"/>
      <c r="J48" s="97"/>
      <c r="K48" s="97"/>
    </row>
    <row r="49" spans="2:11" ht="15" x14ac:dyDescent="0.25">
      <c r="B49" s="90"/>
      <c r="C49" s="85"/>
      <c r="D49" s="96"/>
      <c r="E49" s="96"/>
      <c r="F49" s="96"/>
      <c r="G49" s="97"/>
      <c r="H49" s="97"/>
      <c r="I49" s="97"/>
      <c r="J49" s="97"/>
      <c r="K49" s="97"/>
    </row>
    <row r="50" spans="2:11" ht="15" x14ac:dyDescent="0.25">
      <c r="B50" s="90"/>
      <c r="C50" s="85"/>
      <c r="D50" s="96"/>
      <c r="E50" s="96"/>
      <c r="F50" s="96"/>
      <c r="G50" s="97"/>
      <c r="H50" s="97"/>
      <c r="I50" s="97"/>
      <c r="J50" s="97"/>
      <c r="K50" s="97"/>
    </row>
    <row r="51" spans="2:11" ht="15" x14ac:dyDescent="0.25">
      <c r="B51" s="90"/>
      <c r="C51" s="98"/>
      <c r="D51" s="96"/>
      <c r="E51" s="96"/>
      <c r="F51" s="96"/>
      <c r="G51" s="97"/>
      <c r="H51" s="97"/>
      <c r="I51" s="97"/>
      <c r="J51" s="97"/>
      <c r="K51" s="97"/>
    </row>
    <row r="52" spans="2:11" ht="15" x14ac:dyDescent="0.25">
      <c r="B52" s="90"/>
      <c r="C52" s="85"/>
      <c r="D52" s="96"/>
      <c r="E52" s="96"/>
      <c r="F52" s="96"/>
      <c r="G52" s="97"/>
      <c r="H52" s="97"/>
      <c r="I52" s="97"/>
      <c r="J52" s="97"/>
      <c r="K52" s="97"/>
    </row>
    <row r="53" spans="2:11" ht="15" x14ac:dyDescent="0.25">
      <c r="B53" s="90"/>
      <c r="C53" s="85"/>
      <c r="D53" s="96"/>
      <c r="E53" s="96"/>
      <c r="F53" s="96"/>
      <c r="G53" s="97"/>
      <c r="H53" s="97"/>
      <c r="I53" s="97"/>
      <c r="J53" s="97"/>
      <c r="K53" s="97"/>
    </row>
    <row r="54" spans="2:11" ht="15" x14ac:dyDescent="0.25">
      <c r="B54" s="90"/>
      <c r="C54" s="85"/>
      <c r="D54" s="96"/>
      <c r="E54" s="96"/>
      <c r="F54" s="96"/>
      <c r="G54" s="97"/>
      <c r="H54" s="97"/>
      <c r="I54" s="97"/>
      <c r="J54" s="97"/>
      <c r="K54" s="97"/>
    </row>
    <row r="55" spans="2:11" s="96" customFormat="1" ht="15" x14ac:dyDescent="0.25">
      <c r="B55" s="90"/>
      <c r="C55" s="98"/>
    </row>
    <row r="56" spans="2:11" s="96" customFormat="1" ht="15" x14ac:dyDescent="0.25">
      <c r="B56" s="90"/>
      <c r="C56" s="99"/>
    </row>
    <row r="57" spans="2:11" s="96" customFormat="1" ht="15" x14ac:dyDescent="0.25">
      <c r="B57" s="94"/>
      <c r="C57" s="100"/>
    </row>
    <row r="128" spans="2:2" x14ac:dyDescent="0.2">
      <c r="B128"/>
    </row>
    <row r="129" spans="1:4" x14ac:dyDescent="0.2">
      <c r="A129" s="101"/>
      <c r="B129" s="102"/>
      <c r="C129" s="103"/>
      <c r="D129" s="104"/>
    </row>
    <row r="130" spans="1:4" x14ac:dyDescent="0.2">
      <c r="A130" s="101"/>
      <c r="B130" s="102"/>
      <c r="C130" s="103"/>
      <c r="D130" s="104"/>
    </row>
    <row r="131" spans="1:4" x14ac:dyDescent="0.2">
      <c r="A131" s="101"/>
      <c r="B131" s="102"/>
      <c r="C131" s="103"/>
      <c r="D131" s="104"/>
    </row>
    <row r="132" spans="1:4" x14ac:dyDescent="0.2">
      <c r="A132" s="101"/>
      <c r="B132" s="102"/>
      <c r="C132" s="103"/>
      <c r="D132" s="104"/>
    </row>
    <row r="133" spans="1:4" x14ac:dyDescent="0.2">
      <c r="A133" s="101"/>
      <c r="B133" s="102"/>
      <c r="C133" s="103"/>
      <c r="D133" s="104"/>
    </row>
    <row r="134" spans="1:4" x14ac:dyDescent="0.2">
      <c r="A134" s="101"/>
      <c r="B134" s="102"/>
      <c r="C134" s="103"/>
      <c r="D134" s="104"/>
    </row>
    <row r="135" spans="1:4" x14ac:dyDescent="0.2">
      <c r="A135" s="101"/>
      <c r="B135" s="102"/>
      <c r="C135" s="103"/>
      <c r="D135" s="104"/>
    </row>
    <row r="136" spans="1:4" x14ac:dyDescent="0.2">
      <c r="A136" s="101"/>
      <c r="B136" s="102"/>
      <c r="C136" s="103"/>
      <c r="D136" s="104"/>
    </row>
    <row r="137" spans="1:4" x14ac:dyDescent="0.2">
      <c r="A137" s="101"/>
      <c r="B137" s="102"/>
      <c r="C137" s="103"/>
      <c r="D137" s="104"/>
    </row>
    <row r="138" spans="1:4" x14ac:dyDescent="0.2">
      <c r="A138" s="101"/>
      <c r="B138" s="102"/>
      <c r="C138" s="103"/>
      <c r="D138" s="104"/>
    </row>
    <row r="139" spans="1:4" x14ac:dyDescent="0.2">
      <c r="A139" s="101"/>
      <c r="B139" s="102"/>
      <c r="C139" s="103"/>
      <c r="D139" s="104"/>
    </row>
    <row r="140" spans="1:4" x14ac:dyDescent="0.2">
      <c r="A140" s="101"/>
      <c r="B140" s="102"/>
      <c r="C140" s="103"/>
      <c r="D140" s="104"/>
    </row>
    <row r="141" spans="1:4" x14ac:dyDescent="0.2">
      <c r="A141" s="101"/>
      <c r="B141" s="102"/>
      <c r="C141" s="103"/>
      <c r="D141" s="104"/>
    </row>
    <row r="142" spans="1:4" x14ac:dyDescent="0.2">
      <c r="A142" s="101"/>
      <c r="B142" s="104"/>
      <c r="C142" s="104"/>
      <c r="D142" s="104"/>
    </row>
    <row r="143" spans="1:4" x14ac:dyDescent="0.2">
      <c r="A143" s="101"/>
      <c r="B143" s="104"/>
      <c r="C143" s="104"/>
      <c r="D143" s="104"/>
    </row>
    <row r="144" spans="1:4" x14ac:dyDescent="0.2">
      <c r="A144" s="101"/>
      <c r="B144" s="104"/>
      <c r="C144" s="104"/>
      <c r="D144" s="104"/>
    </row>
    <row r="145" spans="1:4" x14ac:dyDescent="0.2">
      <c r="A145" s="101"/>
      <c r="B145" s="104"/>
      <c r="C145" s="104"/>
      <c r="D145" s="104"/>
    </row>
    <row r="146" spans="1:4" x14ac:dyDescent="0.2">
      <c r="A146" s="101"/>
      <c r="B146" s="102"/>
      <c r="C146" s="103"/>
      <c r="D146" s="105"/>
    </row>
    <row r="147" spans="1:4" x14ac:dyDescent="0.2">
      <c r="A147" s="101"/>
      <c r="B147" s="102"/>
      <c r="C147" s="103"/>
      <c r="D147" s="105"/>
    </row>
    <row r="148" spans="1:4" x14ac:dyDescent="0.2">
      <c r="A148" s="101"/>
      <c r="B148" s="102"/>
      <c r="C148" s="103"/>
      <c r="D148" s="105"/>
    </row>
    <row r="149" spans="1:4" x14ac:dyDescent="0.2">
      <c r="A149" s="101"/>
      <c r="B149" s="102"/>
      <c r="C149" s="103"/>
      <c r="D149" s="105"/>
    </row>
    <row r="150" spans="1:4" x14ac:dyDescent="0.2">
      <c r="A150" s="101"/>
      <c r="B150" s="102"/>
      <c r="C150" s="103"/>
      <c r="D150" s="105"/>
    </row>
    <row r="151" spans="1:4" x14ac:dyDescent="0.2">
      <c r="A151" s="101"/>
      <c r="B151" s="102"/>
      <c r="C151" s="103"/>
      <c r="D151" s="105"/>
    </row>
    <row r="152" spans="1:4" x14ac:dyDescent="0.2">
      <c r="A152" s="101"/>
      <c r="B152" s="102"/>
      <c r="C152" s="103"/>
      <c r="D152" s="105"/>
    </row>
    <row r="153" spans="1:4" x14ac:dyDescent="0.2">
      <c r="A153" s="101"/>
      <c r="B153" s="102"/>
      <c r="C153" s="103"/>
      <c r="D153" s="105"/>
    </row>
    <row r="154" spans="1:4" x14ac:dyDescent="0.2">
      <c r="A154" s="101"/>
      <c r="B154" s="102"/>
      <c r="C154" s="103"/>
      <c r="D154" s="105"/>
    </row>
    <row r="155" spans="1:4" x14ac:dyDescent="0.2">
      <c r="A155" s="101"/>
      <c r="B155" s="102"/>
      <c r="C155" s="103"/>
      <c r="D155" s="105"/>
    </row>
    <row r="156" spans="1:4" x14ac:dyDescent="0.2">
      <c r="A156" s="101"/>
      <c r="B156" s="102"/>
      <c r="C156" s="103"/>
      <c r="D156" s="105"/>
    </row>
    <row r="157" spans="1:4" x14ac:dyDescent="0.2">
      <c r="A157" s="101"/>
      <c r="B157" s="102"/>
      <c r="C157" s="103"/>
      <c r="D157" s="105"/>
    </row>
    <row r="158" spans="1:4" x14ac:dyDescent="0.2">
      <c r="A158" s="101"/>
      <c r="B158" s="102"/>
      <c r="C158" s="103"/>
      <c r="D158" s="105"/>
    </row>
    <row r="159" spans="1:4" x14ac:dyDescent="0.2">
      <c r="A159" s="101"/>
      <c r="B159" s="102"/>
      <c r="C159" s="103"/>
      <c r="D159" s="105"/>
    </row>
    <row r="160" spans="1:4" x14ac:dyDescent="0.2">
      <c r="A160" s="101"/>
      <c r="B160" s="102"/>
      <c r="C160" s="103"/>
      <c r="D160" s="105"/>
    </row>
    <row r="161" spans="1:4" x14ac:dyDescent="0.2">
      <c r="A161" s="101"/>
      <c r="B161" s="102"/>
      <c r="C161" s="103"/>
      <c r="D161" s="105"/>
    </row>
    <row r="162" spans="1:4" x14ac:dyDescent="0.2">
      <c r="A162" s="105"/>
      <c r="B162" s="102"/>
      <c r="C162" s="103"/>
      <c r="D162" s="105"/>
    </row>
    <row r="163" spans="1:4" x14ac:dyDescent="0.2">
      <c r="A163" s="105"/>
      <c r="B163" s="102"/>
      <c r="C163" s="103"/>
      <c r="D163" s="105"/>
    </row>
    <row r="164" spans="1:4" x14ac:dyDescent="0.2">
      <c r="A164" s="105"/>
      <c r="B164" s="102"/>
      <c r="C164" s="103"/>
      <c r="D164" s="105"/>
    </row>
    <row r="165" spans="1:4" x14ac:dyDescent="0.2">
      <c r="A165" s="105"/>
      <c r="B165" s="102"/>
      <c r="C165" s="103"/>
      <c r="D165" s="105"/>
    </row>
    <row r="166" spans="1:4" x14ac:dyDescent="0.2">
      <c r="A166" s="105"/>
      <c r="B166" s="102"/>
      <c r="C166" s="103"/>
      <c r="D166" s="105"/>
    </row>
    <row r="167" spans="1:4" x14ac:dyDescent="0.2">
      <c r="A167" s="105"/>
      <c r="B167" s="102"/>
      <c r="C167" s="103"/>
      <c r="D167" s="105"/>
    </row>
    <row r="168" spans="1:4" x14ac:dyDescent="0.2">
      <c r="A168" s="105"/>
      <c r="B168" s="102"/>
      <c r="C168" s="103"/>
      <c r="D168" s="105"/>
    </row>
    <row r="169" spans="1:4" x14ac:dyDescent="0.2">
      <c r="A169" s="105"/>
      <c r="B169" s="102"/>
      <c r="C169" s="103"/>
      <c r="D169" s="105"/>
    </row>
    <row r="170" spans="1:4" x14ac:dyDescent="0.2">
      <c r="A170" s="105"/>
      <c r="B170" s="102"/>
      <c r="C170" s="103"/>
      <c r="D170" s="105"/>
    </row>
    <row r="171" spans="1:4" x14ac:dyDescent="0.2">
      <c r="B171"/>
    </row>
    <row r="172" spans="1:4" x14ac:dyDescent="0.2">
      <c r="B172"/>
    </row>
    <row r="173" spans="1:4" x14ac:dyDescent="0.2">
      <c r="B173"/>
    </row>
  </sheetData>
  <sheetProtection password="F783" sheet="1" selectLockedCells="1"/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1:O128"/>
  <sheetViews>
    <sheetView view="pageBreakPreview" zoomScaleNormal="100" zoomScaleSheetLayoutView="100" workbookViewId="0">
      <selection activeCell="F22" sqref="F22"/>
    </sheetView>
  </sheetViews>
  <sheetFormatPr defaultRowHeight="12.75" x14ac:dyDescent="0.2"/>
  <cols>
    <col min="1" max="1" width="2.5703125" style="131" customWidth="1"/>
    <col min="2" max="2" width="4.42578125" style="131" customWidth="1"/>
    <col min="3" max="3" width="44.85546875" style="183" customWidth="1"/>
    <col min="4" max="4" width="6.28515625" style="131" customWidth="1"/>
    <col min="5" max="5" width="8.42578125" style="147" bestFit="1" customWidth="1"/>
    <col min="6" max="6" width="9.5703125" style="134" customWidth="1"/>
    <col min="7" max="7" width="13.28515625" style="134" customWidth="1"/>
    <col min="8" max="8" width="20.42578125" style="182" customWidth="1"/>
    <col min="9" max="9" width="11.7109375" style="163" customWidth="1"/>
    <col min="10" max="11" width="11.7109375" style="178" customWidth="1"/>
    <col min="12" max="12" width="9.85546875" style="125" customWidth="1"/>
    <col min="13" max="13" width="7.85546875" style="125" customWidth="1"/>
    <col min="14" max="14" width="10.140625" style="125" bestFit="1" customWidth="1"/>
    <col min="15" max="15" width="9" style="125" customWidth="1"/>
    <col min="16" max="16384" width="9.140625" style="125"/>
  </cols>
  <sheetData>
    <row r="1" spans="1:15" ht="12.75" customHeight="1" x14ac:dyDescent="0.2">
      <c r="A1" s="122" t="s">
        <v>100</v>
      </c>
      <c r="B1" s="122"/>
      <c r="C1" s="123"/>
      <c r="D1" s="122"/>
      <c r="E1" s="122"/>
      <c r="F1" s="122"/>
      <c r="G1" s="122"/>
      <c r="H1" s="162"/>
      <c r="J1" s="164"/>
      <c r="K1" s="164"/>
      <c r="L1" s="155"/>
      <c r="M1" s="155"/>
      <c r="N1" s="155"/>
    </row>
    <row r="2" spans="1:15" s="130" customFormat="1" x14ac:dyDescent="0.2">
      <c r="A2" s="126" t="s">
        <v>0</v>
      </c>
      <c r="B2" s="126"/>
      <c r="C2" s="127" t="s">
        <v>1</v>
      </c>
      <c r="D2" s="126" t="s">
        <v>2</v>
      </c>
      <c r="E2" s="128" t="s">
        <v>3</v>
      </c>
      <c r="F2" s="129" t="s">
        <v>4</v>
      </c>
      <c r="G2" s="129" t="s">
        <v>5</v>
      </c>
      <c r="H2" s="162"/>
      <c r="I2" s="163"/>
      <c r="J2" s="164"/>
      <c r="K2" s="164"/>
      <c r="L2" s="155"/>
      <c r="M2" s="155"/>
      <c r="N2" s="155"/>
      <c r="O2" s="187"/>
    </row>
    <row r="3" spans="1:15" x14ac:dyDescent="0.2">
      <c r="C3" s="132"/>
      <c r="E3" s="133"/>
      <c r="G3" s="135"/>
      <c r="H3" s="162"/>
      <c r="J3" s="164"/>
      <c r="K3" s="164"/>
      <c r="L3" s="155"/>
      <c r="M3" s="155"/>
      <c r="N3" s="155"/>
      <c r="O3" s="187"/>
    </row>
    <row r="4" spans="1:15" s="145" customFormat="1" ht="16.5" thickBot="1" x14ac:dyDescent="0.25">
      <c r="A4" s="138"/>
      <c r="B4" s="139" t="s">
        <v>99</v>
      </c>
      <c r="C4" s="140" t="s">
        <v>132</v>
      </c>
      <c r="D4" s="141"/>
      <c r="E4" s="142"/>
      <c r="F4" s="143"/>
      <c r="G4" s="144"/>
      <c r="H4" s="162"/>
      <c r="I4" s="163"/>
      <c r="J4" s="164"/>
      <c r="K4" s="164"/>
      <c r="L4" s="155"/>
      <c r="M4" s="155"/>
      <c r="N4" s="155"/>
      <c r="O4" s="194"/>
    </row>
    <row r="5" spans="1:15" s="145" customFormat="1" ht="15.75" x14ac:dyDescent="0.2">
      <c r="A5" s="195"/>
      <c r="B5" s="196"/>
      <c r="C5" s="197"/>
      <c r="D5" s="213"/>
      <c r="E5" s="214"/>
      <c r="F5" s="215"/>
      <c r="G5" s="216"/>
      <c r="H5" s="162"/>
      <c r="I5" s="163"/>
      <c r="J5" s="164"/>
      <c r="K5" s="164"/>
      <c r="L5" s="155"/>
      <c r="M5" s="155"/>
      <c r="N5" s="155"/>
      <c r="O5" s="194"/>
    </row>
    <row r="6" spans="1:15" ht="38.25" x14ac:dyDescent="0.2">
      <c r="A6" s="149"/>
      <c r="B6" s="150">
        <v>1</v>
      </c>
      <c r="C6" s="132" t="s">
        <v>134</v>
      </c>
      <c r="D6" s="201" t="s">
        <v>133</v>
      </c>
      <c r="E6" s="204">
        <f>52*1.95</f>
        <v>101.4</v>
      </c>
      <c r="F6" s="121"/>
      <c r="G6" s="203">
        <f>E6*F6</f>
        <v>0</v>
      </c>
      <c r="H6" s="162"/>
      <c r="J6" s="164"/>
      <c r="K6" s="164"/>
      <c r="L6" s="155"/>
      <c r="M6" s="155"/>
      <c r="N6" s="155"/>
      <c r="O6" s="194"/>
    </row>
    <row r="7" spans="1:15" s="206" customFormat="1" x14ac:dyDescent="0.2">
      <c r="A7" s="217"/>
      <c r="B7" s="150"/>
      <c r="C7" s="132"/>
      <c r="D7" s="218"/>
      <c r="E7" s="202"/>
      <c r="F7" s="203"/>
      <c r="G7" s="205"/>
      <c r="H7" s="219"/>
      <c r="I7" s="163"/>
      <c r="J7" s="164"/>
      <c r="K7" s="164"/>
      <c r="L7" s="155"/>
      <c r="M7" s="155"/>
      <c r="N7" s="155"/>
      <c r="O7" s="187"/>
    </row>
    <row r="8" spans="1:15" s="206" customFormat="1" x14ac:dyDescent="0.2">
      <c r="A8" s="149"/>
      <c r="B8" s="150">
        <v>2</v>
      </c>
      <c r="C8" s="132" t="s">
        <v>135</v>
      </c>
      <c r="D8" s="201" t="s">
        <v>137</v>
      </c>
      <c r="E8" s="202">
        <v>11700</v>
      </c>
      <c r="F8" s="121"/>
      <c r="G8" s="203">
        <f>E8*F8</f>
        <v>0</v>
      </c>
      <c r="H8" s="219"/>
      <c r="I8" s="163"/>
      <c r="J8" s="164"/>
      <c r="K8" s="164"/>
      <c r="L8" s="155"/>
      <c r="M8" s="155"/>
      <c r="N8" s="155"/>
      <c r="O8" s="187"/>
    </row>
    <row r="9" spans="1:15" s="206" customFormat="1" x14ac:dyDescent="0.2">
      <c r="A9" s="217"/>
      <c r="B9" s="150"/>
      <c r="C9" s="132"/>
      <c r="D9" s="218"/>
      <c r="E9" s="204"/>
      <c r="F9" s="203"/>
      <c r="G9" s="205"/>
      <c r="H9" s="162"/>
      <c r="I9" s="163"/>
      <c r="J9" s="164"/>
      <c r="K9" s="164"/>
      <c r="L9" s="155"/>
      <c r="M9" s="155"/>
      <c r="N9" s="155"/>
      <c r="O9" s="187"/>
    </row>
    <row r="10" spans="1:15" s="206" customFormat="1" x14ac:dyDescent="0.2">
      <c r="A10" s="149"/>
      <c r="B10" s="150">
        <v>3</v>
      </c>
      <c r="C10" s="132" t="s">
        <v>138</v>
      </c>
      <c r="D10" s="201" t="s">
        <v>137</v>
      </c>
      <c r="E10" s="202">
        <v>1000</v>
      </c>
      <c r="F10" s="121"/>
      <c r="G10" s="203">
        <f>E10*F10</f>
        <v>0</v>
      </c>
      <c r="H10" s="162"/>
      <c r="I10" s="163"/>
      <c r="J10" s="164"/>
      <c r="K10" s="164"/>
      <c r="L10" s="155"/>
      <c r="M10" s="155"/>
      <c r="N10" s="155"/>
      <c r="O10" s="187"/>
    </row>
    <row r="11" spans="1:15" x14ac:dyDescent="0.2">
      <c r="A11" s="146"/>
      <c r="B11" s="150"/>
      <c r="D11" s="220"/>
      <c r="E11" s="204"/>
      <c r="F11" s="203"/>
      <c r="G11" s="205"/>
      <c r="H11" s="162"/>
      <c r="J11" s="164"/>
      <c r="K11" s="164"/>
      <c r="L11" s="155"/>
      <c r="M11" s="155"/>
      <c r="N11" s="155"/>
      <c r="O11" s="221"/>
    </row>
    <row r="12" spans="1:15" s="155" customFormat="1" ht="25.5" x14ac:dyDescent="0.2">
      <c r="A12" s="149"/>
      <c r="B12" s="150">
        <v>4</v>
      </c>
      <c r="C12" s="132" t="s">
        <v>139</v>
      </c>
      <c r="D12" s="201" t="s">
        <v>136</v>
      </c>
      <c r="E12" s="202">
        <v>1518</v>
      </c>
      <c r="F12" s="121"/>
      <c r="G12" s="203">
        <f>E12*F12</f>
        <v>0</v>
      </c>
      <c r="H12" s="162"/>
      <c r="I12" s="163"/>
      <c r="J12" s="164"/>
      <c r="K12" s="164"/>
      <c r="O12" s="221"/>
    </row>
    <row r="13" spans="1:15" s="155" customFormat="1" x14ac:dyDescent="0.2">
      <c r="A13" s="149"/>
      <c r="B13" s="150"/>
      <c r="C13" s="132"/>
      <c r="D13" s="201"/>
      <c r="E13" s="202"/>
      <c r="F13" s="203"/>
      <c r="G13" s="203"/>
      <c r="H13" s="162"/>
      <c r="I13" s="163"/>
      <c r="J13" s="164"/>
      <c r="K13" s="164"/>
      <c r="O13" s="221"/>
    </row>
    <row r="14" spans="1:15" s="155" customFormat="1" x14ac:dyDescent="0.2">
      <c r="A14" s="149"/>
      <c r="B14" s="150">
        <v>5</v>
      </c>
      <c r="C14" s="132" t="s">
        <v>140</v>
      </c>
      <c r="D14" s="201" t="s">
        <v>9</v>
      </c>
      <c r="E14" s="202">
        <v>10</v>
      </c>
      <c r="F14" s="121"/>
      <c r="G14" s="203">
        <f>E14*F14</f>
        <v>0</v>
      </c>
      <c r="H14" s="162"/>
      <c r="I14" s="163"/>
      <c r="J14" s="164"/>
      <c r="K14" s="164"/>
      <c r="O14" s="194"/>
    </row>
    <row r="15" spans="1:15" s="194" customFormat="1" x14ac:dyDescent="0.2">
      <c r="A15" s="149"/>
      <c r="B15" s="150"/>
      <c r="C15" s="132"/>
      <c r="D15" s="201"/>
      <c r="E15" s="204"/>
      <c r="F15" s="203"/>
      <c r="G15" s="205"/>
      <c r="H15" s="162"/>
      <c r="I15" s="163"/>
      <c r="J15" s="164"/>
      <c r="K15" s="164"/>
      <c r="L15" s="155"/>
      <c r="M15" s="155"/>
      <c r="N15" s="155"/>
    </row>
    <row r="16" spans="1:15" s="194" customFormat="1" ht="25.5" x14ac:dyDescent="0.2">
      <c r="A16" s="149"/>
      <c r="B16" s="150">
        <v>6</v>
      </c>
      <c r="C16" s="132" t="s">
        <v>183</v>
      </c>
      <c r="D16" s="201" t="s">
        <v>137</v>
      </c>
      <c r="E16" s="202">
        <v>28000</v>
      </c>
      <c r="F16" s="121"/>
      <c r="G16" s="203">
        <f>E16*F16</f>
        <v>0</v>
      </c>
      <c r="H16" s="162"/>
      <c r="I16" s="163"/>
      <c r="J16" s="164"/>
      <c r="K16" s="164"/>
      <c r="L16" s="155"/>
      <c r="M16" s="155"/>
      <c r="N16" s="155"/>
      <c r="O16" s="125"/>
    </row>
    <row r="17" spans="1:15" s="206" customFormat="1" x14ac:dyDescent="0.2">
      <c r="A17" s="149"/>
      <c r="B17" s="150"/>
      <c r="C17" s="132"/>
      <c r="D17" s="201"/>
      <c r="E17" s="204"/>
      <c r="F17" s="203"/>
      <c r="G17" s="205"/>
      <c r="H17" s="162"/>
      <c r="I17" s="163"/>
      <c r="J17" s="164"/>
      <c r="K17" s="164"/>
      <c r="L17" s="155"/>
      <c r="M17" s="155"/>
      <c r="N17" s="155"/>
      <c r="O17" s="187"/>
    </row>
    <row r="18" spans="1:15" s="194" customFormat="1" ht="25.5" x14ac:dyDescent="0.2">
      <c r="A18" s="149"/>
      <c r="B18" s="150">
        <v>7</v>
      </c>
      <c r="C18" s="132" t="s">
        <v>184</v>
      </c>
      <c r="D18" s="201" t="s">
        <v>137</v>
      </c>
      <c r="E18" s="202">
        <v>400</v>
      </c>
      <c r="F18" s="121"/>
      <c r="G18" s="203">
        <f>E18*F18</f>
        <v>0</v>
      </c>
      <c r="H18" s="162"/>
      <c r="I18" s="163"/>
      <c r="J18" s="164"/>
      <c r="K18" s="164"/>
      <c r="L18" s="155"/>
      <c r="M18" s="155"/>
      <c r="N18" s="155"/>
      <c r="O18" s="137"/>
    </row>
    <row r="19" spans="1:15" s="194" customFormat="1" x14ac:dyDescent="0.2">
      <c r="A19" s="149"/>
      <c r="B19" s="150"/>
      <c r="C19" s="132"/>
      <c r="D19" s="220"/>
      <c r="E19" s="204"/>
      <c r="F19" s="203"/>
      <c r="G19" s="205"/>
      <c r="H19" s="162"/>
      <c r="I19" s="163"/>
      <c r="J19" s="164"/>
      <c r="K19" s="164"/>
      <c r="L19" s="155"/>
      <c r="M19" s="155"/>
      <c r="N19" s="155"/>
      <c r="O19" s="137"/>
    </row>
    <row r="20" spans="1:15" s="206" customFormat="1" x14ac:dyDescent="0.2">
      <c r="A20" s="149"/>
      <c r="B20" s="150">
        <v>8</v>
      </c>
      <c r="C20" s="207" t="s">
        <v>141</v>
      </c>
      <c r="D20" s="201" t="s">
        <v>9</v>
      </c>
      <c r="E20" s="204">
        <v>160</v>
      </c>
      <c r="F20" s="121"/>
      <c r="G20" s="203">
        <f>E20*F20</f>
        <v>0</v>
      </c>
      <c r="H20" s="162"/>
      <c r="I20" s="163"/>
      <c r="J20" s="164"/>
      <c r="K20" s="164"/>
      <c r="L20" s="155"/>
      <c r="M20" s="155"/>
      <c r="N20" s="155"/>
      <c r="O20" s="145"/>
    </row>
    <row r="21" spans="1:15" s="206" customFormat="1" x14ac:dyDescent="0.2">
      <c r="A21" s="149"/>
      <c r="B21" s="150"/>
      <c r="C21" s="132"/>
      <c r="D21" s="218"/>
      <c r="E21" s="204"/>
      <c r="F21" s="203"/>
      <c r="G21" s="205"/>
      <c r="H21" s="162"/>
      <c r="I21" s="163"/>
      <c r="J21" s="164"/>
      <c r="K21" s="164"/>
      <c r="L21" s="155"/>
      <c r="M21" s="155"/>
      <c r="N21" s="155"/>
      <c r="O21" s="125"/>
    </row>
    <row r="22" spans="1:15" s="206" customFormat="1" x14ac:dyDescent="0.2">
      <c r="A22" s="149"/>
      <c r="B22" s="150">
        <v>9</v>
      </c>
      <c r="C22" s="207" t="s">
        <v>142</v>
      </c>
      <c r="D22" s="201" t="s">
        <v>9</v>
      </c>
      <c r="E22" s="204">
        <v>20</v>
      </c>
      <c r="F22" s="121"/>
      <c r="G22" s="203">
        <f>E22*F22</f>
        <v>0</v>
      </c>
      <c r="H22" s="162"/>
      <c r="I22" s="163"/>
      <c r="J22" s="164"/>
      <c r="K22" s="164"/>
      <c r="L22" s="155"/>
      <c r="M22" s="155"/>
      <c r="N22" s="155"/>
      <c r="O22" s="125"/>
    </row>
    <row r="23" spans="1:15" s="194" customFormat="1" x14ac:dyDescent="0.2">
      <c r="A23" s="149"/>
      <c r="B23" s="150"/>
      <c r="C23" s="132"/>
      <c r="D23" s="220"/>
      <c r="E23" s="204"/>
      <c r="F23" s="203"/>
      <c r="G23" s="205"/>
      <c r="H23" s="162"/>
      <c r="I23" s="163"/>
      <c r="J23" s="164"/>
      <c r="K23" s="164"/>
      <c r="L23" s="155"/>
      <c r="M23" s="155"/>
      <c r="N23" s="155"/>
      <c r="O23" s="137"/>
    </row>
    <row r="24" spans="1:15" s="137" customFormat="1" x14ac:dyDescent="0.2">
      <c r="A24" s="234"/>
      <c r="B24" s="235"/>
      <c r="C24" s="236"/>
      <c r="D24" s="236"/>
      <c r="E24" s="236"/>
      <c r="F24" s="237" t="str">
        <f>CONCATENATE(B4," ",C4," - SKUPAJ ZA ENO LETO - Davčna osnova za 9,5% DDV:")</f>
        <v>I. LETNA SLUŽBA - SKUPAJ ZA ENO LETO - Davčna osnova za 9,5% DDV:</v>
      </c>
      <c r="G24" s="238">
        <f>G8+G10+G12+G14</f>
        <v>0</v>
      </c>
      <c r="H24" s="162"/>
      <c r="I24" s="163"/>
      <c r="J24" s="164"/>
      <c r="K24" s="164"/>
      <c r="L24" s="155"/>
      <c r="M24" s="155"/>
      <c r="N24" s="155"/>
      <c r="O24" s="148"/>
    </row>
    <row r="25" spans="1:15" s="137" customFormat="1" ht="13.5" thickBot="1" x14ac:dyDescent="0.25">
      <c r="A25" s="228"/>
      <c r="B25" s="229"/>
      <c r="C25" s="230"/>
      <c r="D25" s="230"/>
      <c r="E25" s="231"/>
      <c r="F25" s="232" t="str">
        <f>CONCATENATE(B4," ",C4," - SKUPAJ ZA ENO LETO - Davčna osnova za 22% DDV:")</f>
        <v>I. LETNA SLUŽBA - SKUPAJ ZA ENO LETO - Davčna osnova za 22% DDV:</v>
      </c>
      <c r="G25" s="233">
        <f>G6+G16+G18+G20+G22</f>
        <v>0</v>
      </c>
      <c r="H25" s="162"/>
      <c r="I25" s="163"/>
      <c r="J25" s="164"/>
      <c r="K25" s="164"/>
      <c r="L25" s="155"/>
      <c r="M25" s="155"/>
      <c r="N25" s="155"/>
      <c r="O25" s="148"/>
    </row>
    <row r="26" spans="1:15" s="155" customFormat="1" x14ac:dyDescent="0.2">
      <c r="A26" s="179"/>
      <c r="B26" s="179"/>
      <c r="C26" s="180"/>
      <c r="D26" s="179"/>
      <c r="E26" s="181"/>
      <c r="F26" s="122"/>
      <c r="G26" s="122"/>
      <c r="H26" s="182"/>
      <c r="I26" s="163"/>
      <c r="J26" s="178"/>
      <c r="K26" s="178"/>
      <c r="L26" s="125"/>
      <c r="M26" s="125"/>
      <c r="N26" s="125"/>
    </row>
    <row r="27" spans="1:15" s="155" customFormat="1" x14ac:dyDescent="0.2">
      <c r="A27" s="179"/>
      <c r="B27" s="179"/>
      <c r="C27" s="180"/>
      <c r="D27" s="179"/>
      <c r="E27" s="181"/>
      <c r="F27" s="122"/>
      <c r="G27" s="122"/>
      <c r="H27" s="182"/>
      <c r="I27" s="163"/>
      <c r="J27" s="178"/>
      <c r="K27" s="178"/>
      <c r="L27" s="125"/>
      <c r="M27" s="125"/>
      <c r="N27" s="125"/>
    </row>
    <row r="28" spans="1:15" s="155" customFormat="1" x14ac:dyDescent="0.2">
      <c r="A28" s="179"/>
      <c r="B28" s="179"/>
      <c r="C28" s="180"/>
      <c r="D28" s="179"/>
      <c r="E28" s="181"/>
      <c r="F28" s="122"/>
      <c r="G28" s="122"/>
      <c r="H28" s="182"/>
      <c r="I28" s="163"/>
      <c r="J28" s="178"/>
      <c r="K28" s="178"/>
      <c r="L28" s="125"/>
      <c r="M28" s="125"/>
      <c r="N28" s="125"/>
    </row>
    <row r="29" spans="1:15" s="155" customFormat="1" x14ac:dyDescent="0.2">
      <c r="A29" s="179"/>
      <c r="B29" s="179"/>
      <c r="C29" s="180"/>
      <c r="D29" s="179"/>
      <c r="E29" s="181"/>
      <c r="F29" s="122"/>
      <c r="G29" s="122"/>
      <c r="H29" s="182"/>
      <c r="I29" s="163"/>
      <c r="J29" s="178"/>
      <c r="K29" s="178"/>
      <c r="L29" s="125"/>
      <c r="M29" s="125"/>
      <c r="N29" s="125"/>
    </row>
    <row r="30" spans="1:15" s="155" customFormat="1" x14ac:dyDescent="0.2">
      <c r="A30" s="179"/>
      <c r="B30" s="179"/>
      <c r="C30" s="180"/>
      <c r="D30" s="179"/>
      <c r="E30" s="181"/>
      <c r="F30" s="122"/>
      <c r="G30" s="122"/>
      <c r="H30" s="182"/>
      <c r="I30" s="163"/>
      <c r="J30" s="178"/>
      <c r="K30" s="178"/>
      <c r="L30" s="125"/>
      <c r="M30" s="125"/>
      <c r="N30" s="125"/>
    </row>
    <row r="31" spans="1:15" s="155" customFormat="1" x14ac:dyDescent="0.2">
      <c r="A31" s="179"/>
      <c r="B31" s="179"/>
      <c r="C31" s="180"/>
      <c r="D31" s="179"/>
      <c r="E31" s="181"/>
      <c r="F31" s="122"/>
      <c r="G31" s="122"/>
      <c r="H31" s="182"/>
      <c r="I31" s="163"/>
      <c r="J31" s="178"/>
      <c r="K31" s="178"/>
      <c r="L31" s="125"/>
      <c r="M31" s="125"/>
      <c r="N31" s="125"/>
    </row>
    <row r="32" spans="1:15" s="155" customFormat="1" x14ac:dyDescent="0.2">
      <c r="A32" s="179"/>
      <c r="B32" s="179"/>
      <c r="C32" s="180"/>
      <c r="D32" s="179"/>
      <c r="E32" s="181"/>
      <c r="F32" s="122"/>
      <c r="G32" s="122"/>
      <c r="H32" s="182"/>
      <c r="I32" s="163"/>
      <c r="J32" s="178"/>
      <c r="K32" s="178"/>
      <c r="L32" s="125"/>
      <c r="M32" s="125"/>
      <c r="N32" s="125"/>
    </row>
    <row r="33" spans="1:14" s="155" customFormat="1" x14ac:dyDescent="0.2">
      <c r="A33" s="179"/>
      <c r="B33" s="179"/>
      <c r="C33" s="180"/>
      <c r="D33" s="179"/>
      <c r="E33" s="181"/>
      <c r="F33" s="122"/>
      <c r="G33" s="122"/>
      <c r="H33" s="182"/>
      <c r="I33" s="163"/>
      <c r="J33" s="178"/>
      <c r="K33" s="178"/>
      <c r="L33" s="125"/>
      <c r="M33" s="125"/>
      <c r="N33" s="125"/>
    </row>
    <row r="34" spans="1:14" s="155" customFormat="1" x14ac:dyDescent="0.2">
      <c r="A34" s="179"/>
      <c r="B34" s="179"/>
      <c r="C34" s="180"/>
      <c r="D34" s="179"/>
      <c r="E34" s="181"/>
      <c r="F34" s="122"/>
      <c r="G34" s="122"/>
      <c r="H34" s="182"/>
      <c r="I34" s="163"/>
      <c r="J34" s="178"/>
      <c r="K34" s="178"/>
      <c r="L34" s="125"/>
      <c r="M34" s="125"/>
      <c r="N34" s="125"/>
    </row>
    <row r="35" spans="1:14" s="155" customFormat="1" x14ac:dyDescent="0.2">
      <c r="A35" s="179"/>
      <c r="B35" s="179"/>
      <c r="C35" s="180"/>
      <c r="D35" s="179"/>
      <c r="E35" s="181"/>
      <c r="F35" s="122"/>
      <c r="G35" s="122"/>
      <c r="H35" s="182"/>
      <c r="I35" s="163"/>
      <c r="J35" s="178"/>
      <c r="K35" s="178"/>
      <c r="L35" s="125"/>
      <c r="M35" s="125"/>
      <c r="N35" s="125"/>
    </row>
    <row r="36" spans="1:14" s="155" customFormat="1" x14ac:dyDescent="0.2">
      <c r="A36" s="179"/>
      <c r="B36" s="179"/>
      <c r="C36" s="180"/>
      <c r="D36" s="179"/>
      <c r="E36" s="181"/>
      <c r="F36" s="122"/>
      <c r="G36" s="122"/>
      <c r="H36" s="182"/>
      <c r="I36" s="163"/>
      <c r="J36" s="178"/>
      <c r="K36" s="178"/>
      <c r="L36" s="125"/>
      <c r="M36" s="125"/>
      <c r="N36" s="125"/>
    </row>
    <row r="37" spans="1:14" s="155" customFormat="1" x14ac:dyDescent="0.2">
      <c r="A37" s="179"/>
      <c r="B37" s="179"/>
      <c r="C37" s="180"/>
      <c r="D37" s="179"/>
      <c r="E37" s="181"/>
      <c r="F37" s="122"/>
      <c r="G37" s="122"/>
      <c r="H37" s="182"/>
      <c r="I37" s="163"/>
      <c r="J37" s="178"/>
      <c r="K37" s="178"/>
      <c r="L37" s="125"/>
      <c r="M37" s="125"/>
      <c r="N37" s="125"/>
    </row>
    <row r="38" spans="1:14" s="155" customFormat="1" x14ac:dyDescent="0.2">
      <c r="A38" s="179"/>
      <c r="B38" s="179"/>
      <c r="C38" s="180"/>
      <c r="D38" s="179"/>
      <c r="E38" s="181"/>
      <c r="F38" s="122"/>
      <c r="G38" s="122"/>
      <c r="H38" s="182"/>
      <c r="I38" s="163"/>
      <c r="J38" s="178"/>
      <c r="K38" s="178"/>
      <c r="L38" s="125"/>
      <c r="M38" s="125"/>
      <c r="N38" s="125"/>
    </row>
    <row r="39" spans="1:14" s="155" customFormat="1" x14ac:dyDescent="0.2">
      <c r="A39" s="179"/>
      <c r="B39" s="179"/>
      <c r="C39" s="180"/>
      <c r="D39" s="179"/>
      <c r="E39" s="181"/>
      <c r="F39" s="122"/>
      <c r="G39" s="122"/>
      <c r="H39" s="182"/>
      <c r="I39" s="163"/>
      <c r="J39" s="178"/>
      <c r="K39" s="178"/>
      <c r="L39" s="125"/>
      <c r="M39" s="125"/>
      <c r="N39" s="125"/>
    </row>
    <row r="40" spans="1:14" s="155" customFormat="1" x14ac:dyDescent="0.2">
      <c r="A40" s="179"/>
      <c r="B40" s="179"/>
      <c r="C40" s="180"/>
      <c r="D40" s="179"/>
      <c r="E40" s="181"/>
      <c r="F40" s="122"/>
      <c r="G40" s="122"/>
      <c r="H40" s="182"/>
      <c r="I40" s="163"/>
      <c r="J40" s="178"/>
      <c r="K40" s="178"/>
      <c r="L40" s="125"/>
      <c r="M40" s="125"/>
      <c r="N40" s="125"/>
    </row>
    <row r="41" spans="1:14" s="155" customFormat="1" x14ac:dyDescent="0.2">
      <c r="A41" s="179"/>
      <c r="B41" s="179"/>
      <c r="C41" s="180"/>
      <c r="D41" s="179"/>
      <c r="E41" s="181"/>
      <c r="F41" s="122"/>
      <c r="G41" s="122"/>
      <c r="H41" s="182"/>
      <c r="I41" s="163"/>
      <c r="J41" s="178"/>
      <c r="K41" s="178"/>
      <c r="L41" s="125"/>
      <c r="M41" s="125"/>
      <c r="N41" s="125"/>
    </row>
    <row r="42" spans="1:14" s="155" customFormat="1" x14ac:dyDescent="0.2">
      <c r="A42" s="179"/>
      <c r="B42" s="179"/>
      <c r="C42" s="180"/>
      <c r="D42" s="179"/>
      <c r="E42" s="181"/>
      <c r="F42" s="122"/>
      <c r="G42" s="122"/>
      <c r="H42" s="182"/>
      <c r="I42" s="163"/>
      <c r="J42" s="178"/>
      <c r="K42" s="178"/>
      <c r="L42" s="125"/>
      <c r="M42" s="125"/>
      <c r="N42" s="125"/>
    </row>
    <row r="43" spans="1:14" s="155" customFormat="1" x14ac:dyDescent="0.2">
      <c r="A43" s="179"/>
      <c r="B43" s="179"/>
      <c r="C43" s="180"/>
      <c r="D43" s="179"/>
      <c r="E43" s="181"/>
      <c r="F43" s="122"/>
      <c r="G43" s="122"/>
      <c r="H43" s="182"/>
      <c r="I43" s="163"/>
      <c r="J43" s="178"/>
      <c r="K43" s="178"/>
      <c r="L43" s="125"/>
      <c r="M43" s="125"/>
      <c r="N43" s="125"/>
    </row>
    <row r="44" spans="1:14" s="155" customFormat="1" x14ac:dyDescent="0.2">
      <c r="A44" s="179"/>
      <c r="B44" s="179"/>
      <c r="C44" s="180"/>
      <c r="D44" s="179"/>
      <c r="E44" s="181"/>
      <c r="F44" s="122"/>
      <c r="G44" s="122"/>
      <c r="H44" s="182"/>
      <c r="I44" s="163"/>
      <c r="J44" s="178"/>
      <c r="K44" s="178"/>
      <c r="L44" s="125"/>
      <c r="M44" s="125"/>
      <c r="N44" s="125"/>
    </row>
    <row r="45" spans="1:14" s="155" customFormat="1" x14ac:dyDescent="0.2">
      <c r="A45" s="179"/>
      <c r="B45" s="179"/>
      <c r="C45" s="180"/>
      <c r="D45" s="179"/>
      <c r="E45" s="181"/>
      <c r="F45" s="122"/>
      <c r="G45" s="122"/>
      <c r="H45" s="182"/>
      <c r="I45" s="163"/>
      <c r="J45" s="178"/>
      <c r="K45" s="178"/>
      <c r="L45" s="125"/>
      <c r="M45" s="125"/>
      <c r="N45" s="125"/>
    </row>
    <row r="46" spans="1:14" s="155" customFormat="1" x14ac:dyDescent="0.2">
      <c r="A46" s="179"/>
      <c r="B46" s="179"/>
      <c r="C46" s="180"/>
      <c r="D46" s="179"/>
      <c r="E46" s="181"/>
      <c r="F46" s="122"/>
      <c r="G46" s="122"/>
      <c r="H46" s="182"/>
      <c r="I46" s="163"/>
      <c r="J46" s="178"/>
      <c r="K46" s="178"/>
      <c r="L46" s="125"/>
      <c r="M46" s="125"/>
      <c r="N46" s="125"/>
    </row>
    <row r="47" spans="1:14" s="155" customFormat="1" x14ac:dyDescent="0.2">
      <c r="A47" s="179"/>
      <c r="B47" s="179"/>
      <c r="C47" s="180"/>
      <c r="D47" s="179"/>
      <c r="E47" s="181"/>
      <c r="F47" s="122"/>
      <c r="G47" s="122"/>
      <c r="H47" s="182"/>
      <c r="I47" s="163"/>
      <c r="J47" s="178"/>
      <c r="K47" s="178"/>
      <c r="L47" s="125"/>
      <c r="M47" s="125"/>
      <c r="N47" s="125"/>
    </row>
    <row r="48" spans="1:14" s="155" customFormat="1" x14ac:dyDescent="0.2">
      <c r="A48" s="179"/>
      <c r="B48" s="179"/>
      <c r="C48" s="180"/>
      <c r="D48" s="179"/>
      <c r="E48" s="181"/>
      <c r="F48" s="122"/>
      <c r="G48" s="122"/>
      <c r="H48" s="182"/>
      <c r="I48" s="163"/>
      <c r="J48" s="178"/>
      <c r="K48" s="178"/>
      <c r="L48" s="125"/>
      <c r="M48" s="125"/>
      <c r="N48" s="125"/>
    </row>
    <row r="49" spans="1:14" s="155" customFormat="1" x14ac:dyDescent="0.2">
      <c r="A49" s="179"/>
      <c r="B49" s="179"/>
      <c r="C49" s="180"/>
      <c r="D49" s="179"/>
      <c r="E49" s="181"/>
      <c r="F49" s="122"/>
      <c r="G49" s="122"/>
      <c r="H49" s="182"/>
      <c r="I49" s="163"/>
      <c r="J49" s="178"/>
      <c r="K49" s="178"/>
      <c r="L49" s="125"/>
      <c r="M49" s="125"/>
      <c r="N49" s="125"/>
    </row>
    <row r="50" spans="1:14" s="155" customFormat="1" x14ac:dyDescent="0.2">
      <c r="A50" s="179"/>
      <c r="B50" s="179"/>
      <c r="C50" s="180"/>
      <c r="D50" s="179"/>
      <c r="E50" s="181"/>
      <c r="F50" s="122"/>
      <c r="G50" s="122"/>
      <c r="H50" s="182"/>
      <c r="I50" s="163"/>
      <c r="J50" s="178"/>
      <c r="K50" s="178"/>
      <c r="L50" s="125"/>
      <c r="M50" s="125"/>
      <c r="N50" s="125"/>
    </row>
    <row r="51" spans="1:14" s="155" customFormat="1" x14ac:dyDescent="0.2">
      <c r="A51" s="179"/>
      <c r="B51" s="179"/>
      <c r="C51" s="180"/>
      <c r="D51" s="179"/>
      <c r="E51" s="181"/>
      <c r="F51" s="122"/>
      <c r="G51" s="122"/>
      <c r="H51" s="182"/>
      <c r="I51" s="163"/>
      <c r="J51" s="178"/>
      <c r="K51" s="178"/>
      <c r="L51" s="125"/>
      <c r="M51" s="125"/>
      <c r="N51" s="125"/>
    </row>
    <row r="52" spans="1:14" s="155" customFormat="1" x14ac:dyDescent="0.2">
      <c r="A52" s="179"/>
      <c r="B52" s="179"/>
      <c r="C52" s="180"/>
      <c r="D52" s="179"/>
      <c r="E52" s="181"/>
      <c r="F52" s="122"/>
      <c r="G52" s="122"/>
      <c r="H52" s="182"/>
      <c r="I52" s="163"/>
      <c r="J52" s="178"/>
      <c r="K52" s="178"/>
      <c r="L52" s="125"/>
      <c r="M52" s="125"/>
      <c r="N52" s="125"/>
    </row>
    <row r="53" spans="1:14" s="155" customFormat="1" x14ac:dyDescent="0.2">
      <c r="A53" s="179"/>
      <c r="B53" s="179"/>
      <c r="C53" s="180"/>
      <c r="D53" s="179"/>
      <c r="E53" s="181"/>
      <c r="F53" s="122"/>
      <c r="G53" s="122"/>
      <c r="H53" s="182"/>
      <c r="I53" s="163"/>
      <c r="J53" s="178"/>
      <c r="K53" s="178"/>
      <c r="L53" s="125"/>
      <c r="M53" s="125"/>
      <c r="N53" s="125"/>
    </row>
    <row r="54" spans="1:14" s="155" customFormat="1" x14ac:dyDescent="0.2">
      <c r="A54" s="179"/>
      <c r="B54" s="179"/>
      <c r="C54" s="180"/>
      <c r="D54" s="179"/>
      <c r="E54" s="181"/>
      <c r="F54" s="122"/>
      <c r="G54" s="122"/>
      <c r="H54" s="182"/>
      <c r="I54" s="163"/>
      <c r="J54" s="178"/>
      <c r="K54" s="178"/>
      <c r="L54" s="125"/>
      <c r="M54" s="125"/>
      <c r="N54" s="125"/>
    </row>
    <row r="55" spans="1:14" s="155" customFormat="1" x14ac:dyDescent="0.2">
      <c r="A55" s="179"/>
      <c r="B55" s="179"/>
      <c r="C55" s="180"/>
      <c r="D55" s="179"/>
      <c r="E55" s="181"/>
      <c r="F55" s="122"/>
      <c r="G55" s="122"/>
      <c r="H55" s="182"/>
      <c r="I55" s="163"/>
      <c r="J55" s="178"/>
      <c r="K55" s="178"/>
      <c r="L55" s="125"/>
      <c r="M55" s="125"/>
      <c r="N55" s="125"/>
    </row>
    <row r="56" spans="1:14" s="155" customFormat="1" x14ac:dyDescent="0.2">
      <c r="A56" s="179"/>
      <c r="B56" s="179"/>
      <c r="C56" s="180"/>
      <c r="D56" s="179"/>
      <c r="E56" s="181"/>
      <c r="F56" s="122"/>
      <c r="G56" s="122"/>
      <c r="H56" s="182"/>
      <c r="I56" s="163"/>
      <c r="J56" s="178"/>
      <c r="K56" s="178"/>
      <c r="L56" s="125"/>
      <c r="M56" s="125"/>
      <c r="N56" s="125"/>
    </row>
    <row r="57" spans="1:14" s="155" customFormat="1" x14ac:dyDescent="0.2">
      <c r="A57" s="179"/>
      <c r="B57" s="179"/>
      <c r="C57" s="180"/>
      <c r="D57" s="179"/>
      <c r="E57" s="181"/>
      <c r="F57" s="122"/>
      <c r="G57" s="122"/>
      <c r="H57" s="182"/>
      <c r="I57" s="163"/>
      <c r="J57" s="178"/>
      <c r="K57" s="178"/>
      <c r="L57" s="125"/>
      <c r="M57" s="125"/>
      <c r="N57" s="125"/>
    </row>
    <row r="58" spans="1:14" s="155" customFormat="1" x14ac:dyDescent="0.2">
      <c r="A58" s="179"/>
      <c r="B58" s="179"/>
      <c r="C58" s="180"/>
      <c r="D58" s="179"/>
      <c r="E58" s="181"/>
      <c r="F58" s="122"/>
      <c r="G58" s="122"/>
      <c r="H58" s="182"/>
      <c r="I58" s="163"/>
      <c r="J58" s="178"/>
      <c r="K58" s="178"/>
      <c r="L58" s="125"/>
      <c r="M58" s="125"/>
      <c r="N58" s="125"/>
    </row>
    <row r="59" spans="1:14" s="155" customFormat="1" x14ac:dyDescent="0.2">
      <c r="A59" s="179"/>
      <c r="B59" s="179"/>
      <c r="C59" s="180"/>
      <c r="D59" s="179"/>
      <c r="E59" s="181"/>
      <c r="F59" s="122"/>
      <c r="G59" s="122"/>
      <c r="H59" s="182"/>
      <c r="I59" s="163"/>
      <c r="J59" s="178"/>
      <c r="K59" s="178"/>
      <c r="L59" s="125"/>
      <c r="M59" s="125"/>
      <c r="N59" s="125"/>
    </row>
    <row r="60" spans="1:14" s="155" customFormat="1" x14ac:dyDescent="0.2">
      <c r="A60" s="179"/>
      <c r="B60" s="179"/>
      <c r="C60" s="180"/>
      <c r="D60" s="179"/>
      <c r="E60" s="181"/>
      <c r="F60" s="122"/>
      <c r="G60" s="122"/>
      <c r="H60" s="182"/>
      <c r="I60" s="163"/>
      <c r="J60" s="178"/>
      <c r="K60" s="178"/>
      <c r="L60" s="125"/>
      <c r="M60" s="125"/>
      <c r="N60" s="125"/>
    </row>
    <row r="61" spans="1:14" s="155" customFormat="1" x14ac:dyDescent="0.2">
      <c r="A61" s="179"/>
      <c r="B61" s="179"/>
      <c r="C61" s="180"/>
      <c r="D61" s="179"/>
      <c r="E61" s="181"/>
      <c r="F61" s="122"/>
      <c r="G61" s="122"/>
      <c r="H61" s="182"/>
      <c r="I61" s="163"/>
      <c r="J61" s="178"/>
      <c r="K61" s="178"/>
      <c r="L61" s="125"/>
      <c r="M61" s="125"/>
      <c r="N61" s="125"/>
    </row>
    <row r="62" spans="1:14" s="155" customFormat="1" x14ac:dyDescent="0.2">
      <c r="A62" s="179"/>
      <c r="B62" s="179"/>
      <c r="C62" s="180"/>
      <c r="D62" s="179"/>
      <c r="E62" s="181"/>
      <c r="F62" s="122"/>
      <c r="G62" s="122"/>
      <c r="H62" s="182"/>
      <c r="I62" s="163"/>
      <c r="J62" s="178"/>
      <c r="K62" s="178"/>
      <c r="L62" s="125"/>
      <c r="M62" s="125"/>
      <c r="N62" s="125"/>
    </row>
    <row r="63" spans="1:14" s="155" customFormat="1" x14ac:dyDescent="0.2">
      <c r="A63" s="179"/>
      <c r="B63" s="179"/>
      <c r="C63" s="180"/>
      <c r="D63" s="179"/>
      <c r="E63" s="181"/>
      <c r="F63" s="122"/>
      <c r="G63" s="122"/>
      <c r="H63" s="182"/>
      <c r="I63" s="163"/>
      <c r="J63" s="178"/>
      <c r="K63" s="178"/>
      <c r="L63" s="125"/>
      <c r="M63" s="125"/>
      <c r="N63" s="125"/>
    </row>
    <row r="64" spans="1:14" s="155" customFormat="1" x14ac:dyDescent="0.2">
      <c r="A64" s="179"/>
      <c r="B64" s="179"/>
      <c r="C64" s="180"/>
      <c r="D64" s="179"/>
      <c r="E64" s="181"/>
      <c r="F64" s="122"/>
      <c r="G64" s="122"/>
      <c r="H64" s="182"/>
      <c r="I64" s="163"/>
      <c r="J64" s="178"/>
      <c r="K64" s="178"/>
      <c r="L64" s="125"/>
      <c r="M64" s="125"/>
      <c r="N64" s="125"/>
    </row>
    <row r="65" spans="1:14" s="155" customFormat="1" x14ac:dyDescent="0.2">
      <c r="A65" s="179"/>
      <c r="B65" s="179"/>
      <c r="C65" s="180"/>
      <c r="D65" s="179"/>
      <c r="E65" s="181"/>
      <c r="F65" s="122"/>
      <c r="G65" s="122"/>
      <c r="H65" s="182"/>
      <c r="I65" s="163"/>
      <c r="J65" s="178"/>
      <c r="K65" s="178"/>
      <c r="L65" s="125"/>
      <c r="M65" s="125"/>
      <c r="N65" s="125"/>
    </row>
    <row r="66" spans="1:14" s="155" customFormat="1" x14ac:dyDescent="0.2">
      <c r="A66" s="179"/>
      <c r="B66" s="179"/>
      <c r="C66" s="180"/>
      <c r="D66" s="179"/>
      <c r="E66" s="181"/>
      <c r="F66" s="122"/>
      <c r="G66" s="122"/>
      <c r="H66" s="182"/>
      <c r="I66" s="163"/>
      <c r="J66" s="178"/>
      <c r="K66" s="178"/>
      <c r="L66" s="125"/>
      <c r="M66" s="125"/>
      <c r="N66" s="125"/>
    </row>
    <row r="67" spans="1:14" s="155" customFormat="1" x14ac:dyDescent="0.2">
      <c r="A67" s="179"/>
      <c r="B67" s="179"/>
      <c r="C67" s="180"/>
      <c r="D67" s="179"/>
      <c r="E67" s="181"/>
      <c r="F67" s="122"/>
      <c r="G67" s="122"/>
      <c r="H67" s="182"/>
      <c r="I67" s="163"/>
      <c r="J67" s="178"/>
      <c r="K67" s="178"/>
      <c r="L67" s="125"/>
      <c r="M67" s="125"/>
      <c r="N67" s="125"/>
    </row>
    <row r="68" spans="1:14" s="155" customFormat="1" x14ac:dyDescent="0.2">
      <c r="A68" s="179"/>
      <c r="B68" s="179"/>
      <c r="C68" s="180"/>
      <c r="D68" s="179"/>
      <c r="E68" s="181"/>
      <c r="F68" s="122"/>
      <c r="G68" s="122"/>
      <c r="H68" s="182"/>
      <c r="I68" s="163"/>
      <c r="J68" s="178"/>
      <c r="K68" s="178"/>
      <c r="L68" s="125"/>
      <c r="M68" s="125"/>
      <c r="N68" s="125"/>
    </row>
    <row r="69" spans="1:14" s="155" customFormat="1" x14ac:dyDescent="0.2">
      <c r="A69" s="179"/>
      <c r="B69" s="179"/>
      <c r="C69" s="180"/>
      <c r="D69" s="179"/>
      <c r="E69" s="181"/>
      <c r="F69" s="122"/>
      <c r="G69" s="122"/>
      <c r="H69" s="182"/>
      <c r="I69" s="163"/>
      <c r="J69" s="178"/>
      <c r="K69" s="178"/>
      <c r="L69" s="125"/>
      <c r="M69" s="125"/>
      <c r="N69" s="125"/>
    </row>
    <row r="70" spans="1:14" s="155" customFormat="1" x14ac:dyDescent="0.2">
      <c r="A70" s="179"/>
      <c r="B70" s="179"/>
      <c r="C70" s="180"/>
      <c r="D70" s="179"/>
      <c r="E70" s="181"/>
      <c r="F70" s="122"/>
      <c r="G70" s="122"/>
      <c r="H70" s="182"/>
      <c r="I70" s="163"/>
      <c r="J70" s="178"/>
      <c r="K70" s="178"/>
      <c r="L70" s="125"/>
      <c r="M70" s="125"/>
      <c r="N70" s="125"/>
    </row>
    <row r="71" spans="1:14" s="155" customFormat="1" x14ac:dyDescent="0.2">
      <c r="A71" s="179"/>
      <c r="B71" s="179"/>
      <c r="C71" s="180"/>
      <c r="D71" s="179"/>
      <c r="E71" s="181"/>
      <c r="F71" s="122"/>
      <c r="G71" s="122"/>
      <c r="H71" s="182"/>
      <c r="I71" s="163"/>
      <c r="J71" s="178"/>
      <c r="K71" s="178"/>
      <c r="L71" s="125"/>
      <c r="M71" s="125"/>
      <c r="N71" s="125"/>
    </row>
    <row r="72" spans="1:14" s="155" customFormat="1" x14ac:dyDescent="0.2">
      <c r="A72" s="179"/>
      <c r="B72" s="179"/>
      <c r="C72" s="180"/>
      <c r="D72" s="179"/>
      <c r="E72" s="181"/>
      <c r="F72" s="122"/>
      <c r="G72" s="122"/>
      <c r="H72" s="182"/>
      <c r="I72" s="163"/>
      <c r="J72" s="178"/>
      <c r="K72" s="178"/>
      <c r="L72" s="125"/>
      <c r="M72" s="125"/>
      <c r="N72" s="125"/>
    </row>
    <row r="73" spans="1:14" s="155" customFormat="1" x14ac:dyDescent="0.2">
      <c r="A73" s="179"/>
      <c r="B73" s="179"/>
      <c r="C73" s="180"/>
      <c r="D73" s="179"/>
      <c r="E73" s="181"/>
      <c r="F73" s="122"/>
      <c r="G73" s="122"/>
      <c r="H73" s="182"/>
      <c r="I73" s="163"/>
      <c r="J73" s="178"/>
      <c r="K73" s="178"/>
      <c r="L73" s="125"/>
      <c r="M73" s="125"/>
      <c r="N73" s="125"/>
    </row>
    <row r="74" spans="1:14" s="155" customFormat="1" x14ac:dyDescent="0.2">
      <c r="A74" s="179"/>
      <c r="B74" s="179"/>
      <c r="C74" s="180"/>
      <c r="D74" s="179"/>
      <c r="E74" s="181"/>
      <c r="F74" s="122"/>
      <c r="G74" s="122"/>
      <c r="H74" s="182"/>
      <c r="I74" s="163"/>
      <c r="J74" s="178"/>
      <c r="K74" s="178"/>
      <c r="L74" s="125"/>
      <c r="M74" s="125"/>
      <c r="N74" s="125"/>
    </row>
    <row r="75" spans="1:14" s="155" customFormat="1" x14ac:dyDescent="0.2">
      <c r="A75" s="179"/>
      <c r="B75" s="179"/>
      <c r="C75" s="180"/>
      <c r="D75" s="179"/>
      <c r="E75" s="181"/>
      <c r="F75" s="122"/>
      <c r="G75" s="122"/>
      <c r="H75" s="182"/>
      <c r="I75" s="163"/>
      <c r="J75" s="178"/>
      <c r="K75" s="178"/>
      <c r="L75" s="125"/>
      <c r="M75" s="125"/>
      <c r="N75" s="125"/>
    </row>
    <row r="76" spans="1:14" s="155" customFormat="1" x14ac:dyDescent="0.2">
      <c r="A76" s="179"/>
      <c r="B76" s="179"/>
      <c r="C76" s="180"/>
      <c r="D76" s="179"/>
      <c r="E76" s="181"/>
      <c r="F76" s="122"/>
      <c r="G76" s="122"/>
      <c r="H76" s="182"/>
      <c r="I76" s="163"/>
      <c r="J76" s="178"/>
      <c r="K76" s="178"/>
      <c r="L76" s="125"/>
      <c r="M76" s="125"/>
      <c r="N76" s="125"/>
    </row>
    <row r="77" spans="1:14" s="155" customFormat="1" x14ac:dyDescent="0.2">
      <c r="A77" s="179"/>
      <c r="B77" s="179"/>
      <c r="C77" s="180"/>
      <c r="D77" s="179"/>
      <c r="E77" s="181"/>
      <c r="F77" s="122"/>
      <c r="G77" s="122"/>
      <c r="H77" s="182"/>
      <c r="I77" s="163"/>
      <c r="J77" s="178"/>
      <c r="K77" s="178"/>
      <c r="L77" s="125"/>
      <c r="M77" s="125"/>
      <c r="N77" s="125"/>
    </row>
    <row r="78" spans="1:14" s="155" customFormat="1" x14ac:dyDescent="0.2">
      <c r="A78" s="179"/>
      <c r="B78" s="179"/>
      <c r="C78" s="180"/>
      <c r="D78" s="179"/>
      <c r="E78" s="181"/>
      <c r="F78" s="122"/>
      <c r="G78" s="122"/>
      <c r="H78" s="182"/>
      <c r="I78" s="163"/>
      <c r="J78" s="178"/>
      <c r="K78" s="178"/>
      <c r="L78" s="125"/>
      <c r="M78" s="125"/>
      <c r="N78" s="125"/>
    </row>
    <row r="79" spans="1:14" s="155" customFormat="1" x14ac:dyDescent="0.2">
      <c r="A79" s="179"/>
      <c r="B79" s="179"/>
      <c r="C79" s="180"/>
      <c r="D79" s="179"/>
      <c r="E79" s="181"/>
      <c r="F79" s="122"/>
      <c r="G79" s="122"/>
      <c r="H79" s="182"/>
      <c r="I79" s="163"/>
      <c r="J79" s="178"/>
      <c r="K79" s="178"/>
      <c r="L79" s="125"/>
      <c r="M79" s="125"/>
      <c r="N79" s="125"/>
    </row>
    <row r="80" spans="1:14" s="155" customFormat="1" x14ac:dyDescent="0.2">
      <c r="A80" s="179"/>
      <c r="B80" s="179"/>
      <c r="C80" s="180"/>
      <c r="D80" s="179"/>
      <c r="E80" s="181"/>
      <c r="F80" s="122"/>
      <c r="G80" s="122"/>
      <c r="H80" s="182"/>
      <c r="I80" s="163"/>
      <c r="J80" s="178"/>
      <c r="K80" s="178"/>
      <c r="L80" s="125"/>
      <c r="M80" s="125"/>
      <c r="N80" s="125"/>
    </row>
    <row r="81" spans="1:14" s="155" customFormat="1" x14ac:dyDescent="0.2">
      <c r="A81" s="179"/>
      <c r="B81" s="179"/>
      <c r="C81" s="180"/>
      <c r="D81" s="179"/>
      <c r="E81" s="181"/>
      <c r="F81" s="122"/>
      <c r="G81" s="122"/>
      <c r="H81" s="182"/>
      <c r="I81" s="163"/>
      <c r="J81" s="178"/>
      <c r="K81" s="178"/>
      <c r="L81" s="125"/>
      <c r="M81" s="125"/>
      <c r="N81" s="125"/>
    </row>
    <row r="82" spans="1:14" s="155" customFormat="1" x14ac:dyDescent="0.2">
      <c r="A82" s="179"/>
      <c r="B82" s="179"/>
      <c r="C82" s="180"/>
      <c r="D82" s="179"/>
      <c r="E82" s="181"/>
      <c r="F82" s="122"/>
      <c r="G82" s="122"/>
      <c r="H82" s="182"/>
      <c r="I82" s="163"/>
      <c r="J82" s="178"/>
      <c r="K82" s="178"/>
      <c r="L82" s="125"/>
      <c r="M82" s="125"/>
      <c r="N82" s="125"/>
    </row>
    <row r="83" spans="1:14" s="155" customFormat="1" x14ac:dyDescent="0.2">
      <c r="A83" s="179"/>
      <c r="B83" s="179"/>
      <c r="C83" s="180"/>
      <c r="D83" s="179"/>
      <c r="E83" s="181"/>
      <c r="F83" s="122"/>
      <c r="G83" s="122"/>
      <c r="H83" s="182"/>
      <c r="I83" s="163"/>
      <c r="J83" s="178"/>
      <c r="K83" s="178"/>
      <c r="L83" s="125"/>
      <c r="M83" s="125"/>
      <c r="N83" s="125"/>
    </row>
    <row r="84" spans="1:14" s="155" customFormat="1" x14ac:dyDescent="0.2">
      <c r="A84" s="179"/>
      <c r="B84" s="179"/>
      <c r="C84" s="180"/>
      <c r="D84" s="179"/>
      <c r="E84" s="181"/>
      <c r="F84" s="122"/>
      <c r="G84" s="122"/>
      <c r="H84" s="182"/>
      <c r="I84" s="163"/>
      <c r="J84" s="178"/>
      <c r="K84" s="178"/>
      <c r="L84" s="125"/>
      <c r="M84" s="125"/>
      <c r="N84" s="125"/>
    </row>
    <row r="85" spans="1:14" s="155" customFormat="1" x14ac:dyDescent="0.2">
      <c r="A85" s="179"/>
      <c r="B85" s="179"/>
      <c r="C85" s="180"/>
      <c r="D85" s="179"/>
      <c r="E85" s="181"/>
      <c r="F85" s="122"/>
      <c r="G85" s="122"/>
      <c r="H85" s="182"/>
      <c r="I85" s="163"/>
      <c r="J85" s="178"/>
      <c r="K85" s="178"/>
      <c r="L85" s="125"/>
      <c r="M85" s="125"/>
      <c r="N85" s="125"/>
    </row>
    <row r="86" spans="1:14" s="155" customFormat="1" x14ac:dyDescent="0.2">
      <c r="A86" s="179"/>
      <c r="B86" s="179"/>
      <c r="C86" s="180"/>
      <c r="D86" s="179"/>
      <c r="E86" s="181"/>
      <c r="F86" s="122"/>
      <c r="G86" s="122"/>
      <c r="H86" s="182"/>
      <c r="I86" s="163"/>
      <c r="J86" s="178"/>
      <c r="K86" s="178"/>
      <c r="L86" s="125"/>
      <c r="M86" s="125"/>
      <c r="N86" s="125"/>
    </row>
    <row r="87" spans="1:14" s="155" customFormat="1" x14ac:dyDescent="0.2">
      <c r="A87" s="179"/>
      <c r="B87" s="179"/>
      <c r="C87" s="180"/>
      <c r="D87" s="179"/>
      <c r="E87" s="181"/>
      <c r="F87" s="122"/>
      <c r="G87" s="122"/>
      <c r="H87" s="182"/>
      <c r="I87" s="163"/>
      <c r="J87" s="178"/>
      <c r="K87" s="178"/>
      <c r="L87" s="125"/>
      <c r="M87" s="125"/>
      <c r="N87" s="125"/>
    </row>
    <row r="88" spans="1:14" s="155" customFormat="1" x14ac:dyDescent="0.2">
      <c r="A88" s="179"/>
      <c r="B88" s="179"/>
      <c r="C88" s="180"/>
      <c r="D88" s="179"/>
      <c r="E88" s="181"/>
      <c r="F88" s="122"/>
      <c r="G88" s="122"/>
      <c r="H88" s="182"/>
      <c r="I88" s="163"/>
      <c r="J88" s="178"/>
      <c r="K88" s="178"/>
      <c r="L88" s="125"/>
      <c r="M88" s="125"/>
      <c r="N88" s="125"/>
    </row>
    <row r="89" spans="1:14" s="155" customFormat="1" x14ac:dyDescent="0.2">
      <c r="A89" s="179"/>
      <c r="B89" s="179"/>
      <c r="C89" s="180"/>
      <c r="D89" s="179"/>
      <c r="E89" s="181"/>
      <c r="F89" s="122"/>
      <c r="G89" s="122"/>
      <c r="H89" s="182"/>
      <c r="I89" s="163"/>
      <c r="J89" s="178"/>
      <c r="K89" s="178"/>
      <c r="L89" s="125"/>
      <c r="M89" s="125"/>
      <c r="N89" s="125"/>
    </row>
    <row r="90" spans="1:14" s="155" customFormat="1" x14ac:dyDescent="0.2">
      <c r="A90" s="179"/>
      <c r="B90" s="179"/>
      <c r="C90" s="180"/>
      <c r="D90" s="179"/>
      <c r="E90" s="181"/>
      <c r="F90" s="122"/>
      <c r="G90" s="122"/>
      <c r="H90" s="182"/>
      <c r="I90" s="163"/>
      <c r="J90" s="178"/>
      <c r="K90" s="178"/>
      <c r="L90" s="125"/>
      <c r="M90" s="125"/>
      <c r="N90" s="125"/>
    </row>
    <row r="91" spans="1:14" s="155" customFormat="1" x14ac:dyDescent="0.2">
      <c r="A91" s="179"/>
      <c r="B91" s="179"/>
      <c r="C91" s="180"/>
      <c r="D91" s="179"/>
      <c r="E91" s="181"/>
      <c r="F91" s="122"/>
      <c r="G91" s="122"/>
      <c r="H91" s="182"/>
      <c r="I91" s="163"/>
      <c r="J91" s="178"/>
      <c r="K91" s="178"/>
      <c r="L91" s="125"/>
      <c r="M91" s="125"/>
      <c r="N91" s="125"/>
    </row>
    <row r="92" spans="1:14" s="155" customFormat="1" x14ac:dyDescent="0.2">
      <c r="A92" s="179"/>
      <c r="B92" s="179"/>
      <c r="C92" s="180"/>
      <c r="D92" s="179"/>
      <c r="E92" s="181"/>
      <c r="F92" s="122"/>
      <c r="G92" s="122"/>
      <c r="H92" s="182"/>
      <c r="I92" s="163"/>
      <c r="J92" s="178"/>
      <c r="K92" s="178"/>
      <c r="L92" s="125"/>
      <c r="M92" s="125"/>
      <c r="N92" s="125"/>
    </row>
    <row r="93" spans="1:14" s="155" customFormat="1" x14ac:dyDescent="0.2">
      <c r="A93" s="179"/>
      <c r="B93" s="179"/>
      <c r="C93" s="180"/>
      <c r="D93" s="179"/>
      <c r="E93" s="181"/>
      <c r="F93" s="122"/>
      <c r="G93" s="122"/>
      <c r="H93" s="182"/>
      <c r="I93" s="163"/>
      <c r="J93" s="178"/>
      <c r="K93" s="178"/>
      <c r="L93" s="125"/>
      <c r="M93" s="125"/>
      <c r="N93" s="125"/>
    </row>
    <row r="94" spans="1:14" s="155" customFormat="1" x14ac:dyDescent="0.2">
      <c r="A94" s="179"/>
      <c r="B94" s="179"/>
      <c r="C94" s="180"/>
      <c r="D94" s="179"/>
      <c r="E94" s="181"/>
      <c r="F94" s="122"/>
      <c r="G94" s="122"/>
      <c r="H94" s="182"/>
      <c r="I94" s="163"/>
      <c r="J94" s="178"/>
      <c r="K94" s="178"/>
      <c r="L94" s="125"/>
      <c r="M94" s="125"/>
      <c r="N94" s="125"/>
    </row>
    <row r="95" spans="1:14" s="155" customFormat="1" x14ac:dyDescent="0.2">
      <c r="A95" s="179"/>
      <c r="B95" s="179"/>
      <c r="C95" s="180"/>
      <c r="D95" s="179"/>
      <c r="E95" s="181"/>
      <c r="F95" s="122"/>
      <c r="G95" s="122"/>
      <c r="H95" s="182"/>
      <c r="I95" s="163"/>
      <c r="J95" s="178"/>
      <c r="K95" s="178"/>
      <c r="L95" s="125"/>
      <c r="M95" s="125"/>
      <c r="N95" s="125"/>
    </row>
    <row r="96" spans="1:14" s="155" customFormat="1" x14ac:dyDescent="0.2">
      <c r="A96" s="179"/>
      <c r="B96" s="179"/>
      <c r="C96" s="180"/>
      <c r="D96" s="179"/>
      <c r="E96" s="181"/>
      <c r="F96" s="122"/>
      <c r="G96" s="122"/>
      <c r="H96" s="182"/>
      <c r="I96" s="163"/>
      <c r="J96" s="178"/>
      <c r="K96" s="178"/>
      <c r="L96" s="125"/>
      <c r="M96" s="125"/>
      <c r="N96" s="125"/>
    </row>
    <row r="97" spans="1:15" s="155" customFormat="1" x14ac:dyDescent="0.2">
      <c r="A97" s="179"/>
      <c r="B97" s="179"/>
      <c r="C97" s="180"/>
      <c r="D97" s="179"/>
      <c r="E97" s="181"/>
      <c r="F97" s="122"/>
      <c r="G97" s="122"/>
      <c r="H97" s="182"/>
      <c r="I97" s="163"/>
      <c r="J97" s="178"/>
      <c r="K97" s="178"/>
      <c r="L97" s="125"/>
      <c r="M97" s="125"/>
      <c r="N97" s="125"/>
      <c r="O97" s="125"/>
    </row>
    <row r="98" spans="1:15" s="155" customFormat="1" x14ac:dyDescent="0.2">
      <c r="A98" s="179"/>
      <c r="B98" s="179"/>
      <c r="C98" s="180"/>
      <c r="D98" s="179"/>
      <c r="E98" s="181"/>
      <c r="F98" s="122"/>
      <c r="G98" s="122"/>
      <c r="H98" s="182"/>
      <c r="I98" s="163"/>
      <c r="J98" s="178"/>
      <c r="K98" s="178"/>
      <c r="L98" s="125"/>
      <c r="M98" s="125"/>
      <c r="N98" s="125"/>
      <c r="O98" s="125"/>
    </row>
    <row r="99" spans="1:15" s="155" customFormat="1" x14ac:dyDescent="0.2">
      <c r="A99" s="179"/>
      <c r="B99" s="179"/>
      <c r="C99" s="180"/>
      <c r="D99" s="179"/>
      <c r="E99" s="181"/>
      <c r="F99" s="122"/>
      <c r="G99" s="122"/>
      <c r="H99" s="182"/>
      <c r="I99" s="163"/>
      <c r="J99" s="178"/>
      <c r="K99" s="178"/>
      <c r="L99" s="125"/>
      <c r="M99" s="125"/>
      <c r="N99" s="125"/>
      <c r="O99" s="125"/>
    </row>
    <row r="100" spans="1:15" s="155" customFormat="1" x14ac:dyDescent="0.2">
      <c r="A100" s="179"/>
      <c r="B100" s="179"/>
      <c r="C100" s="180"/>
      <c r="D100" s="179"/>
      <c r="E100" s="181"/>
      <c r="F100" s="122"/>
      <c r="G100" s="122"/>
      <c r="H100" s="182"/>
      <c r="I100" s="163"/>
      <c r="J100" s="178"/>
      <c r="K100" s="178"/>
      <c r="L100" s="125"/>
      <c r="M100" s="125"/>
      <c r="N100" s="125"/>
      <c r="O100" s="125"/>
    </row>
    <row r="101" spans="1:15" s="155" customFormat="1" x14ac:dyDescent="0.2">
      <c r="A101" s="179"/>
      <c r="B101" s="179"/>
      <c r="C101" s="180"/>
      <c r="D101" s="179"/>
      <c r="E101" s="181"/>
      <c r="F101" s="122"/>
      <c r="G101" s="122"/>
      <c r="H101" s="182"/>
      <c r="I101" s="163"/>
      <c r="J101" s="178"/>
      <c r="K101" s="178"/>
      <c r="L101" s="125"/>
      <c r="M101" s="125"/>
      <c r="N101" s="125"/>
      <c r="O101" s="125"/>
    </row>
    <row r="102" spans="1:15" s="155" customFormat="1" x14ac:dyDescent="0.2">
      <c r="A102" s="179"/>
      <c r="B102" s="179"/>
      <c r="C102" s="180"/>
      <c r="D102" s="179"/>
      <c r="E102" s="181"/>
      <c r="F102" s="122"/>
      <c r="G102" s="122"/>
      <c r="H102" s="182"/>
      <c r="I102" s="163"/>
      <c r="J102" s="178"/>
      <c r="K102" s="178"/>
      <c r="L102" s="125"/>
      <c r="M102" s="125"/>
      <c r="N102" s="125"/>
      <c r="O102" s="125"/>
    </row>
    <row r="103" spans="1:15" s="155" customFormat="1" x14ac:dyDescent="0.2">
      <c r="A103" s="179"/>
      <c r="B103" s="179"/>
      <c r="C103" s="180"/>
      <c r="D103" s="179"/>
      <c r="E103" s="181"/>
      <c r="F103" s="122"/>
      <c r="G103" s="122"/>
      <c r="H103" s="182"/>
      <c r="I103" s="163"/>
      <c r="J103" s="178"/>
      <c r="K103" s="178"/>
      <c r="L103" s="125"/>
      <c r="M103" s="125"/>
      <c r="N103" s="125"/>
      <c r="O103" s="125"/>
    </row>
    <row r="104" spans="1:15" s="155" customFormat="1" x14ac:dyDescent="0.2">
      <c r="A104" s="179"/>
      <c r="B104" s="179"/>
      <c r="C104" s="180"/>
      <c r="D104" s="179"/>
      <c r="E104" s="181"/>
      <c r="F104" s="122"/>
      <c r="G104" s="122"/>
      <c r="H104" s="182"/>
      <c r="I104" s="163"/>
      <c r="J104" s="178"/>
      <c r="K104" s="178"/>
      <c r="L104" s="125"/>
      <c r="M104" s="125"/>
      <c r="N104" s="125"/>
      <c r="O104" s="125"/>
    </row>
    <row r="105" spans="1:15" s="155" customFormat="1" x14ac:dyDescent="0.2">
      <c r="A105" s="179"/>
      <c r="B105" s="179"/>
      <c r="C105" s="180"/>
      <c r="D105" s="179"/>
      <c r="E105" s="181"/>
      <c r="F105" s="122"/>
      <c r="G105" s="122"/>
      <c r="H105" s="182"/>
      <c r="I105" s="163"/>
      <c r="J105" s="178"/>
      <c r="K105" s="178"/>
      <c r="L105" s="125"/>
      <c r="M105" s="125"/>
      <c r="N105" s="125"/>
      <c r="O105" s="125"/>
    </row>
    <row r="106" spans="1:15" s="155" customFormat="1" x14ac:dyDescent="0.2">
      <c r="A106" s="179"/>
      <c r="B106" s="179"/>
      <c r="C106" s="180"/>
      <c r="D106" s="179"/>
      <c r="E106" s="181"/>
      <c r="F106" s="122"/>
      <c r="G106" s="122"/>
      <c r="H106" s="182"/>
      <c r="I106" s="163"/>
      <c r="J106" s="178"/>
      <c r="K106" s="178"/>
      <c r="L106" s="125"/>
      <c r="M106" s="125"/>
      <c r="N106" s="125"/>
      <c r="O106" s="125"/>
    </row>
    <row r="107" spans="1:15" s="155" customFormat="1" x14ac:dyDescent="0.2">
      <c r="A107" s="179"/>
      <c r="B107" s="179"/>
      <c r="C107" s="180"/>
      <c r="D107" s="179"/>
      <c r="E107" s="181"/>
      <c r="F107" s="122"/>
      <c r="G107" s="122"/>
      <c r="H107" s="182"/>
      <c r="I107" s="163"/>
      <c r="J107" s="178"/>
      <c r="K107" s="178"/>
      <c r="L107" s="125"/>
      <c r="M107" s="125"/>
      <c r="N107" s="125"/>
      <c r="O107" s="125"/>
    </row>
    <row r="108" spans="1:15" s="155" customFormat="1" x14ac:dyDescent="0.2">
      <c r="A108" s="179"/>
      <c r="B108" s="179"/>
      <c r="C108" s="180"/>
      <c r="D108" s="179"/>
      <c r="E108" s="181"/>
      <c r="F108" s="122"/>
      <c r="G108" s="122"/>
      <c r="H108" s="182"/>
      <c r="I108" s="163"/>
      <c r="J108" s="178"/>
      <c r="K108" s="178"/>
      <c r="L108" s="125"/>
      <c r="M108" s="125"/>
      <c r="N108" s="125"/>
      <c r="O108" s="125"/>
    </row>
    <row r="109" spans="1:15" s="155" customFormat="1" x14ac:dyDescent="0.2">
      <c r="A109" s="179"/>
      <c r="B109" s="179"/>
      <c r="C109" s="180"/>
      <c r="D109" s="179"/>
      <c r="E109" s="181"/>
      <c r="F109" s="122"/>
      <c r="G109" s="122"/>
      <c r="H109" s="182"/>
      <c r="I109" s="163"/>
      <c r="J109" s="178"/>
      <c r="K109" s="178"/>
      <c r="L109" s="125"/>
      <c r="M109" s="125"/>
      <c r="N109" s="125"/>
      <c r="O109" s="125"/>
    </row>
    <row r="110" spans="1:15" s="155" customFormat="1" x14ac:dyDescent="0.2">
      <c r="A110" s="179"/>
      <c r="B110" s="179"/>
      <c r="C110" s="180"/>
      <c r="D110" s="179"/>
      <c r="E110" s="181"/>
      <c r="F110" s="122"/>
      <c r="G110" s="122"/>
      <c r="H110" s="182"/>
      <c r="I110" s="163"/>
      <c r="J110" s="178"/>
      <c r="K110" s="178"/>
      <c r="L110" s="125"/>
      <c r="M110" s="125"/>
      <c r="N110" s="125"/>
      <c r="O110" s="125"/>
    </row>
    <row r="111" spans="1:15" s="155" customFormat="1" x14ac:dyDescent="0.2">
      <c r="A111" s="179"/>
      <c r="B111" s="179"/>
      <c r="C111" s="180"/>
      <c r="D111" s="179"/>
      <c r="E111" s="181"/>
      <c r="F111" s="122"/>
      <c r="G111" s="122"/>
      <c r="H111" s="182"/>
      <c r="I111" s="163"/>
      <c r="J111" s="178"/>
      <c r="K111" s="178"/>
      <c r="L111" s="125"/>
      <c r="M111" s="125"/>
      <c r="N111" s="125"/>
      <c r="O111" s="125"/>
    </row>
    <row r="112" spans="1:15" s="155" customFormat="1" x14ac:dyDescent="0.2">
      <c r="A112" s="179"/>
      <c r="B112" s="179"/>
      <c r="C112" s="180"/>
      <c r="D112" s="179"/>
      <c r="E112" s="181"/>
      <c r="F112" s="122"/>
      <c r="G112" s="122"/>
      <c r="H112" s="182"/>
      <c r="I112" s="163"/>
      <c r="J112" s="178"/>
      <c r="K112" s="178"/>
      <c r="L112" s="125"/>
      <c r="M112" s="125"/>
      <c r="N112" s="125"/>
      <c r="O112" s="125"/>
    </row>
    <row r="113" spans="1:15" s="155" customFormat="1" x14ac:dyDescent="0.2">
      <c r="A113" s="179"/>
      <c r="B113" s="179"/>
      <c r="C113" s="180"/>
      <c r="D113" s="179"/>
      <c r="E113" s="181"/>
      <c r="F113" s="122"/>
      <c r="G113" s="122"/>
      <c r="H113" s="182"/>
      <c r="I113" s="163"/>
      <c r="J113" s="178"/>
      <c r="K113" s="178"/>
      <c r="L113" s="125"/>
      <c r="M113" s="125"/>
      <c r="N113" s="125"/>
      <c r="O113" s="125"/>
    </row>
    <row r="114" spans="1:15" s="155" customFormat="1" x14ac:dyDescent="0.2">
      <c r="A114" s="179"/>
      <c r="B114" s="179"/>
      <c r="C114" s="180"/>
      <c r="D114" s="179"/>
      <c r="E114" s="181"/>
      <c r="F114" s="122"/>
      <c r="G114" s="122"/>
      <c r="H114" s="182"/>
      <c r="I114" s="163"/>
      <c r="J114" s="178"/>
      <c r="K114" s="178"/>
      <c r="L114" s="125"/>
      <c r="M114" s="125"/>
      <c r="N114" s="125"/>
      <c r="O114" s="125"/>
    </row>
    <row r="115" spans="1:15" s="155" customFormat="1" x14ac:dyDescent="0.2">
      <c r="A115" s="179"/>
      <c r="B115" s="179"/>
      <c r="C115" s="180"/>
      <c r="D115" s="179"/>
      <c r="E115" s="181"/>
      <c r="F115" s="122"/>
      <c r="G115" s="122"/>
      <c r="H115" s="182"/>
      <c r="I115" s="163"/>
      <c r="J115" s="178"/>
      <c r="K115" s="178"/>
      <c r="L115" s="125"/>
      <c r="M115" s="125"/>
      <c r="N115" s="125"/>
      <c r="O115" s="125"/>
    </row>
    <row r="116" spans="1:15" s="155" customFormat="1" x14ac:dyDescent="0.2">
      <c r="A116" s="179"/>
      <c r="B116" s="179"/>
      <c r="C116" s="180"/>
      <c r="D116" s="179"/>
      <c r="E116" s="181"/>
      <c r="F116" s="122"/>
      <c r="G116" s="122"/>
      <c r="H116" s="182"/>
      <c r="I116" s="163"/>
      <c r="J116" s="178"/>
      <c r="K116" s="178"/>
      <c r="L116" s="125"/>
      <c r="M116" s="125"/>
      <c r="N116" s="125"/>
      <c r="O116" s="125"/>
    </row>
    <row r="117" spans="1:15" s="155" customFormat="1" x14ac:dyDescent="0.2">
      <c r="A117" s="179"/>
      <c r="B117" s="179"/>
      <c r="C117" s="180"/>
      <c r="D117" s="179"/>
      <c r="E117" s="181"/>
      <c r="F117" s="122"/>
      <c r="G117" s="122"/>
      <c r="H117" s="182"/>
      <c r="I117" s="163"/>
      <c r="J117" s="178"/>
      <c r="K117" s="178"/>
      <c r="L117" s="125"/>
      <c r="M117" s="125"/>
      <c r="N117" s="125"/>
      <c r="O117" s="125"/>
    </row>
    <row r="118" spans="1:15" s="155" customFormat="1" x14ac:dyDescent="0.2">
      <c r="A118" s="179"/>
      <c r="B118" s="179"/>
      <c r="C118" s="180"/>
      <c r="D118" s="179"/>
      <c r="E118" s="181"/>
      <c r="F118" s="122"/>
      <c r="G118" s="122"/>
      <c r="H118" s="182"/>
      <c r="I118" s="163"/>
      <c r="J118" s="178"/>
      <c r="K118" s="178"/>
      <c r="L118" s="125"/>
      <c r="M118" s="125"/>
      <c r="N118" s="125"/>
      <c r="O118" s="125"/>
    </row>
    <row r="119" spans="1:15" s="155" customFormat="1" x14ac:dyDescent="0.2">
      <c r="A119" s="179"/>
      <c r="B119" s="179"/>
      <c r="C119" s="180"/>
      <c r="D119" s="179"/>
      <c r="E119" s="181"/>
      <c r="F119" s="122"/>
      <c r="G119" s="122"/>
      <c r="H119" s="182"/>
      <c r="I119" s="163"/>
      <c r="J119" s="178"/>
      <c r="K119" s="178"/>
      <c r="L119" s="125"/>
      <c r="M119" s="125"/>
      <c r="N119" s="125"/>
      <c r="O119" s="125"/>
    </row>
    <row r="120" spans="1:15" s="155" customFormat="1" x14ac:dyDescent="0.2">
      <c r="A120" s="179"/>
      <c r="B120" s="179"/>
      <c r="C120" s="180"/>
      <c r="D120" s="179"/>
      <c r="E120" s="181"/>
      <c r="F120" s="122"/>
      <c r="G120" s="122"/>
      <c r="H120" s="182"/>
      <c r="I120" s="163"/>
      <c r="J120" s="178"/>
      <c r="K120" s="178"/>
      <c r="L120" s="125"/>
      <c r="M120" s="125"/>
      <c r="N120" s="125"/>
      <c r="O120" s="125"/>
    </row>
    <row r="121" spans="1:15" s="155" customFormat="1" x14ac:dyDescent="0.2">
      <c r="A121" s="179"/>
      <c r="B121" s="179"/>
      <c r="C121" s="180"/>
      <c r="D121" s="179"/>
      <c r="E121" s="181"/>
      <c r="F121" s="122"/>
      <c r="G121" s="122"/>
      <c r="H121" s="182"/>
      <c r="I121" s="163"/>
      <c r="J121" s="178"/>
      <c r="K121" s="178"/>
      <c r="L121" s="125"/>
      <c r="M121" s="125"/>
      <c r="N121" s="125"/>
      <c r="O121" s="125"/>
    </row>
    <row r="122" spans="1:15" s="155" customFormat="1" x14ac:dyDescent="0.2">
      <c r="A122" s="179"/>
      <c r="B122" s="179"/>
      <c r="C122" s="180"/>
      <c r="D122" s="179"/>
      <c r="E122" s="181"/>
      <c r="F122" s="122"/>
      <c r="G122" s="122"/>
      <c r="H122" s="182"/>
      <c r="I122" s="163"/>
      <c r="J122" s="178"/>
      <c r="K122" s="178"/>
      <c r="L122" s="125"/>
      <c r="M122" s="125"/>
      <c r="N122" s="125"/>
      <c r="O122" s="125"/>
    </row>
    <row r="123" spans="1:15" s="155" customFormat="1" x14ac:dyDescent="0.2">
      <c r="A123" s="179"/>
      <c r="B123" s="179"/>
      <c r="C123" s="180"/>
      <c r="D123" s="179"/>
      <c r="E123" s="181"/>
      <c r="F123" s="122"/>
      <c r="G123" s="122"/>
      <c r="H123" s="182"/>
      <c r="I123" s="163"/>
      <c r="J123" s="178"/>
      <c r="K123" s="178"/>
      <c r="L123" s="125"/>
      <c r="M123" s="125"/>
      <c r="N123" s="125"/>
      <c r="O123" s="125"/>
    </row>
    <row r="124" spans="1:15" s="155" customFormat="1" x14ac:dyDescent="0.2">
      <c r="A124" s="179"/>
      <c r="B124" s="179"/>
      <c r="C124" s="180"/>
      <c r="D124" s="179"/>
      <c r="E124" s="181"/>
      <c r="F124" s="122"/>
      <c r="G124" s="122"/>
      <c r="H124" s="182"/>
      <c r="I124" s="163"/>
      <c r="J124" s="178"/>
      <c r="K124" s="178"/>
      <c r="L124" s="125"/>
      <c r="M124" s="125"/>
      <c r="N124" s="125"/>
      <c r="O124" s="125"/>
    </row>
    <row r="125" spans="1:15" s="155" customFormat="1" x14ac:dyDescent="0.2">
      <c r="A125" s="179"/>
      <c r="B125" s="179"/>
      <c r="C125" s="180"/>
      <c r="D125" s="179"/>
      <c r="E125" s="181"/>
      <c r="F125" s="122"/>
      <c r="G125" s="122"/>
      <c r="H125" s="182"/>
      <c r="I125" s="163"/>
      <c r="J125" s="178"/>
      <c r="K125" s="178"/>
      <c r="L125" s="125"/>
      <c r="M125" s="125"/>
      <c r="N125" s="125"/>
      <c r="O125" s="125"/>
    </row>
    <row r="126" spans="1:15" s="155" customFormat="1" x14ac:dyDescent="0.2">
      <c r="A126" s="179"/>
      <c r="B126" s="179"/>
      <c r="C126" s="180"/>
      <c r="D126" s="179"/>
      <c r="E126" s="181"/>
      <c r="F126" s="122"/>
      <c r="G126" s="122"/>
      <c r="H126" s="182"/>
      <c r="I126" s="163"/>
      <c r="J126" s="178"/>
      <c r="K126" s="178"/>
      <c r="L126" s="125"/>
      <c r="M126" s="125"/>
      <c r="N126" s="125"/>
      <c r="O126" s="125"/>
    </row>
    <row r="127" spans="1:15" s="155" customFormat="1" x14ac:dyDescent="0.2">
      <c r="A127" s="179"/>
      <c r="B127" s="179"/>
      <c r="C127" s="180"/>
      <c r="D127" s="179"/>
      <c r="E127" s="181"/>
      <c r="F127" s="122"/>
      <c r="G127" s="122"/>
      <c r="H127" s="182"/>
      <c r="I127" s="163"/>
      <c r="J127" s="178"/>
      <c r="K127" s="178"/>
      <c r="L127" s="125"/>
      <c r="M127" s="125"/>
      <c r="N127" s="125"/>
      <c r="O127" s="125"/>
    </row>
    <row r="128" spans="1:15" s="155" customFormat="1" x14ac:dyDescent="0.2">
      <c r="A128" s="179"/>
      <c r="B128" s="179"/>
      <c r="C128" s="183"/>
      <c r="D128" s="179"/>
      <c r="E128" s="181"/>
      <c r="F128" s="122"/>
      <c r="G128" s="122"/>
      <c r="H128" s="182"/>
      <c r="I128" s="163"/>
      <c r="J128" s="178"/>
      <c r="K128" s="178"/>
      <c r="L128" s="125"/>
      <c r="M128" s="125"/>
      <c r="N128" s="125"/>
      <c r="O128" s="125"/>
    </row>
  </sheetData>
  <sheetProtection password="F783" sheet="1" selectLockedCells="1"/>
  <conditionalFormatting sqref="F6">
    <cfRule type="containsBlanks" dxfId="25" priority="11">
      <formula>LEN(TRIM(F6))=0</formula>
    </cfRule>
  </conditionalFormatting>
  <conditionalFormatting sqref="F8">
    <cfRule type="containsBlanks" dxfId="24" priority="10">
      <formula>LEN(TRIM(F8))=0</formula>
    </cfRule>
  </conditionalFormatting>
  <conditionalFormatting sqref="F10">
    <cfRule type="containsBlanks" dxfId="23" priority="9">
      <formula>LEN(TRIM(F10))=0</formula>
    </cfRule>
  </conditionalFormatting>
  <conditionalFormatting sqref="F12">
    <cfRule type="containsBlanks" dxfId="22" priority="8">
      <formula>LEN(TRIM(F12))=0</formula>
    </cfRule>
  </conditionalFormatting>
  <conditionalFormatting sqref="F14">
    <cfRule type="containsBlanks" dxfId="21" priority="7">
      <formula>LEN(TRIM(F14))=0</formula>
    </cfRule>
  </conditionalFormatting>
  <conditionalFormatting sqref="F16">
    <cfRule type="containsBlanks" dxfId="20" priority="6">
      <formula>LEN(TRIM(F16))=0</formula>
    </cfRule>
  </conditionalFormatting>
  <conditionalFormatting sqref="F18">
    <cfRule type="containsBlanks" dxfId="19" priority="5">
      <formula>LEN(TRIM(F18))=0</formula>
    </cfRule>
  </conditionalFormatting>
  <conditionalFormatting sqref="F20">
    <cfRule type="containsBlanks" dxfId="18" priority="4">
      <formula>LEN(TRIM(F20))=0</formula>
    </cfRule>
  </conditionalFormatting>
  <conditionalFormatting sqref="F22">
    <cfRule type="containsBlanks" dxfId="17" priority="3">
      <formula>LEN(TRIM(F22))=0</formula>
    </cfRule>
  </conditionalFormatting>
  <pageMargins left="0.98425196850393704" right="0.39370078740157483" top="0.98425196850393704" bottom="0.74803149606299213" header="0" footer="0.39370078740157483"/>
  <pageSetup paperSize="9" firstPageNumber="0" orientation="portrait" horizontalDpi="300" verticalDpi="300" r:id="rId1"/>
  <headerFooter alignWithMargins="0">
    <oddHeader>&amp;L_x000D__x000D_&amp;9</oddHeader>
    <oddFooter>&amp;C&amp;6 &amp; List: 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:O119"/>
  <sheetViews>
    <sheetView view="pageBreakPreview" zoomScaleNormal="100" zoomScaleSheetLayoutView="100" workbookViewId="0">
      <selection activeCell="F6" sqref="F6"/>
    </sheetView>
  </sheetViews>
  <sheetFormatPr defaultRowHeight="12.75" x14ac:dyDescent="0.2"/>
  <cols>
    <col min="1" max="1" width="2.5703125" style="131" customWidth="1"/>
    <col min="2" max="2" width="4.42578125" style="131" customWidth="1"/>
    <col min="3" max="3" width="44.85546875" style="183" customWidth="1"/>
    <col min="4" max="4" width="6.28515625" style="188" customWidth="1"/>
    <col min="5" max="5" width="7.5703125" style="188" customWidth="1"/>
    <col min="6" max="6" width="9.5703125" style="190" customWidth="1"/>
    <col min="7" max="7" width="13.28515625" style="190" customWidth="1"/>
    <col min="8" max="8" width="20.42578125" style="182" customWidth="1"/>
    <col min="9" max="9" width="11.7109375" style="163" customWidth="1"/>
    <col min="10" max="11" width="11.7109375" style="178" customWidth="1"/>
    <col min="12" max="12" width="9.85546875" style="125" customWidth="1"/>
    <col min="13" max="13" width="7.85546875" style="125" customWidth="1"/>
    <col min="14" max="14" width="10.140625" style="125" bestFit="1" customWidth="1"/>
    <col min="15" max="15" width="9" style="125" customWidth="1"/>
    <col min="16" max="16384" width="9.140625" style="125"/>
  </cols>
  <sheetData>
    <row r="1" spans="1:15" ht="12.75" customHeight="1" x14ac:dyDescent="0.2">
      <c r="A1" s="122" t="s">
        <v>100</v>
      </c>
      <c r="B1" s="122"/>
      <c r="C1" s="123"/>
      <c r="D1" s="184"/>
      <c r="E1" s="184"/>
      <c r="F1" s="184"/>
      <c r="G1" s="184"/>
      <c r="H1" s="162"/>
      <c r="J1" s="164"/>
      <c r="K1" s="164"/>
      <c r="L1" s="155"/>
      <c r="M1" s="155"/>
      <c r="N1" s="155"/>
    </row>
    <row r="2" spans="1:15" s="130" customFormat="1" x14ac:dyDescent="0.2">
      <c r="A2" s="126" t="s">
        <v>0</v>
      </c>
      <c r="B2" s="126"/>
      <c r="C2" s="127" t="s">
        <v>1</v>
      </c>
      <c r="D2" s="185" t="s">
        <v>2</v>
      </c>
      <c r="E2" s="185" t="s">
        <v>3</v>
      </c>
      <c r="F2" s="186" t="s">
        <v>4</v>
      </c>
      <c r="G2" s="186" t="s">
        <v>5</v>
      </c>
      <c r="H2" s="162"/>
      <c r="I2" s="163"/>
      <c r="J2" s="164"/>
      <c r="K2" s="164"/>
      <c r="L2" s="155"/>
      <c r="M2" s="155"/>
      <c r="N2" s="155"/>
      <c r="O2" s="187"/>
    </row>
    <row r="3" spans="1:15" x14ac:dyDescent="0.2">
      <c r="C3" s="132"/>
      <c r="E3" s="189"/>
      <c r="H3" s="162"/>
      <c r="J3" s="164"/>
      <c r="K3" s="164"/>
      <c r="L3" s="155"/>
      <c r="M3" s="155"/>
      <c r="N3" s="155"/>
      <c r="O3" s="187"/>
    </row>
    <row r="4" spans="1:15" s="145" customFormat="1" ht="16.5" thickBot="1" x14ac:dyDescent="0.25">
      <c r="A4" s="138"/>
      <c r="B4" s="139" t="s">
        <v>101</v>
      </c>
      <c r="C4" s="140" t="s">
        <v>143</v>
      </c>
      <c r="D4" s="191"/>
      <c r="E4" s="192"/>
      <c r="F4" s="193"/>
      <c r="G4" s="193"/>
      <c r="H4" s="162"/>
      <c r="I4" s="163"/>
      <c r="J4" s="164"/>
      <c r="K4" s="164"/>
      <c r="L4" s="155"/>
      <c r="M4" s="155"/>
      <c r="N4" s="155"/>
      <c r="O4" s="194"/>
    </row>
    <row r="5" spans="1:15" s="145" customFormat="1" ht="15.75" x14ac:dyDescent="0.2">
      <c r="A5" s="195"/>
      <c r="B5" s="196"/>
      <c r="C5" s="197"/>
      <c r="D5" s="198"/>
      <c r="E5" s="199"/>
      <c r="F5" s="200"/>
      <c r="G5" s="200"/>
      <c r="H5" s="162"/>
      <c r="I5" s="163"/>
      <c r="J5" s="164"/>
      <c r="K5" s="164"/>
      <c r="L5" s="155"/>
      <c r="M5" s="155"/>
      <c r="N5" s="155"/>
      <c r="O5" s="194"/>
    </row>
    <row r="6" spans="1:15" s="206" customFormat="1" x14ac:dyDescent="0.2">
      <c r="A6" s="149"/>
      <c r="B6" s="150">
        <v>1</v>
      </c>
      <c r="C6" s="207" t="s">
        <v>144</v>
      </c>
      <c r="D6" s="201" t="s">
        <v>9</v>
      </c>
      <c r="E6" s="202">
        <v>50</v>
      </c>
      <c r="F6" s="121"/>
      <c r="G6" s="203">
        <f>E6*F6</f>
        <v>0</v>
      </c>
      <c r="H6" s="162"/>
      <c r="I6" s="163"/>
      <c r="J6" s="164"/>
      <c r="K6" s="164"/>
      <c r="L6" s="155"/>
      <c r="M6" s="155"/>
      <c r="N6" s="155"/>
      <c r="O6" s="145"/>
    </row>
    <row r="7" spans="1:15" s="206" customFormat="1" x14ac:dyDescent="0.2">
      <c r="A7" s="149"/>
      <c r="B7" s="150"/>
      <c r="C7" s="132"/>
      <c r="D7" s="208"/>
      <c r="E7" s="204"/>
      <c r="F7" s="203"/>
      <c r="G7" s="205"/>
      <c r="H7" s="162"/>
      <c r="I7" s="163"/>
      <c r="J7" s="164"/>
      <c r="K7" s="164"/>
      <c r="L7" s="155"/>
      <c r="M7" s="155"/>
      <c r="N7" s="155"/>
      <c r="O7" s="125"/>
    </row>
    <row r="8" spans="1:15" s="206" customFormat="1" x14ac:dyDescent="0.2">
      <c r="A8" s="149"/>
      <c r="B8" s="150">
        <v>2</v>
      </c>
      <c r="C8" s="207" t="s">
        <v>145</v>
      </c>
      <c r="D8" s="201" t="s">
        <v>9</v>
      </c>
      <c r="E8" s="202">
        <v>50</v>
      </c>
      <c r="F8" s="121"/>
      <c r="G8" s="203">
        <f>E8*F8</f>
        <v>0</v>
      </c>
      <c r="H8" s="162"/>
      <c r="I8" s="163"/>
      <c r="J8" s="164"/>
      <c r="K8" s="164"/>
      <c r="L8" s="155"/>
      <c r="M8" s="155"/>
      <c r="N8" s="155"/>
      <c r="O8" s="125"/>
    </row>
    <row r="9" spans="1:15" s="206" customFormat="1" x14ac:dyDescent="0.2">
      <c r="A9" s="149"/>
      <c r="B9" s="150"/>
      <c r="C9" s="209"/>
      <c r="D9" s="201"/>
      <c r="E9" s="204"/>
      <c r="F9" s="203"/>
      <c r="G9" s="203"/>
      <c r="H9" s="162"/>
      <c r="I9" s="163"/>
      <c r="J9" s="164"/>
      <c r="K9" s="164"/>
      <c r="L9" s="155"/>
      <c r="M9" s="155"/>
      <c r="N9" s="155"/>
      <c r="O9" s="125"/>
    </row>
    <row r="10" spans="1:15" s="206" customFormat="1" ht="25.5" x14ac:dyDescent="0.2">
      <c r="A10" s="149"/>
      <c r="B10" s="150">
        <v>3</v>
      </c>
      <c r="C10" s="210" t="s">
        <v>146</v>
      </c>
      <c r="D10" s="201" t="s">
        <v>133</v>
      </c>
      <c r="E10" s="204">
        <v>52.5</v>
      </c>
      <c r="F10" s="121"/>
      <c r="G10" s="203">
        <f>E10*F10</f>
        <v>0</v>
      </c>
      <c r="H10" s="162"/>
      <c r="I10" s="163"/>
      <c r="J10" s="164"/>
      <c r="K10" s="164"/>
      <c r="L10" s="155"/>
      <c r="M10" s="155"/>
      <c r="N10" s="155"/>
      <c r="O10" s="125"/>
    </row>
    <row r="11" spans="1:15" s="206" customFormat="1" x14ac:dyDescent="0.2">
      <c r="A11" s="149"/>
      <c r="B11" s="150"/>
      <c r="C11" s="209"/>
      <c r="D11" s="201"/>
      <c r="E11" s="202"/>
      <c r="F11" s="203"/>
      <c r="G11" s="203"/>
      <c r="H11" s="162"/>
      <c r="I11" s="163"/>
      <c r="J11" s="164"/>
      <c r="K11" s="164"/>
      <c r="L11" s="155"/>
      <c r="M11" s="155"/>
      <c r="N11" s="155"/>
      <c r="O11" s="125"/>
    </row>
    <row r="12" spans="1:15" s="206" customFormat="1" ht="25.5" x14ac:dyDescent="0.2">
      <c r="A12" s="149"/>
      <c r="B12" s="150">
        <v>4</v>
      </c>
      <c r="C12" s="210" t="s">
        <v>147</v>
      </c>
      <c r="D12" s="201" t="s">
        <v>133</v>
      </c>
      <c r="E12" s="204">
        <v>17.5</v>
      </c>
      <c r="F12" s="121"/>
      <c r="G12" s="203">
        <f>E12*F12</f>
        <v>0</v>
      </c>
      <c r="H12" s="162"/>
      <c r="I12" s="163"/>
      <c r="J12" s="164"/>
      <c r="K12" s="164"/>
      <c r="L12" s="155"/>
      <c r="M12" s="155"/>
      <c r="N12" s="155"/>
      <c r="O12" s="125"/>
    </row>
    <row r="13" spans="1:15" s="206" customFormat="1" x14ac:dyDescent="0.2">
      <c r="A13" s="149"/>
      <c r="B13" s="150"/>
      <c r="C13" s="209"/>
      <c r="D13" s="201"/>
      <c r="E13" s="204"/>
      <c r="F13" s="203"/>
      <c r="G13" s="203"/>
      <c r="H13" s="162"/>
      <c r="I13" s="163"/>
      <c r="J13" s="164"/>
      <c r="K13" s="164"/>
      <c r="L13" s="155"/>
      <c r="M13" s="155"/>
      <c r="N13" s="155"/>
      <c r="O13" s="125"/>
    </row>
    <row r="14" spans="1:15" s="206" customFormat="1" ht="25.5" x14ac:dyDescent="0.2">
      <c r="A14" s="149"/>
      <c r="B14" s="150">
        <v>4</v>
      </c>
      <c r="C14" s="210" t="s">
        <v>185</v>
      </c>
      <c r="D14" s="201" t="s">
        <v>133</v>
      </c>
      <c r="E14" s="204">
        <v>52.5</v>
      </c>
      <c r="F14" s="121"/>
      <c r="G14" s="203">
        <f>E14*F14</f>
        <v>0</v>
      </c>
      <c r="H14" s="162"/>
      <c r="I14" s="163"/>
      <c r="J14" s="164"/>
      <c r="K14" s="164"/>
      <c r="L14" s="155"/>
      <c r="M14" s="155"/>
      <c r="N14" s="155"/>
      <c r="O14" s="125"/>
    </row>
    <row r="15" spans="1:15" s="206" customFormat="1" x14ac:dyDescent="0.2">
      <c r="A15" s="149"/>
      <c r="B15" s="150"/>
      <c r="C15" s="210"/>
      <c r="D15" s="201"/>
      <c r="E15" s="202"/>
      <c r="F15" s="203"/>
      <c r="G15" s="203"/>
      <c r="H15" s="162"/>
      <c r="I15" s="163"/>
      <c r="J15" s="164"/>
      <c r="K15" s="164"/>
      <c r="L15" s="155"/>
      <c r="M15" s="155"/>
      <c r="N15" s="155"/>
      <c r="O15" s="125"/>
    </row>
    <row r="16" spans="1:15" s="137" customFormat="1" ht="13.5" thickBot="1" x14ac:dyDescent="0.25">
      <c r="A16" s="165"/>
      <c r="B16" s="166"/>
      <c r="C16" s="167"/>
      <c r="D16" s="167"/>
      <c r="E16" s="167"/>
      <c r="F16" s="227" t="str">
        <f>CONCATENATE(B4," ",C4," - SKUPAJ ZA ENO LETO - Davčna osnova za 9,5% DDV:")</f>
        <v>II. ZIMSKA SLUŽBA - SKUPAJ ZA ENO LETO - Davčna osnova za 9,5% DDV:</v>
      </c>
      <c r="G16" s="168">
        <f>SUM(G6:G14)</f>
        <v>0</v>
      </c>
      <c r="H16" s="162"/>
      <c r="I16" s="163"/>
      <c r="J16" s="164"/>
      <c r="K16" s="164"/>
      <c r="L16" s="155"/>
      <c r="M16" s="155"/>
      <c r="N16" s="155"/>
      <c r="O16" s="148"/>
    </row>
    <row r="17" spans="1:14" s="155" customFormat="1" x14ac:dyDescent="0.2">
      <c r="A17" s="179"/>
      <c r="B17" s="179"/>
      <c r="C17" s="180"/>
      <c r="D17" s="212"/>
      <c r="E17" s="212"/>
      <c r="F17" s="184"/>
      <c r="G17" s="184"/>
      <c r="H17" s="182"/>
      <c r="I17" s="163"/>
      <c r="J17" s="178"/>
      <c r="K17" s="178"/>
      <c r="L17" s="125"/>
      <c r="M17" s="125"/>
      <c r="N17" s="125"/>
    </row>
    <row r="18" spans="1:14" s="155" customFormat="1" x14ac:dyDescent="0.2">
      <c r="A18" s="179"/>
      <c r="B18" s="179"/>
      <c r="C18" s="180"/>
      <c r="D18" s="212"/>
      <c r="E18" s="212"/>
      <c r="F18" s="184"/>
      <c r="G18" s="184"/>
      <c r="H18" s="182"/>
      <c r="I18" s="163"/>
      <c r="J18" s="178"/>
      <c r="K18" s="178"/>
      <c r="L18" s="125"/>
      <c r="M18" s="125"/>
      <c r="N18" s="125"/>
    </row>
    <row r="19" spans="1:14" s="155" customFormat="1" x14ac:dyDescent="0.2">
      <c r="A19" s="179"/>
      <c r="B19" s="179"/>
      <c r="C19" s="180"/>
      <c r="D19" s="212"/>
      <c r="E19" s="212"/>
      <c r="F19" s="184"/>
      <c r="G19" s="184"/>
      <c r="H19" s="182"/>
      <c r="I19" s="163"/>
      <c r="J19" s="178"/>
      <c r="K19" s="178"/>
      <c r="L19" s="125"/>
      <c r="M19" s="125"/>
      <c r="N19" s="125"/>
    </row>
    <row r="20" spans="1:14" s="155" customFormat="1" x14ac:dyDescent="0.2">
      <c r="A20" s="179"/>
      <c r="B20" s="179"/>
      <c r="C20" s="180"/>
      <c r="D20" s="212"/>
      <c r="E20" s="212"/>
      <c r="F20" s="184"/>
      <c r="G20" s="184"/>
      <c r="H20" s="182"/>
      <c r="I20" s="163"/>
      <c r="J20" s="178"/>
      <c r="K20" s="178"/>
      <c r="L20" s="125"/>
      <c r="M20" s="125"/>
      <c r="N20" s="125"/>
    </row>
    <row r="21" spans="1:14" s="155" customFormat="1" x14ac:dyDescent="0.2">
      <c r="A21" s="179"/>
      <c r="B21" s="179"/>
      <c r="C21" s="180"/>
      <c r="D21" s="212"/>
      <c r="E21" s="212"/>
      <c r="F21" s="184"/>
      <c r="G21" s="184"/>
      <c r="H21" s="182"/>
      <c r="I21" s="163"/>
      <c r="J21" s="178"/>
      <c r="K21" s="178"/>
      <c r="L21" s="125"/>
      <c r="M21" s="125"/>
      <c r="N21" s="125"/>
    </row>
    <row r="22" spans="1:14" s="155" customFormat="1" x14ac:dyDescent="0.2">
      <c r="A22" s="179"/>
      <c r="B22" s="179"/>
      <c r="C22" s="180"/>
      <c r="D22" s="212"/>
      <c r="E22" s="212"/>
      <c r="F22" s="184"/>
      <c r="G22" s="184"/>
      <c r="H22" s="182"/>
      <c r="I22" s="163"/>
      <c r="J22" s="178"/>
      <c r="K22" s="178"/>
      <c r="L22" s="125"/>
      <c r="M22" s="125"/>
      <c r="N22" s="125"/>
    </row>
    <row r="23" spans="1:14" s="155" customFormat="1" x14ac:dyDescent="0.2">
      <c r="A23" s="179"/>
      <c r="B23" s="179"/>
      <c r="C23" s="180"/>
      <c r="D23" s="212"/>
      <c r="E23" s="212"/>
      <c r="F23" s="184"/>
      <c r="G23" s="184"/>
      <c r="H23" s="182"/>
      <c r="I23" s="163"/>
      <c r="J23" s="178"/>
      <c r="K23" s="178"/>
      <c r="L23" s="125"/>
      <c r="M23" s="125"/>
      <c r="N23" s="125"/>
    </row>
    <row r="24" spans="1:14" s="155" customFormat="1" x14ac:dyDescent="0.2">
      <c r="A24" s="179"/>
      <c r="B24" s="179"/>
      <c r="C24" s="180"/>
      <c r="D24" s="212"/>
      <c r="E24" s="212"/>
      <c r="F24" s="184"/>
      <c r="G24" s="184"/>
      <c r="H24" s="182"/>
      <c r="I24" s="163"/>
      <c r="J24" s="178"/>
      <c r="K24" s="178"/>
      <c r="L24" s="125"/>
      <c r="M24" s="125"/>
      <c r="N24" s="125"/>
    </row>
    <row r="25" spans="1:14" s="155" customFormat="1" x14ac:dyDescent="0.2">
      <c r="A25" s="179"/>
      <c r="B25" s="179"/>
      <c r="C25" s="180"/>
      <c r="D25" s="212"/>
      <c r="E25" s="212"/>
      <c r="F25" s="184"/>
      <c r="G25" s="184"/>
      <c r="H25" s="182"/>
      <c r="I25" s="163"/>
      <c r="J25" s="178"/>
      <c r="K25" s="178"/>
      <c r="L25" s="125"/>
      <c r="M25" s="125"/>
      <c r="N25" s="125"/>
    </row>
    <row r="26" spans="1:14" s="155" customFormat="1" x14ac:dyDescent="0.2">
      <c r="A26" s="179"/>
      <c r="B26" s="179"/>
      <c r="C26" s="180"/>
      <c r="D26" s="212"/>
      <c r="E26" s="212"/>
      <c r="F26" s="184"/>
      <c r="G26" s="184"/>
      <c r="H26" s="182"/>
      <c r="I26" s="163"/>
      <c r="J26" s="178"/>
      <c r="K26" s="178"/>
      <c r="L26" s="125"/>
      <c r="M26" s="125"/>
      <c r="N26" s="125"/>
    </row>
    <row r="27" spans="1:14" s="155" customFormat="1" x14ac:dyDescent="0.2">
      <c r="A27" s="179"/>
      <c r="B27" s="179"/>
      <c r="C27" s="180"/>
      <c r="D27" s="212"/>
      <c r="E27" s="212"/>
      <c r="F27" s="184"/>
      <c r="G27" s="184"/>
      <c r="H27" s="182"/>
      <c r="I27" s="163"/>
      <c r="J27" s="178"/>
      <c r="K27" s="178"/>
      <c r="L27" s="125"/>
      <c r="M27" s="125"/>
      <c r="N27" s="125"/>
    </row>
    <row r="28" spans="1:14" s="155" customFormat="1" x14ac:dyDescent="0.2">
      <c r="A28" s="179"/>
      <c r="B28" s="179"/>
      <c r="C28" s="180"/>
      <c r="D28" s="212"/>
      <c r="E28" s="212"/>
      <c r="F28" s="184"/>
      <c r="G28" s="184"/>
      <c r="H28" s="182"/>
      <c r="I28" s="163"/>
      <c r="J28" s="178"/>
      <c r="K28" s="178"/>
      <c r="L28" s="125"/>
      <c r="M28" s="125"/>
      <c r="N28" s="125"/>
    </row>
    <row r="29" spans="1:14" s="155" customFormat="1" x14ac:dyDescent="0.2">
      <c r="A29" s="179"/>
      <c r="B29" s="179"/>
      <c r="C29" s="180"/>
      <c r="D29" s="212"/>
      <c r="E29" s="212"/>
      <c r="F29" s="184"/>
      <c r="G29" s="184"/>
      <c r="H29" s="182"/>
      <c r="I29" s="163"/>
      <c r="J29" s="178"/>
      <c r="K29" s="178"/>
      <c r="L29" s="125"/>
      <c r="M29" s="125"/>
      <c r="N29" s="125"/>
    </row>
    <row r="30" spans="1:14" s="155" customFormat="1" x14ac:dyDescent="0.2">
      <c r="A30" s="179"/>
      <c r="B30" s="179"/>
      <c r="C30" s="180"/>
      <c r="D30" s="212"/>
      <c r="E30" s="212"/>
      <c r="F30" s="184"/>
      <c r="G30" s="184"/>
      <c r="H30" s="182"/>
      <c r="I30" s="163"/>
      <c r="J30" s="178"/>
      <c r="K30" s="178"/>
      <c r="L30" s="125"/>
      <c r="M30" s="125"/>
      <c r="N30" s="125"/>
    </row>
    <row r="31" spans="1:14" s="155" customFormat="1" x14ac:dyDescent="0.2">
      <c r="A31" s="179"/>
      <c r="B31" s="179"/>
      <c r="C31" s="180"/>
      <c r="D31" s="212"/>
      <c r="E31" s="212"/>
      <c r="F31" s="184"/>
      <c r="G31" s="184"/>
      <c r="H31" s="182"/>
      <c r="I31" s="163"/>
      <c r="J31" s="178"/>
      <c r="K31" s="178"/>
      <c r="L31" s="125"/>
      <c r="M31" s="125"/>
      <c r="N31" s="125"/>
    </row>
    <row r="32" spans="1:14" s="155" customFormat="1" x14ac:dyDescent="0.2">
      <c r="A32" s="179"/>
      <c r="B32" s="179"/>
      <c r="C32" s="180"/>
      <c r="D32" s="212"/>
      <c r="E32" s="212"/>
      <c r="F32" s="184"/>
      <c r="G32" s="184"/>
      <c r="H32" s="182"/>
      <c r="I32" s="163"/>
      <c r="J32" s="178"/>
      <c r="K32" s="178"/>
      <c r="L32" s="125"/>
      <c r="M32" s="125"/>
      <c r="N32" s="125"/>
    </row>
    <row r="33" spans="1:14" s="155" customFormat="1" x14ac:dyDescent="0.2">
      <c r="A33" s="179"/>
      <c r="B33" s="179"/>
      <c r="C33" s="180"/>
      <c r="D33" s="212"/>
      <c r="E33" s="212"/>
      <c r="F33" s="184"/>
      <c r="G33" s="184"/>
      <c r="H33" s="182"/>
      <c r="I33" s="163"/>
      <c r="J33" s="178"/>
      <c r="K33" s="178"/>
      <c r="L33" s="125"/>
      <c r="M33" s="125"/>
      <c r="N33" s="125"/>
    </row>
    <row r="34" spans="1:14" s="155" customFormat="1" x14ac:dyDescent="0.2">
      <c r="A34" s="179"/>
      <c r="B34" s="179"/>
      <c r="C34" s="180"/>
      <c r="D34" s="212"/>
      <c r="E34" s="212"/>
      <c r="F34" s="184"/>
      <c r="G34" s="184"/>
      <c r="H34" s="182"/>
      <c r="I34" s="163"/>
      <c r="J34" s="178"/>
      <c r="K34" s="178"/>
      <c r="L34" s="125"/>
      <c r="M34" s="125"/>
      <c r="N34" s="125"/>
    </row>
    <row r="35" spans="1:14" s="155" customFormat="1" x14ac:dyDescent="0.2">
      <c r="A35" s="179"/>
      <c r="B35" s="179"/>
      <c r="C35" s="180"/>
      <c r="D35" s="212"/>
      <c r="E35" s="212"/>
      <c r="F35" s="184"/>
      <c r="G35" s="184"/>
      <c r="H35" s="182"/>
      <c r="I35" s="163"/>
      <c r="J35" s="178"/>
      <c r="K35" s="178"/>
      <c r="L35" s="125"/>
      <c r="M35" s="125"/>
      <c r="N35" s="125"/>
    </row>
    <row r="36" spans="1:14" s="155" customFormat="1" x14ac:dyDescent="0.2">
      <c r="A36" s="179"/>
      <c r="B36" s="179"/>
      <c r="C36" s="180"/>
      <c r="D36" s="212"/>
      <c r="E36" s="212"/>
      <c r="F36" s="184"/>
      <c r="G36" s="184"/>
      <c r="H36" s="182"/>
      <c r="I36" s="163"/>
      <c r="J36" s="178"/>
      <c r="K36" s="178"/>
      <c r="L36" s="125"/>
      <c r="M36" s="125"/>
      <c r="N36" s="125"/>
    </row>
    <row r="37" spans="1:14" s="155" customFormat="1" x14ac:dyDescent="0.2">
      <c r="A37" s="179"/>
      <c r="B37" s="179"/>
      <c r="C37" s="180"/>
      <c r="D37" s="212"/>
      <c r="E37" s="212"/>
      <c r="F37" s="184"/>
      <c r="G37" s="184"/>
      <c r="H37" s="182"/>
      <c r="I37" s="163"/>
      <c r="J37" s="178"/>
      <c r="K37" s="178"/>
      <c r="L37" s="125"/>
      <c r="M37" s="125"/>
      <c r="N37" s="125"/>
    </row>
    <row r="38" spans="1:14" s="155" customFormat="1" x14ac:dyDescent="0.2">
      <c r="A38" s="179"/>
      <c r="B38" s="179"/>
      <c r="C38" s="180"/>
      <c r="D38" s="212"/>
      <c r="E38" s="212"/>
      <c r="F38" s="184"/>
      <c r="G38" s="184"/>
      <c r="H38" s="182"/>
      <c r="I38" s="163"/>
      <c r="J38" s="178"/>
      <c r="K38" s="178"/>
      <c r="L38" s="125"/>
      <c r="M38" s="125"/>
      <c r="N38" s="125"/>
    </row>
    <row r="39" spans="1:14" s="155" customFormat="1" x14ac:dyDescent="0.2">
      <c r="A39" s="179"/>
      <c r="B39" s="179"/>
      <c r="C39" s="180"/>
      <c r="D39" s="212"/>
      <c r="E39" s="212"/>
      <c r="F39" s="184"/>
      <c r="G39" s="184"/>
      <c r="H39" s="182"/>
      <c r="I39" s="163"/>
      <c r="J39" s="178"/>
      <c r="K39" s="178"/>
      <c r="L39" s="125"/>
      <c r="M39" s="125"/>
      <c r="N39" s="125"/>
    </row>
    <row r="40" spans="1:14" s="155" customFormat="1" x14ac:dyDescent="0.2">
      <c r="A40" s="179"/>
      <c r="B40" s="179"/>
      <c r="C40" s="180"/>
      <c r="D40" s="212"/>
      <c r="E40" s="212"/>
      <c r="F40" s="184"/>
      <c r="G40" s="184"/>
      <c r="H40" s="182"/>
      <c r="I40" s="163"/>
      <c r="J40" s="178"/>
      <c r="K40" s="178"/>
      <c r="L40" s="125"/>
      <c r="M40" s="125"/>
      <c r="N40" s="125"/>
    </row>
    <row r="41" spans="1:14" s="155" customFormat="1" x14ac:dyDescent="0.2">
      <c r="A41" s="179"/>
      <c r="B41" s="179"/>
      <c r="C41" s="180"/>
      <c r="D41" s="212"/>
      <c r="E41" s="212"/>
      <c r="F41" s="184"/>
      <c r="G41" s="184"/>
      <c r="H41" s="182"/>
      <c r="I41" s="163"/>
      <c r="J41" s="178"/>
      <c r="K41" s="178"/>
      <c r="L41" s="125"/>
      <c r="M41" s="125"/>
      <c r="N41" s="125"/>
    </row>
    <row r="42" spans="1:14" s="155" customFormat="1" x14ac:dyDescent="0.2">
      <c r="A42" s="179"/>
      <c r="B42" s="179"/>
      <c r="C42" s="180"/>
      <c r="D42" s="212"/>
      <c r="E42" s="212"/>
      <c r="F42" s="184"/>
      <c r="G42" s="184"/>
      <c r="H42" s="182"/>
      <c r="I42" s="163"/>
      <c r="J42" s="178"/>
      <c r="K42" s="178"/>
      <c r="L42" s="125"/>
      <c r="M42" s="125"/>
      <c r="N42" s="125"/>
    </row>
    <row r="43" spans="1:14" s="155" customFormat="1" x14ac:dyDescent="0.2">
      <c r="A43" s="179"/>
      <c r="B43" s="179"/>
      <c r="C43" s="180"/>
      <c r="D43" s="212"/>
      <c r="E43" s="212"/>
      <c r="F43" s="184"/>
      <c r="G43" s="184"/>
      <c r="H43" s="182"/>
      <c r="I43" s="163"/>
      <c r="J43" s="178"/>
      <c r="K43" s="178"/>
      <c r="L43" s="125"/>
      <c r="M43" s="125"/>
      <c r="N43" s="125"/>
    </row>
    <row r="44" spans="1:14" s="155" customFormat="1" x14ac:dyDescent="0.2">
      <c r="A44" s="179"/>
      <c r="B44" s="179"/>
      <c r="C44" s="180"/>
      <c r="D44" s="212"/>
      <c r="E44" s="212"/>
      <c r="F44" s="184"/>
      <c r="G44" s="184"/>
      <c r="H44" s="182"/>
      <c r="I44" s="163"/>
      <c r="J44" s="178"/>
      <c r="K44" s="178"/>
      <c r="L44" s="125"/>
      <c r="M44" s="125"/>
      <c r="N44" s="125"/>
    </row>
    <row r="45" spans="1:14" s="155" customFormat="1" x14ac:dyDescent="0.2">
      <c r="A45" s="179"/>
      <c r="B45" s="179"/>
      <c r="C45" s="180"/>
      <c r="D45" s="212"/>
      <c r="E45" s="212"/>
      <c r="F45" s="184"/>
      <c r="G45" s="184"/>
      <c r="H45" s="182"/>
      <c r="I45" s="163"/>
      <c r="J45" s="178"/>
      <c r="K45" s="178"/>
      <c r="L45" s="125"/>
      <c r="M45" s="125"/>
      <c r="N45" s="125"/>
    </row>
    <row r="46" spans="1:14" s="155" customFormat="1" x14ac:dyDescent="0.2">
      <c r="A46" s="179"/>
      <c r="B46" s="179"/>
      <c r="C46" s="180"/>
      <c r="D46" s="212"/>
      <c r="E46" s="212"/>
      <c r="F46" s="184"/>
      <c r="G46" s="184"/>
      <c r="H46" s="182"/>
      <c r="I46" s="163"/>
      <c r="J46" s="178"/>
      <c r="K46" s="178"/>
      <c r="L46" s="125"/>
      <c r="M46" s="125"/>
      <c r="N46" s="125"/>
    </row>
    <row r="47" spans="1:14" s="155" customFormat="1" x14ac:dyDescent="0.2">
      <c r="A47" s="179"/>
      <c r="B47" s="179"/>
      <c r="C47" s="180"/>
      <c r="D47" s="212"/>
      <c r="E47" s="212"/>
      <c r="F47" s="184"/>
      <c r="G47" s="184"/>
      <c r="H47" s="182"/>
      <c r="I47" s="163"/>
      <c r="J47" s="178"/>
      <c r="K47" s="178"/>
      <c r="L47" s="125"/>
      <c r="M47" s="125"/>
      <c r="N47" s="125"/>
    </row>
    <row r="48" spans="1:14" s="155" customFormat="1" x14ac:dyDescent="0.2">
      <c r="A48" s="179"/>
      <c r="B48" s="179"/>
      <c r="C48" s="180"/>
      <c r="D48" s="212"/>
      <c r="E48" s="212"/>
      <c r="F48" s="184"/>
      <c r="G48" s="184"/>
      <c r="H48" s="182"/>
      <c r="I48" s="163"/>
      <c r="J48" s="178"/>
      <c r="K48" s="178"/>
      <c r="L48" s="125"/>
      <c r="M48" s="125"/>
      <c r="N48" s="125"/>
    </row>
    <row r="49" spans="1:14" s="155" customFormat="1" x14ac:dyDescent="0.2">
      <c r="A49" s="179"/>
      <c r="B49" s="179"/>
      <c r="C49" s="180"/>
      <c r="D49" s="212"/>
      <c r="E49" s="212"/>
      <c r="F49" s="184"/>
      <c r="G49" s="184"/>
      <c r="H49" s="182"/>
      <c r="I49" s="163"/>
      <c r="J49" s="178"/>
      <c r="K49" s="178"/>
      <c r="L49" s="125"/>
      <c r="M49" s="125"/>
      <c r="N49" s="125"/>
    </row>
    <row r="50" spans="1:14" s="155" customFormat="1" x14ac:dyDescent="0.2">
      <c r="A50" s="179"/>
      <c r="B50" s="179"/>
      <c r="C50" s="180"/>
      <c r="D50" s="212"/>
      <c r="E50" s="212"/>
      <c r="F50" s="184"/>
      <c r="G50" s="184"/>
      <c r="H50" s="182"/>
      <c r="I50" s="163"/>
      <c r="J50" s="178"/>
      <c r="K50" s="178"/>
      <c r="L50" s="125"/>
      <c r="M50" s="125"/>
      <c r="N50" s="125"/>
    </row>
    <row r="51" spans="1:14" s="155" customFormat="1" x14ac:dyDescent="0.2">
      <c r="A51" s="179"/>
      <c r="B51" s="179"/>
      <c r="C51" s="180"/>
      <c r="D51" s="212"/>
      <c r="E51" s="212"/>
      <c r="F51" s="184"/>
      <c r="G51" s="184"/>
      <c r="H51" s="182"/>
      <c r="I51" s="163"/>
      <c r="J51" s="178"/>
      <c r="K51" s="178"/>
      <c r="L51" s="125"/>
      <c r="M51" s="125"/>
      <c r="N51" s="125"/>
    </row>
    <row r="52" spans="1:14" s="155" customFormat="1" x14ac:dyDescent="0.2">
      <c r="A52" s="179"/>
      <c r="B52" s="179"/>
      <c r="C52" s="180"/>
      <c r="D52" s="212"/>
      <c r="E52" s="212"/>
      <c r="F52" s="184"/>
      <c r="G52" s="184"/>
      <c r="H52" s="182"/>
      <c r="I52" s="163"/>
      <c r="J52" s="178"/>
      <c r="K52" s="178"/>
      <c r="L52" s="125"/>
      <c r="M52" s="125"/>
      <c r="N52" s="125"/>
    </row>
    <row r="53" spans="1:14" s="155" customFormat="1" x14ac:dyDescent="0.2">
      <c r="A53" s="179"/>
      <c r="B53" s="179"/>
      <c r="C53" s="180"/>
      <c r="D53" s="212"/>
      <c r="E53" s="212"/>
      <c r="F53" s="184"/>
      <c r="G53" s="184"/>
      <c r="H53" s="182"/>
      <c r="I53" s="163"/>
      <c r="J53" s="178"/>
      <c r="K53" s="178"/>
      <c r="L53" s="125"/>
      <c r="M53" s="125"/>
      <c r="N53" s="125"/>
    </row>
    <row r="54" spans="1:14" s="155" customFormat="1" x14ac:dyDescent="0.2">
      <c r="A54" s="179"/>
      <c r="B54" s="179"/>
      <c r="C54" s="180"/>
      <c r="D54" s="212"/>
      <c r="E54" s="212"/>
      <c r="F54" s="184"/>
      <c r="G54" s="184"/>
      <c r="H54" s="182"/>
      <c r="I54" s="163"/>
      <c r="J54" s="178"/>
      <c r="K54" s="178"/>
      <c r="L54" s="125"/>
      <c r="M54" s="125"/>
      <c r="N54" s="125"/>
    </row>
    <row r="55" spans="1:14" s="155" customFormat="1" x14ac:dyDescent="0.2">
      <c r="A55" s="179"/>
      <c r="B55" s="179"/>
      <c r="C55" s="180"/>
      <c r="D55" s="212"/>
      <c r="E55" s="212"/>
      <c r="F55" s="184"/>
      <c r="G55" s="184"/>
      <c r="H55" s="182"/>
      <c r="I55" s="163"/>
      <c r="J55" s="178"/>
      <c r="K55" s="178"/>
      <c r="L55" s="125"/>
      <c r="M55" s="125"/>
      <c r="N55" s="125"/>
    </row>
    <row r="56" spans="1:14" s="155" customFormat="1" x14ac:dyDescent="0.2">
      <c r="A56" s="179"/>
      <c r="B56" s="179"/>
      <c r="C56" s="180"/>
      <c r="D56" s="212"/>
      <c r="E56" s="212"/>
      <c r="F56" s="184"/>
      <c r="G56" s="184"/>
      <c r="H56" s="182"/>
      <c r="I56" s="163"/>
      <c r="J56" s="178"/>
      <c r="K56" s="178"/>
      <c r="L56" s="125"/>
      <c r="M56" s="125"/>
      <c r="N56" s="125"/>
    </row>
    <row r="57" spans="1:14" s="155" customFormat="1" x14ac:dyDescent="0.2">
      <c r="A57" s="179"/>
      <c r="B57" s="179"/>
      <c r="C57" s="180"/>
      <c r="D57" s="212"/>
      <c r="E57" s="212"/>
      <c r="F57" s="184"/>
      <c r="G57" s="184"/>
      <c r="H57" s="182"/>
      <c r="I57" s="163"/>
      <c r="J57" s="178"/>
      <c r="K57" s="178"/>
      <c r="L57" s="125"/>
      <c r="M57" s="125"/>
      <c r="N57" s="125"/>
    </row>
    <row r="58" spans="1:14" s="155" customFormat="1" x14ac:dyDescent="0.2">
      <c r="A58" s="179"/>
      <c r="B58" s="179"/>
      <c r="C58" s="180"/>
      <c r="D58" s="212"/>
      <c r="E58" s="212"/>
      <c r="F58" s="184"/>
      <c r="G58" s="184"/>
      <c r="H58" s="182"/>
      <c r="I58" s="163"/>
      <c r="J58" s="178"/>
      <c r="K58" s="178"/>
      <c r="L58" s="125"/>
      <c r="M58" s="125"/>
      <c r="N58" s="125"/>
    </row>
    <row r="59" spans="1:14" s="155" customFormat="1" x14ac:dyDescent="0.2">
      <c r="A59" s="179"/>
      <c r="B59" s="179"/>
      <c r="C59" s="180"/>
      <c r="D59" s="212"/>
      <c r="E59" s="212"/>
      <c r="F59" s="184"/>
      <c r="G59" s="184"/>
      <c r="H59" s="182"/>
      <c r="I59" s="163"/>
      <c r="J59" s="178"/>
      <c r="K59" s="178"/>
      <c r="L59" s="125"/>
      <c r="M59" s="125"/>
      <c r="N59" s="125"/>
    </row>
    <row r="60" spans="1:14" s="155" customFormat="1" x14ac:dyDescent="0.2">
      <c r="A60" s="179"/>
      <c r="B60" s="179"/>
      <c r="C60" s="180"/>
      <c r="D60" s="212"/>
      <c r="E60" s="212"/>
      <c r="F60" s="184"/>
      <c r="G60" s="184"/>
      <c r="H60" s="182"/>
      <c r="I60" s="163"/>
      <c r="J60" s="178"/>
      <c r="K60" s="178"/>
      <c r="L60" s="125"/>
      <c r="M60" s="125"/>
      <c r="N60" s="125"/>
    </row>
    <row r="61" spans="1:14" s="155" customFormat="1" x14ac:dyDescent="0.2">
      <c r="A61" s="179"/>
      <c r="B61" s="179"/>
      <c r="C61" s="180"/>
      <c r="D61" s="212"/>
      <c r="E61" s="212"/>
      <c r="F61" s="184"/>
      <c r="G61" s="184"/>
      <c r="H61" s="182"/>
      <c r="I61" s="163"/>
      <c r="J61" s="178"/>
      <c r="K61" s="178"/>
      <c r="L61" s="125"/>
      <c r="M61" s="125"/>
      <c r="N61" s="125"/>
    </row>
    <row r="62" spans="1:14" s="155" customFormat="1" x14ac:dyDescent="0.2">
      <c r="A62" s="179"/>
      <c r="B62" s="179"/>
      <c r="C62" s="180"/>
      <c r="D62" s="212"/>
      <c r="E62" s="212"/>
      <c r="F62" s="184"/>
      <c r="G62" s="184"/>
      <c r="H62" s="182"/>
      <c r="I62" s="163"/>
      <c r="J62" s="178"/>
      <c r="K62" s="178"/>
      <c r="L62" s="125"/>
      <c r="M62" s="125"/>
      <c r="N62" s="125"/>
    </row>
    <row r="63" spans="1:14" s="155" customFormat="1" x14ac:dyDescent="0.2">
      <c r="A63" s="179"/>
      <c r="B63" s="179"/>
      <c r="C63" s="180"/>
      <c r="D63" s="212"/>
      <c r="E63" s="212"/>
      <c r="F63" s="184"/>
      <c r="G63" s="184"/>
      <c r="H63" s="182"/>
      <c r="I63" s="163"/>
      <c r="J63" s="178"/>
      <c r="K63" s="178"/>
      <c r="L63" s="125"/>
      <c r="M63" s="125"/>
      <c r="N63" s="125"/>
    </row>
    <row r="64" spans="1:14" s="155" customFormat="1" x14ac:dyDescent="0.2">
      <c r="A64" s="179"/>
      <c r="B64" s="179"/>
      <c r="C64" s="180"/>
      <c r="D64" s="212"/>
      <c r="E64" s="212"/>
      <c r="F64" s="184"/>
      <c r="G64" s="184"/>
      <c r="H64" s="182"/>
      <c r="I64" s="163"/>
      <c r="J64" s="178"/>
      <c r="K64" s="178"/>
      <c r="L64" s="125"/>
      <c r="M64" s="125"/>
      <c r="N64" s="125"/>
    </row>
    <row r="65" spans="1:14" s="155" customFormat="1" x14ac:dyDescent="0.2">
      <c r="A65" s="179"/>
      <c r="B65" s="179"/>
      <c r="C65" s="180"/>
      <c r="D65" s="212"/>
      <c r="E65" s="212"/>
      <c r="F65" s="184"/>
      <c r="G65" s="184"/>
      <c r="H65" s="182"/>
      <c r="I65" s="163"/>
      <c r="J65" s="178"/>
      <c r="K65" s="178"/>
      <c r="L65" s="125"/>
      <c r="M65" s="125"/>
      <c r="N65" s="125"/>
    </row>
    <row r="66" spans="1:14" s="155" customFormat="1" x14ac:dyDescent="0.2">
      <c r="A66" s="179"/>
      <c r="B66" s="179"/>
      <c r="C66" s="180"/>
      <c r="D66" s="212"/>
      <c r="E66" s="212"/>
      <c r="F66" s="184"/>
      <c r="G66" s="184"/>
      <c r="H66" s="182"/>
      <c r="I66" s="163"/>
      <c r="J66" s="178"/>
      <c r="K66" s="178"/>
      <c r="L66" s="125"/>
      <c r="M66" s="125"/>
      <c r="N66" s="125"/>
    </row>
    <row r="67" spans="1:14" s="155" customFormat="1" x14ac:dyDescent="0.2">
      <c r="A67" s="179"/>
      <c r="B67" s="179"/>
      <c r="C67" s="180"/>
      <c r="D67" s="212"/>
      <c r="E67" s="212"/>
      <c r="F67" s="184"/>
      <c r="G67" s="184"/>
      <c r="H67" s="182"/>
      <c r="I67" s="163"/>
      <c r="J67" s="178"/>
      <c r="K67" s="178"/>
      <c r="L67" s="125"/>
      <c r="M67" s="125"/>
      <c r="N67" s="125"/>
    </row>
    <row r="68" spans="1:14" s="155" customFormat="1" x14ac:dyDescent="0.2">
      <c r="A68" s="179"/>
      <c r="B68" s="179"/>
      <c r="C68" s="180"/>
      <c r="D68" s="212"/>
      <c r="E68" s="212"/>
      <c r="F68" s="184"/>
      <c r="G68" s="184"/>
      <c r="H68" s="182"/>
      <c r="I68" s="163"/>
      <c r="J68" s="178"/>
      <c r="K68" s="178"/>
      <c r="L68" s="125"/>
      <c r="M68" s="125"/>
      <c r="N68" s="125"/>
    </row>
    <row r="69" spans="1:14" s="155" customFormat="1" x14ac:dyDescent="0.2">
      <c r="A69" s="179"/>
      <c r="B69" s="179"/>
      <c r="C69" s="180"/>
      <c r="D69" s="212"/>
      <c r="E69" s="212"/>
      <c r="F69" s="184"/>
      <c r="G69" s="184"/>
      <c r="H69" s="182"/>
      <c r="I69" s="163"/>
      <c r="J69" s="178"/>
      <c r="K69" s="178"/>
      <c r="L69" s="125"/>
      <c r="M69" s="125"/>
      <c r="N69" s="125"/>
    </row>
    <row r="70" spans="1:14" s="155" customFormat="1" x14ac:dyDescent="0.2">
      <c r="A70" s="179"/>
      <c r="B70" s="179"/>
      <c r="C70" s="180"/>
      <c r="D70" s="212"/>
      <c r="E70" s="212"/>
      <c r="F70" s="184"/>
      <c r="G70" s="184"/>
      <c r="H70" s="182"/>
      <c r="I70" s="163"/>
      <c r="J70" s="178"/>
      <c r="K70" s="178"/>
      <c r="L70" s="125"/>
      <c r="M70" s="125"/>
      <c r="N70" s="125"/>
    </row>
    <row r="71" spans="1:14" s="155" customFormat="1" x14ac:dyDescent="0.2">
      <c r="A71" s="179"/>
      <c r="B71" s="179"/>
      <c r="C71" s="180"/>
      <c r="D71" s="212"/>
      <c r="E71" s="212"/>
      <c r="F71" s="184"/>
      <c r="G71" s="184"/>
      <c r="H71" s="182"/>
      <c r="I71" s="163"/>
      <c r="J71" s="178"/>
      <c r="K71" s="178"/>
      <c r="L71" s="125"/>
      <c r="M71" s="125"/>
      <c r="N71" s="125"/>
    </row>
    <row r="72" spans="1:14" s="155" customFormat="1" x14ac:dyDescent="0.2">
      <c r="A72" s="179"/>
      <c r="B72" s="179"/>
      <c r="C72" s="180"/>
      <c r="D72" s="212"/>
      <c r="E72" s="212"/>
      <c r="F72" s="184"/>
      <c r="G72" s="184"/>
      <c r="H72" s="182"/>
      <c r="I72" s="163"/>
      <c r="J72" s="178"/>
      <c r="K72" s="178"/>
      <c r="L72" s="125"/>
      <c r="M72" s="125"/>
      <c r="N72" s="125"/>
    </row>
    <row r="73" spans="1:14" s="155" customFormat="1" x14ac:dyDescent="0.2">
      <c r="A73" s="179"/>
      <c r="B73" s="179"/>
      <c r="C73" s="180"/>
      <c r="D73" s="212"/>
      <c r="E73" s="212"/>
      <c r="F73" s="184"/>
      <c r="G73" s="184"/>
      <c r="H73" s="182"/>
      <c r="I73" s="163"/>
      <c r="J73" s="178"/>
      <c r="K73" s="178"/>
      <c r="L73" s="125"/>
      <c r="M73" s="125"/>
      <c r="N73" s="125"/>
    </row>
    <row r="74" spans="1:14" s="155" customFormat="1" x14ac:dyDescent="0.2">
      <c r="A74" s="179"/>
      <c r="B74" s="179"/>
      <c r="C74" s="180"/>
      <c r="D74" s="212"/>
      <c r="E74" s="212"/>
      <c r="F74" s="184"/>
      <c r="G74" s="184"/>
      <c r="H74" s="182"/>
      <c r="I74" s="163"/>
      <c r="J74" s="178"/>
      <c r="K74" s="178"/>
      <c r="L74" s="125"/>
      <c r="M74" s="125"/>
      <c r="N74" s="125"/>
    </row>
    <row r="75" spans="1:14" s="155" customFormat="1" x14ac:dyDescent="0.2">
      <c r="A75" s="179"/>
      <c r="B75" s="179"/>
      <c r="C75" s="180"/>
      <c r="D75" s="212"/>
      <c r="E75" s="212"/>
      <c r="F75" s="184"/>
      <c r="G75" s="184"/>
      <c r="H75" s="182"/>
      <c r="I75" s="163"/>
      <c r="J75" s="178"/>
      <c r="K75" s="178"/>
      <c r="L75" s="125"/>
      <c r="M75" s="125"/>
      <c r="N75" s="125"/>
    </row>
    <row r="76" spans="1:14" s="155" customFormat="1" x14ac:dyDescent="0.2">
      <c r="A76" s="179"/>
      <c r="B76" s="179"/>
      <c r="C76" s="180"/>
      <c r="D76" s="212"/>
      <c r="E76" s="212"/>
      <c r="F76" s="184"/>
      <c r="G76" s="184"/>
      <c r="H76" s="182"/>
      <c r="I76" s="163"/>
      <c r="J76" s="178"/>
      <c r="K76" s="178"/>
      <c r="L76" s="125"/>
      <c r="M76" s="125"/>
      <c r="N76" s="125"/>
    </row>
    <row r="77" spans="1:14" s="155" customFormat="1" x14ac:dyDescent="0.2">
      <c r="A77" s="179"/>
      <c r="B77" s="179"/>
      <c r="C77" s="180"/>
      <c r="D77" s="212"/>
      <c r="E77" s="212"/>
      <c r="F77" s="184"/>
      <c r="G77" s="184"/>
      <c r="H77" s="182"/>
      <c r="I77" s="163"/>
      <c r="J77" s="178"/>
      <c r="K77" s="178"/>
      <c r="L77" s="125"/>
      <c r="M77" s="125"/>
      <c r="N77" s="125"/>
    </row>
    <row r="78" spans="1:14" s="155" customFormat="1" x14ac:dyDescent="0.2">
      <c r="A78" s="179"/>
      <c r="B78" s="179"/>
      <c r="C78" s="180"/>
      <c r="D78" s="212"/>
      <c r="E78" s="212"/>
      <c r="F78" s="184"/>
      <c r="G78" s="184"/>
      <c r="H78" s="182"/>
      <c r="I78" s="163"/>
      <c r="J78" s="178"/>
      <c r="K78" s="178"/>
      <c r="L78" s="125"/>
      <c r="M78" s="125"/>
      <c r="N78" s="125"/>
    </row>
    <row r="79" spans="1:14" s="155" customFormat="1" x14ac:dyDescent="0.2">
      <c r="A79" s="179"/>
      <c r="B79" s="179"/>
      <c r="C79" s="180"/>
      <c r="D79" s="212"/>
      <c r="E79" s="212"/>
      <c r="F79" s="184"/>
      <c r="G79" s="184"/>
      <c r="H79" s="182"/>
      <c r="I79" s="163"/>
      <c r="J79" s="178"/>
      <c r="K79" s="178"/>
      <c r="L79" s="125"/>
      <c r="M79" s="125"/>
      <c r="N79" s="125"/>
    </row>
    <row r="80" spans="1:14" s="155" customFormat="1" x14ac:dyDescent="0.2">
      <c r="A80" s="179"/>
      <c r="B80" s="179"/>
      <c r="C80" s="180"/>
      <c r="D80" s="212"/>
      <c r="E80" s="212"/>
      <c r="F80" s="184"/>
      <c r="G80" s="184"/>
      <c r="H80" s="182"/>
      <c r="I80" s="163"/>
      <c r="J80" s="178"/>
      <c r="K80" s="178"/>
      <c r="L80" s="125"/>
      <c r="M80" s="125"/>
      <c r="N80" s="125"/>
    </row>
    <row r="81" spans="1:15" s="155" customFormat="1" x14ac:dyDescent="0.2">
      <c r="A81" s="179"/>
      <c r="B81" s="179"/>
      <c r="C81" s="180"/>
      <c r="D81" s="212"/>
      <c r="E81" s="212"/>
      <c r="F81" s="184"/>
      <c r="G81" s="184"/>
      <c r="H81" s="182"/>
      <c r="I81" s="163"/>
      <c r="J81" s="178"/>
      <c r="K81" s="178"/>
      <c r="L81" s="125"/>
      <c r="M81" s="125"/>
      <c r="N81" s="125"/>
    </row>
    <row r="82" spans="1:15" s="155" customFormat="1" x14ac:dyDescent="0.2">
      <c r="A82" s="179"/>
      <c r="B82" s="179"/>
      <c r="C82" s="180"/>
      <c r="D82" s="212"/>
      <c r="E82" s="212"/>
      <c r="F82" s="184"/>
      <c r="G82" s="184"/>
      <c r="H82" s="182"/>
      <c r="I82" s="163"/>
      <c r="J82" s="178"/>
      <c r="K82" s="178"/>
      <c r="L82" s="125"/>
      <c r="M82" s="125"/>
      <c r="N82" s="125"/>
    </row>
    <row r="83" spans="1:15" s="155" customFormat="1" x14ac:dyDescent="0.2">
      <c r="A83" s="179"/>
      <c r="B83" s="179"/>
      <c r="C83" s="180"/>
      <c r="D83" s="212"/>
      <c r="E83" s="212"/>
      <c r="F83" s="184"/>
      <c r="G83" s="184"/>
      <c r="H83" s="182"/>
      <c r="I83" s="163"/>
      <c r="J83" s="178"/>
      <c r="K83" s="178"/>
      <c r="L83" s="125"/>
      <c r="M83" s="125"/>
      <c r="N83" s="125"/>
    </row>
    <row r="84" spans="1:15" s="155" customFormat="1" x14ac:dyDescent="0.2">
      <c r="A84" s="179"/>
      <c r="B84" s="179"/>
      <c r="C84" s="180"/>
      <c r="D84" s="212"/>
      <c r="E84" s="212"/>
      <c r="F84" s="184"/>
      <c r="G84" s="184"/>
      <c r="H84" s="182"/>
      <c r="I84" s="163"/>
      <c r="J84" s="178"/>
      <c r="K84" s="178"/>
      <c r="L84" s="125"/>
      <c r="M84" s="125"/>
      <c r="N84" s="125"/>
    </row>
    <row r="85" spans="1:15" s="155" customFormat="1" x14ac:dyDescent="0.2">
      <c r="A85" s="179"/>
      <c r="B85" s="179"/>
      <c r="C85" s="180"/>
      <c r="D85" s="212"/>
      <c r="E85" s="212"/>
      <c r="F85" s="184"/>
      <c r="G85" s="184"/>
      <c r="H85" s="182"/>
      <c r="I85" s="163"/>
      <c r="J85" s="178"/>
      <c r="K85" s="178"/>
      <c r="L85" s="125"/>
      <c r="M85" s="125"/>
      <c r="N85" s="125"/>
    </row>
    <row r="86" spans="1:15" s="155" customFormat="1" x14ac:dyDescent="0.2">
      <c r="A86" s="179"/>
      <c r="B86" s="179"/>
      <c r="C86" s="180"/>
      <c r="D86" s="212"/>
      <c r="E86" s="212"/>
      <c r="F86" s="184"/>
      <c r="G86" s="184"/>
      <c r="H86" s="182"/>
      <c r="I86" s="163"/>
      <c r="J86" s="178"/>
      <c r="K86" s="178"/>
      <c r="L86" s="125"/>
      <c r="M86" s="125"/>
      <c r="N86" s="125"/>
    </row>
    <row r="87" spans="1:15" s="155" customFormat="1" x14ac:dyDescent="0.2">
      <c r="A87" s="179"/>
      <c r="B87" s="179"/>
      <c r="C87" s="180"/>
      <c r="D87" s="212"/>
      <c r="E87" s="212"/>
      <c r="F87" s="184"/>
      <c r="G87" s="184"/>
      <c r="H87" s="182"/>
      <c r="I87" s="163"/>
      <c r="J87" s="178"/>
      <c r="K87" s="178"/>
      <c r="L87" s="125"/>
      <c r="M87" s="125"/>
      <c r="N87" s="125"/>
    </row>
    <row r="88" spans="1:15" s="155" customFormat="1" x14ac:dyDescent="0.2">
      <c r="A88" s="179"/>
      <c r="B88" s="179"/>
      <c r="C88" s="180"/>
      <c r="D88" s="212"/>
      <c r="E88" s="212"/>
      <c r="F88" s="184"/>
      <c r="G88" s="184"/>
      <c r="H88" s="182"/>
      <c r="I88" s="163"/>
      <c r="J88" s="178"/>
      <c r="K88" s="178"/>
      <c r="L88" s="125"/>
      <c r="M88" s="125"/>
      <c r="N88" s="125"/>
      <c r="O88" s="125"/>
    </row>
    <row r="89" spans="1:15" s="155" customFormat="1" x14ac:dyDescent="0.2">
      <c r="A89" s="179"/>
      <c r="B89" s="179"/>
      <c r="C89" s="180"/>
      <c r="D89" s="212"/>
      <c r="E89" s="212"/>
      <c r="F89" s="184"/>
      <c r="G89" s="184"/>
      <c r="H89" s="182"/>
      <c r="I89" s="163"/>
      <c r="J89" s="178"/>
      <c r="K89" s="178"/>
      <c r="L89" s="125"/>
      <c r="M89" s="125"/>
      <c r="N89" s="125"/>
      <c r="O89" s="125"/>
    </row>
    <row r="90" spans="1:15" s="155" customFormat="1" x14ac:dyDescent="0.2">
      <c r="A90" s="179"/>
      <c r="B90" s="179"/>
      <c r="C90" s="180"/>
      <c r="D90" s="212"/>
      <c r="E90" s="212"/>
      <c r="F90" s="184"/>
      <c r="G90" s="184"/>
      <c r="H90" s="182"/>
      <c r="I90" s="163"/>
      <c r="J90" s="178"/>
      <c r="K90" s="178"/>
      <c r="L90" s="125"/>
      <c r="M90" s="125"/>
      <c r="N90" s="125"/>
      <c r="O90" s="125"/>
    </row>
    <row r="91" spans="1:15" s="155" customFormat="1" x14ac:dyDescent="0.2">
      <c r="A91" s="179"/>
      <c r="B91" s="179"/>
      <c r="C91" s="180"/>
      <c r="D91" s="212"/>
      <c r="E91" s="212"/>
      <c r="F91" s="184"/>
      <c r="G91" s="184"/>
      <c r="H91" s="182"/>
      <c r="I91" s="163"/>
      <c r="J91" s="178"/>
      <c r="K91" s="178"/>
      <c r="L91" s="125"/>
      <c r="M91" s="125"/>
      <c r="N91" s="125"/>
      <c r="O91" s="125"/>
    </row>
    <row r="92" spans="1:15" s="155" customFormat="1" x14ac:dyDescent="0.2">
      <c r="A92" s="179"/>
      <c r="B92" s="179"/>
      <c r="C92" s="180"/>
      <c r="D92" s="212"/>
      <c r="E92" s="212"/>
      <c r="F92" s="184"/>
      <c r="G92" s="184"/>
      <c r="H92" s="182"/>
      <c r="I92" s="163"/>
      <c r="J92" s="178"/>
      <c r="K92" s="178"/>
      <c r="L92" s="125"/>
      <c r="M92" s="125"/>
      <c r="N92" s="125"/>
      <c r="O92" s="125"/>
    </row>
    <row r="93" spans="1:15" s="155" customFormat="1" x14ac:dyDescent="0.2">
      <c r="A93" s="179"/>
      <c r="B93" s="179"/>
      <c r="C93" s="180"/>
      <c r="D93" s="212"/>
      <c r="E93" s="212"/>
      <c r="F93" s="184"/>
      <c r="G93" s="184"/>
      <c r="H93" s="182"/>
      <c r="I93" s="163"/>
      <c r="J93" s="178"/>
      <c r="K93" s="178"/>
      <c r="L93" s="125"/>
      <c r="M93" s="125"/>
      <c r="N93" s="125"/>
      <c r="O93" s="125"/>
    </row>
    <row r="94" spans="1:15" s="155" customFormat="1" x14ac:dyDescent="0.2">
      <c r="A94" s="179"/>
      <c r="B94" s="179"/>
      <c r="C94" s="180"/>
      <c r="D94" s="212"/>
      <c r="E94" s="212"/>
      <c r="F94" s="184"/>
      <c r="G94" s="184"/>
      <c r="H94" s="182"/>
      <c r="I94" s="163"/>
      <c r="J94" s="178"/>
      <c r="K94" s="178"/>
      <c r="L94" s="125"/>
      <c r="M94" s="125"/>
      <c r="N94" s="125"/>
      <c r="O94" s="125"/>
    </row>
    <row r="95" spans="1:15" s="155" customFormat="1" x14ac:dyDescent="0.2">
      <c r="A95" s="179"/>
      <c r="B95" s="179"/>
      <c r="C95" s="180"/>
      <c r="D95" s="212"/>
      <c r="E95" s="212"/>
      <c r="F95" s="184"/>
      <c r="G95" s="184"/>
      <c r="H95" s="182"/>
      <c r="I95" s="163"/>
      <c r="J95" s="178"/>
      <c r="K95" s="178"/>
      <c r="L95" s="125"/>
      <c r="M95" s="125"/>
      <c r="N95" s="125"/>
      <c r="O95" s="125"/>
    </row>
    <row r="96" spans="1:15" s="155" customFormat="1" x14ac:dyDescent="0.2">
      <c r="A96" s="179"/>
      <c r="B96" s="179"/>
      <c r="C96" s="180"/>
      <c r="D96" s="212"/>
      <c r="E96" s="212"/>
      <c r="F96" s="184"/>
      <c r="G96" s="184"/>
      <c r="H96" s="182"/>
      <c r="I96" s="163"/>
      <c r="J96" s="178"/>
      <c r="K96" s="178"/>
      <c r="L96" s="125"/>
      <c r="M96" s="125"/>
      <c r="N96" s="125"/>
      <c r="O96" s="125"/>
    </row>
    <row r="97" spans="1:15" s="155" customFormat="1" x14ac:dyDescent="0.2">
      <c r="A97" s="179"/>
      <c r="B97" s="179"/>
      <c r="C97" s="180"/>
      <c r="D97" s="212"/>
      <c r="E97" s="212"/>
      <c r="F97" s="184"/>
      <c r="G97" s="184"/>
      <c r="H97" s="182"/>
      <c r="I97" s="163"/>
      <c r="J97" s="178"/>
      <c r="K97" s="178"/>
      <c r="L97" s="125"/>
      <c r="M97" s="125"/>
      <c r="N97" s="125"/>
      <c r="O97" s="125"/>
    </row>
    <row r="98" spans="1:15" s="155" customFormat="1" x14ac:dyDescent="0.2">
      <c r="A98" s="179"/>
      <c r="B98" s="179"/>
      <c r="C98" s="180"/>
      <c r="D98" s="212"/>
      <c r="E98" s="212"/>
      <c r="F98" s="184"/>
      <c r="G98" s="184"/>
      <c r="H98" s="182"/>
      <c r="I98" s="163"/>
      <c r="J98" s="178"/>
      <c r="K98" s="178"/>
      <c r="L98" s="125"/>
      <c r="M98" s="125"/>
      <c r="N98" s="125"/>
      <c r="O98" s="125"/>
    </row>
    <row r="99" spans="1:15" s="155" customFormat="1" x14ac:dyDescent="0.2">
      <c r="A99" s="179"/>
      <c r="B99" s="179"/>
      <c r="C99" s="180"/>
      <c r="D99" s="212"/>
      <c r="E99" s="212"/>
      <c r="F99" s="184"/>
      <c r="G99" s="184"/>
      <c r="H99" s="182"/>
      <c r="I99" s="163"/>
      <c r="J99" s="178"/>
      <c r="K99" s="178"/>
      <c r="L99" s="125"/>
      <c r="M99" s="125"/>
      <c r="N99" s="125"/>
      <c r="O99" s="125"/>
    </row>
    <row r="100" spans="1:15" s="155" customFormat="1" x14ac:dyDescent="0.2">
      <c r="A100" s="179"/>
      <c r="B100" s="179"/>
      <c r="C100" s="180"/>
      <c r="D100" s="212"/>
      <c r="E100" s="212"/>
      <c r="F100" s="184"/>
      <c r="G100" s="184"/>
      <c r="H100" s="182"/>
      <c r="I100" s="163"/>
      <c r="J100" s="178"/>
      <c r="K100" s="178"/>
      <c r="L100" s="125"/>
      <c r="M100" s="125"/>
      <c r="N100" s="125"/>
      <c r="O100" s="125"/>
    </row>
    <row r="101" spans="1:15" s="155" customFormat="1" x14ac:dyDescent="0.2">
      <c r="A101" s="179"/>
      <c r="B101" s="179"/>
      <c r="C101" s="180"/>
      <c r="D101" s="212"/>
      <c r="E101" s="212"/>
      <c r="F101" s="184"/>
      <c r="G101" s="184"/>
      <c r="H101" s="182"/>
      <c r="I101" s="163"/>
      <c r="J101" s="178"/>
      <c r="K101" s="178"/>
      <c r="L101" s="125"/>
      <c r="M101" s="125"/>
      <c r="N101" s="125"/>
      <c r="O101" s="125"/>
    </row>
    <row r="102" spans="1:15" s="155" customFormat="1" x14ac:dyDescent="0.2">
      <c r="A102" s="179"/>
      <c r="B102" s="179"/>
      <c r="C102" s="180"/>
      <c r="D102" s="212"/>
      <c r="E102" s="212"/>
      <c r="F102" s="184"/>
      <c r="G102" s="184"/>
      <c r="H102" s="182"/>
      <c r="I102" s="163"/>
      <c r="J102" s="178"/>
      <c r="K102" s="178"/>
      <c r="L102" s="125"/>
      <c r="M102" s="125"/>
      <c r="N102" s="125"/>
      <c r="O102" s="125"/>
    </row>
    <row r="103" spans="1:15" s="155" customFormat="1" x14ac:dyDescent="0.2">
      <c r="A103" s="179"/>
      <c r="B103" s="179"/>
      <c r="C103" s="180"/>
      <c r="D103" s="212"/>
      <c r="E103" s="212"/>
      <c r="F103" s="184"/>
      <c r="G103" s="184"/>
      <c r="H103" s="182"/>
      <c r="I103" s="163"/>
      <c r="J103" s="178"/>
      <c r="K103" s="178"/>
      <c r="L103" s="125"/>
      <c r="M103" s="125"/>
      <c r="N103" s="125"/>
      <c r="O103" s="125"/>
    </row>
    <row r="104" spans="1:15" s="155" customFormat="1" x14ac:dyDescent="0.2">
      <c r="A104" s="179"/>
      <c r="B104" s="179"/>
      <c r="C104" s="180"/>
      <c r="D104" s="212"/>
      <c r="E104" s="212"/>
      <c r="F104" s="184"/>
      <c r="G104" s="184"/>
      <c r="H104" s="182"/>
      <c r="I104" s="163"/>
      <c r="J104" s="178"/>
      <c r="K104" s="178"/>
      <c r="L104" s="125"/>
      <c r="M104" s="125"/>
      <c r="N104" s="125"/>
      <c r="O104" s="125"/>
    </row>
    <row r="105" spans="1:15" s="155" customFormat="1" x14ac:dyDescent="0.2">
      <c r="A105" s="179"/>
      <c r="B105" s="179"/>
      <c r="C105" s="180"/>
      <c r="D105" s="212"/>
      <c r="E105" s="212"/>
      <c r="F105" s="184"/>
      <c r="G105" s="184"/>
      <c r="H105" s="182"/>
      <c r="I105" s="163"/>
      <c r="J105" s="178"/>
      <c r="K105" s="178"/>
      <c r="L105" s="125"/>
      <c r="M105" s="125"/>
      <c r="N105" s="125"/>
      <c r="O105" s="125"/>
    </row>
    <row r="106" spans="1:15" s="155" customFormat="1" x14ac:dyDescent="0.2">
      <c r="A106" s="179"/>
      <c r="B106" s="179"/>
      <c r="C106" s="180"/>
      <c r="D106" s="212"/>
      <c r="E106" s="212"/>
      <c r="F106" s="184"/>
      <c r="G106" s="184"/>
      <c r="H106" s="182"/>
      <c r="I106" s="163"/>
      <c r="J106" s="178"/>
      <c r="K106" s="178"/>
      <c r="L106" s="125"/>
      <c r="M106" s="125"/>
      <c r="N106" s="125"/>
      <c r="O106" s="125"/>
    </row>
    <row r="107" spans="1:15" s="155" customFormat="1" x14ac:dyDescent="0.2">
      <c r="A107" s="179"/>
      <c r="B107" s="179"/>
      <c r="C107" s="180"/>
      <c r="D107" s="212"/>
      <c r="E107" s="212"/>
      <c r="F107" s="184"/>
      <c r="G107" s="184"/>
      <c r="H107" s="182"/>
      <c r="I107" s="163"/>
      <c r="J107" s="178"/>
      <c r="K107" s="178"/>
      <c r="L107" s="125"/>
      <c r="M107" s="125"/>
      <c r="N107" s="125"/>
      <c r="O107" s="125"/>
    </row>
    <row r="108" spans="1:15" s="155" customFormat="1" x14ac:dyDescent="0.2">
      <c r="A108" s="179"/>
      <c r="B108" s="179"/>
      <c r="C108" s="180"/>
      <c r="D108" s="212"/>
      <c r="E108" s="212"/>
      <c r="F108" s="184"/>
      <c r="G108" s="184"/>
      <c r="H108" s="182"/>
      <c r="I108" s="163"/>
      <c r="J108" s="178"/>
      <c r="K108" s="178"/>
      <c r="L108" s="125"/>
      <c r="M108" s="125"/>
      <c r="N108" s="125"/>
      <c r="O108" s="125"/>
    </row>
    <row r="109" spans="1:15" s="155" customFormat="1" x14ac:dyDescent="0.2">
      <c r="A109" s="179"/>
      <c r="B109" s="179"/>
      <c r="C109" s="180"/>
      <c r="D109" s="212"/>
      <c r="E109" s="212"/>
      <c r="F109" s="184"/>
      <c r="G109" s="184"/>
      <c r="H109" s="182"/>
      <c r="I109" s="163"/>
      <c r="J109" s="178"/>
      <c r="K109" s="178"/>
      <c r="L109" s="125"/>
      <c r="M109" s="125"/>
      <c r="N109" s="125"/>
      <c r="O109" s="125"/>
    </row>
    <row r="110" spans="1:15" s="155" customFormat="1" x14ac:dyDescent="0.2">
      <c r="A110" s="179"/>
      <c r="B110" s="179"/>
      <c r="C110" s="180"/>
      <c r="D110" s="212"/>
      <c r="E110" s="212"/>
      <c r="F110" s="184"/>
      <c r="G110" s="184"/>
      <c r="H110" s="182"/>
      <c r="I110" s="163"/>
      <c r="J110" s="178"/>
      <c r="K110" s="178"/>
      <c r="L110" s="125"/>
      <c r="M110" s="125"/>
      <c r="N110" s="125"/>
      <c r="O110" s="125"/>
    </row>
    <row r="111" spans="1:15" s="155" customFormat="1" x14ac:dyDescent="0.2">
      <c r="A111" s="179"/>
      <c r="B111" s="179"/>
      <c r="C111" s="180"/>
      <c r="D111" s="212"/>
      <c r="E111" s="212"/>
      <c r="F111" s="184"/>
      <c r="G111" s="184"/>
      <c r="H111" s="182"/>
      <c r="I111" s="163"/>
      <c r="J111" s="178"/>
      <c r="K111" s="178"/>
      <c r="L111" s="125"/>
      <c r="M111" s="125"/>
      <c r="N111" s="125"/>
      <c r="O111" s="125"/>
    </row>
    <row r="112" spans="1:15" s="155" customFormat="1" x14ac:dyDescent="0.2">
      <c r="A112" s="179"/>
      <c r="B112" s="179"/>
      <c r="C112" s="180"/>
      <c r="D112" s="212"/>
      <c r="E112" s="212"/>
      <c r="F112" s="184"/>
      <c r="G112" s="184"/>
      <c r="H112" s="182"/>
      <c r="I112" s="163"/>
      <c r="J112" s="178"/>
      <c r="K112" s="178"/>
      <c r="L112" s="125"/>
      <c r="M112" s="125"/>
      <c r="N112" s="125"/>
      <c r="O112" s="125"/>
    </row>
    <row r="113" spans="1:15" s="155" customFormat="1" x14ac:dyDescent="0.2">
      <c r="A113" s="179"/>
      <c r="B113" s="179"/>
      <c r="C113" s="180"/>
      <c r="D113" s="212"/>
      <c r="E113" s="212"/>
      <c r="F113" s="184"/>
      <c r="G113" s="184"/>
      <c r="H113" s="182"/>
      <c r="I113" s="163"/>
      <c r="J113" s="178"/>
      <c r="K113" s="178"/>
      <c r="L113" s="125"/>
      <c r="M113" s="125"/>
      <c r="N113" s="125"/>
      <c r="O113" s="125"/>
    </row>
    <row r="114" spans="1:15" s="155" customFormat="1" x14ac:dyDescent="0.2">
      <c r="A114" s="179"/>
      <c r="B114" s="179"/>
      <c r="C114" s="180"/>
      <c r="D114" s="212"/>
      <c r="E114" s="212"/>
      <c r="F114" s="184"/>
      <c r="G114" s="184"/>
      <c r="H114" s="182"/>
      <c r="I114" s="163"/>
      <c r="J114" s="178"/>
      <c r="K114" s="178"/>
      <c r="L114" s="125"/>
      <c r="M114" s="125"/>
      <c r="N114" s="125"/>
      <c r="O114" s="125"/>
    </row>
    <row r="115" spans="1:15" s="155" customFormat="1" x14ac:dyDescent="0.2">
      <c r="A115" s="179"/>
      <c r="B115" s="179"/>
      <c r="C115" s="180"/>
      <c r="D115" s="212"/>
      <c r="E115" s="212"/>
      <c r="F115" s="184"/>
      <c r="G115" s="184"/>
      <c r="H115" s="182"/>
      <c r="I115" s="163"/>
      <c r="J115" s="178"/>
      <c r="K115" s="178"/>
      <c r="L115" s="125"/>
      <c r="M115" s="125"/>
      <c r="N115" s="125"/>
      <c r="O115" s="125"/>
    </row>
    <row r="116" spans="1:15" s="155" customFormat="1" x14ac:dyDescent="0.2">
      <c r="A116" s="179"/>
      <c r="B116" s="179"/>
      <c r="C116" s="180"/>
      <c r="D116" s="212"/>
      <c r="E116" s="212"/>
      <c r="F116" s="184"/>
      <c r="G116" s="184"/>
      <c r="H116" s="182"/>
      <c r="I116" s="163"/>
      <c r="J116" s="178"/>
      <c r="K116" s="178"/>
      <c r="L116" s="125"/>
      <c r="M116" s="125"/>
      <c r="N116" s="125"/>
      <c r="O116" s="125"/>
    </row>
    <row r="117" spans="1:15" s="155" customFormat="1" x14ac:dyDescent="0.2">
      <c r="A117" s="179"/>
      <c r="B117" s="179"/>
      <c r="C117" s="180"/>
      <c r="D117" s="212"/>
      <c r="E117" s="212"/>
      <c r="F117" s="184"/>
      <c r="G117" s="184"/>
      <c r="H117" s="182"/>
      <c r="I117" s="163"/>
      <c r="J117" s="178"/>
      <c r="K117" s="178"/>
      <c r="L117" s="125"/>
      <c r="M117" s="125"/>
      <c r="N117" s="125"/>
      <c r="O117" s="125"/>
    </row>
    <row r="118" spans="1:15" s="155" customFormat="1" x14ac:dyDescent="0.2">
      <c r="A118" s="179"/>
      <c r="B118" s="179"/>
      <c r="C118" s="180"/>
      <c r="D118" s="212"/>
      <c r="E118" s="212"/>
      <c r="F118" s="184"/>
      <c r="G118" s="184"/>
      <c r="H118" s="182"/>
      <c r="I118" s="163"/>
      <c r="J118" s="178"/>
      <c r="K118" s="178"/>
      <c r="L118" s="125"/>
      <c r="M118" s="125"/>
      <c r="N118" s="125"/>
      <c r="O118" s="125"/>
    </row>
    <row r="119" spans="1:15" s="155" customFormat="1" x14ac:dyDescent="0.2">
      <c r="A119" s="179"/>
      <c r="B119" s="179"/>
      <c r="C119" s="183"/>
      <c r="D119" s="212"/>
      <c r="E119" s="212"/>
      <c r="F119" s="184"/>
      <c r="G119" s="184"/>
      <c r="H119" s="182"/>
      <c r="I119" s="163"/>
      <c r="J119" s="178"/>
      <c r="K119" s="178"/>
      <c r="L119" s="125"/>
      <c r="M119" s="125"/>
      <c r="N119" s="125"/>
      <c r="O119" s="125"/>
    </row>
  </sheetData>
  <sheetProtection password="F783" sheet="1" selectLockedCells="1"/>
  <conditionalFormatting sqref="F6">
    <cfRule type="containsBlanks" dxfId="16" priority="44">
      <formula>LEN(TRIM(F6))=0</formula>
    </cfRule>
  </conditionalFormatting>
  <conditionalFormatting sqref="F10">
    <cfRule type="containsBlanks" dxfId="15" priority="37">
      <formula>LEN(TRIM(F10))=0</formula>
    </cfRule>
  </conditionalFormatting>
  <conditionalFormatting sqref="F12">
    <cfRule type="containsBlanks" dxfId="14" priority="36">
      <formula>LEN(TRIM(F12))=0</formula>
    </cfRule>
  </conditionalFormatting>
  <conditionalFormatting sqref="F8">
    <cfRule type="containsBlanks" dxfId="13" priority="2">
      <formula>LEN(TRIM(F8))=0</formula>
    </cfRule>
  </conditionalFormatting>
  <conditionalFormatting sqref="F14">
    <cfRule type="containsBlanks" dxfId="12" priority="1">
      <formula>LEN(TRIM(F14))=0</formula>
    </cfRule>
  </conditionalFormatting>
  <pageMargins left="0.98425196850393704" right="0.39370078740157483" top="0.98425196850393704" bottom="0.74803149606299213" header="0" footer="0.39370078740157483"/>
  <pageSetup paperSize="9" firstPageNumber="0" orientation="portrait" horizontalDpi="300" verticalDpi="300" r:id="rId1"/>
  <headerFooter alignWithMargins="0">
    <oddHeader>&amp;L_x000D__x000D_&amp;9</oddHeader>
    <oddFooter>&amp;C&amp;6 &amp; List: &amp;A&amp;R&amp;P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1:Q145"/>
  <sheetViews>
    <sheetView view="pageBreakPreview" zoomScaleNormal="100" zoomScaleSheetLayoutView="100" workbookViewId="0">
      <selection activeCell="F8" sqref="F8"/>
    </sheetView>
  </sheetViews>
  <sheetFormatPr defaultRowHeight="12.75" x14ac:dyDescent="0.2"/>
  <cols>
    <col min="1" max="1" width="2.5703125" style="131" customWidth="1"/>
    <col min="2" max="2" width="4.42578125" style="131" customWidth="1"/>
    <col min="3" max="3" width="43.7109375" style="183" customWidth="1"/>
    <col min="4" max="4" width="8" style="131" bestFit="1" customWidth="1"/>
    <col min="5" max="5" width="7.5703125" style="147" customWidth="1"/>
    <col min="6" max="6" width="9.5703125" style="134" customWidth="1"/>
    <col min="7" max="7" width="13.28515625" style="134" customWidth="1"/>
    <col min="8" max="8" width="20.42578125" style="182" customWidth="1"/>
    <col min="9" max="9" width="11.7109375" style="163" customWidth="1"/>
    <col min="10" max="11" width="11.7109375" style="178" customWidth="1"/>
    <col min="12" max="12" width="16.7109375" style="125" customWidth="1"/>
    <col min="13" max="13" width="9.85546875" style="125" customWidth="1"/>
    <col min="14" max="14" width="14.28515625" style="125" customWidth="1"/>
    <col min="15" max="15" width="9.140625" style="125"/>
    <col min="16" max="16" width="9" style="125" customWidth="1"/>
    <col min="17" max="16384" width="9.140625" style="125"/>
  </cols>
  <sheetData>
    <row r="1" spans="1:17" ht="12.75" customHeight="1" x14ac:dyDescent="0.2">
      <c r="A1" s="122" t="s">
        <v>100</v>
      </c>
      <c r="B1" s="122"/>
      <c r="C1" s="123"/>
      <c r="D1" s="122"/>
      <c r="E1" s="122"/>
      <c r="F1" s="122"/>
      <c r="G1" s="122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s="130" customFormat="1" x14ac:dyDescent="0.2">
      <c r="A2" s="126" t="s">
        <v>0</v>
      </c>
      <c r="B2" s="126"/>
      <c r="C2" s="127" t="s">
        <v>1</v>
      </c>
      <c r="D2" s="126" t="s">
        <v>2</v>
      </c>
      <c r="E2" s="128" t="s">
        <v>3</v>
      </c>
      <c r="F2" s="129" t="s">
        <v>4</v>
      </c>
      <c r="G2" s="129" t="s">
        <v>5</v>
      </c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x14ac:dyDescent="0.2">
      <c r="C3" s="132"/>
      <c r="E3" s="133"/>
      <c r="G3" s="135"/>
      <c r="H3" s="136"/>
      <c r="I3" s="137"/>
      <c r="J3" s="137"/>
      <c r="K3" s="137"/>
      <c r="L3" s="137"/>
      <c r="M3" s="137"/>
      <c r="N3" s="137"/>
      <c r="O3" s="137"/>
      <c r="P3" s="137"/>
      <c r="Q3" s="137"/>
    </row>
    <row r="4" spans="1:17" s="145" customFormat="1" ht="16.5" thickBot="1" x14ac:dyDescent="0.25">
      <c r="A4" s="138"/>
      <c r="B4" s="139" t="s">
        <v>106</v>
      </c>
      <c r="C4" s="140" t="s">
        <v>148</v>
      </c>
      <c r="D4" s="141"/>
      <c r="E4" s="142"/>
      <c r="F4" s="143"/>
      <c r="G4" s="144"/>
      <c r="H4" s="136"/>
      <c r="I4" s="137"/>
      <c r="J4" s="137"/>
      <c r="K4" s="137"/>
      <c r="L4" s="137"/>
      <c r="M4" s="137"/>
      <c r="N4" s="137"/>
      <c r="O4" s="137"/>
      <c r="P4" s="137"/>
      <c r="Q4" s="137"/>
    </row>
    <row r="5" spans="1:17" s="145" customFormat="1" ht="51" x14ac:dyDescent="0.2">
      <c r="A5" s="195"/>
      <c r="B5" s="196"/>
      <c r="C5" s="222" t="s">
        <v>149</v>
      </c>
      <c r="D5" s="213"/>
      <c r="E5" s="214"/>
      <c r="F5" s="215"/>
      <c r="G5" s="216"/>
      <c r="H5" s="136"/>
      <c r="I5" s="137"/>
      <c r="J5" s="137"/>
      <c r="K5" s="137"/>
      <c r="L5" s="137"/>
      <c r="M5" s="137"/>
      <c r="N5" s="137"/>
      <c r="O5" s="137"/>
      <c r="P5" s="137"/>
      <c r="Q5" s="137"/>
    </row>
    <row r="6" spans="1:17" x14ac:dyDescent="0.2">
      <c r="A6" s="146"/>
      <c r="B6" s="147"/>
      <c r="C6" s="132"/>
      <c r="E6" s="133"/>
      <c r="G6" s="135"/>
      <c r="H6" s="148"/>
      <c r="I6" s="148"/>
      <c r="J6" s="148"/>
      <c r="K6" s="148"/>
      <c r="L6" s="148"/>
      <c r="M6" s="148"/>
      <c r="N6" s="148"/>
      <c r="O6" s="148"/>
      <c r="P6" s="148"/>
      <c r="Q6" s="148"/>
    </row>
    <row r="7" spans="1:17" s="155" customFormat="1" x14ac:dyDescent="0.2">
      <c r="A7" s="149"/>
      <c r="B7" s="150">
        <v>1</v>
      </c>
      <c r="C7" s="151" t="s">
        <v>155</v>
      </c>
      <c r="D7" s="152"/>
      <c r="E7" s="153"/>
      <c r="F7" s="154"/>
      <c r="G7" s="154"/>
      <c r="H7" s="148"/>
      <c r="I7" s="148"/>
      <c r="J7" s="148"/>
      <c r="K7" s="148"/>
      <c r="L7" s="148"/>
      <c r="M7" s="148"/>
      <c r="N7" s="148"/>
      <c r="O7" s="148"/>
      <c r="P7" s="148"/>
      <c r="Q7" s="148"/>
    </row>
    <row r="8" spans="1:17" s="155" customFormat="1" x14ac:dyDescent="0.2">
      <c r="A8" s="149"/>
      <c r="B8" s="150"/>
      <c r="C8" s="158" t="s">
        <v>151</v>
      </c>
      <c r="D8" s="224" t="s">
        <v>150</v>
      </c>
      <c r="E8" s="160">
        <v>8</v>
      </c>
      <c r="F8" s="121"/>
      <c r="G8" s="161">
        <f>E8*F8</f>
        <v>0</v>
      </c>
      <c r="H8" s="148"/>
      <c r="I8" s="148"/>
      <c r="J8" s="148"/>
      <c r="K8" s="148"/>
      <c r="L8" s="148"/>
      <c r="M8" s="148"/>
      <c r="N8" s="148"/>
      <c r="O8" s="148"/>
      <c r="P8" s="148"/>
      <c r="Q8" s="148"/>
    </row>
    <row r="9" spans="1:17" s="155" customFormat="1" x14ac:dyDescent="0.2">
      <c r="A9" s="149"/>
      <c r="B9" s="150"/>
      <c r="C9" s="223" t="s">
        <v>161</v>
      </c>
      <c r="D9" s="157"/>
      <c r="E9" s="153"/>
      <c r="F9" s="154"/>
      <c r="G9" s="154">
        <f>G8</f>
        <v>0</v>
      </c>
      <c r="H9" s="148"/>
      <c r="I9" s="148"/>
      <c r="J9" s="148"/>
      <c r="K9" s="148"/>
      <c r="L9" s="148"/>
      <c r="M9" s="148"/>
      <c r="N9" s="148"/>
      <c r="O9" s="148"/>
      <c r="P9" s="148"/>
      <c r="Q9" s="148"/>
    </row>
    <row r="10" spans="1:17" s="155" customFormat="1" x14ac:dyDescent="0.2">
      <c r="A10" s="149"/>
      <c r="B10" s="150"/>
      <c r="C10" s="156"/>
      <c r="D10" s="152"/>
      <c r="E10" s="153"/>
      <c r="F10" s="154"/>
      <c r="G10" s="154"/>
      <c r="H10" s="148"/>
      <c r="I10" s="148"/>
      <c r="J10" s="148"/>
      <c r="K10" s="148"/>
      <c r="L10" s="148"/>
      <c r="M10" s="148"/>
      <c r="N10" s="148"/>
      <c r="O10" s="148"/>
      <c r="P10" s="148"/>
      <c r="Q10" s="148"/>
    </row>
    <row r="11" spans="1:17" s="155" customFormat="1" ht="24" x14ac:dyDescent="0.2">
      <c r="A11" s="149"/>
      <c r="B11" s="150">
        <v>2</v>
      </c>
      <c r="C11" s="151" t="s">
        <v>154</v>
      </c>
      <c r="D11" s="152"/>
      <c r="E11" s="153"/>
      <c r="F11" s="154"/>
      <c r="G11" s="154"/>
      <c r="H11" s="148"/>
      <c r="I11" s="148"/>
      <c r="J11" s="148"/>
      <c r="K11" s="148"/>
      <c r="L11" s="148"/>
      <c r="M11" s="148"/>
      <c r="N11" s="148"/>
      <c r="O11" s="148"/>
      <c r="P11" s="148"/>
      <c r="Q11" s="148"/>
    </row>
    <row r="12" spans="1:17" s="155" customFormat="1" x14ac:dyDescent="0.2">
      <c r="A12" s="149"/>
      <c r="B12" s="150"/>
      <c r="C12" s="156" t="s">
        <v>151</v>
      </c>
      <c r="D12" s="152" t="s">
        <v>150</v>
      </c>
      <c r="E12" s="153">
        <v>8</v>
      </c>
      <c r="F12" s="121"/>
      <c r="G12" s="154">
        <f>E12*F12</f>
        <v>0</v>
      </c>
      <c r="H12" s="148"/>
      <c r="I12" s="148"/>
      <c r="J12" s="148"/>
      <c r="K12" s="148"/>
      <c r="L12" s="148"/>
      <c r="M12" s="148"/>
      <c r="N12" s="148"/>
      <c r="O12" s="148"/>
      <c r="P12" s="148"/>
      <c r="Q12" s="148"/>
    </row>
    <row r="13" spans="1:17" s="155" customFormat="1" x14ac:dyDescent="0.2">
      <c r="A13" s="149"/>
      <c r="B13" s="150"/>
      <c r="C13" s="156" t="s">
        <v>152</v>
      </c>
      <c r="D13" s="152" t="s">
        <v>150</v>
      </c>
      <c r="E13" s="153">
        <v>8</v>
      </c>
      <c r="F13" s="121"/>
      <c r="G13" s="154">
        <f>E13*F13</f>
        <v>0</v>
      </c>
      <c r="H13" s="148"/>
      <c r="I13" s="148"/>
      <c r="J13" s="148"/>
      <c r="K13" s="148"/>
      <c r="L13" s="148"/>
      <c r="M13" s="148"/>
      <c r="N13" s="148"/>
      <c r="O13" s="148"/>
      <c r="P13" s="148"/>
      <c r="Q13" s="148"/>
    </row>
    <row r="14" spans="1:17" s="155" customFormat="1" x14ac:dyDescent="0.2">
      <c r="A14" s="149"/>
      <c r="B14" s="150"/>
      <c r="C14" s="158" t="s">
        <v>153</v>
      </c>
      <c r="D14" s="159" t="s">
        <v>150</v>
      </c>
      <c r="E14" s="160">
        <v>8</v>
      </c>
      <c r="F14" s="121"/>
      <c r="G14" s="161">
        <f>E14*F14</f>
        <v>0</v>
      </c>
      <c r="H14" s="148"/>
      <c r="I14" s="148"/>
      <c r="J14" s="148"/>
      <c r="K14" s="148"/>
      <c r="L14" s="148"/>
      <c r="M14" s="148"/>
      <c r="N14" s="148"/>
      <c r="O14" s="148"/>
      <c r="P14" s="148"/>
      <c r="Q14" s="148"/>
    </row>
    <row r="15" spans="1:17" s="155" customFormat="1" x14ac:dyDescent="0.2">
      <c r="A15" s="149"/>
      <c r="B15" s="150"/>
      <c r="C15" s="223" t="s">
        <v>162</v>
      </c>
      <c r="D15" s="152"/>
      <c r="E15" s="153"/>
      <c r="F15" s="154"/>
      <c r="G15" s="154">
        <f>SUM(G12:G14)</f>
        <v>0</v>
      </c>
      <c r="H15" s="148"/>
      <c r="I15" s="148"/>
      <c r="J15" s="148"/>
      <c r="K15" s="148"/>
      <c r="L15" s="148"/>
      <c r="M15" s="148"/>
      <c r="N15" s="148"/>
      <c r="O15" s="148"/>
      <c r="P15" s="148"/>
      <c r="Q15" s="148"/>
    </row>
    <row r="16" spans="1:17" s="155" customFormat="1" ht="12.75" customHeight="1" x14ac:dyDescent="0.2">
      <c r="A16" s="149"/>
      <c r="B16" s="150"/>
      <c r="C16" s="156"/>
      <c r="D16" s="152"/>
      <c r="E16" s="153"/>
      <c r="F16" s="154"/>
      <c r="G16" s="154"/>
    </row>
    <row r="17" spans="1:17" s="155" customFormat="1" ht="12" x14ac:dyDescent="0.2">
      <c r="A17" s="149"/>
      <c r="B17" s="150">
        <v>3</v>
      </c>
      <c r="C17" s="151" t="s">
        <v>156</v>
      </c>
      <c r="D17" s="152"/>
      <c r="E17" s="153"/>
      <c r="F17" s="154"/>
      <c r="G17" s="154"/>
    </row>
    <row r="18" spans="1:17" s="155" customFormat="1" x14ac:dyDescent="0.2">
      <c r="A18" s="149"/>
      <c r="B18" s="150"/>
      <c r="C18" s="156" t="s">
        <v>158</v>
      </c>
      <c r="D18" s="152" t="s">
        <v>157</v>
      </c>
      <c r="E18" s="153">
        <v>3</v>
      </c>
      <c r="F18" s="121"/>
      <c r="G18" s="154">
        <f>E18*F18</f>
        <v>0</v>
      </c>
    </row>
    <row r="19" spans="1:17" s="155" customFormat="1" x14ac:dyDescent="0.2">
      <c r="A19" s="149"/>
      <c r="B19" s="150"/>
      <c r="C19" s="156" t="s">
        <v>159</v>
      </c>
      <c r="D19" s="152" t="s">
        <v>157</v>
      </c>
      <c r="E19" s="153">
        <v>3</v>
      </c>
      <c r="F19" s="121"/>
      <c r="G19" s="154">
        <f>E19*F19</f>
        <v>0</v>
      </c>
    </row>
    <row r="20" spans="1:17" s="155" customFormat="1" ht="12.75" customHeight="1" x14ac:dyDescent="0.2">
      <c r="A20" s="149"/>
      <c r="B20" s="150"/>
      <c r="C20" s="225" t="s">
        <v>160</v>
      </c>
      <c r="D20" s="159" t="s">
        <v>157</v>
      </c>
      <c r="E20" s="160">
        <v>6</v>
      </c>
      <c r="F20" s="121"/>
      <c r="G20" s="161">
        <f>E20*F20</f>
        <v>0</v>
      </c>
      <c r="H20" s="162"/>
      <c r="I20" s="163"/>
      <c r="J20" s="164"/>
      <c r="K20" s="164"/>
    </row>
    <row r="21" spans="1:17" s="155" customFormat="1" ht="12.75" customHeight="1" x14ac:dyDescent="0.2">
      <c r="A21" s="149"/>
      <c r="B21" s="150"/>
      <c r="C21" s="223" t="s">
        <v>163</v>
      </c>
      <c r="D21" s="152"/>
      <c r="E21" s="153"/>
      <c r="F21" s="154"/>
      <c r="G21" s="154">
        <f>SUM(G18:G20)</f>
        <v>0</v>
      </c>
      <c r="H21" s="162"/>
      <c r="I21" s="163"/>
      <c r="J21" s="164"/>
      <c r="K21" s="164"/>
    </row>
    <row r="22" spans="1:17" s="155" customFormat="1" ht="12.75" customHeight="1" x14ac:dyDescent="0.2">
      <c r="A22" s="149"/>
      <c r="B22" s="150"/>
      <c r="C22" s="226" t="s">
        <v>164</v>
      </c>
      <c r="D22" s="152"/>
      <c r="E22" s="153"/>
      <c r="F22" s="154"/>
      <c r="G22" s="154">
        <f>G21*365</f>
        <v>0</v>
      </c>
      <c r="H22" s="162"/>
      <c r="I22" s="163"/>
      <c r="J22" s="164"/>
      <c r="K22" s="164"/>
    </row>
    <row r="23" spans="1:17" s="155" customFormat="1" ht="12.75" customHeight="1" x14ac:dyDescent="0.2">
      <c r="A23" s="149"/>
      <c r="B23" s="150"/>
      <c r="C23" s="226"/>
      <c r="D23" s="152"/>
      <c r="E23" s="153"/>
      <c r="F23" s="154"/>
      <c r="G23" s="154"/>
      <c r="H23" s="162"/>
      <c r="I23" s="163"/>
      <c r="J23" s="164"/>
      <c r="K23" s="164"/>
    </row>
    <row r="24" spans="1:17" s="155" customFormat="1" ht="12.75" customHeight="1" x14ac:dyDescent="0.2">
      <c r="A24" s="149"/>
      <c r="B24" s="150">
        <v>4</v>
      </c>
      <c r="C24" s="151" t="s">
        <v>165</v>
      </c>
      <c r="D24" s="152"/>
      <c r="E24" s="153"/>
      <c r="F24" s="154"/>
      <c r="G24" s="154"/>
      <c r="H24" s="162"/>
      <c r="I24" s="163"/>
      <c r="J24" s="164"/>
      <c r="K24" s="164"/>
    </row>
    <row r="25" spans="1:17" s="155" customFormat="1" ht="12.75" customHeight="1" x14ac:dyDescent="0.2">
      <c r="A25" s="149"/>
      <c r="B25" s="150"/>
      <c r="C25" s="156" t="s">
        <v>166</v>
      </c>
      <c r="D25" s="152" t="s">
        <v>150</v>
      </c>
      <c r="E25" s="153">
        <v>1</v>
      </c>
      <c r="F25" s="121"/>
      <c r="G25" s="154">
        <f>E25*F25</f>
        <v>0</v>
      </c>
      <c r="H25" s="162"/>
      <c r="I25" s="163"/>
      <c r="J25" s="164"/>
      <c r="K25" s="164"/>
    </row>
    <row r="26" spans="1:17" s="155" customFormat="1" ht="12.75" customHeight="1" x14ac:dyDescent="0.2">
      <c r="A26" s="149"/>
      <c r="B26" s="150"/>
      <c r="C26" s="158" t="s">
        <v>153</v>
      </c>
      <c r="D26" s="159" t="s">
        <v>150</v>
      </c>
      <c r="E26" s="160">
        <v>1</v>
      </c>
      <c r="F26" s="121"/>
      <c r="G26" s="161">
        <f>E26*F26</f>
        <v>0</v>
      </c>
      <c r="H26" s="162"/>
      <c r="I26" s="163"/>
      <c r="J26" s="164"/>
      <c r="K26" s="164"/>
    </row>
    <row r="27" spans="1:17" s="155" customFormat="1" x14ac:dyDescent="0.2">
      <c r="A27" s="149"/>
      <c r="B27" s="150"/>
      <c r="C27" s="223" t="s">
        <v>167</v>
      </c>
      <c r="D27" s="152"/>
      <c r="E27" s="153"/>
      <c r="F27" s="154"/>
      <c r="G27" s="154">
        <f>SUM(G25:G26)</f>
        <v>0</v>
      </c>
      <c r="H27" s="162"/>
      <c r="I27" s="163"/>
      <c r="J27" s="164"/>
      <c r="K27" s="164"/>
    </row>
    <row r="28" spans="1:17" s="155" customFormat="1" ht="24" x14ac:dyDescent="0.2">
      <c r="A28" s="149"/>
      <c r="B28" s="150"/>
      <c r="C28" s="223" t="s">
        <v>168</v>
      </c>
      <c r="D28" s="152"/>
      <c r="E28" s="153"/>
      <c r="F28" s="154"/>
      <c r="G28" s="154">
        <f>G27*52*1.05</f>
        <v>0</v>
      </c>
      <c r="H28" s="162"/>
      <c r="I28" s="163"/>
      <c r="J28" s="164"/>
      <c r="K28" s="164"/>
    </row>
    <row r="29" spans="1:17" s="155" customFormat="1" x14ac:dyDescent="0.2">
      <c r="A29" s="149"/>
      <c r="B29" s="150"/>
      <c r="C29" s="223"/>
      <c r="D29" s="152"/>
      <c r="E29" s="153"/>
      <c r="F29" s="154"/>
      <c r="G29" s="154"/>
      <c r="H29" s="162"/>
      <c r="I29" s="163"/>
      <c r="J29" s="164"/>
      <c r="K29" s="164"/>
    </row>
    <row r="30" spans="1:17" s="137" customFormat="1" ht="13.5" thickBot="1" x14ac:dyDescent="0.25">
      <c r="A30" s="165"/>
      <c r="B30" s="166"/>
      <c r="C30" s="167"/>
      <c r="D30" s="167"/>
      <c r="E30" s="167"/>
      <c r="F30" s="227" t="str">
        <f>CONCATENATE(B4," ",C4," - SKUPAJ ZA ENO LETO - Davčna osnova za 22% DDV:")</f>
        <v>III. CESTNA ZAPORA - SKUPAJ ZA ENO LETO - Davčna osnova za 22% DDV:</v>
      </c>
      <c r="G30" s="168">
        <f>G9+G15+G22+G28</f>
        <v>0</v>
      </c>
      <c r="H30" s="162"/>
      <c r="I30" s="163"/>
      <c r="J30" s="164"/>
      <c r="K30" s="164"/>
      <c r="L30" s="155"/>
      <c r="M30" s="155"/>
      <c r="N30" s="155"/>
      <c r="O30" s="155"/>
      <c r="P30" s="155"/>
      <c r="Q30" s="155"/>
    </row>
    <row r="31" spans="1:17" s="137" customFormat="1" x14ac:dyDescent="0.2">
      <c r="A31" s="169"/>
      <c r="B31" s="170"/>
      <c r="C31" s="171"/>
      <c r="D31" s="171"/>
      <c r="E31" s="171"/>
      <c r="F31" s="172"/>
      <c r="G31" s="173"/>
      <c r="H31" s="162"/>
      <c r="I31" s="163"/>
      <c r="J31" s="164"/>
      <c r="K31" s="164"/>
      <c r="L31" s="155"/>
      <c r="M31" s="155"/>
      <c r="N31" s="155"/>
      <c r="O31" s="155"/>
      <c r="P31" s="155"/>
      <c r="Q31" s="155"/>
    </row>
    <row r="32" spans="1:17" s="155" customFormat="1" x14ac:dyDescent="0.2">
      <c r="A32" s="174"/>
      <c r="B32" s="175"/>
      <c r="C32" s="175"/>
      <c r="D32" s="148"/>
      <c r="E32" s="148"/>
      <c r="F32" s="148"/>
      <c r="G32" s="148"/>
      <c r="H32" s="162"/>
      <c r="I32" s="163"/>
      <c r="J32" s="164"/>
      <c r="K32" s="164"/>
    </row>
    <row r="33" spans="1:17" s="177" customFormat="1" ht="18.75" x14ac:dyDescent="0.2">
      <c r="A33" s="174"/>
      <c r="B33" s="176"/>
      <c r="C33" s="176"/>
      <c r="D33" s="124"/>
      <c r="E33" s="124"/>
      <c r="F33" s="124"/>
      <c r="G33" s="124"/>
      <c r="H33" s="162"/>
      <c r="I33" s="163"/>
      <c r="J33" s="164"/>
      <c r="K33" s="164"/>
      <c r="L33" s="155"/>
      <c r="M33" s="155"/>
      <c r="N33" s="155"/>
      <c r="O33" s="155"/>
      <c r="P33" s="155"/>
      <c r="Q33" s="155"/>
    </row>
    <row r="34" spans="1:17" s="124" customFormat="1" ht="14.25" customHeight="1" x14ac:dyDescent="0.2">
      <c r="A34" s="174"/>
      <c r="B34" s="175"/>
      <c r="C34" s="175"/>
      <c r="D34" s="148"/>
      <c r="E34" s="148"/>
      <c r="F34" s="148"/>
      <c r="G34" s="148"/>
      <c r="H34" s="162"/>
      <c r="I34" s="163"/>
      <c r="J34" s="164"/>
      <c r="K34" s="164"/>
      <c r="L34" s="155"/>
      <c r="M34" s="155"/>
      <c r="N34" s="155"/>
      <c r="O34" s="155"/>
      <c r="P34" s="155"/>
      <c r="Q34" s="155"/>
    </row>
    <row r="35" spans="1:17" s="124" customFormat="1" ht="12.75" customHeight="1" x14ac:dyDescent="0.2">
      <c r="A35" s="163"/>
      <c r="B35" s="178"/>
      <c r="C35" s="178"/>
      <c r="H35" s="162"/>
      <c r="I35" s="163"/>
      <c r="J35" s="164"/>
      <c r="K35" s="164"/>
      <c r="L35" s="155"/>
      <c r="M35" s="155"/>
      <c r="N35" s="155"/>
      <c r="O35" s="155"/>
      <c r="P35" s="155"/>
      <c r="Q35" s="155"/>
    </row>
    <row r="36" spans="1:17" s="137" customFormat="1" x14ac:dyDescent="0.2">
      <c r="A36" s="163"/>
      <c r="B36" s="164"/>
      <c r="C36" s="164"/>
      <c r="D36" s="155"/>
      <c r="E36" s="155"/>
      <c r="F36" s="155"/>
      <c r="G36" s="155"/>
      <c r="H36" s="162"/>
      <c r="I36" s="163"/>
      <c r="J36" s="164"/>
      <c r="K36" s="164"/>
      <c r="L36" s="155"/>
      <c r="M36" s="155"/>
      <c r="N36" s="155"/>
      <c r="O36" s="155"/>
      <c r="P36" s="155"/>
      <c r="Q36" s="155"/>
    </row>
    <row r="37" spans="1:17" s="137" customFormat="1" x14ac:dyDescent="0.2">
      <c r="A37" s="163"/>
      <c r="B37" s="164"/>
      <c r="C37" s="164"/>
      <c r="D37" s="155"/>
      <c r="E37" s="155"/>
      <c r="F37" s="155"/>
      <c r="G37" s="155"/>
      <c r="H37" s="162"/>
      <c r="I37" s="163"/>
      <c r="J37" s="164"/>
      <c r="K37" s="164"/>
      <c r="L37" s="155"/>
      <c r="M37" s="155"/>
      <c r="N37" s="155"/>
      <c r="O37" s="155"/>
      <c r="P37" s="155"/>
      <c r="Q37" s="155"/>
    </row>
    <row r="38" spans="1:17" s="148" customFormat="1" x14ac:dyDescent="0.2">
      <c r="A38" s="163"/>
      <c r="B38" s="164"/>
      <c r="C38" s="164"/>
      <c r="D38" s="155"/>
      <c r="E38" s="155"/>
      <c r="F38" s="155"/>
      <c r="G38" s="155"/>
      <c r="H38" s="162"/>
      <c r="I38" s="163"/>
      <c r="J38" s="164"/>
      <c r="K38" s="164"/>
      <c r="L38" s="155"/>
      <c r="M38" s="155"/>
      <c r="N38" s="155"/>
      <c r="O38" s="155"/>
      <c r="P38" s="155"/>
      <c r="Q38" s="155"/>
    </row>
    <row r="39" spans="1:17" s="148" customFormat="1" x14ac:dyDescent="0.2">
      <c r="A39" s="179"/>
      <c r="B39" s="179"/>
      <c r="C39" s="180"/>
      <c r="D39" s="179"/>
      <c r="E39" s="181"/>
      <c r="F39" s="122"/>
      <c r="G39" s="122"/>
      <c r="H39" s="162"/>
      <c r="I39" s="163"/>
      <c r="J39" s="164"/>
      <c r="K39" s="164"/>
      <c r="L39" s="155"/>
      <c r="M39" s="155"/>
      <c r="N39" s="155"/>
      <c r="O39" s="155"/>
      <c r="P39" s="155"/>
      <c r="Q39" s="155"/>
    </row>
    <row r="40" spans="1:17" s="124" customFormat="1" x14ac:dyDescent="0.2">
      <c r="A40" s="179"/>
      <c r="B40" s="179"/>
      <c r="C40" s="180"/>
      <c r="D40" s="179"/>
      <c r="E40" s="181"/>
      <c r="F40" s="122"/>
      <c r="G40" s="122"/>
      <c r="H40" s="162"/>
      <c r="I40" s="163"/>
      <c r="J40" s="164"/>
      <c r="K40" s="164"/>
      <c r="L40" s="155"/>
      <c r="M40" s="155"/>
      <c r="N40" s="155"/>
      <c r="O40" s="155"/>
      <c r="P40" s="155"/>
      <c r="Q40" s="155"/>
    </row>
    <row r="41" spans="1:17" s="148" customFormat="1" x14ac:dyDescent="0.2">
      <c r="A41" s="179"/>
      <c r="B41" s="179"/>
      <c r="C41" s="180"/>
      <c r="D41" s="179"/>
      <c r="E41" s="181"/>
      <c r="F41" s="122"/>
      <c r="G41" s="122"/>
      <c r="H41" s="162"/>
      <c r="I41" s="163"/>
      <c r="J41" s="164"/>
      <c r="K41" s="164"/>
      <c r="L41" s="155"/>
      <c r="M41" s="155"/>
      <c r="N41" s="155"/>
      <c r="O41" s="155"/>
      <c r="P41" s="155"/>
      <c r="Q41" s="155"/>
    </row>
    <row r="42" spans="1:17" s="124" customFormat="1" x14ac:dyDescent="0.2">
      <c r="A42" s="179"/>
      <c r="B42" s="179"/>
      <c r="C42" s="180"/>
      <c r="D42" s="179"/>
      <c r="E42" s="181"/>
      <c r="F42" s="122"/>
      <c r="G42" s="122"/>
      <c r="H42" s="162"/>
      <c r="I42" s="163"/>
      <c r="J42" s="164"/>
      <c r="K42" s="164"/>
      <c r="L42" s="155"/>
      <c r="M42" s="155"/>
      <c r="N42" s="155"/>
      <c r="O42" s="155"/>
      <c r="P42" s="155"/>
      <c r="Q42" s="155"/>
    </row>
    <row r="43" spans="1:17" s="155" customFormat="1" x14ac:dyDescent="0.2">
      <c r="A43" s="179"/>
      <c r="B43" s="179"/>
      <c r="C43" s="180"/>
      <c r="D43" s="179"/>
      <c r="E43" s="181"/>
      <c r="F43" s="122"/>
      <c r="G43" s="122"/>
      <c r="H43" s="162"/>
      <c r="I43" s="163"/>
      <c r="J43" s="164"/>
      <c r="K43" s="164"/>
    </row>
    <row r="44" spans="1:17" s="155" customFormat="1" x14ac:dyDescent="0.2">
      <c r="A44" s="179"/>
      <c r="B44" s="179"/>
      <c r="C44" s="180"/>
      <c r="D44" s="179"/>
      <c r="E44" s="181"/>
      <c r="F44" s="122"/>
      <c r="G44" s="122"/>
      <c r="H44" s="162"/>
      <c r="I44" s="163"/>
      <c r="J44" s="164"/>
      <c r="K44" s="164"/>
    </row>
    <row r="45" spans="1:17" s="155" customFormat="1" x14ac:dyDescent="0.2">
      <c r="A45" s="179"/>
      <c r="B45" s="179"/>
      <c r="C45" s="180"/>
      <c r="D45" s="179"/>
      <c r="E45" s="181"/>
      <c r="F45" s="122"/>
      <c r="G45" s="122"/>
      <c r="H45" s="162"/>
      <c r="I45" s="163"/>
      <c r="J45" s="164"/>
      <c r="K45" s="164"/>
    </row>
    <row r="46" spans="1:17" s="155" customFormat="1" x14ac:dyDescent="0.2">
      <c r="A46" s="179"/>
      <c r="B46" s="179"/>
      <c r="C46" s="180"/>
      <c r="D46" s="179"/>
      <c r="E46" s="181"/>
      <c r="F46" s="122"/>
      <c r="G46" s="122"/>
      <c r="H46" s="162"/>
      <c r="I46" s="163"/>
      <c r="J46" s="164"/>
      <c r="K46" s="164"/>
    </row>
    <row r="47" spans="1:17" s="155" customFormat="1" x14ac:dyDescent="0.2">
      <c r="A47" s="179"/>
      <c r="B47" s="179"/>
      <c r="C47" s="180"/>
      <c r="D47" s="179"/>
      <c r="E47" s="181"/>
      <c r="F47" s="122"/>
      <c r="G47" s="122"/>
      <c r="H47" s="162"/>
      <c r="I47" s="163"/>
      <c r="J47" s="164"/>
      <c r="K47" s="164"/>
    </row>
    <row r="48" spans="1:17" s="155" customFormat="1" x14ac:dyDescent="0.2">
      <c r="A48" s="179"/>
      <c r="B48" s="179"/>
      <c r="C48" s="180"/>
      <c r="D48" s="179"/>
      <c r="E48" s="181"/>
      <c r="F48" s="122"/>
      <c r="G48" s="122"/>
      <c r="H48" s="162"/>
      <c r="I48" s="163"/>
      <c r="J48" s="164"/>
      <c r="K48" s="164"/>
    </row>
    <row r="49" spans="1:11" s="155" customFormat="1" x14ac:dyDescent="0.2">
      <c r="A49" s="179"/>
      <c r="B49" s="179"/>
      <c r="C49" s="180"/>
      <c r="D49" s="179"/>
      <c r="E49" s="181"/>
      <c r="F49" s="122"/>
      <c r="G49" s="122"/>
      <c r="H49" s="162"/>
      <c r="I49" s="163"/>
      <c r="J49" s="164"/>
      <c r="K49" s="164"/>
    </row>
    <row r="50" spans="1:11" s="155" customFormat="1" x14ac:dyDescent="0.2">
      <c r="A50" s="179"/>
      <c r="B50" s="179"/>
      <c r="C50" s="180"/>
      <c r="D50" s="179"/>
      <c r="E50" s="181"/>
      <c r="F50" s="122"/>
      <c r="G50" s="122"/>
      <c r="H50" s="162"/>
      <c r="I50" s="163"/>
      <c r="J50" s="164"/>
      <c r="K50" s="164"/>
    </row>
    <row r="51" spans="1:11" s="155" customFormat="1" x14ac:dyDescent="0.2">
      <c r="A51" s="179"/>
      <c r="B51" s="179"/>
      <c r="C51" s="180"/>
      <c r="D51" s="179"/>
      <c r="E51" s="181"/>
      <c r="F51" s="122"/>
      <c r="G51" s="122"/>
      <c r="H51" s="162"/>
      <c r="I51" s="163"/>
      <c r="J51" s="164"/>
      <c r="K51" s="164"/>
    </row>
    <row r="52" spans="1:11" s="155" customFormat="1" x14ac:dyDescent="0.2">
      <c r="A52" s="179"/>
      <c r="B52" s="179"/>
      <c r="C52" s="180"/>
      <c r="D52" s="179"/>
      <c r="E52" s="181"/>
      <c r="F52" s="122"/>
      <c r="G52" s="122"/>
      <c r="H52" s="162"/>
      <c r="I52" s="163"/>
      <c r="J52" s="164"/>
      <c r="K52" s="164"/>
    </row>
    <row r="53" spans="1:11" s="155" customFormat="1" x14ac:dyDescent="0.2">
      <c r="A53" s="179"/>
      <c r="B53" s="179"/>
      <c r="C53" s="180"/>
      <c r="D53" s="179"/>
      <c r="E53" s="181"/>
      <c r="F53" s="122"/>
      <c r="G53" s="122"/>
      <c r="H53" s="162"/>
      <c r="I53" s="163"/>
      <c r="J53" s="164"/>
      <c r="K53" s="164"/>
    </row>
    <row r="54" spans="1:11" s="155" customFormat="1" x14ac:dyDescent="0.2">
      <c r="A54" s="179"/>
      <c r="B54" s="179"/>
      <c r="C54" s="180"/>
      <c r="D54" s="179"/>
      <c r="E54" s="181"/>
      <c r="F54" s="122"/>
      <c r="G54" s="122"/>
      <c r="H54" s="162"/>
      <c r="I54" s="163"/>
      <c r="J54" s="164"/>
      <c r="K54" s="164"/>
    </row>
    <row r="55" spans="1:11" s="155" customFormat="1" x14ac:dyDescent="0.2">
      <c r="A55" s="179"/>
      <c r="B55" s="179"/>
      <c r="C55" s="180"/>
      <c r="D55" s="179"/>
      <c r="E55" s="181"/>
      <c r="F55" s="122"/>
      <c r="G55" s="122"/>
      <c r="H55" s="162"/>
      <c r="I55" s="163"/>
      <c r="J55" s="164"/>
      <c r="K55" s="164"/>
    </row>
    <row r="56" spans="1:11" s="155" customFormat="1" x14ac:dyDescent="0.2">
      <c r="A56" s="179"/>
      <c r="B56" s="179"/>
      <c r="C56" s="180"/>
      <c r="D56" s="179"/>
      <c r="E56" s="181"/>
      <c r="F56" s="122"/>
      <c r="G56" s="122"/>
      <c r="H56" s="162"/>
      <c r="I56" s="163"/>
      <c r="J56" s="164"/>
      <c r="K56" s="164"/>
    </row>
    <row r="57" spans="1:11" s="155" customFormat="1" x14ac:dyDescent="0.2">
      <c r="A57" s="179"/>
      <c r="B57" s="179"/>
      <c r="C57" s="180"/>
      <c r="D57" s="179"/>
      <c r="E57" s="181"/>
      <c r="F57" s="122"/>
      <c r="G57" s="122"/>
      <c r="H57" s="162"/>
      <c r="I57" s="163"/>
      <c r="J57" s="164"/>
      <c r="K57" s="164"/>
    </row>
    <row r="58" spans="1:11" s="155" customFormat="1" x14ac:dyDescent="0.2">
      <c r="A58" s="179"/>
      <c r="B58" s="179"/>
      <c r="C58" s="180"/>
      <c r="D58" s="179"/>
      <c r="E58" s="181"/>
      <c r="F58" s="122"/>
      <c r="G58" s="122"/>
      <c r="H58" s="162"/>
      <c r="I58" s="163"/>
      <c r="J58" s="164"/>
      <c r="K58" s="164"/>
    </row>
    <row r="59" spans="1:11" s="155" customFormat="1" x14ac:dyDescent="0.2">
      <c r="A59" s="179"/>
      <c r="B59" s="179"/>
      <c r="C59" s="180"/>
      <c r="D59" s="179"/>
      <c r="E59" s="181"/>
      <c r="F59" s="122"/>
      <c r="G59" s="122"/>
      <c r="H59" s="162"/>
      <c r="I59" s="163"/>
      <c r="J59" s="164"/>
      <c r="K59" s="164"/>
    </row>
    <row r="60" spans="1:11" s="155" customFormat="1" x14ac:dyDescent="0.2">
      <c r="A60" s="179"/>
      <c r="B60" s="179"/>
      <c r="C60" s="180"/>
      <c r="D60" s="179"/>
      <c r="E60" s="181"/>
      <c r="F60" s="122"/>
      <c r="G60" s="122"/>
      <c r="H60" s="162"/>
      <c r="I60" s="163"/>
      <c r="J60" s="164"/>
      <c r="K60" s="164"/>
    </row>
    <row r="61" spans="1:11" s="155" customFormat="1" x14ac:dyDescent="0.2">
      <c r="A61" s="179"/>
      <c r="B61" s="179"/>
      <c r="C61" s="180"/>
      <c r="D61" s="179"/>
      <c r="E61" s="181"/>
      <c r="F61" s="122"/>
      <c r="G61" s="122"/>
      <c r="H61" s="162"/>
      <c r="I61" s="163"/>
      <c r="J61" s="164"/>
      <c r="K61" s="164"/>
    </row>
    <row r="62" spans="1:11" s="155" customFormat="1" x14ac:dyDescent="0.2">
      <c r="A62" s="179"/>
      <c r="B62" s="179"/>
      <c r="C62" s="180"/>
      <c r="D62" s="179"/>
      <c r="E62" s="181"/>
      <c r="F62" s="122"/>
      <c r="G62" s="122"/>
      <c r="H62" s="162"/>
      <c r="I62" s="163"/>
      <c r="J62" s="164"/>
      <c r="K62" s="164"/>
    </row>
    <row r="63" spans="1:11" s="155" customFormat="1" x14ac:dyDescent="0.2">
      <c r="A63" s="179"/>
      <c r="B63" s="179"/>
      <c r="C63" s="180"/>
      <c r="D63" s="179"/>
      <c r="E63" s="181"/>
      <c r="F63" s="122"/>
      <c r="G63" s="122"/>
      <c r="H63" s="162"/>
      <c r="I63" s="163"/>
      <c r="J63" s="164"/>
      <c r="K63" s="164"/>
    </row>
    <row r="64" spans="1:11" s="155" customFormat="1" x14ac:dyDescent="0.2">
      <c r="A64" s="179"/>
      <c r="B64" s="179"/>
      <c r="C64" s="180"/>
      <c r="D64" s="179"/>
      <c r="E64" s="181"/>
      <c r="F64" s="122"/>
      <c r="G64" s="122"/>
      <c r="H64" s="162"/>
      <c r="I64" s="163"/>
      <c r="J64" s="164"/>
      <c r="K64" s="164"/>
    </row>
    <row r="65" spans="1:11" s="155" customFormat="1" x14ac:dyDescent="0.2">
      <c r="A65" s="179"/>
      <c r="B65" s="179"/>
      <c r="C65" s="180"/>
      <c r="D65" s="179"/>
      <c r="E65" s="181"/>
      <c r="F65" s="122"/>
      <c r="G65" s="122"/>
      <c r="H65" s="162"/>
      <c r="I65" s="163"/>
      <c r="J65" s="164"/>
      <c r="K65" s="164"/>
    </row>
    <row r="66" spans="1:11" s="155" customFormat="1" x14ac:dyDescent="0.2">
      <c r="A66" s="179"/>
      <c r="B66" s="179"/>
      <c r="C66" s="180"/>
      <c r="D66" s="179"/>
      <c r="E66" s="181"/>
      <c r="F66" s="122"/>
      <c r="G66" s="122"/>
      <c r="H66" s="162"/>
      <c r="I66" s="163"/>
      <c r="J66" s="164"/>
      <c r="K66" s="164"/>
    </row>
    <row r="67" spans="1:11" s="155" customFormat="1" x14ac:dyDescent="0.2">
      <c r="A67" s="179"/>
      <c r="B67" s="179"/>
      <c r="C67" s="180"/>
      <c r="D67" s="179"/>
      <c r="E67" s="181"/>
      <c r="F67" s="122"/>
      <c r="G67" s="122"/>
      <c r="H67" s="162"/>
      <c r="I67" s="163"/>
      <c r="J67" s="164"/>
      <c r="K67" s="164"/>
    </row>
    <row r="68" spans="1:11" s="155" customFormat="1" x14ac:dyDescent="0.2">
      <c r="A68" s="179"/>
      <c r="B68" s="179"/>
      <c r="C68" s="180"/>
      <c r="D68" s="179"/>
      <c r="E68" s="181"/>
      <c r="F68" s="122"/>
      <c r="G68" s="122"/>
      <c r="H68" s="162"/>
      <c r="I68" s="163"/>
      <c r="J68" s="164"/>
      <c r="K68" s="164"/>
    </row>
    <row r="69" spans="1:11" s="155" customFormat="1" x14ac:dyDescent="0.2">
      <c r="A69" s="179"/>
      <c r="B69" s="179"/>
      <c r="C69" s="180"/>
      <c r="D69" s="179"/>
      <c r="E69" s="181"/>
      <c r="F69" s="122"/>
      <c r="G69" s="122"/>
      <c r="H69" s="162"/>
      <c r="I69" s="163"/>
      <c r="J69" s="164"/>
      <c r="K69" s="164"/>
    </row>
    <row r="70" spans="1:11" s="155" customFormat="1" x14ac:dyDescent="0.2">
      <c r="A70" s="179"/>
      <c r="B70" s="179"/>
      <c r="C70" s="180"/>
      <c r="D70" s="179"/>
      <c r="E70" s="181"/>
      <c r="F70" s="122"/>
      <c r="G70" s="122"/>
      <c r="H70" s="162"/>
      <c r="I70" s="163"/>
      <c r="J70" s="164"/>
      <c r="K70" s="164"/>
    </row>
    <row r="71" spans="1:11" s="155" customFormat="1" x14ac:dyDescent="0.2">
      <c r="A71" s="179"/>
      <c r="B71" s="179"/>
      <c r="C71" s="180"/>
      <c r="D71" s="179"/>
      <c r="E71" s="181"/>
      <c r="F71" s="122"/>
      <c r="G71" s="122"/>
      <c r="H71" s="162"/>
      <c r="I71" s="163"/>
      <c r="J71" s="164"/>
      <c r="K71" s="164"/>
    </row>
    <row r="72" spans="1:11" s="155" customFormat="1" x14ac:dyDescent="0.2">
      <c r="A72" s="179"/>
      <c r="B72" s="179"/>
      <c r="C72" s="180"/>
      <c r="D72" s="179"/>
      <c r="E72" s="181"/>
      <c r="F72" s="122"/>
      <c r="G72" s="122"/>
      <c r="H72" s="162"/>
      <c r="I72" s="163"/>
      <c r="J72" s="164"/>
      <c r="K72" s="164"/>
    </row>
    <row r="73" spans="1:11" s="155" customFormat="1" x14ac:dyDescent="0.2">
      <c r="A73" s="179"/>
      <c r="B73" s="179"/>
      <c r="C73" s="180"/>
      <c r="D73" s="179"/>
      <c r="E73" s="181"/>
      <c r="F73" s="122"/>
      <c r="G73" s="122"/>
      <c r="H73" s="162"/>
      <c r="I73" s="163"/>
      <c r="J73" s="164"/>
      <c r="K73" s="164"/>
    </row>
    <row r="74" spans="1:11" s="155" customFormat="1" x14ac:dyDescent="0.2">
      <c r="A74" s="179"/>
      <c r="B74" s="179"/>
      <c r="C74" s="180"/>
      <c r="D74" s="179"/>
      <c r="E74" s="181"/>
      <c r="F74" s="122"/>
      <c r="G74" s="122"/>
      <c r="H74" s="162"/>
      <c r="I74" s="163"/>
      <c r="J74" s="164"/>
      <c r="K74" s="164"/>
    </row>
    <row r="75" spans="1:11" s="155" customFormat="1" x14ac:dyDescent="0.2">
      <c r="A75" s="179"/>
      <c r="B75" s="179"/>
      <c r="C75" s="180"/>
      <c r="D75" s="179"/>
      <c r="E75" s="181"/>
      <c r="F75" s="122"/>
      <c r="G75" s="122"/>
      <c r="H75" s="162"/>
      <c r="I75" s="163"/>
      <c r="J75" s="164"/>
      <c r="K75" s="164"/>
    </row>
    <row r="76" spans="1:11" s="155" customFormat="1" x14ac:dyDescent="0.2">
      <c r="A76" s="179"/>
      <c r="B76" s="179"/>
      <c r="C76" s="180"/>
      <c r="D76" s="179"/>
      <c r="E76" s="181"/>
      <c r="F76" s="122"/>
      <c r="G76" s="122"/>
      <c r="H76" s="162"/>
      <c r="I76" s="163"/>
      <c r="J76" s="164"/>
      <c r="K76" s="164"/>
    </row>
    <row r="77" spans="1:11" s="155" customFormat="1" x14ac:dyDescent="0.2">
      <c r="A77" s="179"/>
      <c r="B77" s="179"/>
      <c r="C77" s="180"/>
      <c r="D77" s="179"/>
      <c r="E77" s="181"/>
      <c r="F77" s="122"/>
      <c r="G77" s="122"/>
      <c r="H77" s="162"/>
      <c r="I77" s="163"/>
      <c r="J77" s="164"/>
      <c r="K77" s="164"/>
    </row>
    <row r="78" spans="1:11" s="155" customFormat="1" x14ac:dyDescent="0.2">
      <c r="A78" s="179"/>
      <c r="B78" s="179"/>
      <c r="C78" s="180"/>
      <c r="D78" s="179"/>
      <c r="E78" s="181"/>
      <c r="F78" s="122"/>
      <c r="G78" s="122"/>
      <c r="H78" s="162"/>
      <c r="I78" s="163"/>
      <c r="J78" s="164"/>
      <c r="K78" s="164"/>
    </row>
    <row r="79" spans="1:11" s="155" customFormat="1" x14ac:dyDescent="0.2">
      <c r="A79" s="179"/>
      <c r="B79" s="179"/>
      <c r="C79" s="180"/>
      <c r="D79" s="179"/>
      <c r="E79" s="181"/>
      <c r="F79" s="122"/>
      <c r="G79" s="122"/>
      <c r="H79" s="162"/>
      <c r="I79" s="163"/>
      <c r="J79" s="164"/>
      <c r="K79" s="164"/>
    </row>
    <row r="80" spans="1:11" s="155" customFormat="1" x14ac:dyDescent="0.2">
      <c r="A80" s="179"/>
      <c r="B80" s="179"/>
      <c r="C80" s="180"/>
      <c r="D80" s="179"/>
      <c r="E80" s="181"/>
      <c r="F80" s="122"/>
      <c r="G80" s="122"/>
      <c r="H80" s="162"/>
      <c r="I80" s="163"/>
      <c r="J80" s="164"/>
      <c r="K80" s="164"/>
    </row>
    <row r="81" spans="1:11" s="155" customFormat="1" x14ac:dyDescent="0.2">
      <c r="A81" s="179"/>
      <c r="B81" s="179"/>
      <c r="C81" s="180"/>
      <c r="D81" s="179"/>
      <c r="E81" s="181"/>
      <c r="F81" s="122"/>
      <c r="G81" s="122"/>
      <c r="H81" s="162"/>
      <c r="I81" s="163"/>
      <c r="J81" s="164"/>
      <c r="K81" s="164"/>
    </row>
    <row r="82" spans="1:11" s="155" customFormat="1" x14ac:dyDescent="0.2">
      <c r="A82" s="179"/>
      <c r="B82" s="179"/>
      <c r="C82" s="180"/>
      <c r="D82" s="179"/>
      <c r="E82" s="181"/>
      <c r="F82" s="122"/>
      <c r="G82" s="122"/>
      <c r="H82" s="162"/>
      <c r="I82" s="163"/>
      <c r="J82" s="164"/>
      <c r="K82" s="164"/>
    </row>
    <row r="83" spans="1:11" s="155" customFormat="1" x14ac:dyDescent="0.2">
      <c r="A83" s="179"/>
      <c r="B83" s="179"/>
      <c r="C83" s="180"/>
      <c r="D83" s="179"/>
      <c r="E83" s="181"/>
      <c r="F83" s="122"/>
      <c r="G83" s="122"/>
      <c r="H83" s="162"/>
      <c r="I83" s="163"/>
      <c r="J83" s="164"/>
      <c r="K83" s="164"/>
    </row>
    <row r="84" spans="1:11" s="155" customFormat="1" x14ac:dyDescent="0.2">
      <c r="A84" s="179"/>
      <c r="B84" s="179"/>
      <c r="C84" s="180"/>
      <c r="D84" s="179"/>
      <c r="E84" s="181"/>
      <c r="F84" s="122"/>
      <c r="G84" s="122"/>
      <c r="H84" s="162"/>
      <c r="I84" s="163"/>
      <c r="J84" s="164"/>
      <c r="K84" s="164"/>
    </row>
    <row r="85" spans="1:11" s="155" customFormat="1" x14ac:dyDescent="0.2">
      <c r="A85" s="179"/>
      <c r="B85" s="179"/>
      <c r="C85" s="180"/>
      <c r="D85" s="179"/>
      <c r="E85" s="181"/>
      <c r="F85" s="122"/>
      <c r="G85" s="122"/>
      <c r="H85" s="162"/>
      <c r="I85" s="163"/>
      <c r="J85" s="164"/>
      <c r="K85" s="164"/>
    </row>
    <row r="86" spans="1:11" s="155" customFormat="1" x14ac:dyDescent="0.2">
      <c r="A86" s="179"/>
      <c r="B86" s="179"/>
      <c r="C86" s="180"/>
      <c r="D86" s="179"/>
      <c r="E86" s="181"/>
      <c r="F86" s="122"/>
      <c r="G86" s="122"/>
      <c r="H86" s="162"/>
      <c r="I86" s="163"/>
      <c r="J86" s="164"/>
      <c r="K86" s="164"/>
    </row>
    <row r="87" spans="1:11" s="155" customFormat="1" x14ac:dyDescent="0.2">
      <c r="A87" s="179"/>
      <c r="B87" s="179"/>
      <c r="C87" s="180"/>
      <c r="D87" s="179"/>
      <c r="E87" s="181"/>
      <c r="F87" s="122"/>
      <c r="G87" s="122"/>
      <c r="H87" s="162"/>
      <c r="I87" s="163"/>
      <c r="J87" s="164"/>
      <c r="K87" s="164"/>
    </row>
    <row r="88" spans="1:11" s="155" customFormat="1" x14ac:dyDescent="0.2">
      <c r="A88" s="179"/>
      <c r="B88" s="179"/>
      <c r="C88" s="180"/>
      <c r="D88" s="179"/>
      <c r="E88" s="181"/>
      <c r="F88" s="122"/>
      <c r="G88" s="122"/>
      <c r="H88" s="162"/>
      <c r="I88" s="163"/>
      <c r="J88" s="164"/>
      <c r="K88" s="164"/>
    </row>
    <row r="89" spans="1:11" s="155" customFormat="1" x14ac:dyDescent="0.2">
      <c r="A89" s="179"/>
      <c r="B89" s="179"/>
      <c r="C89" s="180"/>
      <c r="D89" s="179"/>
      <c r="E89" s="181"/>
      <c r="F89" s="122"/>
      <c r="G89" s="122"/>
      <c r="H89" s="162"/>
      <c r="I89" s="163"/>
      <c r="J89" s="164"/>
      <c r="K89" s="164"/>
    </row>
    <row r="90" spans="1:11" s="155" customFormat="1" x14ac:dyDescent="0.2">
      <c r="A90" s="179"/>
      <c r="B90" s="179"/>
      <c r="C90" s="180"/>
      <c r="D90" s="179"/>
      <c r="E90" s="181"/>
      <c r="F90" s="122"/>
      <c r="G90" s="122"/>
      <c r="H90" s="162"/>
      <c r="I90" s="163"/>
      <c r="J90" s="164"/>
      <c r="K90" s="164"/>
    </row>
    <row r="91" spans="1:11" s="155" customFormat="1" x14ac:dyDescent="0.2">
      <c r="A91" s="179"/>
      <c r="B91" s="179"/>
      <c r="C91" s="180"/>
      <c r="D91" s="179"/>
      <c r="E91" s="181"/>
      <c r="F91" s="122"/>
      <c r="G91" s="122"/>
      <c r="H91" s="162"/>
      <c r="I91" s="163"/>
      <c r="J91" s="164"/>
      <c r="K91" s="164"/>
    </row>
    <row r="92" spans="1:11" s="155" customFormat="1" x14ac:dyDescent="0.2">
      <c r="A92" s="179"/>
      <c r="B92" s="179"/>
      <c r="C92" s="180"/>
      <c r="D92" s="179"/>
      <c r="E92" s="181"/>
      <c r="F92" s="122"/>
      <c r="G92" s="122"/>
      <c r="H92" s="162"/>
      <c r="I92" s="163"/>
      <c r="J92" s="164"/>
      <c r="K92" s="164"/>
    </row>
    <row r="93" spans="1:11" s="155" customFormat="1" x14ac:dyDescent="0.2">
      <c r="A93" s="179"/>
      <c r="B93" s="179"/>
      <c r="C93" s="180"/>
      <c r="D93" s="179"/>
      <c r="E93" s="181"/>
      <c r="F93" s="122"/>
      <c r="G93" s="122"/>
      <c r="H93" s="162"/>
      <c r="I93" s="163"/>
      <c r="J93" s="164"/>
      <c r="K93" s="164"/>
    </row>
    <row r="94" spans="1:11" s="155" customFormat="1" x14ac:dyDescent="0.2">
      <c r="A94" s="179"/>
      <c r="B94" s="179"/>
      <c r="C94" s="180"/>
      <c r="D94" s="179"/>
      <c r="E94" s="181"/>
      <c r="F94" s="122"/>
      <c r="G94" s="122"/>
      <c r="H94" s="162"/>
      <c r="I94" s="163"/>
      <c r="J94" s="164"/>
      <c r="K94" s="164"/>
    </row>
    <row r="95" spans="1:11" s="155" customFormat="1" x14ac:dyDescent="0.2">
      <c r="A95" s="179"/>
      <c r="B95" s="179"/>
      <c r="C95" s="180"/>
      <c r="D95" s="179"/>
      <c r="E95" s="181"/>
      <c r="F95" s="122"/>
      <c r="G95" s="122"/>
      <c r="H95" s="162"/>
      <c r="I95" s="163"/>
      <c r="J95" s="164"/>
      <c r="K95" s="164"/>
    </row>
    <row r="96" spans="1:11" s="155" customFormat="1" x14ac:dyDescent="0.2">
      <c r="A96" s="179"/>
      <c r="B96" s="179"/>
      <c r="C96" s="180"/>
      <c r="D96" s="179"/>
      <c r="E96" s="181"/>
      <c r="F96" s="122"/>
      <c r="G96" s="122"/>
      <c r="H96" s="162"/>
      <c r="I96" s="163"/>
      <c r="J96" s="164"/>
      <c r="K96" s="164"/>
    </row>
    <row r="97" spans="1:11" s="155" customFormat="1" x14ac:dyDescent="0.2">
      <c r="A97" s="179"/>
      <c r="B97" s="179"/>
      <c r="C97" s="180"/>
      <c r="D97" s="179"/>
      <c r="E97" s="181"/>
      <c r="F97" s="122"/>
      <c r="G97" s="122"/>
      <c r="H97" s="162"/>
      <c r="I97" s="163"/>
      <c r="J97" s="164"/>
      <c r="K97" s="164"/>
    </row>
    <row r="98" spans="1:11" s="155" customFormat="1" x14ac:dyDescent="0.2">
      <c r="A98" s="179"/>
      <c r="B98" s="179"/>
      <c r="C98" s="180"/>
      <c r="D98" s="179"/>
      <c r="E98" s="181"/>
      <c r="F98" s="122"/>
      <c r="G98" s="122"/>
      <c r="H98" s="162"/>
      <c r="I98" s="163"/>
      <c r="J98" s="164"/>
      <c r="K98" s="164"/>
    </row>
    <row r="99" spans="1:11" s="155" customFormat="1" x14ac:dyDescent="0.2">
      <c r="A99" s="179"/>
      <c r="B99" s="179"/>
      <c r="C99" s="180"/>
      <c r="D99" s="179"/>
      <c r="E99" s="181"/>
      <c r="F99" s="122"/>
      <c r="G99" s="122"/>
      <c r="H99" s="162"/>
      <c r="I99" s="163"/>
      <c r="J99" s="164"/>
      <c r="K99" s="164"/>
    </row>
    <row r="100" spans="1:11" s="155" customFormat="1" x14ac:dyDescent="0.2">
      <c r="A100" s="179"/>
      <c r="B100" s="179"/>
      <c r="C100" s="180"/>
      <c r="D100" s="179"/>
      <c r="E100" s="181"/>
      <c r="F100" s="122"/>
      <c r="G100" s="122"/>
      <c r="H100" s="162"/>
      <c r="I100" s="163"/>
      <c r="J100" s="164"/>
      <c r="K100" s="164"/>
    </row>
    <row r="101" spans="1:11" s="155" customFormat="1" x14ac:dyDescent="0.2">
      <c r="A101" s="179"/>
      <c r="B101" s="179"/>
      <c r="C101" s="180"/>
      <c r="D101" s="179"/>
      <c r="E101" s="181"/>
      <c r="F101" s="122"/>
      <c r="G101" s="122"/>
      <c r="H101" s="162"/>
      <c r="I101" s="163"/>
      <c r="J101" s="164"/>
      <c r="K101" s="164"/>
    </row>
    <row r="102" spans="1:11" s="155" customFormat="1" x14ac:dyDescent="0.2">
      <c r="A102" s="179"/>
      <c r="B102" s="179"/>
      <c r="C102" s="180"/>
      <c r="D102" s="179"/>
      <c r="E102" s="181"/>
      <c r="F102" s="122"/>
      <c r="G102" s="122"/>
      <c r="H102" s="162"/>
      <c r="I102" s="163"/>
      <c r="J102" s="164"/>
      <c r="K102" s="164"/>
    </row>
    <row r="103" spans="1:11" s="155" customFormat="1" x14ac:dyDescent="0.2">
      <c r="A103" s="179"/>
      <c r="B103" s="179"/>
      <c r="C103" s="180"/>
      <c r="D103" s="179"/>
      <c r="E103" s="181"/>
      <c r="F103" s="122"/>
      <c r="G103" s="122"/>
      <c r="H103" s="162"/>
      <c r="I103" s="163"/>
      <c r="J103" s="164"/>
      <c r="K103" s="164"/>
    </row>
    <row r="104" spans="1:11" s="155" customFormat="1" x14ac:dyDescent="0.2">
      <c r="A104" s="179"/>
      <c r="B104" s="179"/>
      <c r="C104" s="180"/>
      <c r="D104" s="179"/>
      <c r="E104" s="181"/>
      <c r="F104" s="122"/>
      <c r="G104" s="122"/>
      <c r="H104" s="162"/>
      <c r="I104" s="163"/>
      <c r="J104" s="164"/>
      <c r="K104" s="164"/>
    </row>
    <row r="105" spans="1:11" s="155" customFormat="1" x14ac:dyDescent="0.2">
      <c r="A105" s="179"/>
      <c r="B105" s="179"/>
      <c r="C105" s="180"/>
      <c r="D105" s="179"/>
      <c r="E105" s="181"/>
      <c r="F105" s="122"/>
      <c r="G105" s="122"/>
      <c r="H105" s="162"/>
      <c r="I105" s="163"/>
      <c r="J105" s="164"/>
      <c r="K105" s="164"/>
    </row>
    <row r="106" spans="1:11" s="155" customFormat="1" x14ac:dyDescent="0.2">
      <c r="A106" s="179"/>
      <c r="B106" s="179"/>
      <c r="C106" s="180"/>
      <c r="D106" s="179"/>
      <c r="E106" s="181"/>
      <c r="F106" s="122"/>
      <c r="G106" s="122"/>
      <c r="H106" s="162"/>
      <c r="I106" s="163"/>
      <c r="J106" s="164"/>
      <c r="K106" s="164"/>
    </row>
    <row r="107" spans="1:11" s="155" customFormat="1" x14ac:dyDescent="0.2">
      <c r="A107" s="179"/>
      <c r="B107" s="179"/>
      <c r="C107" s="180"/>
      <c r="D107" s="179"/>
      <c r="E107" s="181"/>
      <c r="F107" s="122"/>
      <c r="G107" s="122"/>
      <c r="H107" s="162"/>
      <c r="I107" s="163"/>
      <c r="J107" s="164"/>
      <c r="K107" s="164"/>
    </row>
    <row r="108" spans="1:11" s="155" customFormat="1" x14ac:dyDescent="0.2">
      <c r="A108" s="179"/>
      <c r="B108" s="179"/>
      <c r="C108" s="180"/>
      <c r="D108" s="179"/>
      <c r="E108" s="181"/>
      <c r="F108" s="122"/>
      <c r="G108" s="122"/>
      <c r="H108" s="162"/>
      <c r="I108" s="163"/>
      <c r="J108" s="164"/>
      <c r="K108" s="164"/>
    </row>
    <row r="109" spans="1:11" s="155" customFormat="1" x14ac:dyDescent="0.2">
      <c r="A109" s="179"/>
      <c r="B109" s="179"/>
      <c r="C109" s="180"/>
      <c r="D109" s="179"/>
      <c r="E109" s="181"/>
      <c r="F109" s="122"/>
      <c r="G109" s="122"/>
      <c r="H109" s="162"/>
      <c r="I109" s="163"/>
      <c r="J109" s="164"/>
      <c r="K109" s="164"/>
    </row>
    <row r="110" spans="1:11" s="155" customFormat="1" x14ac:dyDescent="0.2">
      <c r="A110" s="179"/>
      <c r="B110" s="179"/>
      <c r="C110" s="180"/>
      <c r="D110" s="179"/>
      <c r="E110" s="181"/>
      <c r="F110" s="122"/>
      <c r="G110" s="122"/>
      <c r="H110" s="162"/>
      <c r="I110" s="163"/>
      <c r="J110" s="164"/>
      <c r="K110" s="164"/>
    </row>
    <row r="111" spans="1:11" s="155" customFormat="1" x14ac:dyDescent="0.2">
      <c r="A111" s="179"/>
      <c r="B111" s="179"/>
      <c r="C111" s="180"/>
      <c r="D111" s="179"/>
      <c r="E111" s="181"/>
      <c r="F111" s="122"/>
      <c r="G111" s="122"/>
      <c r="H111" s="162"/>
      <c r="I111" s="163"/>
      <c r="J111" s="164"/>
      <c r="K111" s="164"/>
    </row>
    <row r="112" spans="1:11" s="155" customFormat="1" x14ac:dyDescent="0.2">
      <c r="A112" s="179"/>
      <c r="B112" s="179"/>
      <c r="C112" s="180"/>
      <c r="D112" s="179"/>
      <c r="E112" s="181"/>
      <c r="F112" s="122"/>
      <c r="G112" s="122"/>
      <c r="H112" s="162"/>
      <c r="I112" s="163"/>
      <c r="J112" s="164"/>
      <c r="K112" s="164"/>
    </row>
    <row r="113" spans="1:17" s="155" customFormat="1" x14ac:dyDescent="0.2">
      <c r="A113" s="179"/>
      <c r="B113" s="179"/>
      <c r="C113" s="180"/>
      <c r="D113" s="179"/>
      <c r="E113" s="181"/>
      <c r="F113" s="122"/>
      <c r="G113" s="122"/>
      <c r="H113" s="162"/>
      <c r="I113" s="163"/>
      <c r="J113" s="164"/>
      <c r="K113" s="164"/>
    </row>
    <row r="114" spans="1:17" s="155" customFormat="1" x14ac:dyDescent="0.2">
      <c r="A114" s="179"/>
      <c r="B114" s="179"/>
      <c r="C114" s="180"/>
      <c r="D114" s="179"/>
      <c r="E114" s="181"/>
      <c r="F114" s="122"/>
      <c r="G114" s="122"/>
      <c r="H114" s="162"/>
      <c r="I114" s="163"/>
      <c r="J114" s="164"/>
      <c r="K114" s="164"/>
    </row>
    <row r="115" spans="1:17" s="155" customFormat="1" x14ac:dyDescent="0.2">
      <c r="A115" s="179"/>
      <c r="B115" s="179"/>
      <c r="C115" s="180"/>
      <c r="D115" s="179"/>
      <c r="E115" s="181"/>
      <c r="F115" s="122"/>
      <c r="G115" s="122"/>
      <c r="H115" s="162"/>
      <c r="I115" s="163"/>
      <c r="J115" s="164"/>
      <c r="K115" s="164"/>
    </row>
    <row r="116" spans="1:17" s="155" customFormat="1" x14ac:dyDescent="0.2">
      <c r="A116" s="179"/>
      <c r="B116" s="179"/>
      <c r="C116" s="180"/>
      <c r="D116" s="179"/>
      <c r="E116" s="181"/>
      <c r="F116" s="122"/>
      <c r="G116" s="122"/>
      <c r="H116" s="182"/>
      <c r="I116" s="163"/>
      <c r="J116" s="164"/>
      <c r="K116" s="164"/>
    </row>
    <row r="117" spans="1:17" s="155" customFormat="1" x14ac:dyDescent="0.2">
      <c r="A117" s="179"/>
      <c r="B117" s="179"/>
      <c r="C117" s="180"/>
      <c r="D117" s="179"/>
      <c r="E117" s="181"/>
      <c r="F117" s="122"/>
      <c r="G117" s="122"/>
      <c r="H117" s="182"/>
      <c r="I117" s="163"/>
      <c r="J117" s="164"/>
      <c r="K117" s="164"/>
    </row>
    <row r="118" spans="1:17" s="155" customFormat="1" x14ac:dyDescent="0.2">
      <c r="A118" s="179"/>
      <c r="B118" s="179"/>
      <c r="C118" s="180"/>
      <c r="D118" s="179"/>
      <c r="E118" s="181"/>
      <c r="F118" s="122"/>
      <c r="G118" s="122"/>
      <c r="H118" s="182"/>
      <c r="I118" s="163"/>
      <c r="J118" s="164"/>
      <c r="K118" s="164"/>
    </row>
    <row r="119" spans="1:17" s="155" customFormat="1" x14ac:dyDescent="0.2">
      <c r="A119" s="179"/>
      <c r="B119" s="179"/>
      <c r="C119" s="180"/>
      <c r="D119" s="179"/>
      <c r="E119" s="181"/>
      <c r="F119" s="122"/>
      <c r="G119" s="122"/>
      <c r="H119" s="182"/>
      <c r="I119" s="163"/>
      <c r="J119" s="164"/>
      <c r="K119" s="164"/>
    </row>
    <row r="120" spans="1:17" s="155" customFormat="1" x14ac:dyDescent="0.2">
      <c r="A120" s="179"/>
      <c r="B120" s="179"/>
      <c r="C120" s="180"/>
      <c r="D120" s="179"/>
      <c r="E120" s="181"/>
      <c r="F120" s="122"/>
      <c r="G120" s="122"/>
      <c r="H120" s="182"/>
      <c r="I120" s="163"/>
      <c r="J120" s="164"/>
      <c r="K120" s="164"/>
    </row>
    <row r="121" spans="1:17" s="155" customFormat="1" x14ac:dyDescent="0.2">
      <c r="A121" s="179"/>
      <c r="B121" s="179"/>
      <c r="C121" s="180"/>
      <c r="D121" s="179"/>
      <c r="E121" s="181"/>
      <c r="F121" s="122"/>
      <c r="G121" s="122"/>
      <c r="H121" s="182"/>
      <c r="I121" s="163"/>
      <c r="J121" s="164"/>
      <c r="K121" s="164"/>
    </row>
    <row r="122" spans="1:17" s="155" customFormat="1" x14ac:dyDescent="0.2">
      <c r="A122" s="179"/>
      <c r="B122" s="179"/>
      <c r="C122" s="180"/>
      <c r="D122" s="179"/>
      <c r="E122" s="181"/>
      <c r="F122" s="122"/>
      <c r="G122" s="122"/>
      <c r="H122" s="182"/>
      <c r="I122" s="163"/>
      <c r="J122" s="164"/>
      <c r="K122" s="164"/>
    </row>
    <row r="123" spans="1:17" s="155" customFormat="1" x14ac:dyDescent="0.2">
      <c r="A123" s="179"/>
      <c r="B123" s="179"/>
      <c r="C123" s="180"/>
      <c r="D123" s="179"/>
      <c r="E123" s="181"/>
      <c r="F123" s="122"/>
      <c r="G123" s="122"/>
      <c r="H123" s="182"/>
      <c r="I123" s="163"/>
      <c r="J123" s="178"/>
      <c r="K123" s="178"/>
      <c r="L123" s="125"/>
      <c r="M123" s="125"/>
      <c r="N123" s="125"/>
      <c r="O123" s="125"/>
      <c r="P123" s="125"/>
      <c r="Q123" s="125"/>
    </row>
    <row r="124" spans="1:17" s="155" customFormat="1" x14ac:dyDescent="0.2">
      <c r="A124" s="179"/>
      <c r="B124" s="179"/>
      <c r="C124" s="180"/>
      <c r="D124" s="179"/>
      <c r="E124" s="181"/>
      <c r="F124" s="122"/>
      <c r="G124" s="122"/>
      <c r="H124" s="182"/>
      <c r="I124" s="163"/>
      <c r="J124" s="178"/>
      <c r="K124" s="178"/>
      <c r="L124" s="125"/>
      <c r="M124" s="125"/>
      <c r="N124" s="125"/>
      <c r="O124" s="125"/>
      <c r="P124" s="125"/>
      <c r="Q124" s="125"/>
    </row>
    <row r="125" spans="1:17" s="155" customFormat="1" x14ac:dyDescent="0.2">
      <c r="A125" s="179"/>
      <c r="B125" s="179"/>
      <c r="C125" s="180"/>
      <c r="D125" s="179"/>
      <c r="E125" s="181"/>
      <c r="F125" s="122"/>
      <c r="G125" s="122"/>
      <c r="H125" s="182"/>
      <c r="I125" s="163"/>
      <c r="J125" s="178"/>
      <c r="K125" s="178"/>
      <c r="L125" s="125"/>
      <c r="M125" s="125"/>
      <c r="N125" s="125"/>
      <c r="O125" s="125"/>
      <c r="P125" s="125"/>
      <c r="Q125" s="125"/>
    </row>
    <row r="126" spans="1:17" s="155" customFormat="1" x14ac:dyDescent="0.2">
      <c r="A126" s="179"/>
      <c r="B126" s="179"/>
      <c r="C126" s="180"/>
      <c r="D126" s="179"/>
      <c r="E126" s="181"/>
      <c r="F126" s="122"/>
      <c r="G126" s="122"/>
      <c r="H126" s="182"/>
      <c r="I126" s="163"/>
      <c r="J126" s="178"/>
      <c r="K126" s="178"/>
      <c r="L126" s="125"/>
      <c r="M126" s="125"/>
      <c r="N126" s="125"/>
      <c r="O126" s="125"/>
      <c r="P126" s="125"/>
      <c r="Q126" s="125"/>
    </row>
    <row r="127" spans="1:17" s="155" customFormat="1" x14ac:dyDescent="0.2">
      <c r="A127" s="179"/>
      <c r="B127" s="179"/>
      <c r="C127" s="180"/>
      <c r="D127" s="179"/>
      <c r="E127" s="181"/>
      <c r="F127" s="122"/>
      <c r="G127" s="122"/>
      <c r="H127" s="182"/>
      <c r="I127" s="163"/>
      <c r="J127" s="178"/>
      <c r="K127" s="178"/>
      <c r="L127" s="125"/>
      <c r="M127" s="125"/>
      <c r="N127" s="125"/>
      <c r="O127" s="125"/>
      <c r="P127" s="125"/>
      <c r="Q127" s="125"/>
    </row>
    <row r="128" spans="1:17" s="155" customFormat="1" x14ac:dyDescent="0.2">
      <c r="A128" s="179"/>
      <c r="B128" s="179"/>
      <c r="C128" s="180"/>
      <c r="D128" s="179"/>
      <c r="E128" s="181"/>
      <c r="F128" s="122"/>
      <c r="G128" s="122"/>
      <c r="H128" s="182"/>
      <c r="I128" s="163"/>
      <c r="J128" s="178"/>
      <c r="K128" s="178"/>
      <c r="L128" s="125"/>
      <c r="M128" s="125"/>
      <c r="N128" s="125"/>
      <c r="O128" s="125"/>
      <c r="P128" s="125"/>
      <c r="Q128" s="125"/>
    </row>
    <row r="129" spans="1:17" s="155" customFormat="1" x14ac:dyDescent="0.2">
      <c r="A129" s="179"/>
      <c r="B129" s="179"/>
      <c r="C129" s="180"/>
      <c r="D129" s="179"/>
      <c r="E129" s="181"/>
      <c r="F129" s="122"/>
      <c r="G129" s="122"/>
      <c r="H129" s="182"/>
      <c r="I129" s="163"/>
      <c r="J129" s="178"/>
      <c r="K129" s="178"/>
      <c r="L129" s="125"/>
      <c r="M129" s="125"/>
      <c r="N129" s="125"/>
      <c r="O129" s="125"/>
      <c r="P129" s="125"/>
      <c r="Q129" s="125"/>
    </row>
    <row r="130" spans="1:17" s="155" customFormat="1" x14ac:dyDescent="0.2">
      <c r="A130" s="179"/>
      <c r="B130" s="179"/>
      <c r="C130" s="180"/>
      <c r="D130" s="179"/>
      <c r="E130" s="181"/>
      <c r="F130" s="122"/>
      <c r="G130" s="122"/>
      <c r="H130" s="182"/>
      <c r="I130" s="163"/>
      <c r="J130" s="178"/>
      <c r="K130" s="178"/>
      <c r="L130" s="125"/>
      <c r="M130" s="125"/>
      <c r="N130" s="125"/>
      <c r="O130" s="125"/>
      <c r="P130" s="125"/>
      <c r="Q130" s="125"/>
    </row>
    <row r="131" spans="1:17" s="155" customFormat="1" x14ac:dyDescent="0.2">
      <c r="A131" s="179"/>
      <c r="B131" s="179"/>
      <c r="C131" s="180"/>
      <c r="D131" s="179"/>
      <c r="E131" s="181"/>
      <c r="F131" s="122"/>
      <c r="G131" s="122"/>
      <c r="H131" s="182"/>
      <c r="I131" s="163"/>
      <c r="J131" s="178"/>
      <c r="K131" s="178"/>
      <c r="L131" s="125"/>
      <c r="M131" s="125"/>
      <c r="N131" s="125"/>
      <c r="O131" s="125"/>
      <c r="P131" s="125"/>
      <c r="Q131" s="125"/>
    </row>
    <row r="132" spans="1:17" s="155" customFormat="1" x14ac:dyDescent="0.2">
      <c r="A132" s="179"/>
      <c r="B132" s="179"/>
      <c r="C132" s="180"/>
      <c r="D132" s="179"/>
      <c r="E132" s="181"/>
      <c r="F132" s="122"/>
      <c r="G132" s="122"/>
      <c r="H132" s="182"/>
      <c r="I132" s="163"/>
      <c r="J132" s="178"/>
      <c r="K132" s="178"/>
      <c r="L132" s="125"/>
      <c r="M132" s="125"/>
      <c r="N132" s="125"/>
      <c r="O132" s="125"/>
      <c r="P132" s="125"/>
      <c r="Q132" s="125"/>
    </row>
    <row r="133" spans="1:17" s="155" customFormat="1" x14ac:dyDescent="0.2">
      <c r="A133" s="179"/>
      <c r="B133" s="179"/>
      <c r="C133" s="180"/>
      <c r="D133" s="179"/>
      <c r="E133" s="181"/>
      <c r="F133" s="122"/>
      <c r="G133" s="122"/>
      <c r="H133" s="182"/>
      <c r="I133" s="163"/>
      <c r="J133" s="178"/>
      <c r="K133" s="178"/>
      <c r="L133" s="125"/>
      <c r="M133" s="125"/>
      <c r="N133" s="125"/>
      <c r="O133" s="125"/>
      <c r="P133" s="125"/>
      <c r="Q133" s="125"/>
    </row>
    <row r="134" spans="1:17" s="155" customFormat="1" x14ac:dyDescent="0.2">
      <c r="A134" s="179"/>
      <c r="B134" s="179"/>
      <c r="C134" s="180"/>
      <c r="D134" s="179"/>
      <c r="E134" s="181"/>
      <c r="F134" s="122"/>
      <c r="G134" s="122"/>
      <c r="H134" s="182"/>
      <c r="I134" s="163"/>
      <c r="J134" s="178"/>
      <c r="K134" s="178"/>
      <c r="L134" s="125"/>
      <c r="M134" s="125"/>
      <c r="N134" s="125"/>
      <c r="O134" s="125"/>
      <c r="P134" s="125"/>
      <c r="Q134" s="125"/>
    </row>
    <row r="135" spans="1:17" s="155" customFormat="1" x14ac:dyDescent="0.2">
      <c r="A135" s="179"/>
      <c r="B135" s="179"/>
      <c r="C135" s="180"/>
      <c r="D135" s="179"/>
      <c r="E135" s="181"/>
      <c r="F135" s="122"/>
      <c r="G135" s="122"/>
      <c r="H135" s="182"/>
      <c r="I135" s="163"/>
      <c r="J135" s="178"/>
      <c r="K135" s="178"/>
      <c r="L135" s="125"/>
      <c r="M135" s="125"/>
      <c r="N135" s="125"/>
      <c r="O135" s="125"/>
      <c r="P135" s="125"/>
      <c r="Q135" s="125"/>
    </row>
    <row r="136" spans="1:17" s="155" customFormat="1" x14ac:dyDescent="0.2">
      <c r="A136" s="179"/>
      <c r="B136" s="179"/>
      <c r="C136" s="180"/>
      <c r="D136" s="179"/>
      <c r="E136" s="181"/>
      <c r="F136" s="122"/>
      <c r="G136" s="122"/>
      <c r="H136" s="182"/>
      <c r="I136" s="163"/>
      <c r="J136" s="178"/>
      <c r="K136" s="178"/>
      <c r="L136" s="125"/>
      <c r="M136" s="125"/>
      <c r="N136" s="125"/>
      <c r="O136" s="125"/>
      <c r="P136" s="125"/>
      <c r="Q136" s="125"/>
    </row>
    <row r="137" spans="1:17" s="155" customFormat="1" x14ac:dyDescent="0.2">
      <c r="A137" s="179"/>
      <c r="B137" s="179"/>
      <c r="C137" s="180"/>
      <c r="D137" s="179"/>
      <c r="E137" s="181"/>
      <c r="F137" s="122"/>
      <c r="G137" s="122"/>
      <c r="H137" s="182"/>
      <c r="I137" s="163"/>
      <c r="J137" s="178"/>
      <c r="K137" s="178"/>
      <c r="L137" s="125"/>
      <c r="M137" s="125"/>
      <c r="N137" s="125"/>
      <c r="O137" s="125"/>
      <c r="P137" s="125"/>
      <c r="Q137" s="125"/>
    </row>
    <row r="138" spans="1:17" s="155" customFormat="1" x14ac:dyDescent="0.2">
      <c r="A138" s="179"/>
      <c r="B138" s="179"/>
      <c r="C138" s="180"/>
      <c r="D138" s="179"/>
      <c r="E138" s="181"/>
      <c r="F138" s="122"/>
      <c r="G138" s="122"/>
      <c r="H138" s="182"/>
      <c r="I138" s="163"/>
      <c r="J138" s="178"/>
      <c r="K138" s="178"/>
      <c r="L138" s="125"/>
      <c r="M138" s="125"/>
      <c r="N138" s="125"/>
      <c r="O138" s="125"/>
      <c r="P138" s="125"/>
      <c r="Q138" s="125"/>
    </row>
    <row r="139" spans="1:17" s="155" customFormat="1" x14ac:dyDescent="0.2">
      <c r="A139" s="131"/>
      <c r="B139" s="131"/>
      <c r="C139" s="183"/>
      <c r="D139" s="131"/>
      <c r="E139" s="147"/>
      <c r="F139" s="134"/>
      <c r="G139" s="134"/>
      <c r="H139" s="182"/>
      <c r="I139" s="163"/>
      <c r="J139" s="178"/>
      <c r="K139" s="178"/>
      <c r="L139" s="125"/>
      <c r="M139" s="125"/>
      <c r="N139" s="125"/>
      <c r="O139" s="125"/>
      <c r="P139" s="125"/>
      <c r="Q139" s="125"/>
    </row>
    <row r="140" spans="1:17" s="155" customFormat="1" x14ac:dyDescent="0.2">
      <c r="A140" s="131"/>
      <c r="B140" s="131"/>
      <c r="C140" s="183"/>
      <c r="D140" s="131"/>
      <c r="E140" s="147"/>
      <c r="F140" s="134"/>
      <c r="G140" s="134"/>
      <c r="H140" s="182"/>
      <c r="I140" s="163"/>
      <c r="J140" s="178"/>
      <c r="K140" s="178"/>
      <c r="L140" s="125"/>
      <c r="M140" s="125"/>
      <c r="N140" s="125"/>
      <c r="O140" s="125"/>
      <c r="P140" s="125"/>
      <c r="Q140" s="125"/>
    </row>
    <row r="141" spans="1:17" s="155" customFormat="1" x14ac:dyDescent="0.2">
      <c r="A141" s="131"/>
      <c r="B141" s="131"/>
      <c r="C141" s="183"/>
      <c r="D141" s="131"/>
      <c r="E141" s="147"/>
      <c r="F141" s="134"/>
      <c r="G141" s="134"/>
      <c r="H141" s="182"/>
      <c r="I141" s="163"/>
      <c r="J141" s="178"/>
      <c r="K141" s="178"/>
      <c r="L141" s="125"/>
      <c r="M141" s="125"/>
      <c r="N141" s="125"/>
      <c r="O141" s="125"/>
      <c r="P141" s="125"/>
      <c r="Q141" s="125"/>
    </row>
    <row r="142" spans="1:17" s="155" customFormat="1" x14ac:dyDescent="0.2">
      <c r="A142" s="131"/>
      <c r="B142" s="131"/>
      <c r="C142" s="183"/>
      <c r="D142" s="131"/>
      <c r="E142" s="147"/>
      <c r="F142" s="134"/>
      <c r="G142" s="134"/>
      <c r="H142" s="182"/>
      <c r="I142" s="163"/>
      <c r="J142" s="178"/>
      <c r="K142" s="178"/>
      <c r="L142" s="125"/>
      <c r="M142" s="125"/>
      <c r="N142" s="125"/>
      <c r="O142" s="125"/>
      <c r="P142" s="125"/>
      <c r="Q142" s="125"/>
    </row>
    <row r="143" spans="1:17" s="155" customFormat="1" x14ac:dyDescent="0.2">
      <c r="A143" s="131"/>
      <c r="B143" s="131"/>
      <c r="C143" s="183"/>
      <c r="D143" s="131"/>
      <c r="E143" s="147"/>
      <c r="F143" s="134"/>
      <c r="G143" s="134"/>
      <c r="H143" s="182"/>
      <c r="I143" s="163"/>
      <c r="J143" s="178"/>
      <c r="K143" s="178"/>
      <c r="L143" s="125"/>
      <c r="M143" s="125"/>
      <c r="N143" s="125"/>
      <c r="O143" s="125"/>
      <c r="P143" s="125"/>
      <c r="Q143" s="125"/>
    </row>
    <row r="144" spans="1:17" s="155" customFormat="1" x14ac:dyDescent="0.2">
      <c r="A144" s="131"/>
      <c r="B144" s="131"/>
      <c r="C144" s="183"/>
      <c r="D144" s="131"/>
      <c r="E144" s="147"/>
      <c r="F144" s="134"/>
      <c r="G144" s="134"/>
      <c r="H144" s="182"/>
      <c r="I144" s="163"/>
      <c r="J144" s="178"/>
      <c r="K144" s="178"/>
      <c r="L144" s="125"/>
      <c r="M144" s="125"/>
      <c r="N144" s="125"/>
      <c r="O144" s="125"/>
      <c r="P144" s="125"/>
      <c r="Q144" s="125"/>
    </row>
    <row r="145" spans="1:17" s="155" customFormat="1" x14ac:dyDescent="0.2">
      <c r="A145" s="131"/>
      <c r="B145" s="131"/>
      <c r="C145" s="183"/>
      <c r="D145" s="131"/>
      <c r="E145" s="147"/>
      <c r="F145" s="134"/>
      <c r="G145" s="134"/>
      <c r="H145" s="182"/>
      <c r="I145" s="163"/>
      <c r="J145" s="178"/>
      <c r="K145" s="178"/>
      <c r="L145" s="125"/>
      <c r="M145" s="125"/>
      <c r="N145" s="125"/>
      <c r="O145" s="125"/>
      <c r="P145" s="125"/>
      <c r="Q145" s="125"/>
    </row>
  </sheetData>
  <sheetProtection password="F783" sheet="1" selectLockedCells="1"/>
  <conditionalFormatting sqref="F8">
    <cfRule type="containsBlanks" dxfId="11" priority="24">
      <formula>LEN(TRIM(F8))=0</formula>
    </cfRule>
  </conditionalFormatting>
  <conditionalFormatting sqref="F12">
    <cfRule type="containsBlanks" dxfId="10" priority="14">
      <formula>LEN(TRIM(F12))=0</formula>
    </cfRule>
  </conditionalFormatting>
  <conditionalFormatting sqref="F13">
    <cfRule type="containsBlanks" dxfId="9" priority="13">
      <formula>LEN(TRIM(F13))=0</formula>
    </cfRule>
  </conditionalFormatting>
  <conditionalFormatting sqref="F14">
    <cfRule type="containsBlanks" dxfId="8" priority="12">
      <formula>LEN(TRIM(F14))=0</formula>
    </cfRule>
  </conditionalFormatting>
  <conditionalFormatting sqref="F18">
    <cfRule type="containsBlanks" dxfId="7" priority="7">
      <formula>LEN(TRIM(F18))=0</formula>
    </cfRule>
  </conditionalFormatting>
  <conditionalFormatting sqref="F19">
    <cfRule type="containsBlanks" dxfId="6" priority="6">
      <formula>LEN(TRIM(F19))=0</formula>
    </cfRule>
  </conditionalFormatting>
  <conditionalFormatting sqref="F20">
    <cfRule type="containsBlanks" dxfId="5" priority="5">
      <formula>LEN(TRIM(F20))=0</formula>
    </cfRule>
  </conditionalFormatting>
  <conditionalFormatting sqref="F25">
    <cfRule type="containsBlanks" dxfId="4" priority="3">
      <formula>LEN(TRIM(F25))=0</formula>
    </cfRule>
  </conditionalFormatting>
  <conditionalFormatting sqref="F26">
    <cfRule type="containsBlanks" dxfId="3" priority="2">
      <formula>LEN(TRIM(F26))=0</formula>
    </cfRule>
  </conditionalFormatting>
  <pageMargins left="0.98425196850393704" right="0.39370078740157483" top="0.98425196850393704" bottom="0.74803149606299213" header="0" footer="0.39370078740157483"/>
  <pageSetup paperSize="9" firstPageNumber="0" orientation="portrait" horizontalDpi="300" verticalDpi="300" r:id="rId1"/>
  <headerFooter alignWithMargins="0">
    <oddHeader>&amp;R&amp;"Cambria,Običajno"&amp;72          &amp;L_x000D__x000D_&amp;9</oddHeader>
    <oddFooter>&amp;C&amp;6 &amp; List: &amp;A&amp;L&amp;9&amp;R&amp;R &amp; &amp;9 &amp; List: &amp;A_x000D_&amp;R &amp; &amp;9 &amp; Stran: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Q128"/>
  <sheetViews>
    <sheetView view="pageBreakPreview" zoomScaleNormal="100" zoomScaleSheetLayoutView="100" workbookViewId="0">
      <selection activeCell="F7" sqref="F7"/>
    </sheetView>
  </sheetViews>
  <sheetFormatPr defaultRowHeight="12.75" x14ac:dyDescent="0.2"/>
  <cols>
    <col min="1" max="1" width="2.5703125" style="131" customWidth="1"/>
    <col min="2" max="2" width="4.42578125" style="131" customWidth="1"/>
    <col min="3" max="3" width="43.7109375" style="183" customWidth="1"/>
    <col min="4" max="4" width="8" style="131" bestFit="1" customWidth="1"/>
    <col min="5" max="5" width="7.5703125" style="147" customWidth="1"/>
    <col min="6" max="6" width="9.5703125" style="134" customWidth="1"/>
    <col min="7" max="7" width="13.28515625" style="134" customWidth="1"/>
    <col min="8" max="8" width="20.42578125" style="182" customWidth="1"/>
    <col min="9" max="9" width="11.7109375" style="163" customWidth="1"/>
    <col min="10" max="11" width="11.7109375" style="178" customWidth="1"/>
    <col min="12" max="12" width="16.7109375" style="125" customWidth="1"/>
    <col min="13" max="13" width="9.85546875" style="125" customWidth="1"/>
    <col min="14" max="14" width="14.28515625" style="125" customWidth="1"/>
    <col min="15" max="15" width="9.140625" style="125"/>
    <col min="16" max="16" width="9" style="125" customWidth="1"/>
    <col min="17" max="16384" width="9.140625" style="125"/>
  </cols>
  <sheetData>
    <row r="1" spans="1:17" ht="12.75" customHeight="1" x14ac:dyDescent="0.2">
      <c r="A1" s="122" t="s">
        <v>100</v>
      </c>
      <c r="B1" s="122"/>
      <c r="C1" s="123"/>
      <c r="D1" s="122"/>
      <c r="E1" s="122"/>
      <c r="F1" s="122"/>
      <c r="G1" s="122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s="130" customFormat="1" x14ac:dyDescent="0.2">
      <c r="A2" s="126" t="s">
        <v>0</v>
      </c>
      <c r="B2" s="126"/>
      <c r="C2" s="127" t="s">
        <v>1</v>
      </c>
      <c r="D2" s="126" t="s">
        <v>2</v>
      </c>
      <c r="E2" s="128" t="s">
        <v>3</v>
      </c>
      <c r="F2" s="129" t="s">
        <v>4</v>
      </c>
      <c r="G2" s="129" t="s">
        <v>5</v>
      </c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x14ac:dyDescent="0.2">
      <c r="C3" s="132"/>
      <c r="E3" s="133"/>
      <c r="G3" s="135"/>
      <c r="H3" s="136"/>
      <c r="I3" s="137"/>
      <c r="J3" s="137"/>
      <c r="K3" s="137"/>
      <c r="L3" s="137"/>
      <c r="M3" s="137"/>
      <c r="N3" s="137"/>
      <c r="O3" s="137"/>
      <c r="P3" s="137"/>
      <c r="Q3" s="137"/>
    </row>
    <row r="4" spans="1:17" s="145" customFormat="1" ht="16.5" thickBot="1" x14ac:dyDescent="0.25">
      <c r="A4" s="138"/>
      <c r="B4" s="139" t="s">
        <v>172</v>
      </c>
      <c r="C4" s="140" t="s">
        <v>177</v>
      </c>
      <c r="D4" s="141"/>
      <c r="E4" s="142"/>
      <c r="F4" s="143"/>
      <c r="G4" s="144"/>
      <c r="H4" s="136"/>
      <c r="I4" s="137"/>
      <c r="J4" s="137"/>
      <c r="K4" s="137"/>
      <c r="L4" s="137"/>
      <c r="M4" s="137"/>
      <c r="N4" s="137"/>
      <c r="O4" s="137"/>
      <c r="P4" s="137"/>
      <c r="Q4" s="137"/>
    </row>
    <row r="5" spans="1:17" s="145" customFormat="1" ht="25.5" x14ac:dyDescent="0.2">
      <c r="A5" s="195"/>
      <c r="B5" s="196"/>
      <c r="C5" s="222" t="s">
        <v>178</v>
      </c>
      <c r="D5" s="213"/>
      <c r="E5" s="214"/>
      <c r="F5" s="215"/>
      <c r="G5" s="216"/>
      <c r="H5" s="136"/>
      <c r="I5" s="137"/>
      <c r="J5" s="137"/>
      <c r="K5" s="137"/>
      <c r="L5" s="137"/>
      <c r="M5" s="137"/>
      <c r="N5" s="137"/>
      <c r="O5" s="137"/>
      <c r="P5" s="137"/>
      <c r="Q5" s="137"/>
    </row>
    <row r="6" spans="1:17" x14ac:dyDescent="0.2">
      <c r="A6" s="146"/>
      <c r="B6" s="147"/>
      <c r="C6" s="132"/>
      <c r="E6" s="133"/>
      <c r="G6" s="135"/>
      <c r="H6" s="148"/>
      <c r="I6" s="148"/>
      <c r="J6" s="148"/>
      <c r="K6" s="148"/>
      <c r="L6" s="148"/>
      <c r="M6" s="148"/>
      <c r="N6" s="148"/>
      <c r="O6" s="148"/>
      <c r="P6" s="148"/>
      <c r="Q6" s="148"/>
    </row>
    <row r="7" spans="1:17" s="155" customFormat="1" x14ac:dyDescent="0.2">
      <c r="A7" s="149"/>
      <c r="B7" s="150">
        <v>1</v>
      </c>
      <c r="C7" s="156" t="s">
        <v>179</v>
      </c>
      <c r="D7" s="152" t="s">
        <v>136</v>
      </c>
      <c r="E7" s="202">
        <v>4900</v>
      </c>
      <c r="F7" s="121"/>
      <c r="G7" s="211">
        <f>E7*F7</f>
        <v>0</v>
      </c>
      <c r="H7" s="148"/>
      <c r="I7" s="148"/>
      <c r="J7" s="148"/>
      <c r="K7" s="148"/>
      <c r="L7" s="148"/>
      <c r="M7" s="148"/>
      <c r="N7" s="148"/>
      <c r="O7" s="148"/>
      <c r="P7" s="148"/>
      <c r="Q7" s="148"/>
    </row>
    <row r="8" spans="1:17" s="155" customFormat="1" x14ac:dyDescent="0.2">
      <c r="A8" s="149"/>
      <c r="B8" s="150"/>
      <c r="C8" s="156"/>
      <c r="D8" s="152"/>
      <c r="E8" s="202"/>
      <c r="F8" s="211"/>
      <c r="G8" s="211"/>
      <c r="H8" s="148"/>
      <c r="I8" s="148"/>
      <c r="J8" s="148"/>
      <c r="K8" s="148"/>
      <c r="L8" s="148"/>
      <c r="M8" s="148"/>
      <c r="N8" s="148"/>
      <c r="O8" s="148"/>
      <c r="P8" s="148"/>
      <c r="Q8" s="148"/>
    </row>
    <row r="9" spans="1:17" s="155" customFormat="1" ht="24" x14ac:dyDescent="0.2">
      <c r="A9" s="149"/>
      <c r="B9" s="150">
        <v>2</v>
      </c>
      <c r="C9" s="156" t="s">
        <v>180</v>
      </c>
      <c r="D9" s="201" t="s">
        <v>137</v>
      </c>
      <c r="E9" s="202">
        <v>50</v>
      </c>
      <c r="F9" s="121"/>
      <c r="G9" s="211">
        <f>E9*F9</f>
        <v>0</v>
      </c>
      <c r="H9" s="148"/>
      <c r="I9" s="148"/>
      <c r="J9" s="148"/>
      <c r="K9" s="148"/>
      <c r="L9" s="148"/>
      <c r="M9" s="148"/>
      <c r="N9" s="148"/>
      <c r="O9" s="148"/>
      <c r="P9" s="148"/>
      <c r="Q9" s="148"/>
    </row>
    <row r="10" spans="1:17" s="155" customFormat="1" ht="12.75" customHeight="1" x14ac:dyDescent="0.2">
      <c r="A10" s="149"/>
      <c r="B10" s="150"/>
      <c r="C10" s="156"/>
      <c r="D10" s="152"/>
      <c r="E10" s="202"/>
      <c r="F10" s="211"/>
      <c r="G10" s="211"/>
    </row>
    <row r="11" spans="1:17" s="155" customFormat="1" x14ac:dyDescent="0.2">
      <c r="A11" s="149"/>
      <c r="B11" s="150">
        <v>3</v>
      </c>
      <c r="C11" s="156" t="s">
        <v>181</v>
      </c>
      <c r="D11" s="201" t="s">
        <v>9</v>
      </c>
      <c r="E11" s="202">
        <v>80</v>
      </c>
      <c r="F11" s="121"/>
      <c r="G11" s="211">
        <f>E11*F11</f>
        <v>0</v>
      </c>
    </row>
    <row r="12" spans="1:17" s="155" customFormat="1" x14ac:dyDescent="0.2">
      <c r="A12" s="149"/>
      <c r="B12" s="150"/>
      <c r="C12" s="223"/>
      <c r="D12" s="152"/>
      <c r="E12" s="153"/>
      <c r="F12" s="154"/>
      <c r="G12" s="154"/>
      <c r="H12" s="162"/>
      <c r="I12" s="163"/>
      <c r="J12" s="164"/>
      <c r="K12" s="164"/>
    </row>
    <row r="13" spans="1:17" s="137" customFormat="1" ht="13.5" thickBot="1" x14ac:dyDescent="0.25">
      <c r="A13" s="165"/>
      <c r="B13" s="166"/>
      <c r="C13" s="167"/>
      <c r="D13" s="167"/>
      <c r="E13" s="167"/>
      <c r="F13" s="227" t="str">
        <f>CONCATENATE(B4," ",C4," - SKUPAJ - Davčna osnova za 22% DDV:")</f>
        <v>IV. REDNO VZDRŽEVANJE - SKUPAJ - Davčna osnova za 22% DDV:</v>
      </c>
      <c r="G13" s="168">
        <f>SUM(G7:G11)</f>
        <v>0</v>
      </c>
      <c r="H13" s="162"/>
      <c r="I13" s="163"/>
      <c r="J13" s="164"/>
      <c r="K13" s="164"/>
      <c r="L13" s="155"/>
      <c r="M13" s="155"/>
      <c r="N13" s="155"/>
      <c r="O13" s="155"/>
      <c r="P13" s="155"/>
      <c r="Q13" s="155"/>
    </row>
    <row r="14" spans="1:17" s="137" customFormat="1" x14ac:dyDescent="0.2">
      <c r="A14" s="169"/>
      <c r="B14" s="170"/>
      <c r="C14" s="171"/>
      <c r="D14" s="171"/>
      <c r="E14" s="171"/>
      <c r="F14" s="172"/>
      <c r="G14" s="173"/>
      <c r="H14" s="162"/>
      <c r="I14" s="163"/>
      <c r="J14" s="164"/>
      <c r="K14" s="164"/>
      <c r="L14" s="155"/>
      <c r="M14" s="155"/>
      <c r="N14" s="155"/>
      <c r="O14" s="155"/>
      <c r="P14" s="155"/>
      <c r="Q14" s="155"/>
    </row>
    <row r="15" spans="1:17" s="155" customFormat="1" x14ac:dyDescent="0.2">
      <c r="A15" s="174"/>
      <c r="B15" s="175"/>
      <c r="C15" s="175"/>
      <c r="D15" s="148"/>
      <c r="E15" s="148"/>
      <c r="F15" s="148"/>
      <c r="G15" s="148"/>
      <c r="H15" s="162"/>
      <c r="I15" s="163"/>
      <c r="J15" s="164"/>
      <c r="K15" s="164"/>
    </row>
    <row r="16" spans="1:17" s="177" customFormat="1" ht="18.75" x14ac:dyDescent="0.2">
      <c r="A16" s="174"/>
      <c r="B16" s="176"/>
      <c r="C16" s="176"/>
      <c r="D16" s="124"/>
      <c r="E16" s="124"/>
      <c r="F16" s="124"/>
      <c r="G16" s="124"/>
      <c r="H16" s="162"/>
      <c r="I16" s="163"/>
      <c r="J16" s="164"/>
      <c r="K16" s="164"/>
      <c r="L16" s="155"/>
      <c r="M16" s="155"/>
      <c r="N16" s="155"/>
      <c r="O16" s="155"/>
      <c r="P16" s="155"/>
      <c r="Q16" s="155"/>
    </row>
    <row r="17" spans="1:17" s="124" customFormat="1" ht="14.25" customHeight="1" x14ac:dyDescent="0.2">
      <c r="A17" s="174"/>
      <c r="B17" s="175"/>
      <c r="C17" s="175"/>
      <c r="D17" s="148"/>
      <c r="E17" s="148"/>
      <c r="F17" s="148"/>
      <c r="G17" s="148"/>
      <c r="H17" s="162"/>
      <c r="I17" s="163"/>
      <c r="J17" s="164"/>
      <c r="K17" s="164"/>
      <c r="L17" s="155"/>
      <c r="M17" s="155"/>
      <c r="N17" s="155"/>
      <c r="O17" s="155"/>
      <c r="P17" s="155"/>
      <c r="Q17" s="155"/>
    </row>
    <row r="18" spans="1:17" s="124" customFormat="1" ht="12.75" customHeight="1" x14ac:dyDescent="0.2">
      <c r="A18" s="163"/>
      <c r="B18" s="178"/>
      <c r="C18" s="178"/>
      <c r="H18" s="162"/>
      <c r="I18" s="163"/>
      <c r="J18" s="164"/>
      <c r="K18" s="164"/>
      <c r="L18" s="155"/>
      <c r="M18" s="155"/>
      <c r="N18" s="155"/>
      <c r="O18" s="155"/>
      <c r="P18" s="155"/>
      <c r="Q18" s="155"/>
    </row>
    <row r="19" spans="1:17" s="137" customFormat="1" x14ac:dyDescent="0.2">
      <c r="A19" s="163"/>
      <c r="B19" s="164"/>
      <c r="C19" s="164"/>
      <c r="D19" s="155"/>
      <c r="E19" s="155"/>
      <c r="F19" s="155"/>
      <c r="G19" s="155"/>
      <c r="H19" s="162"/>
      <c r="I19" s="163"/>
      <c r="J19" s="164"/>
      <c r="K19" s="164"/>
      <c r="L19" s="155"/>
      <c r="M19" s="155"/>
      <c r="N19" s="155"/>
      <c r="O19" s="155"/>
      <c r="P19" s="155"/>
      <c r="Q19" s="155"/>
    </row>
    <row r="20" spans="1:17" s="137" customFormat="1" x14ac:dyDescent="0.2">
      <c r="A20" s="163"/>
      <c r="B20" s="164"/>
      <c r="C20" s="164"/>
      <c r="D20" s="155"/>
      <c r="E20" s="155"/>
      <c r="F20" s="155"/>
      <c r="G20" s="155"/>
      <c r="H20" s="162"/>
      <c r="I20" s="163"/>
      <c r="J20" s="164"/>
      <c r="K20" s="164"/>
      <c r="L20" s="155"/>
      <c r="M20" s="155"/>
      <c r="N20" s="155"/>
      <c r="O20" s="155"/>
      <c r="P20" s="155"/>
      <c r="Q20" s="155"/>
    </row>
    <row r="21" spans="1:17" s="148" customFormat="1" x14ac:dyDescent="0.2">
      <c r="A21" s="163"/>
      <c r="B21" s="164"/>
      <c r="C21" s="164"/>
      <c r="D21" s="155"/>
      <c r="E21" s="155"/>
      <c r="F21" s="155"/>
      <c r="G21" s="155"/>
      <c r="H21" s="162"/>
      <c r="I21" s="163"/>
      <c r="J21" s="164"/>
      <c r="K21" s="164"/>
      <c r="L21" s="155"/>
      <c r="M21" s="155"/>
      <c r="N21" s="155"/>
      <c r="O21" s="155"/>
      <c r="P21" s="155"/>
      <c r="Q21" s="155"/>
    </row>
    <row r="22" spans="1:17" s="148" customFormat="1" x14ac:dyDescent="0.2">
      <c r="A22" s="179"/>
      <c r="B22" s="179"/>
      <c r="C22" s="180"/>
      <c r="D22" s="179"/>
      <c r="E22" s="181"/>
      <c r="F22" s="122"/>
      <c r="G22" s="122"/>
      <c r="H22" s="162"/>
      <c r="I22" s="163"/>
      <c r="J22" s="164"/>
      <c r="K22" s="164"/>
      <c r="L22" s="155"/>
      <c r="M22" s="155"/>
      <c r="N22" s="155"/>
      <c r="O22" s="155"/>
      <c r="P22" s="155"/>
      <c r="Q22" s="155"/>
    </row>
    <row r="23" spans="1:17" s="124" customFormat="1" x14ac:dyDescent="0.2">
      <c r="A23" s="179"/>
      <c r="B23" s="179"/>
      <c r="C23" s="180"/>
      <c r="D23" s="179"/>
      <c r="E23" s="181"/>
      <c r="F23" s="122"/>
      <c r="G23" s="122"/>
      <c r="H23" s="162"/>
      <c r="I23" s="163"/>
      <c r="J23" s="164"/>
      <c r="K23" s="164"/>
      <c r="L23" s="155"/>
      <c r="M23" s="155"/>
      <c r="N23" s="155"/>
      <c r="O23" s="155"/>
      <c r="P23" s="155"/>
      <c r="Q23" s="155"/>
    </row>
    <row r="24" spans="1:17" s="148" customFormat="1" x14ac:dyDescent="0.2">
      <c r="A24" s="179"/>
      <c r="B24" s="179"/>
      <c r="C24" s="180"/>
      <c r="D24" s="179"/>
      <c r="E24" s="181"/>
      <c r="F24" s="122"/>
      <c r="G24" s="122"/>
      <c r="H24" s="162"/>
      <c r="I24" s="163"/>
      <c r="J24" s="164"/>
      <c r="K24" s="164"/>
      <c r="L24" s="155"/>
      <c r="M24" s="155"/>
      <c r="N24" s="155"/>
      <c r="O24" s="155"/>
      <c r="P24" s="155"/>
      <c r="Q24" s="155"/>
    </row>
    <row r="25" spans="1:17" s="124" customFormat="1" x14ac:dyDescent="0.2">
      <c r="A25" s="179"/>
      <c r="B25" s="179"/>
      <c r="C25" s="180"/>
      <c r="D25" s="179"/>
      <c r="E25" s="181"/>
      <c r="F25" s="122"/>
      <c r="G25" s="122"/>
      <c r="H25" s="162"/>
      <c r="I25" s="163"/>
      <c r="J25" s="164"/>
      <c r="K25" s="164"/>
      <c r="L25" s="155"/>
      <c r="M25" s="155"/>
      <c r="N25" s="155"/>
      <c r="O25" s="155"/>
      <c r="P25" s="155"/>
      <c r="Q25" s="155"/>
    </row>
    <row r="26" spans="1:17" s="155" customFormat="1" x14ac:dyDescent="0.2">
      <c r="A26" s="179"/>
      <c r="B26" s="179"/>
      <c r="C26" s="180"/>
      <c r="D26" s="179"/>
      <c r="E26" s="181"/>
      <c r="F26" s="122"/>
      <c r="G26" s="122"/>
      <c r="H26" s="162"/>
      <c r="I26" s="163"/>
      <c r="J26" s="164"/>
      <c r="K26" s="164"/>
    </row>
    <row r="27" spans="1:17" s="155" customFormat="1" x14ac:dyDescent="0.2">
      <c r="A27" s="179"/>
      <c r="B27" s="179"/>
      <c r="C27" s="180"/>
      <c r="D27" s="179"/>
      <c r="E27" s="181"/>
      <c r="F27" s="122"/>
      <c r="G27" s="122"/>
      <c r="H27" s="162"/>
      <c r="I27" s="163"/>
      <c r="J27" s="164"/>
      <c r="K27" s="164"/>
    </row>
    <row r="28" spans="1:17" s="155" customFormat="1" x14ac:dyDescent="0.2">
      <c r="A28" s="179"/>
      <c r="B28" s="179"/>
      <c r="C28" s="180"/>
      <c r="D28" s="179"/>
      <c r="E28" s="181"/>
      <c r="F28" s="122"/>
      <c r="G28" s="122"/>
      <c r="H28" s="162"/>
      <c r="I28" s="163"/>
      <c r="J28" s="164"/>
      <c r="K28" s="164"/>
    </row>
    <row r="29" spans="1:17" s="155" customFormat="1" x14ac:dyDescent="0.2">
      <c r="A29" s="179"/>
      <c r="B29" s="179"/>
      <c r="C29" s="180"/>
      <c r="D29" s="179"/>
      <c r="E29" s="181"/>
      <c r="F29" s="122"/>
      <c r="G29" s="122"/>
      <c r="H29" s="162"/>
      <c r="I29" s="163"/>
      <c r="J29" s="164"/>
      <c r="K29" s="164"/>
    </row>
    <row r="30" spans="1:17" s="155" customFormat="1" x14ac:dyDescent="0.2">
      <c r="A30" s="179"/>
      <c r="B30" s="179"/>
      <c r="C30" s="180"/>
      <c r="D30" s="179"/>
      <c r="E30" s="181"/>
      <c r="F30" s="122"/>
      <c r="G30" s="122"/>
      <c r="H30" s="162"/>
      <c r="I30" s="163"/>
      <c r="J30" s="164"/>
      <c r="K30" s="164"/>
    </row>
    <row r="31" spans="1:17" s="155" customFormat="1" x14ac:dyDescent="0.2">
      <c r="A31" s="179"/>
      <c r="B31" s="179"/>
      <c r="C31" s="180"/>
      <c r="D31" s="179"/>
      <c r="E31" s="181"/>
      <c r="F31" s="122"/>
      <c r="G31" s="122"/>
      <c r="H31" s="162"/>
      <c r="I31" s="163"/>
      <c r="J31" s="164"/>
      <c r="K31" s="164"/>
    </row>
    <row r="32" spans="1:17" s="155" customFormat="1" x14ac:dyDescent="0.2">
      <c r="A32" s="179"/>
      <c r="B32" s="179"/>
      <c r="C32" s="180"/>
      <c r="D32" s="179"/>
      <c r="E32" s="181"/>
      <c r="F32" s="122"/>
      <c r="G32" s="122"/>
      <c r="H32" s="162"/>
      <c r="I32" s="163"/>
      <c r="J32" s="164"/>
      <c r="K32" s="164"/>
    </row>
    <row r="33" spans="1:11" s="155" customFormat="1" x14ac:dyDescent="0.2">
      <c r="A33" s="179"/>
      <c r="B33" s="179"/>
      <c r="C33" s="180"/>
      <c r="D33" s="179"/>
      <c r="E33" s="181"/>
      <c r="F33" s="122"/>
      <c r="G33" s="122"/>
      <c r="H33" s="162"/>
      <c r="I33" s="163"/>
      <c r="J33" s="164"/>
      <c r="K33" s="164"/>
    </row>
    <row r="34" spans="1:11" s="155" customFormat="1" x14ac:dyDescent="0.2">
      <c r="A34" s="179"/>
      <c r="B34" s="179"/>
      <c r="C34" s="180"/>
      <c r="D34" s="179"/>
      <c r="E34" s="181"/>
      <c r="F34" s="122"/>
      <c r="G34" s="122"/>
      <c r="H34" s="162"/>
      <c r="I34" s="163"/>
      <c r="J34" s="164"/>
      <c r="K34" s="164"/>
    </row>
    <row r="35" spans="1:11" s="155" customFormat="1" x14ac:dyDescent="0.2">
      <c r="A35" s="179"/>
      <c r="B35" s="179"/>
      <c r="C35" s="180"/>
      <c r="D35" s="179"/>
      <c r="E35" s="181"/>
      <c r="F35" s="122"/>
      <c r="G35" s="122"/>
      <c r="H35" s="162"/>
      <c r="I35" s="163"/>
      <c r="J35" s="164"/>
      <c r="K35" s="164"/>
    </row>
    <row r="36" spans="1:11" s="155" customFormat="1" x14ac:dyDescent="0.2">
      <c r="A36" s="179"/>
      <c r="B36" s="179"/>
      <c r="C36" s="180"/>
      <c r="D36" s="179"/>
      <c r="E36" s="181"/>
      <c r="F36" s="122"/>
      <c r="G36" s="122"/>
      <c r="H36" s="162"/>
      <c r="I36" s="163"/>
      <c r="J36" s="164"/>
      <c r="K36" s="164"/>
    </row>
    <row r="37" spans="1:11" s="155" customFormat="1" x14ac:dyDescent="0.2">
      <c r="A37" s="179"/>
      <c r="B37" s="179"/>
      <c r="C37" s="180"/>
      <c r="D37" s="179"/>
      <c r="E37" s="181"/>
      <c r="F37" s="122"/>
      <c r="G37" s="122"/>
      <c r="H37" s="162"/>
      <c r="I37" s="163"/>
      <c r="J37" s="164"/>
      <c r="K37" s="164"/>
    </row>
    <row r="38" spans="1:11" s="155" customFormat="1" x14ac:dyDescent="0.2">
      <c r="A38" s="179"/>
      <c r="B38" s="179"/>
      <c r="C38" s="180"/>
      <c r="D38" s="179"/>
      <c r="E38" s="181"/>
      <c r="F38" s="122"/>
      <c r="G38" s="122"/>
      <c r="H38" s="162"/>
      <c r="I38" s="163"/>
      <c r="J38" s="164"/>
      <c r="K38" s="164"/>
    </row>
    <row r="39" spans="1:11" s="155" customFormat="1" x14ac:dyDescent="0.2">
      <c r="A39" s="179"/>
      <c r="B39" s="179"/>
      <c r="C39" s="180"/>
      <c r="D39" s="179"/>
      <c r="E39" s="181"/>
      <c r="F39" s="122"/>
      <c r="G39" s="122"/>
      <c r="H39" s="162"/>
      <c r="I39" s="163"/>
      <c r="J39" s="164"/>
      <c r="K39" s="164"/>
    </row>
    <row r="40" spans="1:11" s="155" customFormat="1" x14ac:dyDescent="0.2">
      <c r="A40" s="179"/>
      <c r="B40" s="179"/>
      <c r="C40" s="180"/>
      <c r="D40" s="179"/>
      <c r="E40" s="181"/>
      <c r="F40" s="122"/>
      <c r="G40" s="122"/>
      <c r="H40" s="162"/>
      <c r="I40" s="163"/>
      <c r="J40" s="164"/>
      <c r="K40" s="164"/>
    </row>
    <row r="41" spans="1:11" s="155" customFormat="1" x14ac:dyDescent="0.2">
      <c r="A41" s="179"/>
      <c r="B41" s="179"/>
      <c r="C41" s="180"/>
      <c r="D41" s="179"/>
      <c r="E41" s="181"/>
      <c r="F41" s="122"/>
      <c r="G41" s="122"/>
      <c r="H41" s="162"/>
      <c r="I41" s="163"/>
      <c r="J41" s="164"/>
      <c r="K41" s="164"/>
    </row>
    <row r="42" spans="1:11" s="155" customFormat="1" x14ac:dyDescent="0.2">
      <c r="A42" s="179"/>
      <c r="B42" s="179"/>
      <c r="C42" s="180"/>
      <c r="D42" s="179"/>
      <c r="E42" s="181"/>
      <c r="F42" s="122"/>
      <c r="G42" s="122"/>
      <c r="H42" s="162"/>
      <c r="I42" s="163"/>
      <c r="J42" s="164"/>
      <c r="K42" s="164"/>
    </row>
    <row r="43" spans="1:11" s="155" customFormat="1" x14ac:dyDescent="0.2">
      <c r="A43" s="179"/>
      <c r="B43" s="179"/>
      <c r="C43" s="180"/>
      <c r="D43" s="179"/>
      <c r="E43" s="181"/>
      <c r="F43" s="122"/>
      <c r="G43" s="122"/>
      <c r="H43" s="162"/>
      <c r="I43" s="163"/>
      <c r="J43" s="164"/>
      <c r="K43" s="164"/>
    </row>
    <row r="44" spans="1:11" s="155" customFormat="1" x14ac:dyDescent="0.2">
      <c r="A44" s="179"/>
      <c r="B44" s="179"/>
      <c r="C44" s="180"/>
      <c r="D44" s="179"/>
      <c r="E44" s="181"/>
      <c r="F44" s="122"/>
      <c r="G44" s="122"/>
      <c r="H44" s="162"/>
      <c r="I44" s="163"/>
      <c r="J44" s="164"/>
      <c r="K44" s="164"/>
    </row>
    <row r="45" spans="1:11" s="155" customFormat="1" x14ac:dyDescent="0.2">
      <c r="A45" s="179"/>
      <c r="B45" s="179"/>
      <c r="C45" s="180"/>
      <c r="D45" s="179"/>
      <c r="E45" s="181"/>
      <c r="F45" s="122"/>
      <c r="G45" s="122"/>
      <c r="H45" s="162"/>
      <c r="I45" s="163"/>
      <c r="J45" s="164"/>
      <c r="K45" s="164"/>
    </row>
    <row r="46" spans="1:11" s="155" customFormat="1" x14ac:dyDescent="0.2">
      <c r="A46" s="179"/>
      <c r="B46" s="179"/>
      <c r="C46" s="180"/>
      <c r="D46" s="179"/>
      <c r="E46" s="181"/>
      <c r="F46" s="122"/>
      <c r="G46" s="122"/>
      <c r="H46" s="162"/>
      <c r="I46" s="163"/>
      <c r="J46" s="164"/>
      <c r="K46" s="164"/>
    </row>
    <row r="47" spans="1:11" s="155" customFormat="1" x14ac:dyDescent="0.2">
      <c r="A47" s="179"/>
      <c r="B47" s="179"/>
      <c r="C47" s="180"/>
      <c r="D47" s="179"/>
      <c r="E47" s="181"/>
      <c r="F47" s="122"/>
      <c r="G47" s="122"/>
      <c r="H47" s="162"/>
      <c r="I47" s="163"/>
      <c r="J47" s="164"/>
      <c r="K47" s="164"/>
    </row>
    <row r="48" spans="1:11" s="155" customFormat="1" x14ac:dyDescent="0.2">
      <c r="A48" s="179"/>
      <c r="B48" s="179"/>
      <c r="C48" s="180"/>
      <c r="D48" s="179"/>
      <c r="E48" s="181"/>
      <c r="F48" s="122"/>
      <c r="G48" s="122"/>
      <c r="H48" s="162"/>
      <c r="I48" s="163"/>
      <c r="J48" s="164"/>
      <c r="K48" s="164"/>
    </row>
    <row r="49" spans="1:11" s="155" customFormat="1" x14ac:dyDescent="0.2">
      <c r="A49" s="179"/>
      <c r="B49" s="179"/>
      <c r="C49" s="180"/>
      <c r="D49" s="179"/>
      <c r="E49" s="181"/>
      <c r="F49" s="122"/>
      <c r="G49" s="122"/>
      <c r="H49" s="162"/>
      <c r="I49" s="163"/>
      <c r="J49" s="164"/>
      <c r="K49" s="164"/>
    </row>
    <row r="50" spans="1:11" s="155" customFormat="1" x14ac:dyDescent="0.2">
      <c r="A50" s="179"/>
      <c r="B50" s="179"/>
      <c r="C50" s="180"/>
      <c r="D50" s="179"/>
      <c r="E50" s="181"/>
      <c r="F50" s="122"/>
      <c r="G50" s="122"/>
      <c r="H50" s="162"/>
      <c r="I50" s="163"/>
      <c r="J50" s="164"/>
      <c r="K50" s="164"/>
    </row>
    <row r="51" spans="1:11" s="155" customFormat="1" x14ac:dyDescent="0.2">
      <c r="A51" s="179"/>
      <c r="B51" s="179"/>
      <c r="C51" s="180"/>
      <c r="D51" s="179"/>
      <c r="E51" s="181"/>
      <c r="F51" s="122"/>
      <c r="G51" s="122"/>
      <c r="H51" s="162"/>
      <c r="I51" s="163"/>
      <c r="J51" s="164"/>
      <c r="K51" s="164"/>
    </row>
    <row r="52" spans="1:11" s="155" customFormat="1" x14ac:dyDescent="0.2">
      <c r="A52" s="179"/>
      <c r="B52" s="179"/>
      <c r="C52" s="180"/>
      <c r="D52" s="179"/>
      <c r="E52" s="181"/>
      <c r="F52" s="122"/>
      <c r="G52" s="122"/>
      <c r="H52" s="162"/>
      <c r="I52" s="163"/>
      <c r="J52" s="164"/>
      <c r="K52" s="164"/>
    </row>
    <row r="53" spans="1:11" s="155" customFormat="1" x14ac:dyDescent="0.2">
      <c r="A53" s="179"/>
      <c r="B53" s="179"/>
      <c r="C53" s="180"/>
      <c r="D53" s="179"/>
      <c r="E53" s="181"/>
      <c r="F53" s="122"/>
      <c r="G53" s="122"/>
      <c r="H53" s="162"/>
      <c r="I53" s="163"/>
      <c r="J53" s="164"/>
      <c r="K53" s="164"/>
    </row>
    <row r="54" spans="1:11" s="155" customFormat="1" x14ac:dyDescent="0.2">
      <c r="A54" s="179"/>
      <c r="B54" s="179"/>
      <c r="C54" s="180"/>
      <c r="D54" s="179"/>
      <c r="E54" s="181"/>
      <c r="F54" s="122"/>
      <c r="G54" s="122"/>
      <c r="H54" s="162"/>
      <c r="I54" s="163"/>
      <c r="J54" s="164"/>
      <c r="K54" s="164"/>
    </row>
    <row r="55" spans="1:11" s="155" customFormat="1" x14ac:dyDescent="0.2">
      <c r="A55" s="179"/>
      <c r="B55" s="179"/>
      <c r="C55" s="180"/>
      <c r="D55" s="179"/>
      <c r="E55" s="181"/>
      <c r="F55" s="122"/>
      <c r="G55" s="122"/>
      <c r="H55" s="162"/>
      <c r="I55" s="163"/>
      <c r="J55" s="164"/>
      <c r="K55" s="164"/>
    </row>
    <row r="56" spans="1:11" s="155" customFormat="1" x14ac:dyDescent="0.2">
      <c r="A56" s="179"/>
      <c r="B56" s="179"/>
      <c r="C56" s="180"/>
      <c r="D56" s="179"/>
      <c r="E56" s="181"/>
      <c r="F56" s="122"/>
      <c r="G56" s="122"/>
      <c r="H56" s="162"/>
      <c r="I56" s="163"/>
      <c r="J56" s="164"/>
      <c r="K56" s="164"/>
    </row>
    <row r="57" spans="1:11" s="155" customFormat="1" x14ac:dyDescent="0.2">
      <c r="A57" s="179"/>
      <c r="B57" s="179"/>
      <c r="C57" s="180"/>
      <c r="D57" s="179"/>
      <c r="E57" s="181"/>
      <c r="F57" s="122"/>
      <c r="G57" s="122"/>
      <c r="H57" s="162"/>
      <c r="I57" s="163"/>
      <c r="J57" s="164"/>
      <c r="K57" s="164"/>
    </row>
    <row r="58" spans="1:11" s="155" customFormat="1" x14ac:dyDescent="0.2">
      <c r="A58" s="179"/>
      <c r="B58" s="179"/>
      <c r="C58" s="180"/>
      <c r="D58" s="179"/>
      <c r="E58" s="181"/>
      <c r="F58" s="122"/>
      <c r="G58" s="122"/>
      <c r="H58" s="162"/>
      <c r="I58" s="163"/>
      <c r="J58" s="164"/>
      <c r="K58" s="164"/>
    </row>
    <row r="59" spans="1:11" s="155" customFormat="1" x14ac:dyDescent="0.2">
      <c r="A59" s="179"/>
      <c r="B59" s="179"/>
      <c r="C59" s="180"/>
      <c r="D59" s="179"/>
      <c r="E59" s="181"/>
      <c r="F59" s="122"/>
      <c r="G59" s="122"/>
      <c r="H59" s="162"/>
      <c r="I59" s="163"/>
      <c r="J59" s="164"/>
      <c r="K59" s="164"/>
    </row>
    <row r="60" spans="1:11" s="155" customFormat="1" x14ac:dyDescent="0.2">
      <c r="A60" s="179"/>
      <c r="B60" s="179"/>
      <c r="C60" s="180"/>
      <c r="D60" s="179"/>
      <c r="E60" s="181"/>
      <c r="F60" s="122"/>
      <c r="G60" s="122"/>
      <c r="H60" s="162"/>
      <c r="I60" s="163"/>
      <c r="J60" s="164"/>
      <c r="K60" s="164"/>
    </row>
    <row r="61" spans="1:11" s="155" customFormat="1" x14ac:dyDescent="0.2">
      <c r="A61" s="179"/>
      <c r="B61" s="179"/>
      <c r="C61" s="180"/>
      <c r="D61" s="179"/>
      <c r="E61" s="181"/>
      <c r="F61" s="122"/>
      <c r="G61" s="122"/>
      <c r="H61" s="162"/>
      <c r="I61" s="163"/>
      <c r="J61" s="164"/>
      <c r="K61" s="164"/>
    </row>
    <row r="62" spans="1:11" s="155" customFormat="1" x14ac:dyDescent="0.2">
      <c r="A62" s="179"/>
      <c r="B62" s="179"/>
      <c r="C62" s="180"/>
      <c r="D62" s="179"/>
      <c r="E62" s="181"/>
      <c r="F62" s="122"/>
      <c r="G62" s="122"/>
      <c r="H62" s="162"/>
      <c r="I62" s="163"/>
      <c r="J62" s="164"/>
      <c r="K62" s="164"/>
    </row>
    <row r="63" spans="1:11" s="155" customFormat="1" x14ac:dyDescent="0.2">
      <c r="A63" s="179"/>
      <c r="B63" s="179"/>
      <c r="C63" s="180"/>
      <c r="D63" s="179"/>
      <c r="E63" s="181"/>
      <c r="F63" s="122"/>
      <c r="G63" s="122"/>
      <c r="H63" s="162"/>
      <c r="I63" s="163"/>
      <c r="J63" s="164"/>
      <c r="K63" s="164"/>
    </row>
    <row r="64" spans="1:11" s="155" customFormat="1" x14ac:dyDescent="0.2">
      <c r="A64" s="179"/>
      <c r="B64" s="179"/>
      <c r="C64" s="180"/>
      <c r="D64" s="179"/>
      <c r="E64" s="181"/>
      <c r="F64" s="122"/>
      <c r="G64" s="122"/>
      <c r="H64" s="162"/>
      <c r="I64" s="163"/>
      <c r="J64" s="164"/>
      <c r="K64" s="164"/>
    </row>
    <row r="65" spans="1:11" s="155" customFormat="1" x14ac:dyDescent="0.2">
      <c r="A65" s="179"/>
      <c r="B65" s="179"/>
      <c r="C65" s="180"/>
      <c r="D65" s="179"/>
      <c r="E65" s="181"/>
      <c r="F65" s="122"/>
      <c r="G65" s="122"/>
      <c r="H65" s="162"/>
      <c r="I65" s="163"/>
      <c r="J65" s="164"/>
      <c r="K65" s="164"/>
    </row>
    <row r="66" spans="1:11" s="155" customFormat="1" x14ac:dyDescent="0.2">
      <c r="A66" s="179"/>
      <c r="B66" s="179"/>
      <c r="C66" s="180"/>
      <c r="D66" s="179"/>
      <c r="E66" s="181"/>
      <c r="F66" s="122"/>
      <c r="G66" s="122"/>
      <c r="H66" s="162"/>
      <c r="I66" s="163"/>
      <c r="J66" s="164"/>
      <c r="K66" s="164"/>
    </row>
    <row r="67" spans="1:11" s="155" customFormat="1" x14ac:dyDescent="0.2">
      <c r="A67" s="179"/>
      <c r="B67" s="179"/>
      <c r="C67" s="180"/>
      <c r="D67" s="179"/>
      <c r="E67" s="181"/>
      <c r="F67" s="122"/>
      <c r="G67" s="122"/>
      <c r="H67" s="162"/>
      <c r="I67" s="163"/>
      <c r="J67" s="164"/>
      <c r="K67" s="164"/>
    </row>
    <row r="68" spans="1:11" s="155" customFormat="1" x14ac:dyDescent="0.2">
      <c r="A68" s="179"/>
      <c r="B68" s="179"/>
      <c r="C68" s="180"/>
      <c r="D68" s="179"/>
      <c r="E68" s="181"/>
      <c r="F68" s="122"/>
      <c r="G68" s="122"/>
      <c r="H68" s="162"/>
      <c r="I68" s="163"/>
      <c r="J68" s="164"/>
      <c r="K68" s="164"/>
    </row>
    <row r="69" spans="1:11" s="155" customFormat="1" x14ac:dyDescent="0.2">
      <c r="A69" s="179"/>
      <c r="B69" s="179"/>
      <c r="C69" s="180"/>
      <c r="D69" s="179"/>
      <c r="E69" s="181"/>
      <c r="F69" s="122"/>
      <c r="G69" s="122"/>
      <c r="H69" s="162"/>
      <c r="I69" s="163"/>
      <c r="J69" s="164"/>
      <c r="K69" s="164"/>
    </row>
    <row r="70" spans="1:11" s="155" customFormat="1" x14ac:dyDescent="0.2">
      <c r="A70" s="179"/>
      <c r="B70" s="179"/>
      <c r="C70" s="180"/>
      <c r="D70" s="179"/>
      <c r="E70" s="181"/>
      <c r="F70" s="122"/>
      <c r="G70" s="122"/>
      <c r="H70" s="162"/>
      <c r="I70" s="163"/>
      <c r="J70" s="164"/>
      <c r="K70" s="164"/>
    </row>
    <row r="71" spans="1:11" s="155" customFormat="1" x14ac:dyDescent="0.2">
      <c r="A71" s="179"/>
      <c r="B71" s="179"/>
      <c r="C71" s="180"/>
      <c r="D71" s="179"/>
      <c r="E71" s="181"/>
      <c r="F71" s="122"/>
      <c r="G71" s="122"/>
      <c r="H71" s="162"/>
      <c r="I71" s="163"/>
      <c r="J71" s="164"/>
      <c r="K71" s="164"/>
    </row>
    <row r="72" spans="1:11" s="155" customFormat="1" x14ac:dyDescent="0.2">
      <c r="A72" s="179"/>
      <c r="B72" s="179"/>
      <c r="C72" s="180"/>
      <c r="D72" s="179"/>
      <c r="E72" s="181"/>
      <c r="F72" s="122"/>
      <c r="G72" s="122"/>
      <c r="H72" s="162"/>
      <c r="I72" s="163"/>
      <c r="J72" s="164"/>
      <c r="K72" s="164"/>
    </row>
    <row r="73" spans="1:11" s="155" customFormat="1" x14ac:dyDescent="0.2">
      <c r="A73" s="179"/>
      <c r="B73" s="179"/>
      <c r="C73" s="180"/>
      <c r="D73" s="179"/>
      <c r="E73" s="181"/>
      <c r="F73" s="122"/>
      <c r="G73" s="122"/>
      <c r="H73" s="162"/>
      <c r="I73" s="163"/>
      <c r="J73" s="164"/>
      <c r="K73" s="164"/>
    </row>
    <row r="74" spans="1:11" s="155" customFormat="1" x14ac:dyDescent="0.2">
      <c r="A74" s="179"/>
      <c r="B74" s="179"/>
      <c r="C74" s="180"/>
      <c r="D74" s="179"/>
      <c r="E74" s="181"/>
      <c r="F74" s="122"/>
      <c r="G74" s="122"/>
      <c r="H74" s="162"/>
      <c r="I74" s="163"/>
      <c r="J74" s="164"/>
      <c r="K74" s="164"/>
    </row>
    <row r="75" spans="1:11" s="155" customFormat="1" x14ac:dyDescent="0.2">
      <c r="A75" s="179"/>
      <c r="B75" s="179"/>
      <c r="C75" s="180"/>
      <c r="D75" s="179"/>
      <c r="E75" s="181"/>
      <c r="F75" s="122"/>
      <c r="G75" s="122"/>
      <c r="H75" s="162"/>
      <c r="I75" s="163"/>
      <c r="J75" s="164"/>
      <c r="K75" s="164"/>
    </row>
    <row r="76" spans="1:11" s="155" customFormat="1" x14ac:dyDescent="0.2">
      <c r="A76" s="179"/>
      <c r="B76" s="179"/>
      <c r="C76" s="180"/>
      <c r="D76" s="179"/>
      <c r="E76" s="181"/>
      <c r="F76" s="122"/>
      <c r="G76" s="122"/>
      <c r="H76" s="162"/>
      <c r="I76" s="163"/>
      <c r="J76" s="164"/>
      <c r="K76" s="164"/>
    </row>
    <row r="77" spans="1:11" s="155" customFormat="1" x14ac:dyDescent="0.2">
      <c r="A77" s="179"/>
      <c r="B77" s="179"/>
      <c r="C77" s="180"/>
      <c r="D77" s="179"/>
      <c r="E77" s="181"/>
      <c r="F77" s="122"/>
      <c r="G77" s="122"/>
      <c r="H77" s="162"/>
      <c r="I77" s="163"/>
      <c r="J77" s="164"/>
      <c r="K77" s="164"/>
    </row>
    <row r="78" spans="1:11" s="155" customFormat="1" x14ac:dyDescent="0.2">
      <c r="A78" s="179"/>
      <c r="B78" s="179"/>
      <c r="C78" s="180"/>
      <c r="D78" s="179"/>
      <c r="E78" s="181"/>
      <c r="F78" s="122"/>
      <c r="G78" s="122"/>
      <c r="H78" s="162"/>
      <c r="I78" s="163"/>
      <c r="J78" s="164"/>
      <c r="K78" s="164"/>
    </row>
    <row r="79" spans="1:11" s="155" customFormat="1" x14ac:dyDescent="0.2">
      <c r="A79" s="179"/>
      <c r="B79" s="179"/>
      <c r="C79" s="180"/>
      <c r="D79" s="179"/>
      <c r="E79" s="181"/>
      <c r="F79" s="122"/>
      <c r="G79" s="122"/>
      <c r="H79" s="162"/>
      <c r="I79" s="163"/>
      <c r="J79" s="164"/>
      <c r="K79" s="164"/>
    </row>
    <row r="80" spans="1:11" s="155" customFormat="1" x14ac:dyDescent="0.2">
      <c r="A80" s="179"/>
      <c r="B80" s="179"/>
      <c r="C80" s="180"/>
      <c r="D80" s="179"/>
      <c r="E80" s="181"/>
      <c r="F80" s="122"/>
      <c r="G80" s="122"/>
      <c r="H80" s="162"/>
      <c r="I80" s="163"/>
      <c r="J80" s="164"/>
      <c r="K80" s="164"/>
    </row>
    <row r="81" spans="1:11" s="155" customFormat="1" x14ac:dyDescent="0.2">
      <c r="A81" s="179"/>
      <c r="B81" s="179"/>
      <c r="C81" s="180"/>
      <c r="D81" s="179"/>
      <c r="E81" s="181"/>
      <c r="F81" s="122"/>
      <c r="G81" s="122"/>
      <c r="H81" s="162"/>
      <c r="I81" s="163"/>
      <c r="J81" s="164"/>
      <c r="K81" s="164"/>
    </row>
    <row r="82" spans="1:11" s="155" customFormat="1" x14ac:dyDescent="0.2">
      <c r="A82" s="179"/>
      <c r="B82" s="179"/>
      <c r="C82" s="180"/>
      <c r="D82" s="179"/>
      <c r="E82" s="181"/>
      <c r="F82" s="122"/>
      <c r="G82" s="122"/>
      <c r="H82" s="162"/>
      <c r="I82" s="163"/>
      <c r="J82" s="164"/>
      <c r="K82" s="164"/>
    </row>
    <row r="83" spans="1:11" s="155" customFormat="1" x14ac:dyDescent="0.2">
      <c r="A83" s="179"/>
      <c r="B83" s="179"/>
      <c r="C83" s="180"/>
      <c r="D83" s="179"/>
      <c r="E83" s="181"/>
      <c r="F83" s="122"/>
      <c r="G83" s="122"/>
      <c r="H83" s="162"/>
      <c r="I83" s="163"/>
      <c r="J83" s="164"/>
      <c r="K83" s="164"/>
    </row>
    <row r="84" spans="1:11" s="155" customFormat="1" x14ac:dyDescent="0.2">
      <c r="A84" s="179"/>
      <c r="B84" s="179"/>
      <c r="C84" s="180"/>
      <c r="D84" s="179"/>
      <c r="E84" s="181"/>
      <c r="F84" s="122"/>
      <c r="G84" s="122"/>
      <c r="H84" s="162"/>
      <c r="I84" s="163"/>
      <c r="J84" s="164"/>
      <c r="K84" s="164"/>
    </row>
    <row r="85" spans="1:11" s="155" customFormat="1" x14ac:dyDescent="0.2">
      <c r="A85" s="179"/>
      <c r="B85" s="179"/>
      <c r="C85" s="180"/>
      <c r="D85" s="179"/>
      <c r="E85" s="181"/>
      <c r="F85" s="122"/>
      <c r="G85" s="122"/>
      <c r="H85" s="162"/>
      <c r="I85" s="163"/>
      <c r="J85" s="164"/>
      <c r="K85" s="164"/>
    </row>
    <row r="86" spans="1:11" s="155" customFormat="1" x14ac:dyDescent="0.2">
      <c r="A86" s="179"/>
      <c r="B86" s="179"/>
      <c r="C86" s="180"/>
      <c r="D86" s="179"/>
      <c r="E86" s="181"/>
      <c r="F86" s="122"/>
      <c r="G86" s="122"/>
      <c r="H86" s="162"/>
      <c r="I86" s="163"/>
      <c r="J86" s="164"/>
      <c r="K86" s="164"/>
    </row>
    <row r="87" spans="1:11" s="155" customFormat="1" x14ac:dyDescent="0.2">
      <c r="A87" s="179"/>
      <c r="B87" s="179"/>
      <c r="C87" s="180"/>
      <c r="D87" s="179"/>
      <c r="E87" s="181"/>
      <c r="F87" s="122"/>
      <c r="G87" s="122"/>
      <c r="H87" s="162"/>
      <c r="I87" s="163"/>
      <c r="J87" s="164"/>
      <c r="K87" s="164"/>
    </row>
    <row r="88" spans="1:11" s="155" customFormat="1" x14ac:dyDescent="0.2">
      <c r="A88" s="179"/>
      <c r="B88" s="179"/>
      <c r="C88" s="180"/>
      <c r="D88" s="179"/>
      <c r="E88" s="181"/>
      <c r="F88" s="122"/>
      <c r="G88" s="122"/>
      <c r="H88" s="162"/>
      <c r="I88" s="163"/>
      <c r="J88" s="164"/>
      <c r="K88" s="164"/>
    </row>
    <row r="89" spans="1:11" s="155" customFormat="1" x14ac:dyDescent="0.2">
      <c r="A89" s="179"/>
      <c r="B89" s="179"/>
      <c r="C89" s="180"/>
      <c r="D89" s="179"/>
      <c r="E89" s="181"/>
      <c r="F89" s="122"/>
      <c r="G89" s="122"/>
      <c r="H89" s="162"/>
      <c r="I89" s="163"/>
      <c r="J89" s="164"/>
      <c r="K89" s="164"/>
    </row>
    <row r="90" spans="1:11" s="155" customFormat="1" x14ac:dyDescent="0.2">
      <c r="A90" s="179"/>
      <c r="B90" s="179"/>
      <c r="C90" s="180"/>
      <c r="D90" s="179"/>
      <c r="E90" s="181"/>
      <c r="F90" s="122"/>
      <c r="G90" s="122"/>
      <c r="H90" s="162"/>
      <c r="I90" s="163"/>
      <c r="J90" s="164"/>
      <c r="K90" s="164"/>
    </row>
    <row r="91" spans="1:11" s="155" customFormat="1" x14ac:dyDescent="0.2">
      <c r="A91" s="179"/>
      <c r="B91" s="179"/>
      <c r="C91" s="180"/>
      <c r="D91" s="179"/>
      <c r="E91" s="181"/>
      <c r="F91" s="122"/>
      <c r="G91" s="122"/>
      <c r="H91" s="162"/>
      <c r="I91" s="163"/>
      <c r="J91" s="164"/>
      <c r="K91" s="164"/>
    </row>
    <row r="92" spans="1:11" s="155" customFormat="1" x14ac:dyDescent="0.2">
      <c r="A92" s="179"/>
      <c r="B92" s="179"/>
      <c r="C92" s="180"/>
      <c r="D92" s="179"/>
      <c r="E92" s="181"/>
      <c r="F92" s="122"/>
      <c r="G92" s="122"/>
      <c r="H92" s="162"/>
      <c r="I92" s="163"/>
      <c r="J92" s="164"/>
      <c r="K92" s="164"/>
    </row>
    <row r="93" spans="1:11" s="155" customFormat="1" x14ac:dyDescent="0.2">
      <c r="A93" s="179"/>
      <c r="B93" s="179"/>
      <c r="C93" s="180"/>
      <c r="D93" s="179"/>
      <c r="E93" s="181"/>
      <c r="F93" s="122"/>
      <c r="G93" s="122"/>
      <c r="H93" s="162"/>
      <c r="I93" s="163"/>
      <c r="J93" s="164"/>
      <c r="K93" s="164"/>
    </row>
    <row r="94" spans="1:11" s="155" customFormat="1" x14ac:dyDescent="0.2">
      <c r="A94" s="179"/>
      <c r="B94" s="179"/>
      <c r="C94" s="180"/>
      <c r="D94" s="179"/>
      <c r="E94" s="181"/>
      <c r="F94" s="122"/>
      <c r="G94" s="122"/>
      <c r="H94" s="162"/>
      <c r="I94" s="163"/>
      <c r="J94" s="164"/>
      <c r="K94" s="164"/>
    </row>
    <row r="95" spans="1:11" s="155" customFormat="1" x14ac:dyDescent="0.2">
      <c r="A95" s="179"/>
      <c r="B95" s="179"/>
      <c r="C95" s="180"/>
      <c r="D95" s="179"/>
      <c r="E95" s="181"/>
      <c r="F95" s="122"/>
      <c r="G95" s="122"/>
      <c r="H95" s="162"/>
      <c r="I95" s="163"/>
      <c r="J95" s="164"/>
      <c r="K95" s="164"/>
    </row>
    <row r="96" spans="1:11" s="155" customFormat="1" x14ac:dyDescent="0.2">
      <c r="A96" s="179"/>
      <c r="B96" s="179"/>
      <c r="C96" s="180"/>
      <c r="D96" s="179"/>
      <c r="E96" s="181"/>
      <c r="F96" s="122"/>
      <c r="G96" s="122"/>
      <c r="H96" s="162"/>
      <c r="I96" s="163"/>
      <c r="J96" s="164"/>
      <c r="K96" s="164"/>
    </row>
    <row r="97" spans="1:17" s="155" customFormat="1" x14ac:dyDescent="0.2">
      <c r="A97" s="179"/>
      <c r="B97" s="179"/>
      <c r="C97" s="180"/>
      <c r="D97" s="179"/>
      <c r="E97" s="181"/>
      <c r="F97" s="122"/>
      <c r="G97" s="122"/>
      <c r="H97" s="162"/>
      <c r="I97" s="163"/>
      <c r="J97" s="164"/>
      <c r="K97" s="164"/>
    </row>
    <row r="98" spans="1:17" s="155" customFormat="1" x14ac:dyDescent="0.2">
      <c r="A98" s="179"/>
      <c r="B98" s="179"/>
      <c r="C98" s="180"/>
      <c r="D98" s="179"/>
      <c r="E98" s="181"/>
      <c r="F98" s="122"/>
      <c r="G98" s="122"/>
      <c r="H98" s="162"/>
      <c r="I98" s="163"/>
      <c r="J98" s="164"/>
      <c r="K98" s="164"/>
    </row>
    <row r="99" spans="1:17" s="155" customFormat="1" x14ac:dyDescent="0.2">
      <c r="A99" s="179"/>
      <c r="B99" s="179"/>
      <c r="C99" s="180"/>
      <c r="D99" s="179"/>
      <c r="E99" s="181"/>
      <c r="F99" s="122"/>
      <c r="G99" s="122"/>
      <c r="H99" s="182"/>
      <c r="I99" s="163"/>
      <c r="J99" s="164"/>
      <c r="K99" s="164"/>
    </row>
    <row r="100" spans="1:17" s="155" customFormat="1" x14ac:dyDescent="0.2">
      <c r="A100" s="179"/>
      <c r="B100" s="179"/>
      <c r="C100" s="180"/>
      <c r="D100" s="179"/>
      <c r="E100" s="181"/>
      <c r="F100" s="122"/>
      <c r="G100" s="122"/>
      <c r="H100" s="182"/>
      <c r="I100" s="163"/>
      <c r="J100" s="164"/>
      <c r="K100" s="164"/>
    </row>
    <row r="101" spans="1:17" s="155" customFormat="1" x14ac:dyDescent="0.2">
      <c r="A101" s="179"/>
      <c r="B101" s="179"/>
      <c r="C101" s="180"/>
      <c r="D101" s="179"/>
      <c r="E101" s="181"/>
      <c r="F101" s="122"/>
      <c r="G101" s="122"/>
      <c r="H101" s="182"/>
      <c r="I101" s="163"/>
      <c r="J101" s="164"/>
      <c r="K101" s="164"/>
    </row>
    <row r="102" spans="1:17" s="155" customFormat="1" x14ac:dyDescent="0.2">
      <c r="A102" s="179"/>
      <c r="B102" s="179"/>
      <c r="C102" s="180"/>
      <c r="D102" s="179"/>
      <c r="E102" s="181"/>
      <c r="F102" s="122"/>
      <c r="G102" s="122"/>
      <c r="H102" s="182"/>
      <c r="I102" s="163"/>
      <c r="J102" s="164"/>
      <c r="K102" s="164"/>
    </row>
    <row r="103" spans="1:17" s="155" customFormat="1" x14ac:dyDescent="0.2">
      <c r="A103" s="179"/>
      <c r="B103" s="179"/>
      <c r="C103" s="180"/>
      <c r="D103" s="179"/>
      <c r="E103" s="181"/>
      <c r="F103" s="122"/>
      <c r="G103" s="122"/>
      <c r="H103" s="182"/>
      <c r="I103" s="163"/>
      <c r="J103" s="164"/>
      <c r="K103" s="164"/>
    </row>
    <row r="104" spans="1:17" s="155" customFormat="1" x14ac:dyDescent="0.2">
      <c r="A104" s="179"/>
      <c r="B104" s="179"/>
      <c r="C104" s="180"/>
      <c r="D104" s="179"/>
      <c r="E104" s="181"/>
      <c r="F104" s="122"/>
      <c r="G104" s="122"/>
      <c r="H104" s="182"/>
      <c r="I104" s="163"/>
      <c r="J104" s="164"/>
      <c r="K104" s="164"/>
    </row>
    <row r="105" spans="1:17" s="155" customFormat="1" x14ac:dyDescent="0.2">
      <c r="A105" s="179"/>
      <c r="B105" s="179"/>
      <c r="C105" s="180"/>
      <c r="D105" s="179"/>
      <c r="E105" s="181"/>
      <c r="F105" s="122"/>
      <c r="G105" s="122"/>
      <c r="H105" s="182"/>
      <c r="I105" s="163"/>
      <c r="J105" s="164"/>
      <c r="K105" s="164"/>
    </row>
    <row r="106" spans="1:17" s="155" customFormat="1" x14ac:dyDescent="0.2">
      <c r="A106" s="179"/>
      <c r="B106" s="179"/>
      <c r="C106" s="180"/>
      <c r="D106" s="179"/>
      <c r="E106" s="181"/>
      <c r="F106" s="122"/>
      <c r="G106" s="122"/>
      <c r="H106" s="182"/>
      <c r="I106" s="163"/>
      <c r="J106" s="178"/>
      <c r="K106" s="178"/>
      <c r="L106" s="125"/>
      <c r="M106" s="125"/>
      <c r="N106" s="125"/>
      <c r="O106" s="125"/>
      <c r="P106" s="125"/>
      <c r="Q106" s="125"/>
    </row>
    <row r="107" spans="1:17" s="155" customFormat="1" x14ac:dyDescent="0.2">
      <c r="A107" s="179"/>
      <c r="B107" s="179"/>
      <c r="C107" s="180"/>
      <c r="D107" s="179"/>
      <c r="E107" s="181"/>
      <c r="F107" s="122"/>
      <c r="G107" s="122"/>
      <c r="H107" s="182"/>
      <c r="I107" s="163"/>
      <c r="J107" s="178"/>
      <c r="K107" s="178"/>
      <c r="L107" s="125"/>
      <c r="M107" s="125"/>
      <c r="N107" s="125"/>
      <c r="O107" s="125"/>
      <c r="P107" s="125"/>
      <c r="Q107" s="125"/>
    </row>
    <row r="108" spans="1:17" s="155" customFormat="1" x14ac:dyDescent="0.2">
      <c r="A108" s="179"/>
      <c r="B108" s="179"/>
      <c r="C108" s="180"/>
      <c r="D108" s="179"/>
      <c r="E108" s="181"/>
      <c r="F108" s="122"/>
      <c r="G108" s="122"/>
      <c r="H108" s="182"/>
      <c r="I108" s="163"/>
      <c r="J108" s="178"/>
      <c r="K108" s="178"/>
      <c r="L108" s="125"/>
      <c r="M108" s="125"/>
      <c r="N108" s="125"/>
      <c r="O108" s="125"/>
      <c r="P108" s="125"/>
      <c r="Q108" s="125"/>
    </row>
    <row r="109" spans="1:17" s="155" customFormat="1" x14ac:dyDescent="0.2">
      <c r="A109" s="179"/>
      <c r="B109" s="179"/>
      <c r="C109" s="180"/>
      <c r="D109" s="179"/>
      <c r="E109" s="181"/>
      <c r="F109" s="122"/>
      <c r="G109" s="122"/>
      <c r="H109" s="182"/>
      <c r="I109" s="163"/>
      <c r="J109" s="178"/>
      <c r="K109" s="178"/>
      <c r="L109" s="125"/>
      <c r="M109" s="125"/>
      <c r="N109" s="125"/>
      <c r="O109" s="125"/>
      <c r="P109" s="125"/>
      <c r="Q109" s="125"/>
    </row>
    <row r="110" spans="1:17" s="155" customFormat="1" x14ac:dyDescent="0.2">
      <c r="A110" s="179"/>
      <c r="B110" s="179"/>
      <c r="C110" s="180"/>
      <c r="D110" s="179"/>
      <c r="E110" s="181"/>
      <c r="F110" s="122"/>
      <c r="G110" s="122"/>
      <c r="H110" s="182"/>
      <c r="I110" s="163"/>
      <c r="J110" s="178"/>
      <c r="K110" s="178"/>
      <c r="L110" s="125"/>
      <c r="M110" s="125"/>
      <c r="N110" s="125"/>
      <c r="O110" s="125"/>
      <c r="P110" s="125"/>
      <c r="Q110" s="125"/>
    </row>
    <row r="111" spans="1:17" s="155" customFormat="1" x14ac:dyDescent="0.2">
      <c r="A111" s="179"/>
      <c r="B111" s="179"/>
      <c r="C111" s="180"/>
      <c r="D111" s="179"/>
      <c r="E111" s="181"/>
      <c r="F111" s="122"/>
      <c r="G111" s="122"/>
      <c r="H111" s="182"/>
      <c r="I111" s="163"/>
      <c r="J111" s="178"/>
      <c r="K111" s="178"/>
      <c r="L111" s="125"/>
      <c r="M111" s="125"/>
      <c r="N111" s="125"/>
      <c r="O111" s="125"/>
      <c r="P111" s="125"/>
      <c r="Q111" s="125"/>
    </row>
    <row r="112" spans="1:17" s="155" customFormat="1" x14ac:dyDescent="0.2">
      <c r="A112" s="179"/>
      <c r="B112" s="179"/>
      <c r="C112" s="180"/>
      <c r="D112" s="179"/>
      <c r="E112" s="181"/>
      <c r="F112" s="122"/>
      <c r="G112" s="122"/>
      <c r="H112" s="182"/>
      <c r="I112" s="163"/>
      <c r="J112" s="178"/>
      <c r="K112" s="178"/>
      <c r="L112" s="125"/>
      <c r="M112" s="125"/>
      <c r="N112" s="125"/>
      <c r="O112" s="125"/>
      <c r="P112" s="125"/>
      <c r="Q112" s="125"/>
    </row>
    <row r="113" spans="1:17" s="155" customFormat="1" x14ac:dyDescent="0.2">
      <c r="A113" s="179"/>
      <c r="B113" s="179"/>
      <c r="C113" s="180"/>
      <c r="D113" s="179"/>
      <c r="E113" s="181"/>
      <c r="F113" s="122"/>
      <c r="G113" s="122"/>
      <c r="H113" s="182"/>
      <c r="I113" s="163"/>
      <c r="J113" s="178"/>
      <c r="K113" s="178"/>
      <c r="L113" s="125"/>
      <c r="M113" s="125"/>
      <c r="N113" s="125"/>
      <c r="O113" s="125"/>
      <c r="P113" s="125"/>
      <c r="Q113" s="125"/>
    </row>
    <row r="114" spans="1:17" s="155" customFormat="1" x14ac:dyDescent="0.2">
      <c r="A114" s="179"/>
      <c r="B114" s="179"/>
      <c r="C114" s="180"/>
      <c r="D114" s="179"/>
      <c r="E114" s="181"/>
      <c r="F114" s="122"/>
      <c r="G114" s="122"/>
      <c r="H114" s="182"/>
      <c r="I114" s="163"/>
      <c r="J114" s="178"/>
      <c r="K114" s="178"/>
      <c r="L114" s="125"/>
      <c r="M114" s="125"/>
      <c r="N114" s="125"/>
      <c r="O114" s="125"/>
      <c r="P114" s="125"/>
      <c r="Q114" s="125"/>
    </row>
    <row r="115" spans="1:17" s="155" customFormat="1" x14ac:dyDescent="0.2">
      <c r="A115" s="179"/>
      <c r="B115" s="179"/>
      <c r="C115" s="180"/>
      <c r="D115" s="179"/>
      <c r="E115" s="181"/>
      <c r="F115" s="122"/>
      <c r="G115" s="122"/>
      <c r="H115" s="182"/>
      <c r="I115" s="163"/>
      <c r="J115" s="178"/>
      <c r="K115" s="178"/>
      <c r="L115" s="125"/>
      <c r="M115" s="125"/>
      <c r="N115" s="125"/>
      <c r="O115" s="125"/>
      <c r="P115" s="125"/>
      <c r="Q115" s="125"/>
    </row>
    <row r="116" spans="1:17" s="155" customFormat="1" x14ac:dyDescent="0.2">
      <c r="A116" s="179"/>
      <c r="B116" s="179"/>
      <c r="C116" s="180"/>
      <c r="D116" s="179"/>
      <c r="E116" s="181"/>
      <c r="F116" s="122"/>
      <c r="G116" s="122"/>
      <c r="H116" s="182"/>
      <c r="I116" s="163"/>
      <c r="J116" s="178"/>
      <c r="K116" s="178"/>
      <c r="L116" s="125"/>
      <c r="M116" s="125"/>
      <c r="N116" s="125"/>
      <c r="O116" s="125"/>
      <c r="P116" s="125"/>
      <c r="Q116" s="125"/>
    </row>
    <row r="117" spans="1:17" s="155" customFormat="1" x14ac:dyDescent="0.2">
      <c r="A117" s="179"/>
      <c r="B117" s="179"/>
      <c r="C117" s="180"/>
      <c r="D117" s="179"/>
      <c r="E117" s="181"/>
      <c r="F117" s="122"/>
      <c r="G117" s="122"/>
      <c r="H117" s="182"/>
      <c r="I117" s="163"/>
      <c r="J117" s="178"/>
      <c r="K117" s="178"/>
      <c r="L117" s="125"/>
      <c r="M117" s="125"/>
      <c r="N117" s="125"/>
      <c r="O117" s="125"/>
      <c r="P117" s="125"/>
      <c r="Q117" s="125"/>
    </row>
    <row r="118" spans="1:17" s="155" customFormat="1" x14ac:dyDescent="0.2">
      <c r="A118" s="179"/>
      <c r="B118" s="179"/>
      <c r="C118" s="180"/>
      <c r="D118" s="179"/>
      <c r="E118" s="181"/>
      <c r="F118" s="122"/>
      <c r="G118" s="122"/>
      <c r="H118" s="182"/>
      <c r="I118" s="163"/>
      <c r="J118" s="178"/>
      <c r="K118" s="178"/>
      <c r="L118" s="125"/>
      <c r="M118" s="125"/>
      <c r="N118" s="125"/>
      <c r="O118" s="125"/>
      <c r="P118" s="125"/>
      <c r="Q118" s="125"/>
    </row>
    <row r="119" spans="1:17" s="155" customFormat="1" x14ac:dyDescent="0.2">
      <c r="A119" s="179"/>
      <c r="B119" s="179"/>
      <c r="C119" s="180"/>
      <c r="D119" s="179"/>
      <c r="E119" s="181"/>
      <c r="F119" s="122"/>
      <c r="G119" s="122"/>
      <c r="H119" s="182"/>
      <c r="I119" s="163"/>
      <c r="J119" s="178"/>
      <c r="K119" s="178"/>
      <c r="L119" s="125"/>
      <c r="M119" s="125"/>
      <c r="N119" s="125"/>
      <c r="O119" s="125"/>
      <c r="P119" s="125"/>
      <c r="Q119" s="125"/>
    </row>
    <row r="120" spans="1:17" s="155" customFormat="1" x14ac:dyDescent="0.2">
      <c r="A120" s="179"/>
      <c r="B120" s="179"/>
      <c r="C120" s="180"/>
      <c r="D120" s="179"/>
      <c r="E120" s="181"/>
      <c r="F120" s="122"/>
      <c r="G120" s="122"/>
      <c r="H120" s="182"/>
      <c r="I120" s="163"/>
      <c r="J120" s="178"/>
      <c r="K120" s="178"/>
      <c r="L120" s="125"/>
      <c r="M120" s="125"/>
      <c r="N120" s="125"/>
      <c r="O120" s="125"/>
      <c r="P120" s="125"/>
      <c r="Q120" s="125"/>
    </row>
    <row r="121" spans="1:17" s="155" customFormat="1" x14ac:dyDescent="0.2">
      <c r="A121" s="179"/>
      <c r="B121" s="179"/>
      <c r="C121" s="180"/>
      <c r="D121" s="179"/>
      <c r="E121" s="181"/>
      <c r="F121" s="122"/>
      <c r="G121" s="122"/>
      <c r="H121" s="182"/>
      <c r="I121" s="163"/>
      <c r="J121" s="178"/>
      <c r="K121" s="178"/>
      <c r="L121" s="125"/>
      <c r="M121" s="125"/>
      <c r="N121" s="125"/>
      <c r="O121" s="125"/>
      <c r="P121" s="125"/>
      <c r="Q121" s="125"/>
    </row>
    <row r="122" spans="1:17" s="155" customFormat="1" x14ac:dyDescent="0.2">
      <c r="A122" s="131"/>
      <c r="B122" s="131"/>
      <c r="C122" s="183"/>
      <c r="D122" s="131"/>
      <c r="E122" s="147"/>
      <c r="F122" s="134"/>
      <c r="G122" s="134"/>
      <c r="H122" s="182"/>
      <c r="I122" s="163"/>
      <c r="J122" s="178"/>
      <c r="K122" s="178"/>
      <c r="L122" s="125"/>
      <c r="M122" s="125"/>
      <c r="N122" s="125"/>
      <c r="O122" s="125"/>
      <c r="P122" s="125"/>
      <c r="Q122" s="125"/>
    </row>
    <row r="123" spans="1:17" s="155" customFormat="1" x14ac:dyDescent="0.2">
      <c r="A123" s="131"/>
      <c r="B123" s="131"/>
      <c r="C123" s="183"/>
      <c r="D123" s="131"/>
      <c r="E123" s="147"/>
      <c r="F123" s="134"/>
      <c r="G123" s="134"/>
      <c r="H123" s="182"/>
      <c r="I123" s="163"/>
      <c r="J123" s="178"/>
      <c r="K123" s="178"/>
      <c r="L123" s="125"/>
      <c r="M123" s="125"/>
      <c r="N123" s="125"/>
      <c r="O123" s="125"/>
      <c r="P123" s="125"/>
      <c r="Q123" s="125"/>
    </row>
    <row r="124" spans="1:17" s="155" customFormat="1" x14ac:dyDescent="0.2">
      <c r="A124" s="131"/>
      <c r="B124" s="131"/>
      <c r="C124" s="183"/>
      <c r="D124" s="131"/>
      <c r="E124" s="147"/>
      <c r="F124" s="134"/>
      <c r="G124" s="134"/>
      <c r="H124" s="182"/>
      <c r="I124" s="163"/>
      <c r="J124" s="178"/>
      <c r="K124" s="178"/>
      <c r="L124" s="125"/>
      <c r="M124" s="125"/>
      <c r="N124" s="125"/>
      <c r="O124" s="125"/>
      <c r="P124" s="125"/>
      <c r="Q124" s="125"/>
    </row>
    <row r="125" spans="1:17" s="155" customFormat="1" x14ac:dyDescent="0.2">
      <c r="A125" s="131"/>
      <c r="B125" s="131"/>
      <c r="C125" s="183"/>
      <c r="D125" s="131"/>
      <c r="E125" s="147"/>
      <c r="F125" s="134"/>
      <c r="G125" s="134"/>
      <c r="H125" s="182"/>
      <c r="I125" s="163"/>
      <c r="J125" s="178"/>
      <c r="K125" s="178"/>
      <c r="L125" s="125"/>
      <c r="M125" s="125"/>
      <c r="N125" s="125"/>
      <c r="O125" s="125"/>
      <c r="P125" s="125"/>
      <c r="Q125" s="125"/>
    </row>
    <row r="126" spans="1:17" s="155" customFormat="1" x14ac:dyDescent="0.2">
      <c r="A126" s="131"/>
      <c r="B126" s="131"/>
      <c r="C126" s="183"/>
      <c r="D126" s="131"/>
      <c r="E126" s="147"/>
      <c r="F126" s="134"/>
      <c r="G126" s="134"/>
      <c r="H126" s="182"/>
      <c r="I126" s="163"/>
      <c r="J126" s="178"/>
      <c r="K126" s="178"/>
      <c r="L126" s="125"/>
      <c r="M126" s="125"/>
      <c r="N126" s="125"/>
      <c r="O126" s="125"/>
      <c r="P126" s="125"/>
      <c r="Q126" s="125"/>
    </row>
    <row r="127" spans="1:17" s="155" customFormat="1" x14ac:dyDescent="0.2">
      <c r="A127" s="131"/>
      <c r="B127" s="131"/>
      <c r="C127" s="183"/>
      <c r="D127" s="131"/>
      <c r="E127" s="147"/>
      <c r="F127" s="134"/>
      <c r="G127" s="134"/>
      <c r="H127" s="182"/>
      <c r="I127" s="163"/>
      <c r="J127" s="178"/>
      <c r="K127" s="178"/>
      <c r="L127" s="125"/>
      <c r="M127" s="125"/>
      <c r="N127" s="125"/>
      <c r="O127" s="125"/>
      <c r="P127" s="125"/>
      <c r="Q127" s="125"/>
    </row>
    <row r="128" spans="1:17" s="155" customFormat="1" x14ac:dyDescent="0.2">
      <c r="A128" s="131"/>
      <c r="B128" s="131"/>
      <c r="C128" s="183"/>
      <c r="D128" s="131"/>
      <c r="E128" s="147"/>
      <c r="F128" s="134"/>
      <c r="G128" s="134"/>
      <c r="H128" s="182"/>
      <c r="I128" s="163"/>
      <c r="J128" s="178"/>
      <c r="K128" s="178"/>
      <c r="L128" s="125"/>
      <c r="M128" s="125"/>
      <c r="N128" s="125"/>
      <c r="O128" s="125"/>
      <c r="P128" s="125"/>
      <c r="Q128" s="125"/>
    </row>
  </sheetData>
  <sheetProtection password="F783" sheet="1" selectLockedCells="1"/>
  <conditionalFormatting sqref="F7">
    <cfRule type="containsBlanks" dxfId="2" priority="3">
      <formula>LEN(TRIM(F7))=0</formula>
    </cfRule>
  </conditionalFormatting>
  <conditionalFormatting sqref="F9">
    <cfRule type="containsBlanks" dxfId="1" priority="2">
      <formula>LEN(TRIM(F9))=0</formula>
    </cfRule>
  </conditionalFormatting>
  <conditionalFormatting sqref="F11">
    <cfRule type="containsBlanks" dxfId="0" priority="1">
      <formula>LEN(TRIM(F11))=0</formula>
    </cfRule>
  </conditionalFormatting>
  <pageMargins left="0.98425196850393704" right="0.39370078740157483" top="0.98425196850393704" bottom="0.74803149606299213" header="0" footer="0.39370078740157483"/>
  <pageSetup paperSize="9" firstPageNumber="0" orientation="portrait" horizontalDpi="300" verticalDpi="300" r:id="rId1"/>
  <headerFooter alignWithMargins="0">
    <oddHeader>&amp;R&amp;"Cambria,Običajno"&amp;72          &amp;L_x000D__x000D_&amp;9</oddHeader>
    <oddFooter>&amp;C&amp;6 &amp; List: &amp;A&amp;L&amp;9&amp;R&amp;R &amp; &amp;9 &amp; List: &amp;A_x000D_&amp;R &amp; &amp;9 &amp; Stran: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G171"/>
  <sheetViews>
    <sheetView view="pageBreakPreview" zoomScaleSheetLayoutView="100" workbookViewId="0"/>
  </sheetViews>
  <sheetFormatPr defaultRowHeight="12.75" x14ac:dyDescent="0.2"/>
  <cols>
    <col min="1" max="1" width="4.28515625" style="2" customWidth="1"/>
    <col min="2" max="2" width="35.140625" style="3" customWidth="1"/>
    <col min="3" max="3" width="4.7109375" style="4" customWidth="1"/>
    <col min="4" max="4" width="5.42578125" style="5" customWidth="1"/>
    <col min="5" max="5" width="0.5703125" style="5" customWidth="1"/>
    <col min="6" max="6" width="15.28515625" style="6" customWidth="1"/>
    <col min="7" max="7" width="13.42578125" style="7" customWidth="1"/>
    <col min="8" max="16384" width="9.140625" style="5"/>
  </cols>
  <sheetData>
    <row r="1" spans="1:7" ht="18.75" x14ac:dyDescent="0.3">
      <c r="A1" s="8"/>
      <c r="B1" s="9" t="s">
        <v>10</v>
      </c>
      <c r="C1" s="10"/>
      <c r="D1" s="11"/>
      <c r="E1" s="12"/>
      <c r="F1" s="13"/>
      <c r="G1" s="14"/>
    </row>
    <row r="2" spans="1:7" ht="18.75" x14ac:dyDescent="0.3">
      <c r="A2" s="15"/>
      <c r="B2" s="9" t="s">
        <v>11</v>
      </c>
      <c r="C2" s="10"/>
      <c r="D2" s="11"/>
      <c r="E2" s="12"/>
      <c r="F2" s="13"/>
      <c r="G2" s="14"/>
    </row>
    <row r="3" spans="1:7" ht="18.75" x14ac:dyDescent="0.3">
      <c r="A3" s="15"/>
      <c r="B3" s="16"/>
      <c r="C3" s="10"/>
      <c r="D3" s="11"/>
      <c r="E3" s="12"/>
      <c r="F3" s="13"/>
      <c r="G3" s="14"/>
    </row>
    <row r="4" spans="1:7" x14ac:dyDescent="0.2">
      <c r="A4" s="17"/>
      <c r="B4" s="18"/>
      <c r="C4" s="19"/>
      <c r="D4" s="20"/>
      <c r="E4" s="12"/>
      <c r="F4" s="21"/>
      <c r="G4" s="22"/>
    </row>
    <row r="5" spans="1:7" ht="45.75" x14ac:dyDescent="0.25">
      <c r="A5" s="23" t="s">
        <v>12</v>
      </c>
      <c r="B5" s="24" t="s">
        <v>13</v>
      </c>
      <c r="C5" s="247" t="s">
        <v>14</v>
      </c>
      <c r="D5" s="247"/>
      <c r="E5" s="25"/>
      <c r="F5" s="26" t="s">
        <v>15</v>
      </c>
      <c r="G5" s="27" t="s">
        <v>16</v>
      </c>
    </row>
    <row r="6" spans="1:7" ht="15.75" x14ac:dyDescent="0.25">
      <c r="A6" s="28">
        <v>1</v>
      </c>
      <c r="B6" s="29"/>
      <c r="C6" s="30"/>
      <c r="D6" s="31"/>
      <c r="E6" s="32"/>
      <c r="F6" s="33"/>
      <c r="G6" s="34"/>
    </row>
    <row r="7" spans="1:7" ht="46.35" customHeight="1" x14ac:dyDescent="0.2">
      <c r="A7" s="35">
        <f>COUNT(A6+1)</f>
        <v>1</v>
      </c>
      <c r="B7" s="36" t="s">
        <v>17</v>
      </c>
      <c r="C7" s="37"/>
      <c r="D7" s="20"/>
      <c r="E7" s="32"/>
      <c r="F7" s="38"/>
      <c r="G7" s="22"/>
    </row>
    <row r="8" spans="1:7" x14ac:dyDescent="0.2">
      <c r="A8" s="17"/>
      <c r="B8" s="39" t="s">
        <v>18</v>
      </c>
      <c r="C8" s="40"/>
      <c r="D8" s="20" t="s">
        <v>7</v>
      </c>
      <c r="E8" s="41">
        <v>1.06463</v>
      </c>
      <c r="F8" s="42" t="e">
        <f>ROUND(#REF!*#REF!*E8,-1)</f>
        <v>#REF!</v>
      </c>
      <c r="G8" s="43" t="e">
        <f>C8*F8</f>
        <v>#REF!</v>
      </c>
    </row>
    <row r="9" spans="1:7" x14ac:dyDescent="0.2">
      <c r="A9" s="17"/>
      <c r="B9" s="39" t="s">
        <v>19</v>
      </c>
      <c r="C9" s="40"/>
      <c r="D9" s="20" t="s">
        <v>7</v>
      </c>
      <c r="E9" s="41">
        <v>7.2395100000000001</v>
      </c>
      <c r="F9" s="42" t="e">
        <f>ROUND(#REF!*#REF!*E9,-1)</f>
        <v>#REF!</v>
      </c>
      <c r="G9" s="43" t="e">
        <f>C9*F9</f>
        <v>#REF!</v>
      </c>
    </row>
    <row r="10" spans="1:7" x14ac:dyDescent="0.2">
      <c r="A10" s="17"/>
      <c r="B10" s="39"/>
      <c r="C10" s="40"/>
      <c r="D10" s="20"/>
      <c r="E10" s="41"/>
      <c r="F10" s="42"/>
      <c r="G10" s="43"/>
    </row>
    <row r="11" spans="1:7" ht="57.4" customHeight="1" x14ac:dyDescent="0.2">
      <c r="A11" s="35">
        <f>COUNT(A7:A10)+1</f>
        <v>2</v>
      </c>
      <c r="B11" s="36" t="s">
        <v>20</v>
      </c>
      <c r="C11" s="37"/>
      <c r="D11" s="20"/>
      <c r="E11" s="41"/>
      <c r="F11" s="42"/>
      <c r="G11" s="22"/>
    </row>
    <row r="12" spans="1:7" x14ac:dyDescent="0.2">
      <c r="A12" s="17"/>
      <c r="B12" s="39" t="s">
        <v>21</v>
      </c>
      <c r="C12" s="37"/>
      <c r="D12" s="20" t="s">
        <v>7</v>
      </c>
      <c r="E12" s="41">
        <v>4.3375599999999999</v>
      </c>
      <c r="F12" s="42" t="e">
        <f>ROUND(#REF!*#REF!*E12,-1)</f>
        <v>#REF!</v>
      </c>
      <c r="G12" s="43" t="e">
        <f>C12*F12</f>
        <v>#REF!</v>
      </c>
    </row>
    <row r="13" spans="1:7" x14ac:dyDescent="0.2">
      <c r="A13" s="17"/>
      <c r="B13" s="39" t="s">
        <v>22</v>
      </c>
      <c r="C13" s="37"/>
      <c r="D13" s="20" t="s">
        <v>7</v>
      </c>
      <c r="E13" s="41">
        <v>5.8534199999999998</v>
      </c>
      <c r="F13" s="42" t="e">
        <f>ROUND(#REF!*#REF!*E13,-1)</f>
        <v>#REF!</v>
      </c>
      <c r="G13" s="43" t="e">
        <f>C13*F13</f>
        <v>#REF!</v>
      </c>
    </row>
    <row r="14" spans="1:7" x14ac:dyDescent="0.2">
      <c r="A14" s="17"/>
      <c r="B14" s="18"/>
      <c r="C14" s="37"/>
      <c r="D14" s="20"/>
      <c r="E14" s="41"/>
      <c r="F14" s="42"/>
      <c r="G14" s="22"/>
    </row>
    <row r="15" spans="1:7" ht="57.4" customHeight="1" x14ac:dyDescent="0.2">
      <c r="A15" s="35">
        <f>COUNT(A7:A14)+1</f>
        <v>3</v>
      </c>
      <c r="B15" s="36" t="s">
        <v>23</v>
      </c>
      <c r="E15" s="41"/>
      <c r="F15" s="42"/>
    </row>
    <row r="16" spans="1:7" ht="63.75" x14ac:dyDescent="0.2">
      <c r="A16" s="17"/>
      <c r="B16" s="44" t="s">
        <v>24</v>
      </c>
      <c r="E16" s="41"/>
      <c r="F16" s="42"/>
    </row>
    <row r="17" spans="1:7" ht="38.25" x14ac:dyDescent="0.2">
      <c r="A17" s="17"/>
      <c r="B17" s="44" t="s">
        <v>25</v>
      </c>
      <c r="E17" s="41"/>
      <c r="F17" s="42"/>
    </row>
    <row r="18" spans="1:7" x14ac:dyDescent="0.2">
      <c r="A18" s="17"/>
      <c r="B18" s="45" t="s">
        <v>26</v>
      </c>
      <c r="D18" s="5" t="s">
        <v>9</v>
      </c>
      <c r="E18" s="41">
        <v>245.12195</v>
      </c>
      <c r="F18" s="42" t="e">
        <f>ROUND(#REF!*#REF!*E18,-1)</f>
        <v>#REF!</v>
      </c>
      <c r="G18" s="46" t="e">
        <f>C18*F18</f>
        <v>#REF!</v>
      </c>
    </row>
    <row r="19" spans="1:7" x14ac:dyDescent="0.2">
      <c r="A19" s="17"/>
      <c r="B19" s="45" t="s">
        <v>27</v>
      </c>
      <c r="D19" s="5" t="s">
        <v>9</v>
      </c>
      <c r="E19" s="41">
        <v>292.68293</v>
      </c>
      <c r="F19" s="42" t="e">
        <f>ROUND(#REF!*#REF!*E19,-1)</f>
        <v>#REF!</v>
      </c>
      <c r="G19" s="46" t="e">
        <f>C19*F19</f>
        <v>#REF!</v>
      </c>
    </row>
    <row r="20" spans="1:7" x14ac:dyDescent="0.2">
      <c r="A20" s="17"/>
      <c r="B20" s="45" t="s">
        <v>28</v>
      </c>
      <c r="D20" s="5" t="s">
        <v>9</v>
      </c>
      <c r="E20" s="41">
        <v>392.68293</v>
      </c>
      <c r="F20" s="42" t="e">
        <f>ROUND(#REF!*#REF!*E20,-1)</f>
        <v>#REF!</v>
      </c>
      <c r="G20" s="46" t="e">
        <f>C20*F20</f>
        <v>#REF!</v>
      </c>
    </row>
    <row r="21" spans="1:7" x14ac:dyDescent="0.2">
      <c r="A21" s="17"/>
      <c r="B21" s="45" t="s">
        <v>29</v>
      </c>
      <c r="D21" s="5" t="s">
        <v>9</v>
      </c>
      <c r="E21" s="41">
        <v>507.31707</v>
      </c>
      <c r="F21" s="42" t="e">
        <f>ROUND(#REF!*#REF!*E21,-1)</f>
        <v>#REF!</v>
      </c>
      <c r="G21" s="46" t="e">
        <f>C21*F21</f>
        <v>#REF!</v>
      </c>
    </row>
    <row r="22" spans="1:7" x14ac:dyDescent="0.2">
      <c r="A22" s="17"/>
      <c r="B22" s="18"/>
      <c r="C22" s="37"/>
      <c r="D22" s="20"/>
      <c r="E22" s="41"/>
      <c r="F22" s="42"/>
      <c r="G22" s="22"/>
    </row>
    <row r="23" spans="1:7" ht="68.650000000000006" customHeight="1" x14ac:dyDescent="0.2">
      <c r="A23" s="35">
        <f>COUNT(A7:A22)+1</f>
        <v>4</v>
      </c>
      <c r="B23" s="36" t="s">
        <v>30</v>
      </c>
      <c r="E23" s="47"/>
      <c r="F23" s="42"/>
    </row>
    <row r="24" spans="1:7" ht="63.75" x14ac:dyDescent="0.2">
      <c r="A24" s="17"/>
      <c r="B24" s="44" t="s">
        <v>31</v>
      </c>
      <c r="E24" s="47"/>
      <c r="F24" s="42"/>
    </row>
    <row r="25" spans="1:7" x14ac:dyDescent="0.2">
      <c r="A25" s="17"/>
      <c r="B25" s="45" t="s">
        <v>32</v>
      </c>
      <c r="D25" s="5" t="s">
        <v>9</v>
      </c>
      <c r="E25" s="47">
        <v>206</v>
      </c>
      <c r="F25" s="42" t="e">
        <f>ROUND(#REF!*#REF!*E25,-1)</f>
        <v>#REF!</v>
      </c>
      <c r="G25" s="46" t="e">
        <f>C25*F25</f>
        <v>#REF!</v>
      </c>
    </row>
    <row r="26" spans="1:7" x14ac:dyDescent="0.2">
      <c r="A26" s="17"/>
      <c r="E26" s="47"/>
      <c r="F26" s="42"/>
    </row>
    <row r="27" spans="1:7" ht="23.85" customHeight="1" x14ac:dyDescent="0.2">
      <c r="A27" s="35">
        <f>COUNT(A7:A26)+1</f>
        <v>5</v>
      </c>
      <c r="B27" s="48" t="s">
        <v>33</v>
      </c>
      <c r="C27" s="37"/>
      <c r="D27" s="20"/>
      <c r="E27" s="41"/>
      <c r="F27" s="42"/>
      <c r="G27" s="22"/>
    </row>
    <row r="28" spans="1:7" x14ac:dyDescent="0.2">
      <c r="A28" s="17"/>
      <c r="B28" s="39" t="s">
        <v>34</v>
      </c>
      <c r="C28" s="40"/>
      <c r="D28" s="20" t="s">
        <v>9</v>
      </c>
      <c r="E28" s="41">
        <v>7.0057299999999998</v>
      </c>
      <c r="F28" s="42" t="e">
        <f>ROUND(#REF!*#REF!*E28,-1)</f>
        <v>#REF!</v>
      </c>
      <c r="G28" s="43" t="e">
        <f>C28*F28</f>
        <v>#REF!</v>
      </c>
    </row>
    <row r="29" spans="1:7" x14ac:dyDescent="0.2">
      <c r="A29" s="17"/>
      <c r="B29" s="39" t="s">
        <v>35</v>
      </c>
      <c r="C29" s="40"/>
      <c r="D29" s="20" t="s">
        <v>9</v>
      </c>
      <c r="E29" s="41">
        <v>27.877359999999999</v>
      </c>
      <c r="F29" s="42" t="e">
        <f>ROUND(#REF!*#REF!*E29,-1)</f>
        <v>#REF!</v>
      </c>
      <c r="G29" s="43" t="e">
        <f>C29*F29</f>
        <v>#REF!</v>
      </c>
    </row>
    <row r="30" spans="1:7" x14ac:dyDescent="0.2">
      <c r="A30" s="17"/>
      <c r="B30" s="18"/>
      <c r="C30" s="37"/>
      <c r="D30" s="20"/>
      <c r="E30" s="41"/>
      <c r="F30" s="42"/>
      <c r="G30" s="22"/>
    </row>
    <row r="31" spans="1:7" ht="23.85" customHeight="1" x14ac:dyDescent="0.2">
      <c r="A31" s="35">
        <f>COUNT(A7:A30)+1</f>
        <v>6</v>
      </c>
      <c r="B31" s="48" t="s">
        <v>36</v>
      </c>
      <c r="C31" s="37"/>
      <c r="D31" s="20"/>
      <c r="E31" s="41"/>
      <c r="F31" s="42"/>
      <c r="G31" s="22"/>
    </row>
    <row r="32" spans="1:7" x14ac:dyDescent="0.2">
      <c r="A32" s="17"/>
      <c r="B32" s="39" t="s">
        <v>34</v>
      </c>
      <c r="C32" s="40"/>
      <c r="D32" s="20" t="s">
        <v>9</v>
      </c>
      <c r="E32" s="41">
        <v>6.1565899999999996</v>
      </c>
      <c r="F32" s="42" t="e">
        <f>ROUND(#REF!*#REF!*E32,-1)</f>
        <v>#REF!</v>
      </c>
      <c r="G32" s="43" t="e">
        <f>C32*F32</f>
        <v>#REF!</v>
      </c>
    </row>
    <row r="33" spans="1:7" x14ac:dyDescent="0.2">
      <c r="A33" s="17"/>
      <c r="B33" s="39" t="s">
        <v>35</v>
      </c>
      <c r="C33" s="40"/>
      <c r="D33" s="20" t="s">
        <v>9</v>
      </c>
      <c r="E33" s="41">
        <v>24.131830000000001</v>
      </c>
      <c r="F33" s="42" t="e">
        <f>ROUND(#REF!*#REF!*E33,-1)</f>
        <v>#REF!</v>
      </c>
      <c r="G33" s="43" t="e">
        <f>C33*F33</f>
        <v>#REF!</v>
      </c>
    </row>
    <row r="34" spans="1:7" x14ac:dyDescent="0.2">
      <c r="A34" s="17"/>
      <c r="B34" s="18" t="s">
        <v>37</v>
      </c>
      <c r="C34" s="37"/>
      <c r="D34" s="20"/>
      <c r="E34" s="41"/>
      <c r="F34" s="42"/>
      <c r="G34" s="22"/>
    </row>
    <row r="35" spans="1:7" ht="23.85" customHeight="1" x14ac:dyDescent="0.2">
      <c r="A35" s="35">
        <f>COUNT(A7:A34)+1</f>
        <v>7</v>
      </c>
      <c r="B35" s="36" t="s">
        <v>38</v>
      </c>
      <c r="C35" s="37"/>
      <c r="D35" s="20"/>
      <c r="E35" s="41"/>
      <c r="F35" s="42"/>
      <c r="G35" s="22"/>
    </row>
    <row r="36" spans="1:7" x14ac:dyDescent="0.2">
      <c r="A36" s="17"/>
      <c r="B36" s="39" t="s">
        <v>39</v>
      </c>
      <c r="C36" s="40"/>
      <c r="D36" s="20" t="s">
        <v>9</v>
      </c>
      <c r="E36" s="41">
        <v>17.05799</v>
      </c>
      <c r="F36" s="42" t="e">
        <f>ROUND(#REF!*#REF!*E36,-1)</f>
        <v>#REF!</v>
      </c>
      <c r="G36" s="43" t="e">
        <f>C36*F36</f>
        <v>#REF!</v>
      </c>
    </row>
    <row r="37" spans="1:7" x14ac:dyDescent="0.2">
      <c r="A37" s="17"/>
      <c r="B37" s="39" t="s">
        <v>40</v>
      </c>
      <c r="C37" s="40"/>
      <c r="D37" s="20" t="s">
        <v>9</v>
      </c>
      <c r="E37" s="41">
        <v>30.713460000000001</v>
      </c>
      <c r="F37" s="42" t="e">
        <f>ROUND(#REF!*#REF!*E37,-1)</f>
        <v>#REF!</v>
      </c>
      <c r="G37" s="43" t="e">
        <f>C37*F37</f>
        <v>#REF!</v>
      </c>
    </row>
    <row r="38" spans="1:7" x14ac:dyDescent="0.2">
      <c r="A38" s="17"/>
      <c r="B38" s="18" t="s">
        <v>37</v>
      </c>
      <c r="C38" s="37"/>
      <c r="D38" s="20"/>
      <c r="E38" s="41"/>
      <c r="F38" s="42"/>
      <c r="G38" s="22"/>
    </row>
    <row r="39" spans="1:7" ht="23.85" customHeight="1" x14ac:dyDescent="0.2">
      <c r="A39" s="35">
        <f>COUNT(A7:A38)+1</f>
        <v>8</v>
      </c>
      <c r="B39" s="36" t="s">
        <v>41</v>
      </c>
      <c r="C39" s="37"/>
      <c r="D39" s="20"/>
      <c r="E39" s="41"/>
      <c r="F39" s="42"/>
      <c r="G39" s="22"/>
    </row>
    <row r="40" spans="1:7" x14ac:dyDescent="0.2">
      <c r="A40" s="17"/>
      <c r="B40" s="39" t="s">
        <v>42</v>
      </c>
      <c r="C40" s="40"/>
      <c r="D40" s="20" t="s">
        <v>9</v>
      </c>
      <c r="E40" s="41">
        <v>5.7279299999999997</v>
      </c>
      <c r="F40" s="42" t="e">
        <f>ROUND(#REF!*#REF!*E40,-1)</f>
        <v>#REF!</v>
      </c>
      <c r="G40" s="43" t="e">
        <f>C40*F40</f>
        <v>#REF!</v>
      </c>
    </row>
    <row r="41" spans="1:7" x14ac:dyDescent="0.2">
      <c r="A41" s="17"/>
      <c r="B41" s="39" t="s">
        <v>43</v>
      </c>
      <c r="C41" s="40"/>
      <c r="D41" s="20" t="s">
        <v>9</v>
      </c>
      <c r="E41" s="41">
        <v>18.417200000000001</v>
      </c>
      <c r="F41" s="42" t="e">
        <f>ROUND(#REF!*#REF!*E41,-1)</f>
        <v>#REF!</v>
      </c>
      <c r="G41" s="43" t="e">
        <f>C41*F41</f>
        <v>#REF!</v>
      </c>
    </row>
    <row r="42" spans="1:7" x14ac:dyDescent="0.2">
      <c r="A42" s="17"/>
      <c r="B42" s="18" t="s">
        <v>37</v>
      </c>
      <c r="C42" s="37"/>
      <c r="D42" s="20"/>
      <c r="E42" s="41"/>
      <c r="F42" s="42"/>
      <c r="G42" s="22"/>
    </row>
    <row r="43" spans="1:7" ht="23.85" customHeight="1" x14ac:dyDescent="0.2">
      <c r="A43" s="35">
        <f>COUNT(A7:A42)+1</f>
        <v>9</v>
      </c>
      <c r="B43" s="36" t="s">
        <v>44</v>
      </c>
      <c r="C43" s="37"/>
      <c r="D43" s="20"/>
      <c r="E43" s="41"/>
      <c r="F43" s="42"/>
      <c r="G43" s="22"/>
    </row>
    <row r="44" spans="1:7" x14ac:dyDescent="0.2">
      <c r="A44" s="17"/>
      <c r="B44" s="39" t="s">
        <v>45</v>
      </c>
      <c r="C44" s="37"/>
      <c r="D44" s="20" t="s">
        <v>9</v>
      </c>
      <c r="E44" s="41">
        <v>10.40244</v>
      </c>
      <c r="F44" s="42" t="e">
        <f>ROUND(#REF!*#REF!*E44,-1)</f>
        <v>#REF!</v>
      </c>
      <c r="G44" s="43" t="e">
        <f>C44*F44</f>
        <v>#REF!</v>
      </c>
    </row>
    <row r="45" spans="1:7" x14ac:dyDescent="0.2">
      <c r="A45" s="17"/>
      <c r="B45" s="18" t="s">
        <v>37</v>
      </c>
      <c r="C45" s="37"/>
      <c r="D45" s="20"/>
      <c r="E45" s="41"/>
      <c r="F45" s="42"/>
      <c r="G45" s="22"/>
    </row>
    <row r="46" spans="1:7" ht="23.85" customHeight="1" x14ac:dyDescent="0.2">
      <c r="A46" s="35">
        <f>COUNT(A7:A45)+1</f>
        <v>10</v>
      </c>
      <c r="B46" s="36" t="s">
        <v>46</v>
      </c>
      <c r="C46" s="37"/>
      <c r="D46" s="20"/>
      <c r="E46" s="41"/>
      <c r="F46" s="42"/>
      <c r="G46" s="22"/>
    </row>
    <row r="47" spans="1:7" x14ac:dyDescent="0.2">
      <c r="A47" s="17"/>
      <c r="B47" s="39" t="s">
        <v>47</v>
      </c>
      <c r="C47" s="40"/>
      <c r="D47" s="20" t="s">
        <v>9</v>
      </c>
      <c r="E47" s="41">
        <v>21.919509999999999</v>
      </c>
      <c r="F47" s="42" t="e">
        <f>ROUND(#REF!*#REF!*E47,-1)</f>
        <v>#REF!</v>
      </c>
      <c r="G47" s="43" t="e">
        <f>C47*F47</f>
        <v>#REF!</v>
      </c>
    </row>
    <row r="48" spans="1:7" x14ac:dyDescent="0.2">
      <c r="A48" s="17"/>
      <c r="B48" s="39" t="s">
        <v>48</v>
      </c>
      <c r="C48" s="40"/>
      <c r="D48" s="20" t="s">
        <v>9</v>
      </c>
      <c r="E48" s="41">
        <v>34.28293</v>
      </c>
      <c r="F48" s="42" t="e">
        <f>ROUND(#REF!*#REF!*E48,-1)</f>
        <v>#REF!</v>
      </c>
      <c r="G48" s="43" t="e">
        <f>C48*F48</f>
        <v>#REF!</v>
      </c>
    </row>
    <row r="49" spans="1:7" x14ac:dyDescent="0.2">
      <c r="A49" s="17"/>
      <c r="B49" s="18" t="s">
        <v>37</v>
      </c>
      <c r="C49" s="37"/>
      <c r="D49" s="20"/>
      <c r="E49" s="41"/>
      <c r="F49" s="42"/>
      <c r="G49" s="22"/>
    </row>
    <row r="50" spans="1:7" ht="46.35" customHeight="1" x14ac:dyDescent="0.2">
      <c r="A50" s="35">
        <f>COUNT($A$7:A49)+1</f>
        <v>11</v>
      </c>
      <c r="B50" s="36" t="s">
        <v>49</v>
      </c>
      <c r="C50" s="40"/>
      <c r="D50" s="20"/>
      <c r="E50" s="49"/>
      <c r="F50" s="50"/>
      <c r="G50" s="43"/>
    </row>
    <row r="51" spans="1:7" x14ac:dyDescent="0.2">
      <c r="A51" s="17"/>
      <c r="B51" s="39" t="s">
        <v>50</v>
      </c>
      <c r="C51" s="40"/>
      <c r="D51" s="20" t="s">
        <v>9</v>
      </c>
      <c r="E51" s="49">
        <v>45.731707319999998</v>
      </c>
      <c r="F51" s="42" t="e">
        <f>ROUND(#REF!*#REF!*E51,-1)</f>
        <v>#REF!</v>
      </c>
      <c r="G51" s="43" t="e">
        <f>C51*F51</f>
        <v>#REF!</v>
      </c>
    </row>
    <row r="52" spans="1:7" x14ac:dyDescent="0.2">
      <c r="A52" s="17"/>
      <c r="B52" s="18"/>
      <c r="C52" s="40"/>
      <c r="D52" s="20"/>
      <c r="E52" s="49"/>
      <c r="F52" s="50"/>
      <c r="G52" s="43"/>
    </row>
    <row r="53" spans="1:7" ht="35.1" customHeight="1" x14ac:dyDescent="0.2">
      <c r="A53" s="35">
        <f>COUNT($A$7:A52)+1</f>
        <v>12</v>
      </c>
      <c r="B53" s="36" t="s">
        <v>51</v>
      </c>
      <c r="C53" s="37"/>
      <c r="D53" s="20"/>
      <c r="E53" s="41"/>
      <c r="F53" s="42"/>
      <c r="G53" s="22"/>
    </row>
    <row r="54" spans="1:7" x14ac:dyDescent="0.2">
      <c r="A54" s="17"/>
      <c r="B54" s="39" t="s">
        <v>42</v>
      </c>
      <c r="C54" s="40"/>
      <c r="D54" s="20" t="s">
        <v>9</v>
      </c>
      <c r="E54" s="41">
        <v>8.5442699999999991</v>
      </c>
      <c r="F54" s="42" t="e">
        <f>ROUND(#REF!*#REF!*E54,-1)</f>
        <v>#REF!</v>
      </c>
      <c r="G54" s="43" t="e">
        <f>C54*F54</f>
        <v>#REF!</v>
      </c>
    </row>
    <row r="55" spans="1:7" x14ac:dyDescent="0.2">
      <c r="A55" s="17"/>
      <c r="B55" s="39" t="s">
        <v>43</v>
      </c>
      <c r="C55" s="40"/>
      <c r="D55" s="20" t="s">
        <v>9</v>
      </c>
      <c r="E55" s="41">
        <v>19.240410000000001</v>
      </c>
      <c r="F55" s="42" t="e">
        <f>ROUND(#REF!*#REF!*E55,-1)</f>
        <v>#REF!</v>
      </c>
      <c r="G55" s="43" t="e">
        <f>C55*F55</f>
        <v>#REF!</v>
      </c>
    </row>
    <row r="56" spans="1:7" x14ac:dyDescent="0.2">
      <c r="A56" s="17"/>
      <c r="B56" s="18" t="s">
        <v>37</v>
      </c>
      <c r="C56" s="37"/>
      <c r="D56" s="20"/>
      <c r="E56" s="41"/>
      <c r="F56" s="42"/>
      <c r="G56" s="22"/>
    </row>
    <row r="57" spans="1:7" ht="35.1" customHeight="1" x14ac:dyDescent="0.2">
      <c r="A57" s="35">
        <f>COUNT($A$7:A56)+1</f>
        <v>13</v>
      </c>
      <c r="B57" s="36" t="s">
        <v>52</v>
      </c>
      <c r="C57" s="37"/>
      <c r="D57" s="20"/>
      <c r="E57" s="41"/>
      <c r="F57" s="42"/>
      <c r="G57" s="22"/>
    </row>
    <row r="58" spans="1:7" x14ac:dyDescent="0.2">
      <c r="A58" s="17"/>
      <c r="B58" s="39" t="s">
        <v>53</v>
      </c>
      <c r="C58" s="40"/>
      <c r="D58" s="20" t="s">
        <v>9</v>
      </c>
      <c r="E58" s="41">
        <v>65.609759999999994</v>
      </c>
      <c r="F58" s="42" t="e">
        <f>ROUND(#REF!*#REF!*E58,-1)</f>
        <v>#REF!</v>
      </c>
      <c r="G58" s="43" t="e">
        <f>C58*F58</f>
        <v>#REF!</v>
      </c>
    </row>
    <row r="59" spans="1:7" x14ac:dyDescent="0.2">
      <c r="A59" s="17"/>
      <c r="B59" s="39" t="s">
        <v>54</v>
      </c>
      <c r="C59" s="40"/>
      <c r="D59" s="20" t="s">
        <v>9</v>
      </c>
      <c r="E59" s="41"/>
      <c r="F59" s="42" t="e">
        <f>ROUND(#REF!*#REF!*E59,-1)</f>
        <v>#REF!</v>
      </c>
      <c r="G59" s="43" t="e">
        <f>C59*F59</f>
        <v>#REF!</v>
      </c>
    </row>
    <row r="60" spans="1:7" x14ac:dyDescent="0.2">
      <c r="A60" s="17"/>
      <c r="B60" s="39" t="s">
        <v>55</v>
      </c>
      <c r="C60" s="40"/>
      <c r="D60" s="20" t="s">
        <v>9</v>
      </c>
      <c r="E60" s="41">
        <v>43.256100000000004</v>
      </c>
      <c r="F60" s="42" t="e">
        <f>ROUND(#REF!*#REF!*E60,-1)</f>
        <v>#REF!</v>
      </c>
      <c r="G60" s="43" t="e">
        <f>C60*F60</f>
        <v>#REF!</v>
      </c>
    </row>
    <row r="61" spans="1:7" x14ac:dyDescent="0.2">
      <c r="A61" s="17"/>
      <c r="B61" s="18" t="s">
        <v>37</v>
      </c>
      <c r="C61" s="37"/>
      <c r="D61" s="20"/>
      <c r="E61" s="41"/>
      <c r="F61" s="42"/>
      <c r="G61" s="22"/>
    </row>
    <row r="62" spans="1:7" ht="35.1" customHeight="1" x14ac:dyDescent="0.2">
      <c r="A62" s="35">
        <f>COUNT($A$7:A61)+1</f>
        <v>14</v>
      </c>
      <c r="B62" s="36" t="s">
        <v>56</v>
      </c>
      <c r="C62" s="37"/>
      <c r="D62" s="20"/>
      <c r="E62" s="41"/>
      <c r="F62" s="42"/>
      <c r="G62" s="22"/>
    </row>
    <row r="63" spans="1:7" x14ac:dyDescent="0.2">
      <c r="A63" s="17"/>
      <c r="B63" s="39" t="s">
        <v>45</v>
      </c>
      <c r="C63" s="40"/>
      <c r="D63" s="20" t="s">
        <v>9</v>
      </c>
      <c r="E63" s="41">
        <v>51.432679999999998</v>
      </c>
      <c r="F63" s="42" t="e">
        <f>ROUND(#REF!*#REF!*E63,-1)</f>
        <v>#REF!</v>
      </c>
      <c r="G63" s="43" t="e">
        <f t="shared" ref="G63:G69" si="0">C63*F63</f>
        <v>#REF!</v>
      </c>
    </row>
    <row r="64" spans="1:7" x14ac:dyDescent="0.2">
      <c r="A64" s="17"/>
      <c r="B64" s="39" t="s">
        <v>57</v>
      </c>
      <c r="C64" s="40"/>
      <c r="D64" s="20" t="s">
        <v>9</v>
      </c>
      <c r="E64" s="41">
        <v>67.316339999999997</v>
      </c>
      <c r="F64" s="42" t="e">
        <f>ROUND(#REF!*#REF!*E64,-1)</f>
        <v>#REF!</v>
      </c>
      <c r="G64" s="43" t="e">
        <f t="shared" si="0"/>
        <v>#REF!</v>
      </c>
    </row>
    <row r="65" spans="1:7" x14ac:dyDescent="0.2">
      <c r="A65" s="17"/>
      <c r="B65" s="39" t="s">
        <v>58</v>
      </c>
      <c r="C65" s="40"/>
      <c r="D65" s="20" t="s">
        <v>9</v>
      </c>
      <c r="E65" s="41">
        <v>114.29512</v>
      </c>
      <c r="F65" s="42" t="e">
        <f>ROUND(#REF!*#REF!*E65,-1)</f>
        <v>#REF!</v>
      </c>
      <c r="G65" s="43" t="e">
        <f t="shared" si="0"/>
        <v>#REF!</v>
      </c>
    </row>
    <row r="66" spans="1:7" x14ac:dyDescent="0.2">
      <c r="A66" s="17"/>
      <c r="B66" s="39" t="s">
        <v>59</v>
      </c>
      <c r="C66" s="40"/>
      <c r="D66" s="20" t="s">
        <v>9</v>
      </c>
      <c r="E66" s="41">
        <v>179.10975999999999</v>
      </c>
      <c r="F66" s="42" t="e">
        <f>ROUND(#REF!*#REF!*E66,-1)</f>
        <v>#REF!</v>
      </c>
      <c r="G66" s="43" t="e">
        <f t="shared" si="0"/>
        <v>#REF!</v>
      </c>
    </row>
    <row r="67" spans="1:7" x14ac:dyDescent="0.2">
      <c r="A67" s="17"/>
      <c r="B67" s="39" t="s">
        <v>53</v>
      </c>
      <c r="C67" s="40"/>
      <c r="D67" s="20" t="s">
        <v>9</v>
      </c>
      <c r="E67" s="41">
        <v>108.33317</v>
      </c>
      <c r="F67" s="42" t="e">
        <f>ROUND(#REF!*#REF!*E67,-1)</f>
        <v>#REF!</v>
      </c>
      <c r="G67" s="43" t="e">
        <f t="shared" si="0"/>
        <v>#REF!</v>
      </c>
    </row>
    <row r="68" spans="1:7" x14ac:dyDescent="0.2">
      <c r="A68" s="17"/>
      <c r="B68" s="39" t="s">
        <v>54</v>
      </c>
      <c r="C68" s="40"/>
      <c r="D68" s="20" t="s">
        <v>9</v>
      </c>
      <c r="E68" s="41">
        <v>140.23645999999999</v>
      </c>
      <c r="F68" s="42" t="e">
        <f>ROUND(#REF!*#REF!*E68,-1)</f>
        <v>#REF!</v>
      </c>
      <c r="G68" s="43" t="e">
        <f t="shared" si="0"/>
        <v>#REF!</v>
      </c>
    </row>
    <row r="69" spans="1:7" x14ac:dyDescent="0.2">
      <c r="A69" s="17"/>
      <c r="B69" s="39" t="s">
        <v>55</v>
      </c>
      <c r="C69" s="40"/>
      <c r="D69" s="20" t="s">
        <v>9</v>
      </c>
      <c r="E69" s="41">
        <v>169.68293</v>
      </c>
      <c r="F69" s="42" t="e">
        <f>ROUND(#REF!*#REF!*E69,-1)</f>
        <v>#REF!</v>
      </c>
      <c r="G69" s="43" t="e">
        <f t="shared" si="0"/>
        <v>#REF!</v>
      </c>
    </row>
    <row r="70" spans="1:7" x14ac:dyDescent="0.2">
      <c r="A70" s="17"/>
      <c r="B70" s="18" t="s">
        <v>37</v>
      </c>
      <c r="C70" s="37"/>
      <c r="D70" s="20"/>
      <c r="E70" s="41"/>
      <c r="F70" s="42"/>
      <c r="G70" s="22"/>
    </row>
    <row r="71" spans="1:7" ht="46.35" customHeight="1" x14ac:dyDescent="0.2">
      <c r="A71" s="35">
        <f>COUNT($A$7:A70)+1</f>
        <v>15</v>
      </c>
      <c r="B71" s="36" t="s">
        <v>60</v>
      </c>
      <c r="C71" s="51"/>
      <c r="D71" s="52"/>
      <c r="E71" s="41"/>
      <c r="F71" s="42"/>
      <c r="G71" s="53"/>
    </row>
    <row r="72" spans="1:7" x14ac:dyDescent="0.2">
      <c r="A72" s="17"/>
      <c r="B72" s="39" t="s">
        <v>61</v>
      </c>
      <c r="C72" s="40"/>
      <c r="D72" s="20" t="s">
        <v>9</v>
      </c>
      <c r="E72" s="41">
        <v>59.4</v>
      </c>
      <c r="F72" s="42" t="e">
        <f>ROUND(#REF!*#REF!*E72,-1)</f>
        <v>#REF!</v>
      </c>
      <c r="G72" s="43" t="e">
        <f>C72*F72</f>
        <v>#REF!</v>
      </c>
    </row>
    <row r="73" spans="1:7" x14ac:dyDescent="0.2">
      <c r="A73" s="17"/>
      <c r="B73" s="39" t="s">
        <v>62</v>
      </c>
      <c r="C73" s="40"/>
      <c r="D73" s="20" t="s">
        <v>9</v>
      </c>
      <c r="E73" s="41">
        <v>77.7</v>
      </c>
      <c r="F73" s="42" t="e">
        <f>ROUND(#REF!*#REF!*E73,-1)</f>
        <v>#REF!</v>
      </c>
      <c r="G73" s="43" t="e">
        <f>C73*F73</f>
        <v>#REF!</v>
      </c>
    </row>
    <row r="74" spans="1:7" x14ac:dyDescent="0.2">
      <c r="A74" s="17"/>
      <c r="B74" s="39" t="s">
        <v>63</v>
      </c>
      <c r="C74" s="40"/>
      <c r="D74" s="20" t="s">
        <v>9</v>
      </c>
      <c r="E74" s="41">
        <v>125</v>
      </c>
      <c r="F74" s="42" t="e">
        <f>ROUND(#REF!*#REF!*E74,-1)</f>
        <v>#REF!</v>
      </c>
      <c r="G74" s="43" t="e">
        <f>C74*F74</f>
        <v>#REF!</v>
      </c>
    </row>
    <row r="75" spans="1:7" x14ac:dyDescent="0.2">
      <c r="C75" s="54"/>
      <c r="E75" s="41"/>
      <c r="F75" s="42"/>
      <c r="G75" s="46"/>
    </row>
    <row r="76" spans="1:7" ht="35.1" customHeight="1" x14ac:dyDescent="0.2">
      <c r="A76" s="35">
        <f>COUNT($A$7:A75)+1</f>
        <v>16</v>
      </c>
      <c r="B76" s="36" t="s">
        <v>64</v>
      </c>
      <c r="C76" s="51"/>
      <c r="D76" s="52"/>
      <c r="E76" s="41"/>
      <c r="F76" s="42"/>
      <c r="G76" s="53"/>
    </row>
    <row r="77" spans="1:7" x14ac:dyDescent="0.2">
      <c r="A77" s="17"/>
      <c r="B77" s="39" t="s">
        <v>61</v>
      </c>
      <c r="C77" s="40"/>
      <c r="D77" s="20" t="s">
        <v>9</v>
      </c>
      <c r="E77" s="41">
        <v>59.4</v>
      </c>
      <c r="F77" s="42" t="e">
        <f>ROUND(#REF!*#REF!*E77,-1)</f>
        <v>#REF!</v>
      </c>
      <c r="G77" s="43" t="e">
        <f>C77*F77</f>
        <v>#REF!</v>
      </c>
    </row>
    <row r="78" spans="1:7" x14ac:dyDescent="0.2">
      <c r="A78" s="17"/>
      <c r="B78" s="39" t="s">
        <v>62</v>
      </c>
      <c r="C78" s="40"/>
      <c r="D78" s="20" t="s">
        <v>9</v>
      </c>
      <c r="E78" s="41">
        <v>77.7</v>
      </c>
      <c r="F78" s="42" t="e">
        <f>ROUND(#REF!*#REF!*E78,-1)</f>
        <v>#REF!</v>
      </c>
      <c r="G78" s="43" t="e">
        <f>C78*F78</f>
        <v>#REF!</v>
      </c>
    </row>
    <row r="79" spans="1:7" x14ac:dyDescent="0.2">
      <c r="A79" s="17"/>
      <c r="B79" s="39" t="s">
        <v>63</v>
      </c>
      <c r="C79" s="40"/>
      <c r="D79" s="20" t="s">
        <v>9</v>
      </c>
      <c r="E79" s="41">
        <v>125</v>
      </c>
      <c r="F79" s="42" t="e">
        <f>ROUND(#REF!*#REF!*E79,-1)</f>
        <v>#REF!</v>
      </c>
      <c r="G79" s="43" t="e">
        <f>C79*F79</f>
        <v>#REF!</v>
      </c>
    </row>
    <row r="80" spans="1:7" x14ac:dyDescent="0.2">
      <c r="B80" s="18"/>
      <c r="C80" s="37"/>
      <c r="D80" s="20"/>
      <c r="E80" s="41"/>
      <c r="F80" s="42"/>
      <c r="G80" s="22"/>
    </row>
    <row r="81" spans="1:7" ht="57.4" customHeight="1" x14ac:dyDescent="0.2">
      <c r="A81" s="35">
        <f>COUNT($A$7:A80)+1</f>
        <v>17</v>
      </c>
      <c r="B81" s="36" t="s">
        <v>65</v>
      </c>
      <c r="C81" s="55"/>
      <c r="D81" s="56"/>
      <c r="E81" s="41"/>
      <c r="F81" s="42"/>
      <c r="G81" s="57"/>
    </row>
    <row r="82" spans="1:7" x14ac:dyDescent="0.2">
      <c r="A82" s="17"/>
      <c r="B82" s="45" t="s">
        <v>66</v>
      </c>
      <c r="C82" s="54"/>
      <c r="D82" s="5" t="s">
        <v>9</v>
      </c>
      <c r="E82" s="41">
        <v>409.96138000000002</v>
      </c>
      <c r="F82" s="42" t="e">
        <f>ROUND(#REF!*#REF!*E82,-1)</f>
        <v>#REF!</v>
      </c>
      <c r="G82" s="46" t="e">
        <f>C82*F82</f>
        <v>#REF!</v>
      </c>
    </row>
    <row r="83" spans="1:7" x14ac:dyDescent="0.2">
      <c r="A83" s="17"/>
      <c r="B83" s="18"/>
      <c r="C83" s="37"/>
      <c r="D83" s="20"/>
      <c r="E83" s="41"/>
      <c r="F83" s="42"/>
      <c r="G83" s="22"/>
    </row>
    <row r="84" spans="1:7" ht="68.650000000000006" customHeight="1" x14ac:dyDescent="0.2">
      <c r="A84" s="35">
        <f>COUNT($A$7:A83)+1</f>
        <v>18</v>
      </c>
      <c r="B84" s="36" t="s">
        <v>67</v>
      </c>
      <c r="C84" s="37"/>
      <c r="D84" s="20"/>
      <c r="E84" s="41"/>
      <c r="F84" s="42"/>
      <c r="G84" s="22"/>
    </row>
    <row r="85" spans="1:7" x14ac:dyDescent="0.2">
      <c r="A85" s="17"/>
      <c r="B85" s="39" t="s">
        <v>68</v>
      </c>
      <c r="C85" s="37"/>
      <c r="D85" s="20" t="s">
        <v>9</v>
      </c>
      <c r="E85" s="41">
        <v>54.878050000000002</v>
      </c>
      <c r="F85" s="42" t="e">
        <f>ROUND(#REF!*#REF!*E85,-1)</f>
        <v>#REF!</v>
      </c>
      <c r="G85" s="43" t="e">
        <f>C85*F85</f>
        <v>#REF!</v>
      </c>
    </row>
    <row r="86" spans="1:7" x14ac:dyDescent="0.2">
      <c r="A86" s="17"/>
      <c r="B86" s="39" t="s">
        <v>69</v>
      </c>
      <c r="C86" s="37"/>
      <c r="D86" s="20" t="s">
        <v>9</v>
      </c>
      <c r="E86" s="41">
        <v>67.073170000000005</v>
      </c>
      <c r="F86" s="42" t="e">
        <f>ROUND(#REF!*#REF!*E86,-1)</f>
        <v>#REF!</v>
      </c>
      <c r="G86" s="43" t="e">
        <f>C86*F86</f>
        <v>#REF!</v>
      </c>
    </row>
    <row r="87" spans="1:7" x14ac:dyDescent="0.2">
      <c r="A87" s="17"/>
      <c r="B87" s="18"/>
      <c r="C87" s="37"/>
      <c r="D87" s="20"/>
      <c r="E87" s="41"/>
      <c r="F87" s="42"/>
      <c r="G87" s="22"/>
    </row>
    <row r="88" spans="1:7" ht="68.650000000000006" customHeight="1" x14ac:dyDescent="0.2">
      <c r="A88" s="35">
        <f>COUNT($A$7:A87)+1</f>
        <v>19</v>
      </c>
      <c r="B88" s="36" t="s">
        <v>70</v>
      </c>
      <c r="C88" s="37"/>
      <c r="D88" s="20"/>
      <c r="E88" s="41"/>
      <c r="F88" s="42"/>
      <c r="G88" s="22"/>
    </row>
    <row r="89" spans="1:7" x14ac:dyDescent="0.2">
      <c r="A89" s="17"/>
      <c r="B89" s="39" t="s">
        <v>68</v>
      </c>
      <c r="C89" s="37"/>
      <c r="D89" s="20" t="s">
        <v>9</v>
      </c>
      <c r="E89" s="41">
        <v>54.878050000000002</v>
      </c>
      <c r="F89" s="42" t="e">
        <f>ROUND(#REF!*#REF!*E89,-1)</f>
        <v>#REF!</v>
      </c>
      <c r="G89" s="43" t="e">
        <f>C89*F89</f>
        <v>#REF!</v>
      </c>
    </row>
    <row r="90" spans="1:7" x14ac:dyDescent="0.2">
      <c r="A90" s="17"/>
      <c r="B90" s="39" t="s">
        <v>69</v>
      </c>
      <c r="C90" s="37"/>
      <c r="D90" s="20" t="s">
        <v>9</v>
      </c>
      <c r="E90" s="41">
        <v>67.073170000000005</v>
      </c>
      <c r="F90" s="42" t="e">
        <f>ROUND(#REF!*#REF!*E90,-1)</f>
        <v>#REF!</v>
      </c>
      <c r="G90" s="43" t="e">
        <f>C90*F90</f>
        <v>#REF!</v>
      </c>
    </row>
    <row r="91" spans="1:7" x14ac:dyDescent="0.2">
      <c r="A91" s="17"/>
      <c r="B91" s="18"/>
      <c r="C91" s="37"/>
      <c r="D91" s="20"/>
      <c r="E91" s="41"/>
      <c r="F91" s="42"/>
      <c r="G91" s="22"/>
    </row>
    <row r="92" spans="1:7" ht="68.650000000000006" customHeight="1" x14ac:dyDescent="0.2">
      <c r="A92" s="35">
        <f>COUNT($A$7:A91)+1</f>
        <v>20</v>
      </c>
      <c r="B92" s="36" t="s">
        <v>71</v>
      </c>
      <c r="C92" s="37"/>
      <c r="D92" s="20"/>
      <c r="E92" s="41"/>
      <c r="F92" s="42"/>
      <c r="G92" s="22"/>
    </row>
    <row r="93" spans="1:7" x14ac:dyDescent="0.2">
      <c r="A93" s="17"/>
      <c r="B93" s="39" t="s">
        <v>72</v>
      </c>
      <c r="C93" s="37"/>
      <c r="D93" s="20" t="s">
        <v>9</v>
      </c>
      <c r="E93" s="41">
        <v>20.50244</v>
      </c>
      <c r="F93" s="42" t="e">
        <f>ROUND(#REF!*#REF!*E93,-1)</f>
        <v>#REF!</v>
      </c>
      <c r="G93" s="43" t="e">
        <f>C93*F93</f>
        <v>#REF!</v>
      </c>
    </row>
    <row r="94" spans="1:7" x14ac:dyDescent="0.2">
      <c r="A94" s="17"/>
      <c r="B94" s="39" t="s">
        <v>66</v>
      </c>
      <c r="C94" s="37"/>
      <c r="D94" s="20" t="s">
        <v>9</v>
      </c>
      <c r="E94" s="41">
        <v>72.718779999999995</v>
      </c>
      <c r="F94" s="42" t="e">
        <f>ROUND(#REF!*#REF!*E94,-1)</f>
        <v>#REF!</v>
      </c>
      <c r="G94" s="43" t="e">
        <f>C94*F94</f>
        <v>#REF!</v>
      </c>
    </row>
    <row r="95" spans="1:7" x14ac:dyDescent="0.2">
      <c r="A95" s="17"/>
      <c r="B95" s="39"/>
      <c r="C95" s="37"/>
      <c r="D95" s="20"/>
      <c r="E95" s="41"/>
      <c r="F95" s="42"/>
      <c r="G95" s="43"/>
    </row>
    <row r="96" spans="1:7" ht="57.4" customHeight="1" x14ac:dyDescent="0.2">
      <c r="A96" s="35">
        <f>COUNT($A$7:A95)+1</f>
        <v>21</v>
      </c>
      <c r="B96" s="58" t="s">
        <v>73</v>
      </c>
      <c r="C96" s="1"/>
      <c r="D96" s="59"/>
      <c r="E96" s="60"/>
      <c r="F96" s="61"/>
      <c r="G96" s="62"/>
    </row>
    <row r="97" spans="1:7" ht="16.5" customHeight="1" x14ac:dyDescent="0.2">
      <c r="A97" s="17"/>
      <c r="B97" s="63" t="s">
        <v>74</v>
      </c>
      <c r="C97" s="1"/>
      <c r="D97" s="59"/>
      <c r="E97" s="60"/>
      <c r="F97" s="61"/>
      <c r="G97" s="62"/>
    </row>
    <row r="98" spans="1:7" x14ac:dyDescent="0.2">
      <c r="A98" s="17"/>
      <c r="B98" s="64"/>
      <c r="C98" s="1"/>
      <c r="D98" s="59" t="s">
        <v>9</v>
      </c>
      <c r="E98" s="60">
        <v>43</v>
      </c>
      <c r="F98" s="65" t="e">
        <f>ROUND((#REF!*#REF!*E98),-1)</f>
        <v>#REF!</v>
      </c>
      <c r="G98" s="66" t="e">
        <f>C98*F98</f>
        <v>#REF!</v>
      </c>
    </row>
    <row r="99" spans="1:7" x14ac:dyDescent="0.2">
      <c r="A99" s="17"/>
      <c r="B99" s="39"/>
      <c r="C99" s="37"/>
      <c r="D99" s="20"/>
      <c r="E99" s="41"/>
      <c r="F99" s="42"/>
      <c r="G99" s="43"/>
    </row>
    <row r="100" spans="1:7" ht="46.35" customHeight="1" x14ac:dyDescent="0.2">
      <c r="A100" s="35">
        <f>COUNT($A$7:A99)+1</f>
        <v>22</v>
      </c>
      <c r="B100" s="36" t="s">
        <v>75</v>
      </c>
      <c r="C100" s="37"/>
      <c r="D100" s="20"/>
      <c r="E100" s="41"/>
      <c r="F100" s="42"/>
      <c r="G100" s="22"/>
    </row>
    <row r="101" spans="1:7" x14ac:dyDescent="0.2">
      <c r="A101" s="17"/>
      <c r="B101" s="39" t="s">
        <v>76</v>
      </c>
      <c r="C101" s="40"/>
      <c r="D101" s="20" t="s">
        <v>9</v>
      </c>
      <c r="E101" s="41">
        <v>101.14646</v>
      </c>
      <c r="F101" s="42" t="e">
        <f>ROUND(#REF!*#REF!*E101,-1)</f>
        <v>#REF!</v>
      </c>
      <c r="G101" s="43" t="e">
        <f>C101*F101</f>
        <v>#REF!</v>
      </c>
    </row>
    <row r="102" spans="1:7" x14ac:dyDescent="0.2">
      <c r="A102" s="17"/>
      <c r="B102" s="18"/>
      <c r="C102" s="37"/>
      <c r="D102" s="20"/>
      <c r="E102" s="41"/>
      <c r="F102" s="42"/>
      <c r="G102" s="22"/>
    </row>
    <row r="103" spans="1:7" ht="46.35" customHeight="1" x14ac:dyDescent="0.2">
      <c r="A103" s="35">
        <f>COUNT($A$7:A102)+1</f>
        <v>23</v>
      </c>
      <c r="B103" s="36" t="s">
        <v>77</v>
      </c>
      <c r="C103" s="37"/>
      <c r="D103" s="20"/>
      <c r="E103" s="41"/>
      <c r="F103" s="42"/>
      <c r="G103" s="22"/>
    </row>
    <row r="104" spans="1:7" x14ac:dyDescent="0.2">
      <c r="A104" s="17"/>
      <c r="B104" s="39" t="s">
        <v>78</v>
      </c>
      <c r="C104" s="40"/>
      <c r="D104" s="20" t="s">
        <v>9</v>
      </c>
      <c r="E104" s="41">
        <v>12.855980000000001</v>
      </c>
      <c r="F104" s="42" t="e">
        <f>ROUND(#REF!*#REF!*E104,-1)</f>
        <v>#REF!</v>
      </c>
      <c r="G104" s="43" t="e">
        <f>C104*F104</f>
        <v>#REF!</v>
      </c>
    </row>
    <row r="105" spans="1:7" x14ac:dyDescent="0.2">
      <c r="A105" s="17"/>
      <c r="B105" s="39" t="s">
        <v>79</v>
      </c>
      <c r="C105" s="40"/>
      <c r="D105" s="20" t="s">
        <v>9</v>
      </c>
      <c r="E105" s="41">
        <v>17.883659999999999</v>
      </c>
      <c r="F105" s="42" t="e">
        <f>ROUND(#REF!*#REF!*E105,-1)</f>
        <v>#REF!</v>
      </c>
      <c r="G105" s="43" t="e">
        <f>C105*F105</f>
        <v>#REF!</v>
      </c>
    </row>
    <row r="106" spans="1:7" x14ac:dyDescent="0.2">
      <c r="A106" s="17"/>
      <c r="B106" s="39" t="s">
        <v>80</v>
      </c>
      <c r="C106" s="40"/>
      <c r="D106" s="20" t="s">
        <v>9</v>
      </c>
      <c r="E106" s="41">
        <v>39.268659999999997</v>
      </c>
      <c r="F106" s="42" t="e">
        <f>ROUND(#REF!*#REF!*E106,-1)</f>
        <v>#REF!</v>
      </c>
      <c r="G106" s="43" t="e">
        <f>C106*F106</f>
        <v>#REF!</v>
      </c>
    </row>
    <row r="107" spans="1:7" x14ac:dyDescent="0.2">
      <c r="A107" s="17"/>
      <c r="B107" s="39"/>
      <c r="C107" s="37"/>
      <c r="D107" s="20"/>
      <c r="E107" s="41"/>
      <c r="F107" s="42"/>
      <c r="G107" s="22"/>
    </row>
    <row r="108" spans="1:7" ht="46.35" customHeight="1" x14ac:dyDescent="0.2">
      <c r="A108" s="35">
        <f>COUNT($A$7:A107)+1</f>
        <v>24</v>
      </c>
      <c r="B108" s="36" t="s">
        <v>81</v>
      </c>
      <c r="C108" s="37"/>
      <c r="D108" s="20"/>
      <c r="E108" s="41"/>
      <c r="F108" s="42"/>
      <c r="G108" s="22"/>
    </row>
    <row r="109" spans="1:7" x14ac:dyDescent="0.2">
      <c r="A109" s="17"/>
      <c r="B109" s="39" t="s">
        <v>82</v>
      </c>
      <c r="C109" s="37"/>
      <c r="D109" s="20" t="s">
        <v>9</v>
      </c>
      <c r="E109" s="41">
        <v>39.678130000000003</v>
      </c>
      <c r="F109" s="42" t="e">
        <f>ROUND(#REF!*#REF!*E109,-1)</f>
        <v>#REF!</v>
      </c>
      <c r="G109" s="43" t="e">
        <f>C109*F109</f>
        <v>#REF!</v>
      </c>
    </row>
    <row r="110" spans="1:7" x14ac:dyDescent="0.2">
      <c r="A110" s="17"/>
      <c r="B110" s="39" t="s">
        <v>83</v>
      </c>
      <c r="C110" s="37"/>
      <c r="D110" s="20" t="s">
        <v>9</v>
      </c>
      <c r="E110" s="41">
        <v>52.73171</v>
      </c>
      <c r="F110" s="42" t="e">
        <f>ROUND(#REF!*#REF!*E110,-1)</f>
        <v>#REF!</v>
      </c>
      <c r="G110" s="43" t="e">
        <f>C110*F110</f>
        <v>#REF!</v>
      </c>
    </row>
    <row r="111" spans="1:7" x14ac:dyDescent="0.2">
      <c r="A111" s="17"/>
      <c r="B111" s="39" t="s">
        <v>84</v>
      </c>
      <c r="C111" s="37"/>
      <c r="D111" s="20" t="s">
        <v>9</v>
      </c>
      <c r="E111" s="41">
        <v>64.451220000000006</v>
      </c>
      <c r="F111" s="42" t="e">
        <f>ROUND(#REF!*#REF!*E111,-1)</f>
        <v>#REF!</v>
      </c>
      <c r="G111" s="43" t="e">
        <f>C111*F111</f>
        <v>#REF!</v>
      </c>
    </row>
    <row r="112" spans="1:7" x14ac:dyDescent="0.2">
      <c r="A112" s="17"/>
      <c r="B112" s="18"/>
      <c r="C112" s="37"/>
      <c r="D112" s="20"/>
      <c r="E112" s="41"/>
      <c r="F112" s="42"/>
      <c r="G112" s="22"/>
    </row>
    <row r="113" spans="1:7" ht="68.650000000000006" customHeight="1" x14ac:dyDescent="0.2">
      <c r="A113" s="35">
        <f>COUNT($A$7:A112)+1</f>
        <v>25</v>
      </c>
      <c r="B113" s="36" t="s">
        <v>85</v>
      </c>
      <c r="C113" s="37"/>
      <c r="D113" s="20"/>
      <c r="E113" s="41"/>
      <c r="F113" s="42"/>
      <c r="G113" s="22"/>
    </row>
    <row r="114" spans="1:7" x14ac:dyDescent="0.2">
      <c r="A114" s="17"/>
      <c r="B114" s="18"/>
      <c r="C114" s="37"/>
      <c r="D114" s="20" t="s">
        <v>8</v>
      </c>
      <c r="E114" s="41">
        <v>4.5243900000000004</v>
      </c>
      <c r="F114" s="42" t="e">
        <f>ROUND(#REF!*#REF!*E114,-1)</f>
        <v>#REF!</v>
      </c>
      <c r="G114" s="43" t="e">
        <f>C114*F114</f>
        <v>#REF!</v>
      </c>
    </row>
    <row r="115" spans="1:7" x14ac:dyDescent="0.2">
      <c r="A115" s="17"/>
      <c r="B115" s="18"/>
      <c r="C115" s="37"/>
      <c r="D115" s="20"/>
      <c r="E115" s="41"/>
      <c r="F115" s="42"/>
      <c r="G115" s="22"/>
    </row>
    <row r="116" spans="1:7" ht="57.4" customHeight="1" x14ac:dyDescent="0.2">
      <c r="A116" s="35">
        <f>COUNT($A$7:A115)+1</f>
        <v>26</v>
      </c>
      <c r="B116" s="36" t="s">
        <v>86</v>
      </c>
      <c r="C116" s="37"/>
      <c r="D116" s="20"/>
      <c r="E116" s="41"/>
      <c r="F116" s="42"/>
      <c r="G116" s="22"/>
    </row>
    <row r="117" spans="1:7" x14ac:dyDescent="0.2">
      <c r="A117" s="17"/>
      <c r="B117" s="39" t="s">
        <v>87</v>
      </c>
      <c r="C117" s="37"/>
      <c r="D117" s="20" t="s">
        <v>9</v>
      </c>
      <c r="E117" s="41">
        <v>49.146340000000002</v>
      </c>
      <c r="F117" s="42" t="e">
        <f>ROUND(#REF!*#REF!*E117,-1)</f>
        <v>#REF!</v>
      </c>
      <c r="G117" s="43" t="e">
        <f>C117*F117</f>
        <v>#REF!</v>
      </c>
    </row>
    <row r="118" spans="1:7" x14ac:dyDescent="0.2">
      <c r="A118" s="17"/>
      <c r="B118" s="39" t="s">
        <v>88</v>
      </c>
      <c r="C118" s="37"/>
      <c r="D118" s="20" t="s">
        <v>9</v>
      </c>
      <c r="E118" s="41">
        <v>65</v>
      </c>
      <c r="F118" s="42" t="e">
        <f>ROUND(#REF!*#REF!*E118,-1)</f>
        <v>#REF!</v>
      </c>
      <c r="G118" s="43" t="e">
        <f>C118*F118</f>
        <v>#REF!</v>
      </c>
    </row>
    <row r="119" spans="1:7" x14ac:dyDescent="0.2">
      <c r="A119" s="17"/>
      <c r="B119" s="18"/>
      <c r="C119" s="37"/>
      <c r="D119" s="20"/>
      <c r="E119" s="41"/>
      <c r="F119" s="42"/>
      <c r="G119" s="22"/>
    </row>
    <row r="120" spans="1:7" ht="57.4" customHeight="1" x14ac:dyDescent="0.2">
      <c r="A120" s="35">
        <f>COUNT($A$7:A119)+1</f>
        <v>27</v>
      </c>
      <c r="B120" s="36" t="s">
        <v>89</v>
      </c>
      <c r="C120" s="37"/>
      <c r="D120" s="20"/>
      <c r="E120" s="41"/>
      <c r="F120" s="42"/>
      <c r="G120" s="22"/>
    </row>
    <row r="121" spans="1:7" x14ac:dyDescent="0.2">
      <c r="A121" s="17"/>
      <c r="B121" s="39" t="s">
        <v>87</v>
      </c>
      <c r="C121" s="37"/>
      <c r="D121" s="20" t="s">
        <v>9</v>
      </c>
      <c r="E121" s="41">
        <v>49.146340000000002</v>
      </c>
      <c r="F121" s="42" t="e">
        <f>ROUND(#REF!*#REF!*E121,-1)</f>
        <v>#REF!</v>
      </c>
      <c r="G121" s="43" t="e">
        <f>C121*F121</f>
        <v>#REF!</v>
      </c>
    </row>
    <row r="122" spans="1:7" x14ac:dyDescent="0.2">
      <c r="A122" s="17"/>
      <c r="B122" s="39" t="s">
        <v>88</v>
      </c>
      <c r="C122" s="37"/>
      <c r="D122" s="20" t="s">
        <v>9</v>
      </c>
      <c r="E122" s="41">
        <v>65</v>
      </c>
      <c r="F122" s="42" t="e">
        <f>ROUND(#REF!*#REF!*E122,-1)</f>
        <v>#REF!</v>
      </c>
      <c r="G122" s="43" t="e">
        <f>C122*F122</f>
        <v>#REF!</v>
      </c>
    </row>
    <row r="123" spans="1:7" x14ac:dyDescent="0.2">
      <c r="A123" s="17"/>
      <c r="B123" s="18"/>
      <c r="C123" s="37"/>
      <c r="D123" s="20"/>
      <c r="E123" s="41"/>
      <c r="F123" s="42"/>
      <c r="G123" s="22"/>
    </row>
    <row r="124" spans="1:7" ht="46.35" customHeight="1" x14ac:dyDescent="0.2">
      <c r="A124" s="35">
        <f>COUNT($A$7:A123)+1</f>
        <v>28</v>
      </c>
      <c r="B124" s="36" t="s">
        <v>90</v>
      </c>
      <c r="C124" s="37"/>
      <c r="D124" s="20"/>
      <c r="E124" s="41"/>
      <c r="F124" s="42"/>
      <c r="G124" s="22"/>
    </row>
    <row r="125" spans="1:7" ht="15.75" x14ac:dyDescent="0.2">
      <c r="A125" s="17"/>
      <c r="B125" s="18"/>
      <c r="C125" s="37"/>
      <c r="D125" s="20" t="s">
        <v>6</v>
      </c>
      <c r="E125" s="41">
        <v>7.5365799999999998</v>
      </c>
      <c r="F125" s="42" t="e">
        <f>ROUND(#REF!*#REF!*E125,-1)</f>
        <v>#REF!</v>
      </c>
      <c r="G125" s="43" t="e">
        <f>C125*F125</f>
        <v>#REF!</v>
      </c>
    </row>
    <row r="126" spans="1:7" x14ac:dyDescent="0.2">
      <c r="A126" s="17"/>
      <c r="B126" s="18"/>
      <c r="C126" s="37"/>
      <c r="D126" s="20"/>
      <c r="E126" s="41"/>
      <c r="F126" s="42"/>
      <c r="G126" s="22"/>
    </row>
    <row r="127" spans="1:7" ht="57.4" customHeight="1" x14ac:dyDescent="0.2">
      <c r="A127" s="35">
        <f>COUNT($A$7:A126)+1</f>
        <v>29</v>
      </c>
      <c r="B127" s="36" t="s">
        <v>91</v>
      </c>
      <c r="C127" s="37"/>
      <c r="D127" s="20"/>
      <c r="E127" s="41"/>
      <c r="F127" s="42"/>
      <c r="G127" s="22"/>
    </row>
    <row r="128" spans="1:7" ht="15.75" x14ac:dyDescent="0.2">
      <c r="A128" s="17"/>
      <c r="B128" s="18"/>
      <c r="C128" s="37"/>
      <c r="D128" s="20" t="s">
        <v>6</v>
      </c>
      <c r="E128" s="41">
        <v>14.03659</v>
      </c>
      <c r="F128" s="42" t="e">
        <f>ROUND(#REF!*#REF!*E128,-1)</f>
        <v>#REF!</v>
      </c>
      <c r="G128" s="43" t="e">
        <f>C128*F128</f>
        <v>#REF!</v>
      </c>
    </row>
    <row r="129" spans="1:7" x14ac:dyDescent="0.2">
      <c r="A129" s="17"/>
      <c r="B129" s="18"/>
      <c r="C129" s="37"/>
      <c r="D129" s="20"/>
      <c r="E129" s="41"/>
      <c r="F129" s="42"/>
      <c r="G129" s="22"/>
    </row>
    <row r="130" spans="1:7" ht="46.35" customHeight="1" x14ac:dyDescent="0.2">
      <c r="A130" s="35">
        <f>COUNT($A$7:A129)+1</f>
        <v>30</v>
      </c>
      <c r="B130" s="36" t="s">
        <v>92</v>
      </c>
      <c r="C130" s="37"/>
      <c r="D130" s="20"/>
      <c r="E130" s="41"/>
      <c r="F130" s="42"/>
      <c r="G130" s="22"/>
    </row>
    <row r="131" spans="1:7" x14ac:dyDescent="0.2">
      <c r="A131" s="17"/>
      <c r="B131" s="18"/>
      <c r="C131" s="37"/>
      <c r="D131" s="20" t="s">
        <v>9</v>
      </c>
      <c r="E131" s="41">
        <v>35.814959999999999</v>
      </c>
      <c r="F131" s="42" t="e">
        <f>ROUND(#REF!*#REF!*E131,-1)</f>
        <v>#REF!</v>
      </c>
      <c r="G131" s="43" t="e">
        <f>C131*F131</f>
        <v>#REF!</v>
      </c>
    </row>
    <row r="132" spans="1:7" x14ac:dyDescent="0.2">
      <c r="A132" s="17"/>
      <c r="B132" s="18"/>
      <c r="C132" s="37"/>
      <c r="D132" s="20"/>
      <c r="E132" s="32"/>
      <c r="F132" s="38"/>
      <c r="G132" s="22"/>
    </row>
    <row r="133" spans="1:7" ht="42" customHeight="1" x14ac:dyDescent="0.2">
      <c r="A133" s="35">
        <f>COUNT($A$7:A132)+1</f>
        <v>31</v>
      </c>
      <c r="B133" s="67" t="s">
        <v>93</v>
      </c>
      <c r="C133" s="37"/>
      <c r="D133" s="20"/>
      <c r="E133" s="32"/>
      <c r="F133" s="38"/>
      <c r="G133" s="22"/>
    </row>
    <row r="134" spans="1:7" x14ac:dyDescent="0.2">
      <c r="C134" s="54"/>
      <c r="D134" s="5" t="s">
        <v>7</v>
      </c>
      <c r="E134" s="41">
        <v>3.2317100000000001</v>
      </c>
      <c r="F134" s="42" t="e">
        <f>ROUND(#REF!*#REF!*E134,-1)</f>
        <v>#REF!</v>
      </c>
      <c r="G134" s="46" t="e">
        <f>C134*F134</f>
        <v>#REF!</v>
      </c>
    </row>
    <row r="135" spans="1:7" x14ac:dyDescent="0.2">
      <c r="A135" s="17"/>
      <c r="B135" s="18"/>
      <c r="C135" s="37"/>
      <c r="D135" s="20"/>
      <c r="E135" s="41"/>
      <c r="F135" s="38"/>
      <c r="G135" s="22"/>
    </row>
    <row r="136" spans="1:7" ht="46.35" customHeight="1" x14ac:dyDescent="0.2">
      <c r="A136" s="35">
        <f>COUNT($A$7:A135)+1</f>
        <v>32</v>
      </c>
      <c r="B136" s="36" t="s">
        <v>94</v>
      </c>
      <c r="C136" s="37"/>
      <c r="D136" s="20"/>
      <c r="E136" s="32"/>
      <c r="F136" s="38"/>
      <c r="G136" s="22"/>
    </row>
    <row r="137" spans="1:7" x14ac:dyDescent="0.2">
      <c r="C137" s="54"/>
      <c r="D137" s="68" t="s">
        <v>95</v>
      </c>
      <c r="E137" s="41"/>
      <c r="G137" s="46" t="e">
        <f>ROUND(0.03*(SUM(G8:G134)),-1)</f>
        <v>#REF!</v>
      </c>
    </row>
    <row r="138" spans="1:7" x14ac:dyDescent="0.2">
      <c r="A138" s="17"/>
      <c r="B138" s="18"/>
      <c r="C138" s="37"/>
      <c r="D138" s="20"/>
      <c r="E138" s="32"/>
      <c r="F138" s="38"/>
      <c r="G138" s="22"/>
    </row>
    <row r="139" spans="1:7" ht="46.35" customHeight="1" x14ac:dyDescent="0.2">
      <c r="A139" s="69">
        <f>COUNT($A$7:A138)+1</f>
        <v>33</v>
      </c>
      <c r="B139" s="48" t="s">
        <v>96</v>
      </c>
      <c r="C139" s="54"/>
      <c r="E139" s="41"/>
      <c r="G139" s="46"/>
    </row>
    <row r="140" spans="1:7" x14ac:dyDescent="0.2">
      <c r="C140" s="54"/>
      <c r="D140" s="68">
        <v>0.06</v>
      </c>
      <c r="E140" s="41"/>
      <c r="G140" s="46" t="e">
        <f>ROUND(D140*(SUM(G8:G134)),-1)</f>
        <v>#REF!</v>
      </c>
    </row>
    <row r="141" spans="1:7" x14ac:dyDescent="0.2">
      <c r="A141" s="17"/>
      <c r="B141" s="18"/>
      <c r="C141" s="37"/>
      <c r="D141" s="20"/>
      <c r="E141" s="32"/>
      <c r="F141" s="38"/>
      <c r="G141" s="22"/>
    </row>
    <row r="142" spans="1:7" x14ac:dyDescent="0.2">
      <c r="A142" s="70"/>
      <c r="B142" s="71" t="s">
        <v>97</v>
      </c>
      <c r="C142" s="72"/>
      <c r="D142" s="73"/>
      <c r="E142" s="71" t="s">
        <v>98</v>
      </c>
      <c r="F142" s="74"/>
      <c r="G142" s="75" t="e">
        <f>SUM(G8:G140)</f>
        <v>#REF!</v>
      </c>
    </row>
    <row r="143" spans="1:7" x14ac:dyDescent="0.2">
      <c r="E143" s="18"/>
    </row>
    <row r="144" spans="1:7" x14ac:dyDescent="0.2">
      <c r="E144" s="20"/>
    </row>
    <row r="145" spans="5:5" x14ac:dyDescent="0.2">
      <c r="E145" s="20"/>
    </row>
    <row r="146" spans="5:5" x14ac:dyDescent="0.2">
      <c r="E146" s="20"/>
    </row>
    <row r="147" spans="5:5" x14ac:dyDescent="0.2">
      <c r="E147" s="20"/>
    </row>
    <row r="148" spans="5:5" x14ac:dyDescent="0.2">
      <c r="E148" s="20"/>
    </row>
    <row r="149" spans="5:5" x14ac:dyDescent="0.2">
      <c r="E149" s="20"/>
    </row>
    <row r="150" spans="5:5" x14ac:dyDescent="0.2">
      <c r="E150" s="20"/>
    </row>
    <row r="151" spans="5:5" x14ac:dyDescent="0.2">
      <c r="E151" s="20"/>
    </row>
    <row r="152" spans="5:5" x14ac:dyDescent="0.2">
      <c r="E152" s="20"/>
    </row>
    <row r="153" spans="5:5" x14ac:dyDescent="0.2">
      <c r="E153" s="20"/>
    </row>
    <row r="154" spans="5:5" x14ac:dyDescent="0.2">
      <c r="E154" s="20"/>
    </row>
    <row r="155" spans="5:5" x14ac:dyDescent="0.2">
      <c r="E155" s="20"/>
    </row>
    <row r="156" spans="5:5" x14ac:dyDescent="0.2">
      <c r="E156" s="20"/>
    </row>
    <row r="157" spans="5:5" x14ac:dyDescent="0.2">
      <c r="E157" s="20"/>
    </row>
    <row r="158" spans="5:5" x14ac:dyDescent="0.2">
      <c r="E158" s="20"/>
    </row>
    <row r="159" spans="5:5" x14ac:dyDescent="0.2">
      <c r="E159" s="20"/>
    </row>
    <row r="160" spans="5:5" x14ac:dyDescent="0.2">
      <c r="E160" s="20"/>
    </row>
    <row r="161" spans="5:7" x14ac:dyDescent="0.2">
      <c r="E161" s="20"/>
    </row>
    <row r="162" spans="5:7" x14ac:dyDescent="0.2">
      <c r="E162" s="20"/>
    </row>
    <row r="163" spans="5:7" x14ac:dyDescent="0.2">
      <c r="E163" s="20"/>
    </row>
    <row r="164" spans="5:7" x14ac:dyDescent="0.2">
      <c r="E164" s="20"/>
    </row>
    <row r="165" spans="5:7" x14ac:dyDescent="0.2">
      <c r="E165" s="20"/>
    </row>
    <row r="166" spans="5:7" x14ac:dyDescent="0.2">
      <c r="E166" s="20"/>
    </row>
    <row r="167" spans="5:7" x14ac:dyDescent="0.2">
      <c r="E167" s="20"/>
    </row>
    <row r="168" spans="5:7" x14ac:dyDescent="0.2">
      <c r="E168" s="20"/>
    </row>
    <row r="169" spans="5:7" x14ac:dyDescent="0.2">
      <c r="E169" s="20"/>
    </row>
    <row r="170" spans="5:7" x14ac:dyDescent="0.2">
      <c r="E170" s="7"/>
      <c r="G170" s="5"/>
    </row>
    <row r="171" spans="5:7" x14ac:dyDescent="0.2">
      <c r="E171" s="7"/>
      <c r="G171" s="5"/>
    </row>
  </sheetData>
  <mergeCells count="1">
    <mergeCell ref="C5:D5"/>
  </mergeCells>
  <phoneticPr fontId="0" type="noConversion"/>
  <pageMargins left="1.3777777777777778" right="0.59027777777777779" top="1.0902777777777779" bottom="0.78750000000000009" header="0.51180555555555562" footer="0.51180555555555562"/>
  <pageSetup paperSize="9" firstPageNumber="0" orientation="portrait" horizontalDpi="300" verticalDpi="300" r:id="rId1"/>
  <headerFooter alignWithMargins="0">
    <oddHeader xml:space="preserve">&amp;L&amp;8                    Energetika Ljubljana, d.o.o. 
                    RIS-Projektivni oddelek
                    št. projekta: N 16052/20564&amp;R&amp;8    </oddHeader>
    <oddFooter>&amp;C&amp;"Times New Roman CE,Navadno"&amp;P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11</vt:i4>
      </vt:variant>
    </vt:vector>
  </HeadingPairs>
  <TitlesOfParts>
    <vt:vector size="18" baseType="lpstr">
      <vt:lpstr>Rekapitulacija</vt:lpstr>
      <vt:lpstr>Opombe</vt:lpstr>
      <vt:lpstr>1. LETNA SLUŽBA</vt:lpstr>
      <vt:lpstr>2. ZIMSKA SLUŽBA</vt:lpstr>
      <vt:lpstr>3.CESTNA ZAPORA</vt:lpstr>
      <vt:lpstr>4. REDNO VZRDŽEVANJE</vt:lpstr>
      <vt:lpstr>HPR_SD_stara verzija</vt:lpstr>
      <vt:lpstr>'1. LETNA SLUŽBA'!Področje_tiskanja</vt:lpstr>
      <vt:lpstr>'2. ZIMSKA SLUŽBA'!Področje_tiskanja</vt:lpstr>
      <vt:lpstr>'3.CESTNA ZAPORA'!Področje_tiskanja</vt:lpstr>
      <vt:lpstr>'4. REDNO VZRDŽEVANJE'!Področje_tiskanja</vt:lpstr>
      <vt:lpstr>Opombe!Področje_tiskanja</vt:lpstr>
      <vt:lpstr>Rekapitulacija!Področje_tiskanja</vt:lpstr>
      <vt:lpstr>'1. LETNA SLUŽBA'!Tiskanje_naslovov</vt:lpstr>
      <vt:lpstr>'2. ZIMSKA SLUŽBA'!Tiskanje_naslovov</vt:lpstr>
      <vt:lpstr>'3.CESTNA ZAPORA'!Tiskanje_naslovov</vt:lpstr>
      <vt:lpstr>'4. REDNO VZRDŽEVANJE'!Tiskanje_naslovov</vt:lpstr>
      <vt:lpstr>'HPR_SD_stara verzija'!Tiskanje_naslovov</vt:lpstr>
    </vt:vector>
  </TitlesOfParts>
  <Company>Projekt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Matjaž Makarovič</dc:creator>
  <cp:lastModifiedBy>ANDOLJŠEK Lilijana</cp:lastModifiedBy>
  <cp:lastPrinted>2017-06-19T11:47:52Z</cp:lastPrinted>
  <dcterms:created xsi:type="dcterms:W3CDTF">2007-03-07T06:54:00Z</dcterms:created>
  <dcterms:modified xsi:type="dcterms:W3CDTF">2021-06-16T07:24:25Z</dcterms:modified>
</cp:coreProperties>
</file>