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Delovna uspešnost\"/>
    </mc:Choice>
  </mc:AlternateContent>
  <xr:revisionPtr revIDLastSave="0" documentId="8_{5E213CBB-2865-465F-AF53-C0723EDDC5FB}" xr6:coauthVersionLast="47" xr6:coauthVersionMax="47" xr10:uidLastSave="{00000000-0000-0000-0000-000000000000}"/>
  <bookViews>
    <workbookView xWindow="2304" yWindow="2304" windowWidth="17280" windowHeight="8964" xr2:uid="{00000000-000D-0000-FFFF-FFFF00000000}"/>
  </bookViews>
  <sheets>
    <sheet name="OSNOVNA PLAČA" sheetId="23" r:id="rId1"/>
    <sheet name="OBRAČUNANA OSNOVNA PLAČA" sheetId="24" r:id="rId2"/>
    <sheet name="1-3" sheetId="164" r:id="rId3"/>
    <sheet name="4-6" sheetId="165" r:id="rId4"/>
    <sheet name="7-9" sheetId="166" r:id="rId5"/>
    <sheet name="10-12" sheetId="167" r:id="rId6"/>
    <sheet name="LETNO OBVESTILO" sheetId="168" r:id="rId7"/>
    <sheet name="SEZNAM 1-3" sheetId="152" r:id="rId8"/>
    <sheet name="SEZNAM 4-6" sheetId="154" r:id="rId9"/>
    <sheet name="SEZNAM 7-9" sheetId="155" r:id="rId10"/>
    <sheet name="SEZNAM 10-12" sheetId="156" r:id="rId11"/>
  </sheets>
  <definedNames>
    <definedName name="_xlnm.Print_Area" localSheetId="1">'OBRAČUNANA OSNOVNA PLAČA'!$A$1:$K$260</definedName>
    <definedName name="_xlnm.Print_Area" localSheetId="0">'OSNOVNA PLAČA'!$A$1:$L$260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56" l="1"/>
  <c r="G8" i="155"/>
  <c r="G8" i="154"/>
  <c r="G8" i="152"/>
  <c r="B17" i="168"/>
  <c r="I3" i="168"/>
  <c r="H3" i="168"/>
  <c r="B1" i="168"/>
  <c r="E266" i="166"/>
  <c r="E267" i="165"/>
  <c r="E266" i="165"/>
  <c r="E267" i="164"/>
  <c r="O266" i="164"/>
  <c r="Q266" i="164"/>
  <c r="E266" i="164"/>
  <c r="G260" i="156" l="1"/>
  <c r="G261" i="156"/>
  <c r="G262" i="156"/>
  <c r="G263" i="156"/>
  <c r="G264" i="156"/>
  <c r="G265" i="156"/>
  <c r="G266" i="156"/>
  <c r="G267" i="156"/>
  <c r="G268" i="156"/>
  <c r="G269" i="156"/>
  <c r="G270" i="156"/>
  <c r="G271" i="156"/>
  <c r="G272" i="156"/>
  <c r="G273" i="156"/>
  <c r="G274" i="156"/>
  <c r="G275" i="156"/>
  <c r="G276" i="156"/>
  <c r="G277" i="156"/>
  <c r="G278" i="156"/>
  <c r="G279" i="156"/>
  <c r="G280" i="156"/>
  <c r="G281" i="156"/>
  <c r="G282" i="156"/>
  <c r="G283" i="156"/>
  <c r="G284" i="156"/>
  <c r="G285" i="156"/>
  <c r="G286" i="156"/>
  <c r="G287" i="156"/>
  <c r="G288" i="156"/>
  <c r="G289" i="156"/>
  <c r="G290" i="156"/>
  <c r="G291" i="156"/>
  <c r="G292" i="156"/>
  <c r="G293" i="156"/>
  <c r="G294" i="156"/>
  <c r="G295" i="156"/>
  <c r="G296" i="156"/>
  <c r="G297" i="156"/>
  <c r="G298" i="156"/>
  <c r="G299" i="156"/>
  <c r="G300" i="156"/>
  <c r="G301" i="156"/>
  <c r="G302" i="156"/>
  <c r="G303" i="156"/>
  <c r="G304" i="156"/>
  <c r="G305" i="156"/>
  <c r="G306" i="156"/>
  <c r="G307" i="156"/>
  <c r="G308" i="156"/>
  <c r="G309" i="156"/>
  <c r="G310" i="156"/>
  <c r="G311" i="156"/>
  <c r="G312" i="156"/>
  <c r="G313" i="156"/>
  <c r="G314" i="156"/>
  <c r="G315" i="156"/>
  <c r="G316" i="156"/>
  <c r="G317" i="156"/>
  <c r="G318" i="156"/>
  <c r="G319" i="156"/>
  <c r="G320" i="156"/>
  <c r="G321" i="156"/>
  <c r="G322" i="156"/>
  <c r="G323" i="156"/>
  <c r="G324" i="156"/>
  <c r="G325" i="156"/>
  <c r="G326" i="156"/>
  <c r="G327" i="156"/>
  <c r="G328" i="156"/>
  <c r="G329" i="156"/>
  <c r="G330" i="156"/>
  <c r="G331" i="156"/>
  <c r="G332" i="156"/>
  <c r="G333" i="156"/>
  <c r="G334" i="156"/>
  <c r="G335" i="156"/>
  <c r="G336" i="156"/>
  <c r="G337" i="156"/>
  <c r="G338" i="156"/>
  <c r="G339" i="156"/>
  <c r="G340" i="156"/>
  <c r="G341" i="156"/>
  <c r="G342" i="156"/>
  <c r="G343" i="156"/>
  <c r="G344" i="156"/>
  <c r="G345" i="156"/>
  <c r="G346" i="156"/>
  <c r="G347" i="156"/>
  <c r="G348" i="156"/>
  <c r="G349" i="156"/>
  <c r="G350" i="156"/>
  <c r="G351" i="156"/>
  <c r="G352" i="156"/>
  <c r="G353" i="156"/>
  <c r="G354" i="156"/>
  <c r="G355" i="156"/>
  <c r="G356" i="156"/>
  <c r="G357" i="156"/>
  <c r="G358" i="156"/>
  <c r="G359" i="156"/>
  <c r="G360" i="156"/>
  <c r="G361" i="156"/>
  <c r="G362" i="156"/>
  <c r="G363" i="156"/>
  <c r="G364" i="156"/>
  <c r="G365" i="156"/>
  <c r="G366" i="156"/>
  <c r="G367" i="156"/>
  <c r="G368" i="156"/>
  <c r="G369" i="156"/>
  <c r="G370" i="156"/>
  <c r="G371" i="156"/>
  <c r="G372" i="156"/>
  <c r="G373" i="156"/>
  <c r="G374" i="156"/>
  <c r="G375" i="156"/>
  <c r="G376" i="156"/>
  <c r="G377" i="156"/>
  <c r="G378" i="156"/>
  <c r="G379" i="156"/>
  <c r="G380" i="156"/>
  <c r="G381" i="156"/>
  <c r="G382" i="156"/>
  <c r="G383" i="156"/>
  <c r="G384" i="156"/>
  <c r="G385" i="156"/>
  <c r="G386" i="156"/>
  <c r="G387" i="156"/>
  <c r="G388" i="156"/>
  <c r="G389" i="156"/>
  <c r="G390" i="156"/>
  <c r="G391" i="156"/>
  <c r="G392" i="156"/>
  <c r="G393" i="156"/>
  <c r="G394" i="156"/>
  <c r="G395" i="156"/>
  <c r="G396" i="156"/>
  <c r="G397" i="156"/>
  <c r="G398" i="156"/>
  <c r="G399" i="156"/>
  <c r="G400" i="156"/>
  <c r="G401" i="156"/>
  <c r="G402" i="156"/>
  <c r="G403" i="156"/>
  <c r="G404" i="156"/>
  <c r="G405" i="156"/>
  <c r="G406" i="156"/>
  <c r="G407" i="156"/>
  <c r="G408" i="156"/>
  <c r="G409" i="156"/>
  <c r="G410" i="156"/>
  <c r="G411" i="156"/>
  <c r="G412" i="156"/>
  <c r="G413" i="156"/>
  <c r="G414" i="156"/>
  <c r="G415" i="156"/>
  <c r="G416" i="156"/>
  <c r="G417" i="156"/>
  <c r="G418" i="156"/>
  <c r="G419" i="156"/>
  <c r="G420" i="156"/>
  <c r="G421" i="156"/>
  <c r="G422" i="156"/>
  <c r="G423" i="156"/>
  <c r="G424" i="156"/>
  <c r="G425" i="156"/>
  <c r="G426" i="156"/>
  <c r="G427" i="156"/>
  <c r="G428" i="156"/>
  <c r="G429" i="156"/>
  <c r="G430" i="156"/>
  <c r="G431" i="156"/>
  <c r="G432" i="156"/>
  <c r="G433" i="156"/>
  <c r="G434" i="156"/>
  <c r="G435" i="156"/>
  <c r="G436" i="156"/>
  <c r="G437" i="156"/>
  <c r="G438" i="156"/>
  <c r="G439" i="156"/>
  <c r="G440" i="156"/>
  <c r="G441" i="156"/>
  <c r="G442" i="156"/>
  <c r="G443" i="156"/>
  <c r="G444" i="156"/>
  <c r="G445" i="156"/>
  <c r="G446" i="156"/>
  <c r="G447" i="156"/>
  <c r="G448" i="156"/>
  <c r="G449" i="156"/>
  <c r="G450" i="156"/>
  <c r="G451" i="156"/>
  <c r="G452" i="156"/>
  <c r="G453" i="156"/>
  <c r="G454" i="156"/>
  <c r="G455" i="156"/>
  <c r="G456" i="156"/>
  <c r="G457" i="156"/>
  <c r="G458" i="156"/>
  <c r="G459" i="156"/>
  <c r="G460" i="156"/>
  <c r="G461" i="156"/>
  <c r="G462" i="156"/>
  <c r="G463" i="156"/>
  <c r="G464" i="156"/>
  <c r="G465" i="156"/>
  <c r="G466" i="156"/>
  <c r="G467" i="156"/>
  <c r="G468" i="156"/>
  <c r="G469" i="156"/>
  <c r="G470" i="156"/>
  <c r="G471" i="156"/>
  <c r="G472" i="156"/>
  <c r="G473" i="156"/>
  <c r="G474" i="156"/>
  <c r="G475" i="156"/>
  <c r="G476" i="156"/>
  <c r="G477" i="156"/>
  <c r="G478" i="156"/>
  <c r="G479" i="156"/>
  <c r="G480" i="156"/>
  <c r="G481" i="156"/>
  <c r="G482" i="156"/>
  <c r="G483" i="156"/>
  <c r="G484" i="156"/>
  <c r="G485" i="156"/>
  <c r="G486" i="156"/>
  <c r="G487" i="156"/>
  <c r="G488" i="156"/>
  <c r="G489" i="156"/>
  <c r="G490" i="156"/>
  <c r="G491" i="156"/>
  <c r="G492" i="156"/>
  <c r="G493" i="156"/>
  <c r="G494" i="156"/>
  <c r="G495" i="156"/>
  <c r="G496" i="156"/>
  <c r="G497" i="156"/>
  <c r="G498" i="156"/>
  <c r="G499" i="156"/>
  <c r="G500" i="156"/>
  <c r="G501" i="156"/>
  <c r="G502" i="156"/>
  <c r="G503" i="156"/>
  <c r="G504" i="156"/>
  <c r="G505" i="156"/>
  <c r="G506" i="156"/>
  <c r="G507" i="156"/>
  <c r="G508" i="156"/>
  <c r="G509" i="156"/>
  <c r="G510" i="156"/>
  <c r="G511" i="156"/>
  <c r="G512" i="156"/>
  <c r="G513" i="156"/>
  <c r="G514" i="156"/>
  <c r="G515" i="156"/>
  <c r="G516" i="156"/>
  <c r="G517" i="156"/>
  <c r="G518" i="156"/>
  <c r="G519" i="156"/>
  <c r="G520" i="156"/>
  <c r="G521" i="156"/>
  <c r="G522" i="156"/>
  <c r="G523" i="156"/>
  <c r="G524" i="156"/>
  <c r="G525" i="156"/>
  <c r="G526" i="156"/>
  <c r="G527" i="156"/>
  <c r="G528" i="156"/>
  <c r="G529" i="156"/>
  <c r="G530" i="156"/>
  <c r="G531" i="156"/>
  <c r="G532" i="156"/>
  <c r="G533" i="156"/>
  <c r="G534" i="156"/>
  <c r="G535" i="156"/>
  <c r="G536" i="156"/>
  <c r="G537" i="156"/>
  <c r="G538" i="156"/>
  <c r="G539" i="156"/>
  <c r="G540" i="156"/>
  <c r="G541" i="156"/>
  <c r="G542" i="156"/>
  <c r="G543" i="156"/>
  <c r="G544" i="156"/>
  <c r="G545" i="156"/>
  <c r="G546" i="156"/>
  <c r="G547" i="156"/>
  <c r="G548" i="156"/>
  <c r="G549" i="156"/>
  <c r="G550" i="156"/>
  <c r="G551" i="156"/>
  <c r="G552" i="156"/>
  <c r="G553" i="156"/>
  <c r="G554" i="156"/>
  <c r="G555" i="156"/>
  <c r="G556" i="156"/>
  <c r="G557" i="156"/>
  <c r="G558" i="156"/>
  <c r="G559" i="156"/>
  <c r="G560" i="156"/>
  <c r="G561" i="156"/>
  <c r="G562" i="156"/>
  <c r="G563" i="156"/>
  <c r="G564" i="156"/>
  <c r="G565" i="156"/>
  <c r="G566" i="156"/>
  <c r="G567" i="156"/>
  <c r="G568" i="156"/>
  <c r="G569" i="156"/>
  <c r="G570" i="156"/>
  <c r="G571" i="156"/>
  <c r="G572" i="156"/>
  <c r="G573" i="156"/>
  <c r="G574" i="156"/>
  <c r="G575" i="156"/>
  <c r="G576" i="156"/>
  <c r="G577" i="156"/>
  <c r="G578" i="156"/>
  <c r="G579" i="156"/>
  <c r="G580" i="156"/>
  <c r="G581" i="156"/>
  <c r="G582" i="156"/>
  <c r="G583" i="156"/>
  <c r="G584" i="156"/>
  <c r="G585" i="156"/>
  <c r="G586" i="156"/>
  <c r="G587" i="156"/>
  <c r="G588" i="156"/>
  <c r="G589" i="156"/>
  <c r="G590" i="156"/>
  <c r="G591" i="156"/>
  <c r="G592" i="156"/>
  <c r="G593" i="156"/>
  <c r="G594" i="156"/>
  <c r="G595" i="156"/>
  <c r="G596" i="156"/>
  <c r="G597" i="156"/>
  <c r="G598" i="156"/>
  <c r="G599" i="156"/>
  <c r="G600" i="156"/>
  <c r="G601" i="156"/>
  <c r="G602" i="156"/>
  <c r="G603" i="156"/>
  <c r="G604" i="156"/>
  <c r="G605" i="156"/>
  <c r="G606" i="156"/>
  <c r="G607" i="156"/>
  <c r="G608" i="156"/>
  <c r="G609" i="156"/>
  <c r="G610" i="156"/>
  <c r="G611" i="156"/>
  <c r="G612" i="156"/>
  <c r="G613" i="156"/>
  <c r="G614" i="156"/>
  <c r="G615" i="156"/>
  <c r="G616" i="156"/>
  <c r="G617" i="156"/>
  <c r="G618" i="156"/>
  <c r="G619" i="156"/>
  <c r="G620" i="156"/>
  <c r="G621" i="156"/>
  <c r="G622" i="156"/>
  <c r="G623" i="156"/>
  <c r="G624" i="156"/>
  <c r="G625" i="156"/>
  <c r="G626" i="156"/>
  <c r="G627" i="156"/>
  <c r="G628" i="156"/>
  <c r="G629" i="156"/>
  <c r="G630" i="156"/>
  <c r="G631" i="156"/>
  <c r="G632" i="156"/>
  <c r="G633" i="156"/>
  <c r="G634" i="156"/>
  <c r="G635" i="156"/>
  <c r="G636" i="156"/>
  <c r="G637" i="156"/>
  <c r="G638" i="156"/>
  <c r="G639" i="156"/>
  <c r="G640" i="156"/>
  <c r="G641" i="156"/>
  <c r="G642" i="156"/>
  <c r="G643" i="156"/>
  <c r="G644" i="156"/>
  <c r="G645" i="156"/>
  <c r="G646" i="156"/>
  <c r="G647" i="156"/>
  <c r="G648" i="156"/>
  <c r="G649" i="156"/>
  <c r="G650" i="156"/>
  <c r="G651" i="156"/>
  <c r="G652" i="156"/>
  <c r="G653" i="156"/>
  <c r="G654" i="156"/>
  <c r="G655" i="156"/>
  <c r="G656" i="156"/>
  <c r="G657" i="156"/>
  <c r="G658" i="156"/>
  <c r="G659" i="156"/>
  <c r="G660" i="156"/>
  <c r="G661" i="156"/>
  <c r="G662" i="156"/>
  <c r="G663" i="156"/>
  <c r="G664" i="156"/>
  <c r="G665" i="156"/>
  <c r="G666" i="156"/>
  <c r="G667" i="156"/>
  <c r="G668" i="156"/>
  <c r="G669" i="156"/>
  <c r="G670" i="156"/>
  <c r="G671" i="156"/>
  <c r="G672" i="156"/>
  <c r="G673" i="156"/>
  <c r="G674" i="156"/>
  <c r="G675" i="156"/>
  <c r="G676" i="156"/>
  <c r="G677" i="156"/>
  <c r="G678" i="156"/>
  <c r="G679" i="156"/>
  <c r="G680" i="156"/>
  <c r="G681" i="156"/>
  <c r="G682" i="156"/>
  <c r="G683" i="156"/>
  <c r="G684" i="156"/>
  <c r="G685" i="156"/>
  <c r="G686" i="156"/>
  <c r="G687" i="156"/>
  <c r="G688" i="156"/>
  <c r="G689" i="156"/>
  <c r="G690" i="156"/>
  <c r="G691" i="156"/>
  <c r="G692" i="156"/>
  <c r="G693" i="156"/>
  <c r="G694" i="156"/>
  <c r="G695" i="156"/>
  <c r="G696" i="156"/>
  <c r="G697" i="156"/>
  <c r="G698" i="156"/>
  <c r="G699" i="156"/>
  <c r="G700" i="156"/>
  <c r="G701" i="156"/>
  <c r="G702" i="156"/>
  <c r="G703" i="156"/>
  <c r="G704" i="156"/>
  <c r="G705" i="156"/>
  <c r="G706" i="156"/>
  <c r="G707" i="156"/>
  <c r="G708" i="156"/>
  <c r="G709" i="156"/>
  <c r="G710" i="156"/>
  <c r="G711" i="156"/>
  <c r="G712" i="156"/>
  <c r="G713" i="156"/>
  <c r="G714" i="156"/>
  <c r="G715" i="156"/>
  <c r="G716" i="156"/>
  <c r="G717" i="156"/>
  <c r="G718" i="156"/>
  <c r="G719" i="156"/>
  <c r="G720" i="156"/>
  <c r="G721" i="156"/>
  <c r="G722" i="156"/>
  <c r="G723" i="156"/>
  <c r="G724" i="156"/>
  <c r="G725" i="156"/>
  <c r="G726" i="156"/>
  <c r="G727" i="156"/>
  <c r="G728" i="156"/>
  <c r="G729" i="156"/>
  <c r="G730" i="156"/>
  <c r="G731" i="156"/>
  <c r="G732" i="156"/>
  <c r="G733" i="156"/>
  <c r="G734" i="156"/>
  <c r="G735" i="156"/>
  <c r="G736" i="156"/>
  <c r="G737" i="156"/>
  <c r="G738" i="156"/>
  <c r="G739" i="156"/>
  <c r="G740" i="156"/>
  <c r="G741" i="156"/>
  <c r="G742" i="156"/>
  <c r="G743" i="156"/>
  <c r="G744" i="156"/>
  <c r="G745" i="156"/>
  <c r="G746" i="156"/>
  <c r="G747" i="156"/>
  <c r="G748" i="156"/>
  <c r="G749" i="156"/>
  <c r="G750" i="156"/>
  <c r="G751" i="156"/>
  <c r="G752" i="156"/>
  <c r="G753" i="156"/>
  <c r="G754" i="156"/>
  <c r="G755" i="156"/>
  <c r="G756" i="156"/>
  <c r="G757" i="156"/>
  <c r="G758" i="156"/>
  <c r="G759" i="156"/>
  <c r="G760" i="156"/>
  <c r="G761" i="156"/>
  <c r="G762" i="156"/>
  <c r="G763" i="156"/>
  <c r="G764" i="156"/>
  <c r="G765" i="156"/>
  <c r="G766" i="156"/>
  <c r="G767" i="156"/>
  <c r="G768" i="156"/>
  <c r="G769" i="156"/>
  <c r="G770" i="156"/>
  <c r="G771" i="156"/>
  <c r="G772" i="156"/>
  <c r="G773" i="156"/>
  <c r="G774" i="156"/>
  <c r="G775" i="156"/>
  <c r="G776" i="156"/>
  <c r="G777" i="156"/>
  <c r="G778" i="156"/>
  <c r="G779" i="156"/>
  <c r="G780" i="156"/>
  <c r="G781" i="156"/>
  <c r="G782" i="156"/>
  <c r="G783" i="156"/>
  <c r="G784" i="156"/>
  <c r="G785" i="156"/>
  <c r="G786" i="156"/>
  <c r="G787" i="156"/>
  <c r="G788" i="156"/>
  <c r="G789" i="156"/>
  <c r="G790" i="156"/>
  <c r="G791" i="156"/>
  <c r="G792" i="156"/>
  <c r="G793" i="156"/>
  <c r="G794" i="156"/>
  <c r="G795" i="156"/>
  <c r="G796" i="156"/>
  <c r="G797" i="156"/>
  <c r="G798" i="156"/>
  <c r="G799" i="156"/>
  <c r="G800" i="156"/>
  <c r="G801" i="156"/>
  <c r="G802" i="156"/>
  <c r="G803" i="156"/>
  <c r="G804" i="156"/>
  <c r="G805" i="156"/>
  <c r="G806" i="156"/>
  <c r="G807" i="156"/>
  <c r="G808" i="156"/>
  <c r="G809" i="156"/>
  <c r="G810" i="156"/>
  <c r="G811" i="156"/>
  <c r="G812" i="156"/>
  <c r="G813" i="156"/>
  <c r="G814" i="156"/>
  <c r="G815" i="156"/>
  <c r="G816" i="156"/>
  <c r="G817" i="156"/>
  <c r="G818" i="156"/>
  <c r="G819" i="156"/>
  <c r="G820" i="156"/>
  <c r="G821" i="156"/>
  <c r="G822" i="156"/>
  <c r="G823" i="156"/>
  <c r="G824" i="156"/>
  <c r="G825" i="156"/>
  <c r="G826" i="156"/>
  <c r="G827" i="156"/>
  <c r="G828" i="156"/>
  <c r="G829" i="156"/>
  <c r="G830" i="156"/>
  <c r="G831" i="156"/>
  <c r="G832" i="156"/>
  <c r="G833" i="156"/>
  <c r="G834" i="156"/>
  <c r="G835" i="156"/>
  <c r="G836" i="156"/>
  <c r="G837" i="156"/>
  <c r="G838" i="156"/>
  <c r="G839" i="156"/>
  <c r="G840" i="156"/>
  <c r="G841" i="156"/>
  <c r="G842" i="156"/>
  <c r="G843" i="156"/>
  <c r="G844" i="156"/>
  <c r="G845" i="156"/>
  <c r="G846" i="156"/>
  <c r="G847" i="156"/>
  <c r="G848" i="156"/>
  <c r="G849" i="156"/>
  <c r="G850" i="156"/>
  <c r="G851" i="156"/>
  <c r="G852" i="156"/>
  <c r="G853" i="156"/>
  <c r="G854" i="156"/>
  <c r="G855" i="156"/>
  <c r="G856" i="156"/>
  <c r="G857" i="156"/>
  <c r="G858" i="156"/>
  <c r="G859" i="156"/>
  <c r="G860" i="156"/>
  <c r="G861" i="156"/>
  <c r="G862" i="156"/>
  <c r="G863" i="156"/>
  <c r="G864" i="156"/>
  <c r="G865" i="156"/>
  <c r="G866" i="156"/>
  <c r="G867" i="156"/>
  <c r="G868" i="156"/>
  <c r="G869" i="156"/>
  <c r="G870" i="156"/>
  <c r="G871" i="156"/>
  <c r="G872" i="156"/>
  <c r="G873" i="156"/>
  <c r="G874" i="156"/>
  <c r="G875" i="156"/>
  <c r="G876" i="156"/>
  <c r="G877" i="156"/>
  <c r="G878" i="156"/>
  <c r="G879" i="156"/>
  <c r="G880" i="156"/>
  <c r="G881" i="156"/>
  <c r="G882" i="156"/>
  <c r="G883" i="156"/>
  <c r="G884" i="156"/>
  <c r="G885" i="156"/>
  <c r="G886" i="156"/>
  <c r="G887" i="156"/>
  <c r="G888" i="156"/>
  <c r="G889" i="156"/>
  <c r="G890" i="156"/>
  <c r="G891" i="156"/>
  <c r="G892" i="156"/>
  <c r="G893" i="156"/>
  <c r="G894" i="156"/>
  <c r="G895" i="156"/>
  <c r="G896" i="156"/>
  <c r="G897" i="156"/>
  <c r="G898" i="156"/>
  <c r="G899" i="156"/>
  <c r="G900" i="156"/>
  <c r="G901" i="156"/>
  <c r="G902" i="156"/>
  <c r="G903" i="156"/>
  <c r="G904" i="156"/>
  <c r="G905" i="156"/>
  <c r="G906" i="156"/>
  <c r="G907" i="156"/>
  <c r="G908" i="156"/>
  <c r="G909" i="156"/>
  <c r="G910" i="156"/>
  <c r="G911" i="156"/>
  <c r="G912" i="156"/>
  <c r="G913" i="156"/>
  <c r="G914" i="156"/>
  <c r="G915" i="156"/>
  <c r="G916" i="156"/>
  <c r="G917" i="156"/>
  <c r="G918" i="156"/>
  <c r="G919" i="156"/>
  <c r="G920" i="156"/>
  <c r="G921" i="156"/>
  <c r="G922" i="156"/>
  <c r="G923" i="156"/>
  <c r="G924" i="156"/>
  <c r="G925" i="156"/>
  <c r="G926" i="156"/>
  <c r="G927" i="156"/>
  <c r="G928" i="156"/>
  <c r="G929" i="156"/>
  <c r="G930" i="156"/>
  <c r="G931" i="156"/>
  <c r="G932" i="156"/>
  <c r="G933" i="156"/>
  <c r="G934" i="156"/>
  <c r="G935" i="156"/>
  <c r="G936" i="156"/>
  <c r="G937" i="156"/>
  <c r="G938" i="156"/>
  <c r="G939" i="156"/>
  <c r="G940" i="156"/>
  <c r="G941" i="156"/>
  <c r="G942" i="156"/>
  <c r="G943" i="156"/>
  <c r="G944" i="156"/>
  <c r="G945" i="156"/>
  <c r="G946" i="156"/>
  <c r="G947" i="156"/>
  <c r="G948" i="156"/>
  <c r="G949" i="156"/>
  <c r="G950" i="156"/>
  <c r="G951" i="156"/>
  <c r="G952" i="156"/>
  <c r="G953" i="156"/>
  <c r="G954" i="156"/>
  <c r="G955" i="156"/>
  <c r="G956" i="156"/>
  <c r="G957" i="156"/>
  <c r="G958" i="156"/>
  <c r="G959" i="156"/>
  <c r="G960" i="156"/>
  <c r="G961" i="156"/>
  <c r="G962" i="156"/>
  <c r="G963" i="156"/>
  <c r="G964" i="156"/>
  <c r="G965" i="156"/>
  <c r="G966" i="156"/>
  <c r="G967" i="156"/>
  <c r="G968" i="156"/>
  <c r="G969" i="156"/>
  <c r="G970" i="156"/>
  <c r="G971" i="156"/>
  <c r="G972" i="156"/>
  <c r="G973" i="156"/>
  <c r="G974" i="156"/>
  <c r="G975" i="156"/>
  <c r="G976" i="156"/>
  <c r="G977" i="156"/>
  <c r="G978" i="156"/>
  <c r="G979" i="156"/>
  <c r="G980" i="156"/>
  <c r="G981" i="156"/>
  <c r="G982" i="156"/>
  <c r="G983" i="156"/>
  <c r="G984" i="156"/>
  <c r="G985" i="156"/>
  <c r="G986" i="156"/>
  <c r="G987" i="156"/>
  <c r="G988" i="156"/>
  <c r="G989" i="156"/>
  <c r="G990" i="156"/>
  <c r="G991" i="156"/>
  <c r="G992" i="156"/>
  <c r="G993" i="156"/>
  <c r="G994" i="156"/>
  <c r="G995" i="156"/>
  <c r="G996" i="156"/>
  <c r="G997" i="156"/>
  <c r="G998" i="156"/>
  <c r="G999" i="156"/>
  <c r="G1000" i="156"/>
  <c r="G1001" i="156"/>
  <c r="G1002" i="156"/>
  <c r="B16" i="164" l="1"/>
  <c r="A16" i="164"/>
  <c r="F260" i="23"/>
  <c r="C16" i="164" l="1"/>
  <c r="D16" i="164"/>
  <c r="E16" i="164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66" i="167"/>
  <c r="A67" i="167"/>
  <c r="A68" i="167"/>
  <c r="A69" i="167"/>
  <c r="A70" i="167"/>
  <c r="A71" i="167"/>
  <c r="A72" i="167"/>
  <c r="A73" i="167"/>
  <c r="A74" i="167"/>
  <c r="A75" i="167"/>
  <c r="A76" i="167"/>
  <c r="A77" i="167"/>
  <c r="A78" i="167"/>
  <c r="A79" i="167"/>
  <c r="A80" i="167"/>
  <c r="A81" i="167"/>
  <c r="A82" i="167"/>
  <c r="A83" i="167"/>
  <c r="A84" i="167"/>
  <c r="A85" i="167"/>
  <c r="A86" i="167"/>
  <c r="A87" i="167"/>
  <c r="A88" i="167"/>
  <c r="A89" i="167"/>
  <c r="A90" i="167"/>
  <c r="A91" i="167"/>
  <c r="A92" i="167"/>
  <c r="A93" i="167"/>
  <c r="A94" i="167"/>
  <c r="A95" i="167"/>
  <c r="A96" i="167"/>
  <c r="A97" i="167"/>
  <c r="A98" i="167"/>
  <c r="A99" i="167"/>
  <c r="A100" i="167"/>
  <c r="A101" i="167"/>
  <c r="A102" i="167"/>
  <c r="A103" i="167"/>
  <c r="A104" i="167"/>
  <c r="A105" i="167"/>
  <c r="A106" i="167"/>
  <c r="A107" i="167"/>
  <c r="A108" i="167"/>
  <c r="A109" i="167"/>
  <c r="A110" i="167"/>
  <c r="A111" i="167"/>
  <c r="A112" i="167"/>
  <c r="A113" i="167"/>
  <c r="A114" i="167"/>
  <c r="A115" i="167"/>
  <c r="A116" i="167"/>
  <c r="A117" i="167"/>
  <c r="A118" i="167"/>
  <c r="A119" i="167"/>
  <c r="A120" i="167"/>
  <c r="A121" i="167"/>
  <c r="A122" i="167"/>
  <c r="A123" i="167"/>
  <c r="A124" i="167"/>
  <c r="A125" i="167"/>
  <c r="A126" i="167"/>
  <c r="A127" i="167"/>
  <c r="A128" i="167"/>
  <c r="A129" i="167"/>
  <c r="A130" i="167"/>
  <c r="A131" i="167"/>
  <c r="A132" i="167"/>
  <c r="A133" i="167"/>
  <c r="A134" i="167"/>
  <c r="A135" i="167"/>
  <c r="A136" i="167"/>
  <c r="A137" i="167"/>
  <c r="A138" i="167"/>
  <c r="A139" i="167"/>
  <c r="A140" i="167"/>
  <c r="A141" i="167"/>
  <c r="A142" i="167"/>
  <c r="A143" i="167"/>
  <c r="A144" i="167"/>
  <c r="A145" i="167"/>
  <c r="A146" i="167"/>
  <c r="A147" i="167"/>
  <c r="A148" i="167"/>
  <c r="A149" i="167"/>
  <c r="A150" i="167"/>
  <c r="A151" i="167"/>
  <c r="A152" i="167"/>
  <c r="A153" i="167"/>
  <c r="A154" i="167"/>
  <c r="A155" i="167"/>
  <c r="A156" i="167"/>
  <c r="A157" i="167"/>
  <c r="A158" i="167"/>
  <c r="A159" i="167"/>
  <c r="A160" i="167"/>
  <c r="A161" i="167"/>
  <c r="A162" i="167"/>
  <c r="A163" i="167"/>
  <c r="A164" i="167"/>
  <c r="A165" i="167"/>
  <c r="A166" i="167"/>
  <c r="A167" i="167"/>
  <c r="A168" i="167"/>
  <c r="A169" i="167"/>
  <c r="A170" i="167"/>
  <c r="A171" i="167"/>
  <c r="A172" i="167"/>
  <c r="A173" i="167"/>
  <c r="A174" i="167"/>
  <c r="A175" i="167"/>
  <c r="A176" i="167"/>
  <c r="A177" i="167"/>
  <c r="A178" i="167"/>
  <c r="A179" i="167"/>
  <c r="A180" i="167"/>
  <c r="A181" i="167"/>
  <c r="A182" i="167"/>
  <c r="A183" i="167"/>
  <c r="A184" i="167"/>
  <c r="A185" i="167"/>
  <c r="A186" i="167"/>
  <c r="A187" i="167"/>
  <c r="A188" i="167"/>
  <c r="A189" i="167"/>
  <c r="A190" i="167"/>
  <c r="A191" i="167"/>
  <c r="A192" i="167"/>
  <c r="A193" i="167"/>
  <c r="A194" i="167"/>
  <c r="A195" i="167"/>
  <c r="A196" i="167"/>
  <c r="A197" i="167"/>
  <c r="A198" i="167"/>
  <c r="A199" i="167"/>
  <c r="A200" i="167"/>
  <c r="A201" i="167"/>
  <c r="A202" i="167"/>
  <c r="A203" i="167"/>
  <c r="A204" i="167"/>
  <c r="A205" i="167"/>
  <c r="A206" i="167"/>
  <c r="A207" i="167"/>
  <c r="A208" i="167"/>
  <c r="A209" i="167"/>
  <c r="A210" i="167"/>
  <c r="A211" i="167"/>
  <c r="A212" i="167"/>
  <c r="A213" i="167"/>
  <c r="A214" i="167"/>
  <c r="A215" i="167"/>
  <c r="A216" i="167"/>
  <c r="A217" i="167"/>
  <c r="A218" i="167"/>
  <c r="A219" i="167"/>
  <c r="A220" i="167"/>
  <c r="A221" i="167"/>
  <c r="A222" i="167"/>
  <c r="A223" i="167"/>
  <c r="A224" i="167"/>
  <c r="A225" i="167"/>
  <c r="A226" i="167"/>
  <c r="A227" i="167"/>
  <c r="A228" i="167"/>
  <c r="A229" i="167"/>
  <c r="A230" i="167"/>
  <c r="A231" i="167"/>
  <c r="A232" i="167"/>
  <c r="A233" i="167"/>
  <c r="A234" i="167"/>
  <c r="A235" i="167"/>
  <c r="A236" i="167"/>
  <c r="A237" i="167"/>
  <c r="A238" i="167"/>
  <c r="A239" i="167"/>
  <c r="A240" i="167"/>
  <c r="A241" i="167"/>
  <c r="A242" i="167"/>
  <c r="A243" i="167"/>
  <c r="A244" i="167"/>
  <c r="A245" i="167"/>
  <c r="A246" i="167"/>
  <c r="A247" i="167"/>
  <c r="A248" i="167"/>
  <c r="A249" i="167"/>
  <c r="A250" i="167"/>
  <c r="A251" i="167"/>
  <c r="A252" i="167"/>
  <c r="A253" i="167"/>
  <c r="A254" i="167"/>
  <c r="A255" i="167"/>
  <c r="A256" i="167"/>
  <c r="A257" i="167"/>
  <c r="A258" i="167"/>
  <c r="A259" i="167"/>
  <c r="A260" i="167"/>
  <c r="A261" i="167"/>
  <c r="A262" i="167"/>
  <c r="A263" i="167"/>
  <c r="A264" i="167"/>
  <c r="A265" i="167"/>
  <c r="A16" i="167"/>
  <c r="A17" i="166"/>
  <c r="A18" i="166"/>
  <c r="A19" i="166"/>
  <c r="A20" i="166"/>
  <c r="A21" i="166"/>
  <c r="A22" i="166"/>
  <c r="A23" i="166"/>
  <c r="A24" i="166"/>
  <c r="A25" i="166"/>
  <c r="A26" i="166"/>
  <c r="A27" i="166"/>
  <c r="A28" i="166"/>
  <c r="A29" i="166"/>
  <c r="A30" i="166"/>
  <c r="A31" i="166"/>
  <c r="A32" i="166"/>
  <c r="A33" i="166"/>
  <c r="A34" i="166"/>
  <c r="A35" i="166"/>
  <c r="A36" i="166"/>
  <c r="A37" i="166"/>
  <c r="A38" i="166"/>
  <c r="A39" i="166"/>
  <c r="A40" i="166"/>
  <c r="A41" i="166"/>
  <c r="A42" i="166"/>
  <c r="A43" i="166"/>
  <c r="A44" i="166"/>
  <c r="A45" i="166"/>
  <c r="A46" i="166"/>
  <c r="A47" i="166"/>
  <c r="A48" i="166"/>
  <c r="A49" i="166"/>
  <c r="A50" i="166"/>
  <c r="A51" i="166"/>
  <c r="A52" i="166"/>
  <c r="A53" i="166"/>
  <c r="A54" i="166"/>
  <c r="A55" i="166"/>
  <c r="A56" i="166"/>
  <c r="A57" i="166"/>
  <c r="A58" i="166"/>
  <c r="A59" i="166"/>
  <c r="A60" i="166"/>
  <c r="A61" i="166"/>
  <c r="A62" i="166"/>
  <c r="A63" i="166"/>
  <c r="A64" i="166"/>
  <c r="A65" i="166"/>
  <c r="A66" i="166"/>
  <c r="A67" i="166"/>
  <c r="A68" i="166"/>
  <c r="A69" i="166"/>
  <c r="A70" i="166"/>
  <c r="A71" i="166"/>
  <c r="A72" i="166"/>
  <c r="A73" i="166"/>
  <c r="A74" i="166"/>
  <c r="A75" i="166"/>
  <c r="A76" i="166"/>
  <c r="A77" i="166"/>
  <c r="A78" i="166"/>
  <c r="A79" i="166"/>
  <c r="A80" i="166"/>
  <c r="A81" i="166"/>
  <c r="A82" i="166"/>
  <c r="A83" i="166"/>
  <c r="A84" i="166"/>
  <c r="A85" i="166"/>
  <c r="A86" i="166"/>
  <c r="A87" i="166"/>
  <c r="A88" i="166"/>
  <c r="A89" i="166"/>
  <c r="A90" i="166"/>
  <c r="A91" i="166"/>
  <c r="A92" i="166"/>
  <c r="A93" i="166"/>
  <c r="A94" i="166"/>
  <c r="A95" i="166"/>
  <c r="A96" i="166"/>
  <c r="A97" i="166"/>
  <c r="A98" i="166"/>
  <c r="A99" i="166"/>
  <c r="A100" i="166"/>
  <c r="A101" i="166"/>
  <c r="A102" i="166"/>
  <c r="A103" i="166"/>
  <c r="A104" i="166"/>
  <c r="A105" i="166"/>
  <c r="A106" i="166"/>
  <c r="A107" i="166"/>
  <c r="A108" i="166"/>
  <c r="A109" i="166"/>
  <c r="A110" i="166"/>
  <c r="A111" i="166"/>
  <c r="A112" i="166"/>
  <c r="A113" i="166"/>
  <c r="A114" i="166"/>
  <c r="A115" i="166"/>
  <c r="A116" i="166"/>
  <c r="A117" i="166"/>
  <c r="A118" i="166"/>
  <c r="A119" i="166"/>
  <c r="A120" i="166"/>
  <c r="A121" i="166"/>
  <c r="A122" i="166"/>
  <c r="A123" i="166"/>
  <c r="A124" i="166"/>
  <c r="A125" i="166"/>
  <c r="A126" i="166"/>
  <c r="A127" i="166"/>
  <c r="A128" i="166"/>
  <c r="A129" i="166"/>
  <c r="A130" i="166"/>
  <c r="A131" i="166"/>
  <c r="A132" i="166"/>
  <c r="A133" i="166"/>
  <c r="A134" i="166"/>
  <c r="A135" i="166"/>
  <c r="A136" i="166"/>
  <c r="A137" i="166"/>
  <c r="A138" i="166"/>
  <c r="A139" i="166"/>
  <c r="A140" i="166"/>
  <c r="A141" i="166"/>
  <c r="A142" i="166"/>
  <c r="A143" i="166"/>
  <c r="A144" i="166"/>
  <c r="A145" i="166"/>
  <c r="A146" i="166"/>
  <c r="A147" i="166"/>
  <c r="A148" i="166"/>
  <c r="A149" i="166"/>
  <c r="A150" i="166"/>
  <c r="A151" i="166"/>
  <c r="A152" i="166"/>
  <c r="A153" i="166"/>
  <c r="A154" i="166"/>
  <c r="A155" i="166"/>
  <c r="A156" i="166"/>
  <c r="A157" i="166"/>
  <c r="A158" i="166"/>
  <c r="A159" i="166"/>
  <c r="A160" i="166"/>
  <c r="A161" i="166"/>
  <c r="A162" i="166"/>
  <c r="A163" i="166"/>
  <c r="A164" i="166"/>
  <c r="A165" i="166"/>
  <c r="A166" i="166"/>
  <c r="A167" i="166"/>
  <c r="A168" i="166"/>
  <c r="A169" i="166"/>
  <c r="A170" i="166"/>
  <c r="A171" i="166"/>
  <c r="A172" i="166"/>
  <c r="A173" i="166"/>
  <c r="A174" i="166"/>
  <c r="A175" i="166"/>
  <c r="A176" i="166"/>
  <c r="A177" i="166"/>
  <c r="A178" i="166"/>
  <c r="A179" i="166"/>
  <c r="A180" i="166"/>
  <c r="A181" i="166"/>
  <c r="A182" i="166"/>
  <c r="A183" i="166"/>
  <c r="A184" i="166"/>
  <c r="A185" i="166"/>
  <c r="A186" i="166"/>
  <c r="A187" i="166"/>
  <c r="A188" i="166"/>
  <c r="A189" i="166"/>
  <c r="A190" i="166"/>
  <c r="A191" i="166"/>
  <c r="A192" i="166"/>
  <c r="A193" i="166"/>
  <c r="A194" i="166"/>
  <c r="A195" i="166"/>
  <c r="A196" i="166"/>
  <c r="A197" i="166"/>
  <c r="A198" i="166"/>
  <c r="A199" i="166"/>
  <c r="A200" i="166"/>
  <c r="A201" i="166"/>
  <c r="A202" i="166"/>
  <c r="A203" i="166"/>
  <c r="A204" i="166"/>
  <c r="A205" i="166"/>
  <c r="A206" i="166"/>
  <c r="A207" i="166"/>
  <c r="A208" i="166"/>
  <c r="A209" i="166"/>
  <c r="A210" i="166"/>
  <c r="A211" i="166"/>
  <c r="A212" i="166"/>
  <c r="A213" i="166"/>
  <c r="A214" i="166"/>
  <c r="A215" i="166"/>
  <c r="A216" i="166"/>
  <c r="A217" i="166"/>
  <c r="A218" i="166"/>
  <c r="A219" i="166"/>
  <c r="A220" i="166"/>
  <c r="A221" i="166"/>
  <c r="A222" i="166"/>
  <c r="A223" i="166"/>
  <c r="A224" i="166"/>
  <c r="A225" i="166"/>
  <c r="A226" i="166"/>
  <c r="A227" i="166"/>
  <c r="A228" i="166"/>
  <c r="A229" i="166"/>
  <c r="A230" i="166"/>
  <c r="A231" i="166"/>
  <c r="A232" i="166"/>
  <c r="A233" i="166"/>
  <c r="A234" i="166"/>
  <c r="A235" i="166"/>
  <c r="A236" i="166"/>
  <c r="A237" i="166"/>
  <c r="A238" i="166"/>
  <c r="A239" i="166"/>
  <c r="A240" i="166"/>
  <c r="A241" i="166"/>
  <c r="A242" i="166"/>
  <c r="A243" i="166"/>
  <c r="A244" i="166"/>
  <c r="A245" i="166"/>
  <c r="A246" i="166"/>
  <c r="A247" i="166"/>
  <c r="A248" i="166"/>
  <c r="A249" i="166"/>
  <c r="A250" i="166"/>
  <c r="A251" i="166"/>
  <c r="A252" i="166"/>
  <c r="A253" i="166"/>
  <c r="A254" i="166"/>
  <c r="A255" i="166"/>
  <c r="A256" i="166"/>
  <c r="A257" i="166"/>
  <c r="A258" i="166"/>
  <c r="A259" i="166"/>
  <c r="A260" i="166"/>
  <c r="A261" i="166"/>
  <c r="A262" i="166"/>
  <c r="A263" i="166"/>
  <c r="A264" i="166"/>
  <c r="A265" i="166"/>
  <c r="A16" i="166"/>
  <c r="A17" i="165"/>
  <c r="A18" i="165"/>
  <c r="A19" i="165"/>
  <c r="A20" i="165"/>
  <c r="A21" i="165"/>
  <c r="A22" i="165"/>
  <c r="A23" i="165"/>
  <c r="A24" i="165"/>
  <c r="A25" i="165"/>
  <c r="A26" i="165"/>
  <c r="A27" i="165"/>
  <c r="A28" i="165"/>
  <c r="A29" i="165"/>
  <c r="A30" i="165"/>
  <c r="A31" i="165"/>
  <c r="A32" i="165"/>
  <c r="A33" i="165"/>
  <c r="A34" i="165"/>
  <c r="A35" i="165"/>
  <c r="A36" i="165"/>
  <c r="A37" i="165"/>
  <c r="A38" i="165"/>
  <c r="A39" i="165"/>
  <c r="A40" i="165"/>
  <c r="A41" i="165"/>
  <c r="A42" i="165"/>
  <c r="A43" i="165"/>
  <c r="A44" i="165"/>
  <c r="A45" i="165"/>
  <c r="A46" i="165"/>
  <c r="A47" i="165"/>
  <c r="A48" i="165"/>
  <c r="A49" i="165"/>
  <c r="A50" i="165"/>
  <c r="A51" i="165"/>
  <c r="A52" i="165"/>
  <c r="A53" i="165"/>
  <c r="A54" i="165"/>
  <c r="A55" i="165"/>
  <c r="A56" i="165"/>
  <c r="A57" i="165"/>
  <c r="A58" i="165"/>
  <c r="A59" i="165"/>
  <c r="A60" i="165"/>
  <c r="A61" i="165"/>
  <c r="A62" i="165"/>
  <c r="A63" i="165"/>
  <c r="A64" i="165"/>
  <c r="A65" i="165"/>
  <c r="A66" i="165"/>
  <c r="A67" i="165"/>
  <c r="A68" i="165"/>
  <c r="A69" i="165"/>
  <c r="A70" i="165"/>
  <c r="A71" i="165"/>
  <c r="A72" i="165"/>
  <c r="A73" i="165"/>
  <c r="A74" i="165"/>
  <c r="A75" i="165"/>
  <c r="A76" i="165"/>
  <c r="A77" i="165"/>
  <c r="A78" i="165"/>
  <c r="A79" i="165"/>
  <c r="A80" i="165"/>
  <c r="A81" i="165"/>
  <c r="A82" i="165"/>
  <c r="A83" i="165"/>
  <c r="A84" i="165"/>
  <c r="A85" i="165"/>
  <c r="A86" i="165"/>
  <c r="A87" i="165"/>
  <c r="A88" i="165"/>
  <c r="A89" i="165"/>
  <c r="A90" i="165"/>
  <c r="A91" i="165"/>
  <c r="A92" i="165"/>
  <c r="A93" i="165"/>
  <c r="A94" i="165"/>
  <c r="A95" i="165"/>
  <c r="A96" i="165"/>
  <c r="A97" i="165"/>
  <c r="A98" i="165"/>
  <c r="A99" i="165"/>
  <c r="A100" i="165"/>
  <c r="A101" i="165"/>
  <c r="A102" i="165"/>
  <c r="A103" i="165"/>
  <c r="A104" i="165"/>
  <c r="A105" i="165"/>
  <c r="A106" i="165"/>
  <c r="A107" i="165"/>
  <c r="A108" i="165"/>
  <c r="A109" i="165"/>
  <c r="A110" i="165"/>
  <c r="A111" i="165"/>
  <c r="A112" i="165"/>
  <c r="A113" i="165"/>
  <c r="A114" i="165"/>
  <c r="A115" i="165"/>
  <c r="A116" i="165"/>
  <c r="A117" i="165"/>
  <c r="A118" i="165"/>
  <c r="A119" i="165"/>
  <c r="A120" i="165"/>
  <c r="A121" i="165"/>
  <c r="A122" i="165"/>
  <c r="A123" i="165"/>
  <c r="A124" i="165"/>
  <c r="A125" i="165"/>
  <c r="A126" i="165"/>
  <c r="A127" i="165"/>
  <c r="A128" i="165"/>
  <c r="A129" i="165"/>
  <c r="A130" i="165"/>
  <c r="A131" i="165"/>
  <c r="A132" i="165"/>
  <c r="A133" i="165"/>
  <c r="A134" i="165"/>
  <c r="A135" i="165"/>
  <c r="A136" i="165"/>
  <c r="A137" i="165"/>
  <c r="A138" i="165"/>
  <c r="A139" i="165"/>
  <c r="A140" i="165"/>
  <c r="A141" i="165"/>
  <c r="A142" i="165"/>
  <c r="A143" i="165"/>
  <c r="A144" i="165"/>
  <c r="A145" i="165"/>
  <c r="A146" i="165"/>
  <c r="A147" i="165"/>
  <c r="A148" i="165"/>
  <c r="A149" i="165"/>
  <c r="A150" i="165"/>
  <c r="A151" i="165"/>
  <c r="A152" i="165"/>
  <c r="A153" i="165"/>
  <c r="A154" i="165"/>
  <c r="A155" i="165"/>
  <c r="A156" i="165"/>
  <c r="A157" i="165"/>
  <c r="A158" i="165"/>
  <c r="A159" i="165"/>
  <c r="A160" i="165"/>
  <c r="A161" i="165"/>
  <c r="A162" i="165"/>
  <c r="A163" i="165"/>
  <c r="A164" i="165"/>
  <c r="A165" i="165"/>
  <c r="A166" i="165"/>
  <c r="A167" i="165"/>
  <c r="A168" i="165"/>
  <c r="A169" i="165"/>
  <c r="A170" i="165"/>
  <c r="A171" i="165"/>
  <c r="A172" i="165"/>
  <c r="A173" i="165"/>
  <c r="A174" i="165"/>
  <c r="A175" i="165"/>
  <c r="A176" i="165"/>
  <c r="A177" i="165"/>
  <c r="A178" i="165"/>
  <c r="A179" i="165"/>
  <c r="A180" i="165"/>
  <c r="A181" i="165"/>
  <c r="A182" i="165"/>
  <c r="A183" i="165"/>
  <c r="A184" i="165"/>
  <c r="A185" i="165"/>
  <c r="A186" i="165"/>
  <c r="A187" i="165"/>
  <c r="A188" i="165"/>
  <c r="A189" i="165"/>
  <c r="A190" i="165"/>
  <c r="A191" i="165"/>
  <c r="A192" i="165"/>
  <c r="A193" i="165"/>
  <c r="A194" i="165"/>
  <c r="A195" i="165"/>
  <c r="A196" i="165"/>
  <c r="A197" i="165"/>
  <c r="A198" i="165"/>
  <c r="A199" i="165"/>
  <c r="A200" i="165"/>
  <c r="A201" i="165"/>
  <c r="A202" i="165"/>
  <c r="A203" i="165"/>
  <c r="A204" i="165"/>
  <c r="A205" i="165"/>
  <c r="A206" i="165"/>
  <c r="A207" i="165"/>
  <c r="A208" i="165"/>
  <c r="A209" i="165"/>
  <c r="A210" i="165"/>
  <c r="A211" i="165"/>
  <c r="A212" i="165"/>
  <c r="A213" i="165"/>
  <c r="A214" i="165"/>
  <c r="A215" i="165"/>
  <c r="A216" i="165"/>
  <c r="A217" i="165"/>
  <c r="A218" i="165"/>
  <c r="A219" i="165"/>
  <c r="A220" i="165"/>
  <c r="A221" i="165"/>
  <c r="A222" i="165"/>
  <c r="A223" i="165"/>
  <c r="A224" i="165"/>
  <c r="A225" i="165"/>
  <c r="A226" i="165"/>
  <c r="A227" i="165"/>
  <c r="A228" i="165"/>
  <c r="A229" i="165"/>
  <c r="A230" i="165"/>
  <c r="A231" i="165"/>
  <c r="A232" i="165"/>
  <c r="A233" i="165"/>
  <c r="A234" i="165"/>
  <c r="A235" i="165"/>
  <c r="A236" i="165"/>
  <c r="A237" i="165"/>
  <c r="A238" i="165"/>
  <c r="A239" i="165"/>
  <c r="A240" i="165"/>
  <c r="A241" i="165"/>
  <c r="A242" i="165"/>
  <c r="A243" i="165"/>
  <c r="A244" i="165"/>
  <c r="A245" i="165"/>
  <c r="A246" i="165"/>
  <c r="A247" i="165"/>
  <c r="A248" i="165"/>
  <c r="A249" i="165"/>
  <c r="A250" i="165"/>
  <c r="A251" i="165"/>
  <c r="A252" i="165"/>
  <c r="A253" i="165"/>
  <c r="A254" i="165"/>
  <c r="A255" i="165"/>
  <c r="A256" i="165"/>
  <c r="A257" i="165"/>
  <c r="A258" i="165"/>
  <c r="A259" i="165"/>
  <c r="A260" i="165"/>
  <c r="A261" i="165"/>
  <c r="A262" i="165"/>
  <c r="A263" i="165"/>
  <c r="A264" i="165"/>
  <c r="A265" i="165"/>
  <c r="A16" i="165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66" i="164"/>
  <c r="A67" i="164"/>
  <c r="A68" i="164"/>
  <c r="A69" i="164"/>
  <c r="A70" i="164"/>
  <c r="A71" i="164"/>
  <c r="A72" i="164"/>
  <c r="A73" i="164"/>
  <c r="A74" i="164"/>
  <c r="A75" i="164"/>
  <c r="A76" i="164"/>
  <c r="A77" i="164"/>
  <c r="A78" i="164"/>
  <c r="A79" i="164"/>
  <c r="A80" i="164"/>
  <c r="A81" i="164"/>
  <c r="A82" i="164"/>
  <c r="A83" i="164"/>
  <c r="A84" i="164"/>
  <c r="A85" i="164"/>
  <c r="A86" i="164"/>
  <c r="A87" i="164"/>
  <c r="A88" i="164"/>
  <c r="A89" i="164"/>
  <c r="A90" i="164"/>
  <c r="A91" i="164"/>
  <c r="A92" i="164"/>
  <c r="A93" i="164"/>
  <c r="A94" i="164"/>
  <c r="A95" i="164"/>
  <c r="A96" i="164"/>
  <c r="A97" i="164"/>
  <c r="A98" i="164"/>
  <c r="A99" i="164"/>
  <c r="A100" i="164"/>
  <c r="A101" i="164"/>
  <c r="A102" i="164"/>
  <c r="A103" i="164"/>
  <c r="A104" i="164"/>
  <c r="A105" i="164"/>
  <c r="A106" i="164"/>
  <c r="A107" i="164"/>
  <c r="A108" i="164"/>
  <c r="A109" i="164"/>
  <c r="A110" i="164"/>
  <c r="A111" i="164"/>
  <c r="A112" i="164"/>
  <c r="A113" i="164"/>
  <c r="A114" i="164"/>
  <c r="A115" i="164"/>
  <c r="A116" i="164"/>
  <c r="A117" i="164"/>
  <c r="A118" i="164"/>
  <c r="A119" i="164"/>
  <c r="A120" i="164"/>
  <c r="A121" i="164"/>
  <c r="A122" i="164"/>
  <c r="A123" i="164"/>
  <c r="A124" i="164"/>
  <c r="A125" i="164"/>
  <c r="A126" i="164"/>
  <c r="A127" i="164"/>
  <c r="A128" i="164"/>
  <c r="A129" i="164"/>
  <c r="A130" i="164"/>
  <c r="A131" i="164"/>
  <c r="A132" i="164"/>
  <c r="A133" i="164"/>
  <c r="A134" i="164"/>
  <c r="A135" i="164"/>
  <c r="A136" i="164"/>
  <c r="A137" i="164"/>
  <c r="A138" i="164"/>
  <c r="A139" i="164"/>
  <c r="A140" i="164"/>
  <c r="A141" i="164"/>
  <c r="A142" i="164"/>
  <c r="A143" i="164"/>
  <c r="A144" i="164"/>
  <c r="A145" i="164"/>
  <c r="A146" i="164"/>
  <c r="A147" i="164"/>
  <c r="A148" i="164"/>
  <c r="A149" i="164"/>
  <c r="A150" i="164"/>
  <c r="A151" i="164"/>
  <c r="A152" i="164"/>
  <c r="A153" i="164"/>
  <c r="A154" i="164"/>
  <c r="A155" i="164"/>
  <c r="A156" i="164"/>
  <c r="A157" i="164"/>
  <c r="A158" i="164"/>
  <c r="A159" i="164"/>
  <c r="A160" i="164"/>
  <c r="A161" i="164"/>
  <c r="A162" i="164"/>
  <c r="A163" i="164"/>
  <c r="A164" i="164"/>
  <c r="A165" i="164"/>
  <c r="A166" i="164"/>
  <c r="A167" i="164"/>
  <c r="A168" i="164"/>
  <c r="A169" i="164"/>
  <c r="A170" i="164"/>
  <c r="A171" i="164"/>
  <c r="A172" i="164"/>
  <c r="A173" i="164"/>
  <c r="A174" i="164"/>
  <c r="A175" i="164"/>
  <c r="A176" i="164"/>
  <c r="A177" i="164"/>
  <c r="A178" i="164"/>
  <c r="A179" i="164"/>
  <c r="A180" i="164"/>
  <c r="A181" i="164"/>
  <c r="A182" i="164"/>
  <c r="A183" i="164"/>
  <c r="A184" i="164"/>
  <c r="A185" i="164"/>
  <c r="A186" i="164"/>
  <c r="A187" i="164"/>
  <c r="A188" i="164"/>
  <c r="A189" i="164"/>
  <c r="A190" i="164"/>
  <c r="A191" i="164"/>
  <c r="A192" i="164"/>
  <c r="A193" i="164"/>
  <c r="A194" i="164"/>
  <c r="A195" i="164"/>
  <c r="A196" i="164"/>
  <c r="A197" i="164"/>
  <c r="A198" i="164"/>
  <c r="A199" i="164"/>
  <c r="A200" i="164"/>
  <c r="A201" i="164"/>
  <c r="A202" i="164"/>
  <c r="A203" i="164"/>
  <c r="A204" i="164"/>
  <c r="A205" i="164"/>
  <c r="A206" i="164"/>
  <c r="A207" i="164"/>
  <c r="A208" i="164"/>
  <c r="A209" i="164"/>
  <c r="A210" i="164"/>
  <c r="A211" i="164"/>
  <c r="A212" i="164"/>
  <c r="A213" i="164"/>
  <c r="A214" i="164"/>
  <c r="A215" i="164"/>
  <c r="A216" i="164"/>
  <c r="A217" i="164"/>
  <c r="A218" i="164"/>
  <c r="A219" i="164"/>
  <c r="A220" i="164"/>
  <c r="A221" i="164"/>
  <c r="A222" i="164"/>
  <c r="A223" i="164"/>
  <c r="A224" i="164"/>
  <c r="A225" i="164"/>
  <c r="A226" i="164"/>
  <c r="A227" i="164"/>
  <c r="A228" i="164"/>
  <c r="A229" i="164"/>
  <c r="A230" i="164"/>
  <c r="A231" i="164"/>
  <c r="A232" i="164"/>
  <c r="A233" i="164"/>
  <c r="A234" i="164"/>
  <c r="A235" i="164"/>
  <c r="A236" i="164"/>
  <c r="A237" i="164"/>
  <c r="A238" i="164"/>
  <c r="A239" i="164"/>
  <c r="A240" i="164"/>
  <c r="A241" i="164"/>
  <c r="A242" i="164"/>
  <c r="A243" i="164"/>
  <c r="A244" i="164"/>
  <c r="A245" i="164"/>
  <c r="A246" i="164"/>
  <c r="A247" i="164"/>
  <c r="A248" i="164"/>
  <c r="A249" i="164"/>
  <c r="A250" i="164"/>
  <c r="A251" i="164"/>
  <c r="A252" i="164"/>
  <c r="A253" i="164"/>
  <c r="A254" i="164"/>
  <c r="A255" i="164"/>
  <c r="A256" i="164"/>
  <c r="A257" i="164"/>
  <c r="A258" i="164"/>
  <c r="A259" i="164"/>
  <c r="A260" i="164"/>
  <c r="A261" i="164"/>
  <c r="A262" i="164"/>
  <c r="A263" i="164"/>
  <c r="A264" i="164"/>
  <c r="A265" i="16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150" i="24"/>
  <c r="A151" i="24"/>
  <c r="A152" i="24"/>
  <c r="A153" i="24"/>
  <c r="A154" i="24"/>
  <c r="A155" i="24"/>
  <c r="A156" i="24"/>
  <c r="A157" i="24"/>
  <c r="A158" i="24"/>
  <c r="A159" i="24"/>
  <c r="A160" i="24"/>
  <c r="A161" i="24"/>
  <c r="A162" i="24"/>
  <c r="A163" i="24"/>
  <c r="A164" i="24"/>
  <c r="A165" i="24"/>
  <c r="A166" i="24"/>
  <c r="A167" i="24"/>
  <c r="A168" i="24"/>
  <c r="A169" i="24"/>
  <c r="A170" i="24"/>
  <c r="A171" i="24"/>
  <c r="A172" i="24"/>
  <c r="A173" i="24"/>
  <c r="A174" i="24"/>
  <c r="A175" i="24"/>
  <c r="A176" i="24"/>
  <c r="A177" i="24"/>
  <c r="A178" i="24"/>
  <c r="A179" i="24"/>
  <c r="A180" i="24"/>
  <c r="A181" i="24"/>
  <c r="A182" i="24"/>
  <c r="A183" i="24"/>
  <c r="A184" i="24"/>
  <c r="A185" i="24"/>
  <c r="A186" i="24"/>
  <c r="A187" i="24"/>
  <c r="A188" i="24"/>
  <c r="A189" i="24"/>
  <c r="A190" i="24"/>
  <c r="A191" i="24"/>
  <c r="A192" i="24"/>
  <c r="A193" i="24"/>
  <c r="A194" i="24"/>
  <c r="A195" i="24"/>
  <c r="A196" i="24"/>
  <c r="A197" i="24"/>
  <c r="A198" i="24"/>
  <c r="A199" i="24"/>
  <c r="A200" i="24"/>
  <c r="A201" i="24"/>
  <c r="A202" i="24"/>
  <c r="A203" i="24"/>
  <c r="A204" i="24"/>
  <c r="A205" i="24"/>
  <c r="A206" i="24"/>
  <c r="A207" i="24"/>
  <c r="A208" i="24"/>
  <c r="A209" i="24"/>
  <c r="A210" i="24"/>
  <c r="A211" i="24"/>
  <c r="A212" i="24"/>
  <c r="A213" i="24"/>
  <c r="A214" i="24"/>
  <c r="A215" i="24"/>
  <c r="A216" i="24"/>
  <c r="A217" i="24"/>
  <c r="A218" i="24"/>
  <c r="A219" i="24"/>
  <c r="A220" i="24"/>
  <c r="A221" i="24"/>
  <c r="A222" i="24"/>
  <c r="A223" i="24"/>
  <c r="A224" i="24"/>
  <c r="A225" i="24"/>
  <c r="A226" i="24"/>
  <c r="A227" i="24"/>
  <c r="A228" i="24"/>
  <c r="A229" i="24"/>
  <c r="A230" i="24"/>
  <c r="A231" i="24"/>
  <c r="A232" i="24"/>
  <c r="A233" i="24"/>
  <c r="A234" i="24"/>
  <c r="A235" i="24"/>
  <c r="A236" i="24"/>
  <c r="A237" i="24"/>
  <c r="A238" i="24"/>
  <c r="A239" i="24"/>
  <c r="A240" i="24"/>
  <c r="A241" i="24"/>
  <c r="A242" i="24"/>
  <c r="A243" i="24"/>
  <c r="A244" i="24"/>
  <c r="A245" i="24"/>
  <c r="A246" i="24"/>
  <c r="A247" i="24"/>
  <c r="A248" i="24"/>
  <c r="A249" i="24"/>
  <c r="A250" i="24"/>
  <c r="A251" i="24"/>
  <c r="A252" i="24"/>
  <c r="A253" i="24"/>
  <c r="A254" i="24"/>
  <c r="A255" i="24"/>
  <c r="A256" i="24"/>
  <c r="A257" i="24"/>
  <c r="A258" i="24"/>
  <c r="A259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B66" i="164"/>
  <c r="B67" i="164"/>
  <c r="B68" i="164"/>
  <c r="B69" i="164"/>
  <c r="B70" i="164"/>
  <c r="B71" i="164"/>
  <c r="B72" i="164"/>
  <c r="B73" i="164"/>
  <c r="B74" i="164"/>
  <c r="B75" i="164"/>
  <c r="B76" i="164"/>
  <c r="B77" i="164"/>
  <c r="B78" i="164"/>
  <c r="B79" i="164"/>
  <c r="B80" i="164"/>
  <c r="B81" i="164"/>
  <c r="B82" i="164"/>
  <c r="B83" i="164"/>
  <c r="B84" i="164"/>
  <c r="B85" i="164"/>
  <c r="B86" i="164"/>
  <c r="B87" i="164"/>
  <c r="B88" i="164"/>
  <c r="B89" i="164"/>
  <c r="B90" i="164"/>
  <c r="B91" i="164"/>
  <c r="B92" i="164"/>
  <c r="B93" i="164"/>
  <c r="B94" i="164"/>
  <c r="B95" i="164"/>
  <c r="B96" i="164"/>
  <c r="B97" i="164"/>
  <c r="B98" i="164"/>
  <c r="B99" i="164"/>
  <c r="B100" i="164"/>
  <c r="B101" i="164"/>
  <c r="B102" i="164"/>
  <c r="B103" i="164"/>
  <c r="B104" i="164"/>
  <c r="B105" i="164"/>
  <c r="B106" i="164"/>
  <c r="B107" i="164"/>
  <c r="B108" i="164"/>
  <c r="B109" i="164"/>
  <c r="B110" i="164"/>
  <c r="B111" i="164"/>
  <c r="B112" i="164"/>
  <c r="B113" i="164"/>
  <c r="B114" i="164"/>
  <c r="B115" i="164"/>
  <c r="B116" i="164"/>
  <c r="B117" i="164"/>
  <c r="B118" i="164"/>
  <c r="B119" i="164"/>
  <c r="B120" i="164"/>
  <c r="B121" i="164"/>
  <c r="B122" i="164"/>
  <c r="B123" i="164"/>
  <c r="B124" i="164"/>
  <c r="B125" i="164"/>
  <c r="B126" i="164"/>
  <c r="B127" i="164"/>
  <c r="B128" i="164"/>
  <c r="B129" i="164"/>
  <c r="B130" i="164"/>
  <c r="B131" i="164"/>
  <c r="B132" i="164"/>
  <c r="B133" i="164"/>
  <c r="B134" i="164"/>
  <c r="B135" i="164"/>
  <c r="B136" i="164"/>
  <c r="B137" i="164"/>
  <c r="B138" i="164"/>
  <c r="B139" i="164"/>
  <c r="B140" i="164"/>
  <c r="B141" i="164"/>
  <c r="B142" i="164"/>
  <c r="B143" i="164"/>
  <c r="B144" i="164"/>
  <c r="B145" i="164"/>
  <c r="B146" i="164"/>
  <c r="B147" i="164"/>
  <c r="B148" i="164"/>
  <c r="B149" i="164"/>
  <c r="B150" i="164"/>
  <c r="B151" i="164"/>
  <c r="B152" i="164"/>
  <c r="B153" i="164"/>
  <c r="B154" i="164"/>
  <c r="B155" i="164"/>
  <c r="B156" i="164"/>
  <c r="B157" i="164"/>
  <c r="B158" i="164"/>
  <c r="B159" i="164"/>
  <c r="B160" i="164"/>
  <c r="B161" i="164"/>
  <c r="B162" i="164"/>
  <c r="B163" i="164"/>
  <c r="B164" i="164"/>
  <c r="B165" i="164"/>
  <c r="B166" i="164"/>
  <c r="B167" i="164"/>
  <c r="B168" i="164"/>
  <c r="B169" i="164"/>
  <c r="B170" i="164"/>
  <c r="B171" i="164"/>
  <c r="B172" i="164"/>
  <c r="B173" i="164"/>
  <c r="B174" i="164"/>
  <c r="B175" i="164"/>
  <c r="B176" i="164"/>
  <c r="B177" i="164"/>
  <c r="B178" i="164"/>
  <c r="B179" i="164"/>
  <c r="B180" i="164"/>
  <c r="B181" i="164"/>
  <c r="B182" i="164"/>
  <c r="B183" i="164"/>
  <c r="B184" i="164"/>
  <c r="B185" i="164"/>
  <c r="B186" i="164"/>
  <c r="B187" i="164"/>
  <c r="B188" i="164"/>
  <c r="B189" i="164"/>
  <c r="B190" i="164"/>
  <c r="B191" i="164"/>
  <c r="B192" i="164"/>
  <c r="B193" i="164"/>
  <c r="B194" i="164"/>
  <c r="B195" i="164"/>
  <c r="B196" i="164"/>
  <c r="B197" i="164"/>
  <c r="B198" i="164"/>
  <c r="B199" i="164"/>
  <c r="B200" i="164"/>
  <c r="B201" i="164"/>
  <c r="B202" i="164"/>
  <c r="B203" i="164"/>
  <c r="B204" i="164"/>
  <c r="B205" i="164"/>
  <c r="B206" i="164"/>
  <c r="B207" i="164"/>
  <c r="B208" i="164"/>
  <c r="B209" i="164"/>
  <c r="B210" i="164"/>
  <c r="B211" i="164"/>
  <c r="B212" i="164"/>
  <c r="B213" i="164"/>
  <c r="B214" i="164"/>
  <c r="B215" i="164"/>
  <c r="B216" i="164"/>
  <c r="B217" i="164"/>
  <c r="B218" i="164"/>
  <c r="B219" i="164"/>
  <c r="B220" i="164"/>
  <c r="B221" i="164"/>
  <c r="B222" i="164"/>
  <c r="B223" i="164"/>
  <c r="B224" i="164"/>
  <c r="B225" i="164"/>
  <c r="B226" i="164"/>
  <c r="B227" i="164"/>
  <c r="B228" i="164"/>
  <c r="B229" i="164"/>
  <c r="B230" i="164"/>
  <c r="B231" i="164"/>
  <c r="B232" i="164"/>
  <c r="B233" i="164"/>
  <c r="B234" i="164"/>
  <c r="B235" i="164"/>
  <c r="B236" i="164"/>
  <c r="B237" i="164"/>
  <c r="B238" i="164"/>
  <c r="B239" i="164"/>
  <c r="B240" i="164"/>
  <c r="B241" i="164"/>
  <c r="B242" i="164"/>
  <c r="B243" i="164"/>
  <c r="B244" i="164"/>
  <c r="B245" i="164"/>
  <c r="B246" i="164"/>
  <c r="B247" i="164"/>
  <c r="B248" i="164"/>
  <c r="B249" i="164"/>
  <c r="B250" i="164"/>
  <c r="B251" i="164"/>
  <c r="B252" i="164"/>
  <c r="B253" i="164"/>
  <c r="B254" i="164"/>
  <c r="B255" i="164"/>
  <c r="B256" i="164"/>
  <c r="B257" i="164"/>
  <c r="B258" i="164"/>
  <c r="B259" i="164"/>
  <c r="B260" i="164"/>
  <c r="B261" i="164"/>
  <c r="B262" i="164"/>
  <c r="B263" i="164"/>
  <c r="B264" i="164"/>
  <c r="B265" i="164"/>
  <c r="D263" i="164" l="1"/>
  <c r="C263" i="164"/>
  <c r="D239" i="164"/>
  <c r="C239" i="164"/>
  <c r="D219" i="164"/>
  <c r="C219" i="164"/>
  <c r="D203" i="164"/>
  <c r="C203" i="164"/>
  <c r="D183" i="164"/>
  <c r="C183" i="164"/>
  <c r="D167" i="164"/>
  <c r="C167" i="164"/>
  <c r="D151" i="164"/>
  <c r="C151" i="164"/>
  <c r="D131" i="164"/>
  <c r="C131" i="164"/>
  <c r="D111" i="164"/>
  <c r="C111" i="164"/>
  <c r="D95" i="164"/>
  <c r="C95" i="164"/>
  <c r="D71" i="164"/>
  <c r="C71" i="164"/>
  <c r="D51" i="164"/>
  <c r="C51" i="164"/>
  <c r="D19" i="164"/>
  <c r="C19" i="164"/>
  <c r="D255" i="164"/>
  <c r="C255" i="164"/>
  <c r="D243" i="164"/>
  <c r="C243" i="164"/>
  <c r="D227" i="164"/>
  <c r="C227" i="164"/>
  <c r="D211" i="164"/>
  <c r="C211" i="164"/>
  <c r="D195" i="164"/>
  <c r="C195" i="164"/>
  <c r="D171" i="164"/>
  <c r="C171" i="164"/>
  <c r="D155" i="164"/>
  <c r="C155" i="164"/>
  <c r="D139" i="164"/>
  <c r="C139" i="164"/>
  <c r="D123" i="164"/>
  <c r="C123" i="164"/>
  <c r="D107" i="164"/>
  <c r="C107" i="164"/>
  <c r="D87" i="164"/>
  <c r="C87" i="164"/>
  <c r="D67" i="164"/>
  <c r="C67" i="164"/>
  <c r="D43" i="164"/>
  <c r="C43" i="164"/>
  <c r="D262" i="164"/>
  <c r="C262" i="164"/>
  <c r="D258" i="164"/>
  <c r="C258" i="164"/>
  <c r="D254" i="164"/>
  <c r="C254" i="164"/>
  <c r="D250" i="164"/>
  <c r="C250" i="164"/>
  <c r="D246" i="164"/>
  <c r="C246" i="164"/>
  <c r="D242" i="164"/>
  <c r="C242" i="164"/>
  <c r="D238" i="164"/>
  <c r="C238" i="164"/>
  <c r="D234" i="164"/>
  <c r="C234" i="164"/>
  <c r="D230" i="164"/>
  <c r="C230" i="164"/>
  <c r="D226" i="164"/>
  <c r="C226" i="164"/>
  <c r="D222" i="164"/>
  <c r="C222" i="164"/>
  <c r="D218" i="164"/>
  <c r="C218" i="164"/>
  <c r="D214" i="164"/>
  <c r="C214" i="164"/>
  <c r="D210" i="164"/>
  <c r="C210" i="164"/>
  <c r="D206" i="164"/>
  <c r="C206" i="164"/>
  <c r="D202" i="164"/>
  <c r="C202" i="164"/>
  <c r="D198" i="164"/>
  <c r="C198" i="164"/>
  <c r="D194" i="164"/>
  <c r="C194" i="164"/>
  <c r="D190" i="164"/>
  <c r="C190" i="164"/>
  <c r="D186" i="164"/>
  <c r="C186" i="164"/>
  <c r="D182" i="164"/>
  <c r="C182" i="164"/>
  <c r="D178" i="164"/>
  <c r="C178" i="164"/>
  <c r="D174" i="164"/>
  <c r="C174" i="164"/>
  <c r="D170" i="164"/>
  <c r="C170" i="164"/>
  <c r="D166" i="164"/>
  <c r="C166" i="164"/>
  <c r="D162" i="164"/>
  <c r="C162" i="164"/>
  <c r="D158" i="164"/>
  <c r="C158" i="164"/>
  <c r="D154" i="164"/>
  <c r="C154" i="164"/>
  <c r="D150" i="164"/>
  <c r="C150" i="164"/>
  <c r="D146" i="164"/>
  <c r="C146" i="164"/>
  <c r="D142" i="164"/>
  <c r="C142" i="164"/>
  <c r="D138" i="164"/>
  <c r="C138" i="164"/>
  <c r="D134" i="164"/>
  <c r="C134" i="164"/>
  <c r="D130" i="164"/>
  <c r="C130" i="164"/>
  <c r="D126" i="164"/>
  <c r="C126" i="164"/>
  <c r="D122" i="164"/>
  <c r="C122" i="164"/>
  <c r="D118" i="164"/>
  <c r="C118" i="164"/>
  <c r="D114" i="164"/>
  <c r="C114" i="164"/>
  <c r="D110" i="164"/>
  <c r="C110" i="164"/>
  <c r="D106" i="164"/>
  <c r="C106" i="164"/>
  <c r="D102" i="164"/>
  <c r="C102" i="164"/>
  <c r="D98" i="164"/>
  <c r="C98" i="164"/>
  <c r="D94" i="164"/>
  <c r="C94" i="164"/>
  <c r="D90" i="164"/>
  <c r="C90" i="164"/>
  <c r="D86" i="164"/>
  <c r="C86" i="164"/>
  <c r="D82" i="164"/>
  <c r="C82" i="164"/>
  <c r="D78" i="164"/>
  <c r="C78" i="164"/>
  <c r="D74" i="164"/>
  <c r="C74" i="164"/>
  <c r="D70" i="164"/>
  <c r="C70" i="164"/>
  <c r="D66" i="164"/>
  <c r="C66" i="164"/>
  <c r="D62" i="164"/>
  <c r="C62" i="164"/>
  <c r="D58" i="164"/>
  <c r="C58" i="164"/>
  <c r="D54" i="164"/>
  <c r="C54" i="164"/>
  <c r="D50" i="164"/>
  <c r="C50" i="164"/>
  <c r="D46" i="164"/>
  <c r="C46" i="164"/>
  <c r="D42" i="164"/>
  <c r="C42" i="164"/>
  <c r="D38" i="164"/>
  <c r="C38" i="164"/>
  <c r="D34" i="164"/>
  <c r="C34" i="164"/>
  <c r="D30" i="164"/>
  <c r="C30" i="164"/>
  <c r="D26" i="164"/>
  <c r="C26" i="164"/>
  <c r="D22" i="164"/>
  <c r="C22" i="164"/>
  <c r="D18" i="164"/>
  <c r="C18" i="164"/>
  <c r="D251" i="164"/>
  <c r="C251" i="164"/>
  <c r="D235" i="164"/>
  <c r="C235" i="164"/>
  <c r="D223" i="164"/>
  <c r="C223" i="164"/>
  <c r="D207" i="164"/>
  <c r="C207" i="164"/>
  <c r="D191" i="164"/>
  <c r="C191" i="164"/>
  <c r="D179" i="164"/>
  <c r="C179" i="164"/>
  <c r="D163" i="164"/>
  <c r="C163" i="164"/>
  <c r="D147" i="164"/>
  <c r="C147" i="164"/>
  <c r="D135" i="164"/>
  <c r="C135" i="164"/>
  <c r="D119" i="164"/>
  <c r="C119" i="164"/>
  <c r="D103" i="164"/>
  <c r="C103" i="164"/>
  <c r="D91" i="164"/>
  <c r="C91" i="164"/>
  <c r="D79" i="164"/>
  <c r="C79" i="164"/>
  <c r="D59" i="164"/>
  <c r="C59" i="164"/>
  <c r="D47" i="164"/>
  <c r="C47" i="164"/>
  <c r="D35" i="164"/>
  <c r="C35" i="164"/>
  <c r="D23" i="164"/>
  <c r="C23" i="164"/>
  <c r="D265" i="164"/>
  <c r="C265" i="164"/>
  <c r="D261" i="164"/>
  <c r="C261" i="164"/>
  <c r="D257" i="164"/>
  <c r="C257" i="164"/>
  <c r="D253" i="164"/>
  <c r="C253" i="164"/>
  <c r="D249" i="164"/>
  <c r="C249" i="164"/>
  <c r="D245" i="164"/>
  <c r="C245" i="164"/>
  <c r="D241" i="164"/>
  <c r="C241" i="164"/>
  <c r="D237" i="164"/>
  <c r="C237" i="164"/>
  <c r="D233" i="164"/>
  <c r="C233" i="164"/>
  <c r="D229" i="164"/>
  <c r="C229" i="164"/>
  <c r="D225" i="164"/>
  <c r="C225" i="164"/>
  <c r="D221" i="164"/>
  <c r="C221" i="164"/>
  <c r="D217" i="164"/>
  <c r="C217" i="164"/>
  <c r="D213" i="164"/>
  <c r="C213" i="164"/>
  <c r="D209" i="164"/>
  <c r="C209" i="164"/>
  <c r="D205" i="164"/>
  <c r="C205" i="164"/>
  <c r="D201" i="164"/>
  <c r="C201" i="164"/>
  <c r="D197" i="164"/>
  <c r="C197" i="164"/>
  <c r="D193" i="164"/>
  <c r="C193" i="164"/>
  <c r="D189" i="164"/>
  <c r="C189" i="164"/>
  <c r="D185" i="164"/>
  <c r="C185" i="164"/>
  <c r="D181" i="164"/>
  <c r="C181" i="164"/>
  <c r="D177" i="164"/>
  <c r="C177" i="164"/>
  <c r="D173" i="164"/>
  <c r="C173" i="164"/>
  <c r="D169" i="164"/>
  <c r="C169" i="164"/>
  <c r="D165" i="164"/>
  <c r="C165" i="164"/>
  <c r="D161" i="164"/>
  <c r="C161" i="164"/>
  <c r="D157" i="164"/>
  <c r="C157" i="164"/>
  <c r="D153" i="164"/>
  <c r="C153" i="164"/>
  <c r="D149" i="164"/>
  <c r="C149" i="164"/>
  <c r="D145" i="164"/>
  <c r="C145" i="164"/>
  <c r="D141" i="164"/>
  <c r="C141" i="164"/>
  <c r="D137" i="164"/>
  <c r="C137" i="164"/>
  <c r="D133" i="164"/>
  <c r="C133" i="164"/>
  <c r="D129" i="164"/>
  <c r="C129" i="164"/>
  <c r="D125" i="164"/>
  <c r="C125" i="164"/>
  <c r="D121" i="164"/>
  <c r="C121" i="164"/>
  <c r="D117" i="164"/>
  <c r="C117" i="164"/>
  <c r="D113" i="164"/>
  <c r="C113" i="164"/>
  <c r="D109" i="164"/>
  <c r="C109" i="164"/>
  <c r="D105" i="164"/>
  <c r="C105" i="164"/>
  <c r="D101" i="164"/>
  <c r="C101" i="164"/>
  <c r="D97" i="164"/>
  <c r="C97" i="164"/>
  <c r="D93" i="164"/>
  <c r="C93" i="164"/>
  <c r="D89" i="164"/>
  <c r="C89" i="164"/>
  <c r="D85" i="164"/>
  <c r="C85" i="164"/>
  <c r="D81" i="164"/>
  <c r="C81" i="164"/>
  <c r="D77" i="164"/>
  <c r="C77" i="164"/>
  <c r="D73" i="164"/>
  <c r="C73" i="164"/>
  <c r="D69" i="164"/>
  <c r="C69" i="164"/>
  <c r="D65" i="164"/>
  <c r="C65" i="164"/>
  <c r="D61" i="164"/>
  <c r="C61" i="164"/>
  <c r="D57" i="164"/>
  <c r="C57" i="164"/>
  <c r="D53" i="164"/>
  <c r="C53" i="164"/>
  <c r="D49" i="164"/>
  <c r="C49" i="164"/>
  <c r="D45" i="164"/>
  <c r="C45" i="164"/>
  <c r="D41" i="164"/>
  <c r="C41" i="164"/>
  <c r="D37" i="164"/>
  <c r="C37" i="164"/>
  <c r="D33" i="164"/>
  <c r="C33" i="164"/>
  <c r="D29" i="164"/>
  <c r="C29" i="164"/>
  <c r="D25" i="164"/>
  <c r="C25" i="164"/>
  <c r="D21" i="164"/>
  <c r="C21" i="164"/>
  <c r="D17" i="164"/>
  <c r="C17" i="164"/>
  <c r="D259" i="164"/>
  <c r="C259" i="164"/>
  <c r="D247" i="164"/>
  <c r="C247" i="164"/>
  <c r="D231" i="164"/>
  <c r="C231" i="164"/>
  <c r="D215" i="164"/>
  <c r="C215" i="164"/>
  <c r="D199" i="164"/>
  <c r="C199" i="164"/>
  <c r="D187" i="164"/>
  <c r="C187" i="164"/>
  <c r="D175" i="164"/>
  <c r="C175" i="164"/>
  <c r="D159" i="164"/>
  <c r="C159" i="164"/>
  <c r="D143" i="164"/>
  <c r="C143" i="164"/>
  <c r="D127" i="164"/>
  <c r="C127" i="164"/>
  <c r="D115" i="164"/>
  <c r="C115" i="164"/>
  <c r="D99" i="164"/>
  <c r="C99" i="164"/>
  <c r="D83" i="164"/>
  <c r="C83" i="164"/>
  <c r="D75" i="164"/>
  <c r="C75" i="164"/>
  <c r="D63" i="164"/>
  <c r="C63" i="164"/>
  <c r="D55" i="164"/>
  <c r="C55" i="164"/>
  <c r="D39" i="164"/>
  <c r="C39" i="164"/>
  <c r="D31" i="164"/>
  <c r="C31" i="164"/>
  <c r="D27" i="164"/>
  <c r="C27" i="164"/>
  <c r="D264" i="164"/>
  <c r="C264" i="164"/>
  <c r="D260" i="164"/>
  <c r="C260" i="164"/>
  <c r="D256" i="164"/>
  <c r="C256" i="164"/>
  <c r="D252" i="164"/>
  <c r="C252" i="164"/>
  <c r="D248" i="164"/>
  <c r="C248" i="164"/>
  <c r="D244" i="164"/>
  <c r="C244" i="164"/>
  <c r="D240" i="164"/>
  <c r="C240" i="164"/>
  <c r="D236" i="164"/>
  <c r="C236" i="164"/>
  <c r="D232" i="164"/>
  <c r="C232" i="164"/>
  <c r="D228" i="164"/>
  <c r="C228" i="164"/>
  <c r="D224" i="164"/>
  <c r="C224" i="164"/>
  <c r="D220" i="164"/>
  <c r="C220" i="164"/>
  <c r="D216" i="164"/>
  <c r="C216" i="164"/>
  <c r="D212" i="164"/>
  <c r="C212" i="164"/>
  <c r="D208" i="164"/>
  <c r="C208" i="164"/>
  <c r="D204" i="164"/>
  <c r="C204" i="164"/>
  <c r="D200" i="164"/>
  <c r="C200" i="164"/>
  <c r="D196" i="164"/>
  <c r="C196" i="164"/>
  <c r="D192" i="164"/>
  <c r="C192" i="164"/>
  <c r="D188" i="164"/>
  <c r="C188" i="164"/>
  <c r="D184" i="164"/>
  <c r="C184" i="164"/>
  <c r="D180" i="164"/>
  <c r="C180" i="164"/>
  <c r="D176" i="164"/>
  <c r="C176" i="164"/>
  <c r="D172" i="164"/>
  <c r="C172" i="164"/>
  <c r="D168" i="164"/>
  <c r="C168" i="164"/>
  <c r="D164" i="164"/>
  <c r="C164" i="164"/>
  <c r="D160" i="164"/>
  <c r="C160" i="164"/>
  <c r="D156" i="164"/>
  <c r="C156" i="164"/>
  <c r="D152" i="164"/>
  <c r="C152" i="164"/>
  <c r="D148" i="164"/>
  <c r="C148" i="164"/>
  <c r="D144" i="164"/>
  <c r="C144" i="164"/>
  <c r="D140" i="164"/>
  <c r="C140" i="164"/>
  <c r="D136" i="164"/>
  <c r="C136" i="164"/>
  <c r="D132" i="164"/>
  <c r="C132" i="164"/>
  <c r="D128" i="164"/>
  <c r="C128" i="164"/>
  <c r="D124" i="164"/>
  <c r="C124" i="164"/>
  <c r="D120" i="164"/>
  <c r="C120" i="164"/>
  <c r="D116" i="164"/>
  <c r="C116" i="164"/>
  <c r="D112" i="164"/>
  <c r="C112" i="164"/>
  <c r="D108" i="164"/>
  <c r="C108" i="164"/>
  <c r="D104" i="164"/>
  <c r="C104" i="164"/>
  <c r="D100" i="164"/>
  <c r="C100" i="164"/>
  <c r="D96" i="164"/>
  <c r="C96" i="164"/>
  <c r="D92" i="164"/>
  <c r="C92" i="164"/>
  <c r="D88" i="164"/>
  <c r="C88" i="164"/>
  <c r="D84" i="164"/>
  <c r="C84" i="164"/>
  <c r="D80" i="164"/>
  <c r="C80" i="164"/>
  <c r="D76" i="164"/>
  <c r="C76" i="164"/>
  <c r="D72" i="164"/>
  <c r="C72" i="164"/>
  <c r="D68" i="164"/>
  <c r="C68" i="164"/>
  <c r="D64" i="164"/>
  <c r="C64" i="164"/>
  <c r="D60" i="164"/>
  <c r="C60" i="164"/>
  <c r="D56" i="164"/>
  <c r="C56" i="164"/>
  <c r="D52" i="164"/>
  <c r="C52" i="164"/>
  <c r="D48" i="164"/>
  <c r="C48" i="164"/>
  <c r="D44" i="164"/>
  <c r="C44" i="164"/>
  <c r="D40" i="164"/>
  <c r="C40" i="164"/>
  <c r="D36" i="164"/>
  <c r="C36" i="164"/>
  <c r="D32" i="164"/>
  <c r="C32" i="164"/>
  <c r="D28" i="164"/>
  <c r="C28" i="164"/>
  <c r="D24" i="164"/>
  <c r="C24" i="164"/>
  <c r="D20" i="164"/>
  <c r="C20" i="164"/>
  <c r="D5" i="167"/>
  <c r="D5" i="166"/>
  <c r="D5" i="165"/>
  <c r="D5" i="164"/>
  <c r="D4" i="167"/>
  <c r="D4" i="166"/>
  <c r="D4" i="165"/>
  <c r="D4" i="164"/>
  <c r="D3" i="167"/>
  <c r="D3" i="166"/>
  <c r="D3" i="165"/>
  <c r="D3" i="164"/>
  <c r="C5" i="24"/>
  <c r="C4" i="24"/>
  <c r="C3" i="24"/>
  <c r="B10" i="24"/>
  <c r="B1" i="164"/>
  <c r="H6" i="168" l="1"/>
  <c r="G6" i="168"/>
  <c r="F6" i="168"/>
  <c r="Y16" i="168"/>
  <c r="V16" i="168" s="1"/>
  <c r="Y17" i="168"/>
  <c r="V17" i="168" s="1"/>
  <c r="Y18" i="168"/>
  <c r="V18" i="168" s="1"/>
  <c r="Y19" i="168"/>
  <c r="V19" i="168" s="1"/>
  <c r="Y20" i="168"/>
  <c r="V20" i="168" s="1"/>
  <c r="Y21" i="168"/>
  <c r="V21" i="168" s="1"/>
  <c r="Y22" i="168"/>
  <c r="V22" i="168" s="1"/>
  <c r="Y23" i="168"/>
  <c r="V23" i="168" s="1"/>
  <c r="Y24" i="168"/>
  <c r="V24" i="168" s="1"/>
  <c r="Y25" i="168"/>
  <c r="V25" i="168" s="1"/>
  <c r="Y26" i="168"/>
  <c r="V26" i="168" s="1"/>
  <c r="Y27" i="168"/>
  <c r="V27" i="168" s="1"/>
  <c r="Y28" i="168"/>
  <c r="V28" i="168" s="1"/>
  <c r="Y29" i="168"/>
  <c r="V29" i="168" s="1"/>
  <c r="Y30" i="168"/>
  <c r="V30" i="168" s="1"/>
  <c r="Y31" i="168"/>
  <c r="V31" i="168" s="1"/>
  <c r="Y32" i="168"/>
  <c r="V32" i="168" s="1"/>
  <c r="Y33" i="168"/>
  <c r="V33" i="168" s="1"/>
  <c r="Y34" i="168"/>
  <c r="V34" i="168" s="1"/>
  <c r="Y35" i="168"/>
  <c r="V35" i="168" s="1"/>
  <c r="Y36" i="168"/>
  <c r="V36" i="168" s="1"/>
  <c r="Y37" i="168"/>
  <c r="V37" i="168" s="1"/>
  <c r="Y38" i="168"/>
  <c r="V38" i="168" s="1"/>
  <c r="Y39" i="168"/>
  <c r="V39" i="168" s="1"/>
  <c r="Y40" i="168"/>
  <c r="V40" i="168" s="1"/>
  <c r="Y41" i="168"/>
  <c r="V41" i="168" s="1"/>
  <c r="Y42" i="168"/>
  <c r="V42" i="168" s="1"/>
  <c r="Y43" i="168"/>
  <c r="V43" i="168" s="1"/>
  <c r="Y44" i="168"/>
  <c r="V44" i="168" s="1"/>
  <c r="Y45" i="168"/>
  <c r="V45" i="168" s="1"/>
  <c r="Y46" i="168"/>
  <c r="V46" i="168" s="1"/>
  <c r="Y47" i="168"/>
  <c r="V47" i="168" s="1"/>
  <c r="Y48" i="168"/>
  <c r="V48" i="168" s="1"/>
  <c r="Y49" i="168"/>
  <c r="V49" i="168" s="1"/>
  <c r="Y50" i="168"/>
  <c r="V50" i="168" s="1"/>
  <c r="Y51" i="168"/>
  <c r="V51" i="168" s="1"/>
  <c r="Y52" i="168"/>
  <c r="V52" i="168" s="1"/>
  <c r="Y53" i="168"/>
  <c r="V53" i="168" s="1"/>
  <c r="Y54" i="168"/>
  <c r="V54" i="168" s="1"/>
  <c r="Y55" i="168"/>
  <c r="V55" i="168" s="1"/>
  <c r="Y56" i="168"/>
  <c r="V56" i="168" s="1"/>
  <c r="Y57" i="168"/>
  <c r="V57" i="168" s="1"/>
  <c r="Y58" i="168"/>
  <c r="V58" i="168" s="1"/>
  <c r="Y59" i="168"/>
  <c r="V59" i="168" s="1"/>
  <c r="Y60" i="168"/>
  <c r="V60" i="168" s="1"/>
  <c r="Y61" i="168"/>
  <c r="V61" i="168" s="1"/>
  <c r="Y62" i="168"/>
  <c r="V62" i="168" s="1"/>
  <c r="Y63" i="168"/>
  <c r="V63" i="168" s="1"/>
  <c r="Y64" i="168"/>
  <c r="V64" i="168" s="1"/>
  <c r="Y65" i="168"/>
  <c r="V65" i="168" s="1"/>
  <c r="Y66" i="168"/>
  <c r="V66" i="168" s="1"/>
  <c r="Y67" i="168"/>
  <c r="V67" i="168" s="1"/>
  <c r="Y68" i="168"/>
  <c r="V68" i="168" s="1"/>
  <c r="Y69" i="168"/>
  <c r="V69" i="168" s="1"/>
  <c r="Y70" i="168"/>
  <c r="V70" i="168" s="1"/>
  <c r="Y71" i="168"/>
  <c r="V71" i="168" s="1"/>
  <c r="Y72" i="168"/>
  <c r="V72" i="168" s="1"/>
  <c r="Y73" i="168"/>
  <c r="V73" i="168" s="1"/>
  <c r="Y74" i="168"/>
  <c r="V74" i="168" s="1"/>
  <c r="Y75" i="168"/>
  <c r="V75" i="168" s="1"/>
  <c r="Y76" i="168"/>
  <c r="V76" i="168" s="1"/>
  <c r="Y77" i="168"/>
  <c r="V77" i="168" s="1"/>
  <c r="Y78" i="168"/>
  <c r="V78" i="168" s="1"/>
  <c r="Y79" i="168"/>
  <c r="V79" i="168" s="1"/>
  <c r="Y80" i="168"/>
  <c r="V80" i="168" s="1"/>
  <c r="Y81" i="168"/>
  <c r="V81" i="168" s="1"/>
  <c r="Y82" i="168"/>
  <c r="V82" i="168" s="1"/>
  <c r="Y83" i="168"/>
  <c r="V83" i="168" s="1"/>
  <c r="Y84" i="168"/>
  <c r="V84" i="168" s="1"/>
  <c r="Y85" i="168"/>
  <c r="V85" i="168" s="1"/>
  <c r="Y86" i="168"/>
  <c r="V86" i="168" s="1"/>
  <c r="Y87" i="168"/>
  <c r="V87" i="168" s="1"/>
  <c r="Y88" i="168"/>
  <c r="V88" i="168" s="1"/>
  <c r="Y89" i="168"/>
  <c r="V89" i="168" s="1"/>
  <c r="Y90" i="168"/>
  <c r="V90" i="168" s="1"/>
  <c r="Y91" i="168"/>
  <c r="V91" i="168" s="1"/>
  <c r="Y92" i="168"/>
  <c r="V92" i="168" s="1"/>
  <c r="Y93" i="168"/>
  <c r="V93" i="168" s="1"/>
  <c r="Y94" i="168"/>
  <c r="V94" i="168" s="1"/>
  <c r="Y95" i="168"/>
  <c r="V95" i="168" s="1"/>
  <c r="Y96" i="168"/>
  <c r="V96" i="168" s="1"/>
  <c r="Y97" i="168"/>
  <c r="V97" i="168" s="1"/>
  <c r="Y98" i="168"/>
  <c r="V98" i="168" s="1"/>
  <c r="Y99" i="168"/>
  <c r="V99" i="168" s="1"/>
  <c r="Y100" i="168"/>
  <c r="V100" i="168" s="1"/>
  <c r="Y101" i="168"/>
  <c r="V101" i="168" s="1"/>
  <c r="Y102" i="168"/>
  <c r="V102" i="168" s="1"/>
  <c r="Y103" i="168"/>
  <c r="V103" i="168" s="1"/>
  <c r="Y104" i="168"/>
  <c r="V104" i="168" s="1"/>
  <c r="Y105" i="168"/>
  <c r="V105" i="168" s="1"/>
  <c r="Y106" i="168"/>
  <c r="V106" i="168" s="1"/>
  <c r="Y107" i="168"/>
  <c r="V107" i="168" s="1"/>
  <c r="Y108" i="168"/>
  <c r="V108" i="168" s="1"/>
  <c r="Y109" i="168"/>
  <c r="V109" i="168" s="1"/>
  <c r="Y110" i="168"/>
  <c r="V110" i="168" s="1"/>
  <c r="Y111" i="168"/>
  <c r="V111" i="168" s="1"/>
  <c r="Y112" i="168"/>
  <c r="V112" i="168" s="1"/>
  <c r="Y113" i="168"/>
  <c r="V113" i="168" s="1"/>
  <c r="Y114" i="168"/>
  <c r="V114" i="168" s="1"/>
  <c r="Y115" i="168"/>
  <c r="V115" i="168" s="1"/>
  <c r="Y116" i="168"/>
  <c r="V116" i="168" s="1"/>
  <c r="Y117" i="168"/>
  <c r="V117" i="168" s="1"/>
  <c r="Y118" i="168"/>
  <c r="V118" i="168" s="1"/>
  <c r="Y119" i="168"/>
  <c r="V119" i="168" s="1"/>
  <c r="Y120" i="168"/>
  <c r="V120" i="168" s="1"/>
  <c r="Y121" i="168"/>
  <c r="V121" i="168" s="1"/>
  <c r="Y122" i="168"/>
  <c r="V122" i="168" s="1"/>
  <c r="Y123" i="168"/>
  <c r="V123" i="168" s="1"/>
  <c r="Y124" i="168"/>
  <c r="V124" i="168" s="1"/>
  <c r="Y125" i="168"/>
  <c r="V125" i="168" s="1"/>
  <c r="Y126" i="168"/>
  <c r="V126" i="168" s="1"/>
  <c r="Y127" i="168"/>
  <c r="V127" i="168" s="1"/>
  <c r="Y128" i="168"/>
  <c r="V128" i="168" s="1"/>
  <c r="Y129" i="168"/>
  <c r="V129" i="168" s="1"/>
  <c r="Y130" i="168"/>
  <c r="V130" i="168" s="1"/>
  <c r="Y131" i="168"/>
  <c r="V131" i="168" s="1"/>
  <c r="Y132" i="168"/>
  <c r="V132" i="168" s="1"/>
  <c r="Y133" i="168"/>
  <c r="V133" i="168" s="1"/>
  <c r="Y134" i="168"/>
  <c r="V134" i="168" s="1"/>
  <c r="Y135" i="168"/>
  <c r="V135" i="168" s="1"/>
  <c r="Y136" i="168"/>
  <c r="V136" i="168" s="1"/>
  <c r="Y137" i="168"/>
  <c r="V137" i="168" s="1"/>
  <c r="Y138" i="168"/>
  <c r="V138" i="168" s="1"/>
  <c r="Y139" i="168"/>
  <c r="V139" i="168" s="1"/>
  <c r="Y140" i="168"/>
  <c r="V140" i="168" s="1"/>
  <c r="Y141" i="168"/>
  <c r="V141" i="168" s="1"/>
  <c r="Y142" i="168"/>
  <c r="V142" i="168" s="1"/>
  <c r="Y143" i="168"/>
  <c r="V143" i="168" s="1"/>
  <c r="Y144" i="168"/>
  <c r="V144" i="168" s="1"/>
  <c r="Y145" i="168"/>
  <c r="V145" i="168" s="1"/>
  <c r="Y146" i="168"/>
  <c r="V146" i="168" s="1"/>
  <c r="Y147" i="168"/>
  <c r="V147" i="168" s="1"/>
  <c r="Y148" i="168"/>
  <c r="V148" i="168" s="1"/>
  <c r="Y149" i="168"/>
  <c r="V149" i="168" s="1"/>
  <c r="Y150" i="168"/>
  <c r="V150" i="168" s="1"/>
  <c r="Y151" i="168"/>
  <c r="V151" i="168" s="1"/>
  <c r="Y152" i="168"/>
  <c r="V152" i="168" s="1"/>
  <c r="Y153" i="168"/>
  <c r="V153" i="168" s="1"/>
  <c r="Y154" i="168"/>
  <c r="V154" i="168" s="1"/>
  <c r="Y155" i="168"/>
  <c r="V155" i="168" s="1"/>
  <c r="Y156" i="168"/>
  <c r="V156" i="168" s="1"/>
  <c r="Y157" i="168"/>
  <c r="V157" i="168" s="1"/>
  <c r="Y158" i="168"/>
  <c r="V158" i="168" s="1"/>
  <c r="Y159" i="168"/>
  <c r="V159" i="168" s="1"/>
  <c r="Y160" i="168"/>
  <c r="V160" i="168" s="1"/>
  <c r="Y161" i="168"/>
  <c r="V161" i="168" s="1"/>
  <c r="Y162" i="168"/>
  <c r="V162" i="168" s="1"/>
  <c r="Y163" i="168"/>
  <c r="V163" i="168" s="1"/>
  <c r="Y164" i="168"/>
  <c r="V164" i="168" s="1"/>
  <c r="Y165" i="168"/>
  <c r="V165" i="168" s="1"/>
  <c r="Y166" i="168"/>
  <c r="V166" i="168" s="1"/>
  <c r="Y167" i="168"/>
  <c r="V167" i="168" s="1"/>
  <c r="Y168" i="168"/>
  <c r="V168" i="168" s="1"/>
  <c r="Y169" i="168"/>
  <c r="V169" i="168" s="1"/>
  <c r="Y170" i="168"/>
  <c r="V170" i="168" s="1"/>
  <c r="Y171" i="168"/>
  <c r="V171" i="168" s="1"/>
  <c r="Y172" i="168"/>
  <c r="V172" i="168" s="1"/>
  <c r="Y173" i="168"/>
  <c r="V173" i="168" s="1"/>
  <c r="Y174" i="168"/>
  <c r="V174" i="168" s="1"/>
  <c r="Y175" i="168"/>
  <c r="V175" i="168" s="1"/>
  <c r="Y176" i="168"/>
  <c r="V176" i="168" s="1"/>
  <c r="Y177" i="168"/>
  <c r="V177" i="168" s="1"/>
  <c r="Y178" i="168"/>
  <c r="V178" i="168" s="1"/>
  <c r="Y179" i="168"/>
  <c r="V179" i="168" s="1"/>
  <c r="Y180" i="168"/>
  <c r="V180" i="168" s="1"/>
  <c r="Y181" i="168"/>
  <c r="V181" i="168" s="1"/>
  <c r="Y182" i="168"/>
  <c r="V182" i="168" s="1"/>
  <c r="Y183" i="168"/>
  <c r="V183" i="168" s="1"/>
  <c r="Y184" i="168"/>
  <c r="V184" i="168" s="1"/>
  <c r="Y185" i="168"/>
  <c r="V185" i="168" s="1"/>
  <c r="Y186" i="168"/>
  <c r="V186" i="168" s="1"/>
  <c r="Y187" i="168"/>
  <c r="V187" i="168" s="1"/>
  <c r="Y188" i="168"/>
  <c r="V188" i="168" s="1"/>
  <c r="Y189" i="168"/>
  <c r="V189" i="168" s="1"/>
  <c r="Y190" i="168"/>
  <c r="V190" i="168" s="1"/>
  <c r="Y191" i="168"/>
  <c r="V191" i="168" s="1"/>
  <c r="Y192" i="168"/>
  <c r="V192" i="168" s="1"/>
  <c r="Y193" i="168"/>
  <c r="V193" i="168" s="1"/>
  <c r="Y194" i="168"/>
  <c r="V194" i="168" s="1"/>
  <c r="Y195" i="168"/>
  <c r="V195" i="168" s="1"/>
  <c r="Y196" i="168"/>
  <c r="V196" i="168" s="1"/>
  <c r="Y197" i="168"/>
  <c r="V197" i="168" s="1"/>
  <c r="Y198" i="168"/>
  <c r="V198" i="168" s="1"/>
  <c r="Y199" i="168"/>
  <c r="V199" i="168" s="1"/>
  <c r="Y200" i="168"/>
  <c r="V200" i="168" s="1"/>
  <c r="Y201" i="168"/>
  <c r="V201" i="168" s="1"/>
  <c r="Y202" i="168"/>
  <c r="V202" i="168" s="1"/>
  <c r="Y203" i="168"/>
  <c r="V203" i="168" s="1"/>
  <c r="Y204" i="168"/>
  <c r="V204" i="168" s="1"/>
  <c r="Y205" i="168"/>
  <c r="V205" i="168" s="1"/>
  <c r="Y206" i="168"/>
  <c r="V206" i="168" s="1"/>
  <c r="Y207" i="168"/>
  <c r="V207" i="168" s="1"/>
  <c r="Y208" i="168"/>
  <c r="V208" i="168" s="1"/>
  <c r="Y209" i="168"/>
  <c r="V209" i="168" s="1"/>
  <c r="Y210" i="168"/>
  <c r="V210" i="168" s="1"/>
  <c r="Y211" i="168"/>
  <c r="V211" i="168" s="1"/>
  <c r="Y212" i="168"/>
  <c r="V212" i="168" s="1"/>
  <c r="Y213" i="168"/>
  <c r="V213" i="168" s="1"/>
  <c r="Y214" i="168"/>
  <c r="V214" i="168" s="1"/>
  <c r="Y215" i="168"/>
  <c r="V215" i="168" s="1"/>
  <c r="Y216" i="168"/>
  <c r="V216" i="168" s="1"/>
  <c r="Y217" i="168"/>
  <c r="V217" i="168" s="1"/>
  <c r="Y218" i="168"/>
  <c r="V218" i="168" s="1"/>
  <c r="Y219" i="168"/>
  <c r="V219" i="168" s="1"/>
  <c r="Y220" i="168"/>
  <c r="V220" i="168" s="1"/>
  <c r="Y221" i="168"/>
  <c r="V221" i="168" s="1"/>
  <c r="Y222" i="168"/>
  <c r="V222" i="168" s="1"/>
  <c r="Y223" i="168"/>
  <c r="V223" i="168" s="1"/>
  <c r="Y224" i="168"/>
  <c r="V224" i="168" s="1"/>
  <c r="Y225" i="168"/>
  <c r="V225" i="168" s="1"/>
  <c r="Y226" i="168"/>
  <c r="V226" i="168" s="1"/>
  <c r="Y227" i="168"/>
  <c r="V227" i="168" s="1"/>
  <c r="Y228" i="168"/>
  <c r="V228" i="168" s="1"/>
  <c r="Y229" i="168"/>
  <c r="V229" i="168" s="1"/>
  <c r="Y230" i="168"/>
  <c r="V230" i="168" s="1"/>
  <c r="Y231" i="168"/>
  <c r="V231" i="168" s="1"/>
  <c r="Y232" i="168"/>
  <c r="V232" i="168" s="1"/>
  <c r="Y233" i="168"/>
  <c r="V233" i="168" s="1"/>
  <c r="Y234" i="168"/>
  <c r="V234" i="168" s="1"/>
  <c r="Y235" i="168"/>
  <c r="V235" i="168" s="1"/>
  <c r="Y236" i="168"/>
  <c r="V236" i="168" s="1"/>
  <c r="Y237" i="168"/>
  <c r="V237" i="168" s="1"/>
  <c r="Y238" i="168"/>
  <c r="V238" i="168" s="1"/>
  <c r="Y239" i="168"/>
  <c r="V239" i="168" s="1"/>
  <c r="Y240" i="168"/>
  <c r="V240" i="168" s="1"/>
  <c r="Y241" i="168"/>
  <c r="V241" i="168" s="1"/>
  <c r="Y242" i="168"/>
  <c r="V242" i="168" s="1"/>
  <c r="Y243" i="168"/>
  <c r="V243" i="168" s="1"/>
  <c r="Y244" i="168"/>
  <c r="V244" i="168" s="1"/>
  <c r="Y245" i="168"/>
  <c r="V245" i="168" s="1"/>
  <c r="Y246" i="168"/>
  <c r="V246" i="168" s="1"/>
  <c r="Y247" i="168"/>
  <c r="V247" i="168" s="1"/>
  <c r="Y248" i="168"/>
  <c r="V248" i="168" s="1"/>
  <c r="Y249" i="168"/>
  <c r="V249" i="168" s="1"/>
  <c r="Y250" i="168"/>
  <c r="V250" i="168" s="1"/>
  <c r="Y251" i="168"/>
  <c r="V251" i="168" s="1"/>
  <c r="Y252" i="168"/>
  <c r="V252" i="168" s="1"/>
  <c r="Y253" i="168"/>
  <c r="V253" i="168" s="1"/>
  <c r="Y254" i="168"/>
  <c r="V254" i="168" s="1"/>
  <c r="Y255" i="168"/>
  <c r="V255" i="168" s="1"/>
  <c r="Y256" i="168"/>
  <c r="V256" i="168" s="1"/>
  <c r="Y257" i="168"/>
  <c r="V257" i="168" s="1"/>
  <c r="Y258" i="168"/>
  <c r="V258" i="168" s="1"/>
  <c r="Y259" i="168"/>
  <c r="V259" i="168" s="1"/>
  <c r="Y260" i="168"/>
  <c r="V260" i="168" s="1"/>
  <c r="Y261" i="168"/>
  <c r="V261" i="168" s="1"/>
  <c r="Y262" i="168"/>
  <c r="V262" i="168" s="1"/>
  <c r="Y263" i="168"/>
  <c r="V263" i="168" s="1"/>
  <c r="Y264" i="168"/>
  <c r="V264" i="168" s="1"/>
  <c r="Y265" i="168"/>
  <c r="V265" i="168" s="1"/>
  <c r="Y266" i="168"/>
  <c r="V266" i="168" s="1"/>
  <c r="Y267" i="168"/>
  <c r="V267" i="168" s="1"/>
  <c r="Y268" i="168"/>
  <c r="V268" i="168" s="1"/>
  <c r="Y269" i="168"/>
  <c r="V269" i="168" s="1"/>
  <c r="Y270" i="168"/>
  <c r="V270" i="168" s="1"/>
  <c r="Y271" i="168"/>
  <c r="V271" i="168" s="1"/>
  <c r="Y272" i="168"/>
  <c r="V272" i="168" s="1"/>
  <c r="Y273" i="168"/>
  <c r="V273" i="168" s="1"/>
  <c r="Y274" i="168"/>
  <c r="V274" i="168" s="1"/>
  <c r="Y275" i="168"/>
  <c r="V275" i="168" s="1"/>
  <c r="Y276" i="168"/>
  <c r="V276" i="168" s="1"/>
  <c r="Y277" i="168"/>
  <c r="V277" i="168" s="1"/>
  <c r="Y278" i="168"/>
  <c r="V278" i="168" s="1"/>
  <c r="Y279" i="168"/>
  <c r="V279" i="168" s="1"/>
  <c r="Y280" i="168"/>
  <c r="V280" i="168" s="1"/>
  <c r="Y281" i="168"/>
  <c r="V281" i="168" s="1"/>
  <c r="Y282" i="168"/>
  <c r="V282" i="168" s="1"/>
  <c r="Y283" i="168"/>
  <c r="V283" i="168" s="1"/>
  <c r="Y284" i="168"/>
  <c r="V284" i="168" s="1"/>
  <c r="Y285" i="168"/>
  <c r="V285" i="168" s="1"/>
  <c r="Y286" i="168"/>
  <c r="V286" i="168" s="1"/>
  <c r="Y287" i="168"/>
  <c r="V287" i="168" s="1"/>
  <c r="Y288" i="168"/>
  <c r="V288" i="168" s="1"/>
  <c r="Y289" i="168"/>
  <c r="V289" i="168" s="1"/>
  <c r="Y290" i="168"/>
  <c r="V290" i="168" s="1"/>
  <c r="Y291" i="168"/>
  <c r="V291" i="168" s="1"/>
  <c r="Y292" i="168"/>
  <c r="V292" i="168" s="1"/>
  <c r="Y293" i="168"/>
  <c r="V293" i="168" s="1"/>
  <c r="Y294" i="168"/>
  <c r="V294" i="168" s="1"/>
  <c r="Y295" i="168"/>
  <c r="V295" i="168" s="1"/>
  <c r="Y296" i="168"/>
  <c r="V296" i="168" s="1"/>
  <c r="Y297" i="168"/>
  <c r="V297" i="168" s="1"/>
  <c r="Y298" i="168"/>
  <c r="V298" i="168" s="1"/>
  <c r="Y299" i="168"/>
  <c r="V299" i="168" s="1"/>
  <c r="Y300" i="168"/>
  <c r="V300" i="168" s="1"/>
  <c r="Y301" i="168"/>
  <c r="V301" i="168" s="1"/>
  <c r="Y302" i="168"/>
  <c r="V302" i="168" s="1"/>
  <c r="Y303" i="168"/>
  <c r="V303" i="168" s="1"/>
  <c r="Y304" i="168"/>
  <c r="V304" i="168" s="1"/>
  <c r="Y305" i="168"/>
  <c r="V305" i="168" s="1"/>
  <c r="Y306" i="168"/>
  <c r="V306" i="168" s="1"/>
  <c r="Y307" i="168"/>
  <c r="V307" i="168" s="1"/>
  <c r="Y308" i="168"/>
  <c r="V308" i="168" s="1"/>
  <c r="Y309" i="168"/>
  <c r="V309" i="168" s="1"/>
  <c r="Y310" i="168"/>
  <c r="V310" i="168" s="1"/>
  <c r="Y311" i="168"/>
  <c r="V311" i="168" s="1"/>
  <c r="Y312" i="168"/>
  <c r="V312" i="168" s="1"/>
  <c r="Y313" i="168"/>
  <c r="V313" i="168" s="1"/>
  <c r="Y314" i="168"/>
  <c r="V314" i="168" s="1"/>
  <c r="Y315" i="168"/>
  <c r="V315" i="168" s="1"/>
  <c r="Y316" i="168"/>
  <c r="V316" i="168" s="1"/>
  <c r="Y317" i="168"/>
  <c r="V317" i="168" s="1"/>
  <c r="Y318" i="168"/>
  <c r="V318" i="168" s="1"/>
  <c r="Y319" i="168"/>
  <c r="V319" i="168" s="1"/>
  <c r="Y320" i="168"/>
  <c r="V320" i="168" s="1"/>
  <c r="Y321" i="168"/>
  <c r="V321" i="168" s="1"/>
  <c r="Y322" i="168"/>
  <c r="V322" i="168" s="1"/>
  <c r="Y323" i="168"/>
  <c r="V323" i="168" s="1"/>
  <c r="Y324" i="168"/>
  <c r="V324" i="168" s="1"/>
  <c r="Y325" i="168"/>
  <c r="V325" i="168" s="1"/>
  <c r="Y326" i="168"/>
  <c r="V326" i="168" s="1"/>
  <c r="Y327" i="168"/>
  <c r="V327" i="168" s="1"/>
  <c r="Y328" i="168"/>
  <c r="V328" i="168" s="1"/>
  <c r="Y329" i="168"/>
  <c r="V329" i="168" s="1"/>
  <c r="Y330" i="168"/>
  <c r="V330" i="168" s="1"/>
  <c r="Y331" i="168"/>
  <c r="V331" i="168" s="1"/>
  <c r="Y332" i="168"/>
  <c r="V332" i="168" s="1"/>
  <c r="Y333" i="168"/>
  <c r="V333" i="168" s="1"/>
  <c r="Y334" i="168"/>
  <c r="V334" i="168" s="1"/>
  <c r="Y335" i="168"/>
  <c r="V335" i="168" s="1"/>
  <c r="Y336" i="168"/>
  <c r="V336" i="168" s="1"/>
  <c r="Y337" i="168"/>
  <c r="V337" i="168" s="1"/>
  <c r="Y338" i="168"/>
  <c r="V338" i="168" s="1"/>
  <c r="Y339" i="168"/>
  <c r="V339" i="168" s="1"/>
  <c r="Y340" i="168"/>
  <c r="V340" i="168" s="1"/>
  <c r="Y341" i="168"/>
  <c r="V341" i="168" s="1"/>
  <c r="Y342" i="168"/>
  <c r="V342" i="168" s="1"/>
  <c r="Y343" i="168"/>
  <c r="V343" i="168" s="1"/>
  <c r="Y344" i="168"/>
  <c r="V344" i="168" s="1"/>
  <c r="Y345" i="168"/>
  <c r="V345" i="168" s="1"/>
  <c r="Y346" i="168"/>
  <c r="V346" i="168" s="1"/>
  <c r="Y347" i="168"/>
  <c r="V347" i="168" s="1"/>
  <c r="Y348" i="168"/>
  <c r="V348" i="168" s="1"/>
  <c r="Y349" i="168"/>
  <c r="V349" i="168" s="1"/>
  <c r="Y350" i="168"/>
  <c r="V350" i="168" s="1"/>
  <c r="Y351" i="168"/>
  <c r="V351" i="168" s="1"/>
  <c r="Y352" i="168"/>
  <c r="V352" i="168" s="1"/>
  <c r="Y353" i="168"/>
  <c r="V353" i="168" s="1"/>
  <c r="Y354" i="168"/>
  <c r="V354" i="168" s="1"/>
  <c r="Y355" i="168"/>
  <c r="V355" i="168" s="1"/>
  <c r="Y356" i="168"/>
  <c r="V356" i="168" s="1"/>
  <c r="Y357" i="168"/>
  <c r="V357" i="168" s="1"/>
  <c r="Y358" i="168"/>
  <c r="V358" i="168" s="1"/>
  <c r="Y359" i="168"/>
  <c r="V359" i="168" s="1"/>
  <c r="Y360" i="168"/>
  <c r="V360" i="168" s="1"/>
  <c r="Y361" i="168"/>
  <c r="V361" i="168" s="1"/>
  <c r="Y362" i="168"/>
  <c r="V362" i="168" s="1"/>
  <c r="Y363" i="168"/>
  <c r="V363" i="168" s="1"/>
  <c r="Y364" i="168"/>
  <c r="V364" i="168" s="1"/>
  <c r="Y365" i="168"/>
  <c r="V365" i="168" s="1"/>
  <c r="Y366" i="168"/>
  <c r="V366" i="168" s="1"/>
  <c r="Y367" i="168"/>
  <c r="V367" i="168" s="1"/>
  <c r="Y368" i="168"/>
  <c r="V368" i="168" s="1"/>
  <c r="Y369" i="168"/>
  <c r="V369" i="168" s="1"/>
  <c r="Y370" i="168"/>
  <c r="V370" i="168" s="1"/>
  <c r="Y371" i="168"/>
  <c r="V371" i="168" s="1"/>
  <c r="Y372" i="168"/>
  <c r="V372" i="168" s="1"/>
  <c r="Y373" i="168"/>
  <c r="V373" i="168" s="1"/>
  <c r="Y374" i="168"/>
  <c r="V374" i="168" s="1"/>
  <c r="Y375" i="168"/>
  <c r="V375" i="168" s="1"/>
  <c r="Y376" i="168"/>
  <c r="V376" i="168" s="1"/>
  <c r="Y377" i="168"/>
  <c r="V377" i="168" s="1"/>
  <c r="Y378" i="168"/>
  <c r="V378" i="168" s="1"/>
  <c r="Y379" i="168"/>
  <c r="V379" i="168" s="1"/>
  <c r="Y380" i="168"/>
  <c r="V380" i="168" s="1"/>
  <c r="Y381" i="168"/>
  <c r="V381" i="168" s="1"/>
  <c r="Y382" i="168"/>
  <c r="V382" i="168" s="1"/>
  <c r="Y383" i="168"/>
  <c r="V383" i="168" s="1"/>
  <c r="Y384" i="168"/>
  <c r="V384" i="168" s="1"/>
  <c r="Y385" i="168"/>
  <c r="V385" i="168" s="1"/>
  <c r="Y386" i="168"/>
  <c r="V386" i="168" s="1"/>
  <c r="Y387" i="168"/>
  <c r="V387" i="168" s="1"/>
  <c r="Y388" i="168"/>
  <c r="V388" i="168" s="1"/>
  <c r="Y389" i="168"/>
  <c r="V389" i="168" s="1"/>
  <c r="Y390" i="168"/>
  <c r="V390" i="168" s="1"/>
  <c r="Y391" i="168"/>
  <c r="V391" i="168" s="1"/>
  <c r="Y392" i="168"/>
  <c r="V392" i="168" s="1"/>
  <c r="Y393" i="168"/>
  <c r="V393" i="168" s="1"/>
  <c r="Y394" i="168"/>
  <c r="V394" i="168" s="1"/>
  <c r="Y395" i="168"/>
  <c r="V395" i="168" s="1"/>
  <c r="Y396" i="168"/>
  <c r="V396" i="168" s="1"/>
  <c r="Y397" i="168"/>
  <c r="V397" i="168" s="1"/>
  <c r="Y398" i="168"/>
  <c r="V398" i="168" s="1"/>
  <c r="Y399" i="168"/>
  <c r="V399" i="168" s="1"/>
  <c r="Y400" i="168"/>
  <c r="V400" i="168" s="1"/>
  <c r="Y401" i="168"/>
  <c r="V401" i="168" s="1"/>
  <c r="Y402" i="168"/>
  <c r="V402" i="168" s="1"/>
  <c r="Y403" i="168"/>
  <c r="V403" i="168" s="1"/>
  <c r="Y404" i="168"/>
  <c r="V404" i="168" s="1"/>
  <c r="Y405" i="168"/>
  <c r="V405" i="168" s="1"/>
  <c r="Y406" i="168"/>
  <c r="V406" i="168" s="1"/>
  <c r="Y407" i="168"/>
  <c r="V407" i="168" s="1"/>
  <c r="Y408" i="168"/>
  <c r="V408" i="168" s="1"/>
  <c r="Y409" i="168"/>
  <c r="V409" i="168" s="1"/>
  <c r="Y410" i="168"/>
  <c r="V410" i="168" s="1"/>
  <c r="Y411" i="168"/>
  <c r="V411" i="168" s="1"/>
  <c r="Y412" i="168"/>
  <c r="V412" i="168" s="1"/>
  <c r="Y413" i="168"/>
  <c r="V413" i="168" s="1"/>
  <c r="Y414" i="168"/>
  <c r="V414" i="168" s="1"/>
  <c r="Y415" i="168"/>
  <c r="V415" i="168" s="1"/>
  <c r="Y416" i="168"/>
  <c r="V416" i="168" s="1"/>
  <c r="Y417" i="168"/>
  <c r="V417" i="168" s="1"/>
  <c r="Y418" i="168"/>
  <c r="V418" i="168" s="1"/>
  <c r="Y419" i="168"/>
  <c r="V419" i="168" s="1"/>
  <c r="Y420" i="168"/>
  <c r="V420" i="168" s="1"/>
  <c r="Y421" i="168"/>
  <c r="V421" i="168" s="1"/>
  <c r="Y422" i="168"/>
  <c r="V422" i="168" s="1"/>
  <c r="Y423" i="168"/>
  <c r="V423" i="168" s="1"/>
  <c r="Y424" i="168"/>
  <c r="V424" i="168" s="1"/>
  <c r="Y425" i="168"/>
  <c r="V425" i="168" s="1"/>
  <c r="Y426" i="168"/>
  <c r="V426" i="168" s="1"/>
  <c r="Y427" i="168"/>
  <c r="V427" i="168" s="1"/>
  <c r="Y428" i="168"/>
  <c r="V428" i="168" s="1"/>
  <c r="Y429" i="168"/>
  <c r="V429" i="168" s="1"/>
  <c r="Y430" i="168"/>
  <c r="V430" i="168" s="1"/>
  <c r="Y431" i="168"/>
  <c r="V431" i="168" s="1"/>
  <c r="Y432" i="168"/>
  <c r="V432" i="168" s="1"/>
  <c r="Y433" i="168"/>
  <c r="V433" i="168" s="1"/>
  <c r="Y434" i="168"/>
  <c r="V434" i="168" s="1"/>
  <c r="Y435" i="168"/>
  <c r="V435" i="168" s="1"/>
  <c r="Y436" i="168"/>
  <c r="V436" i="168" s="1"/>
  <c r="Y437" i="168"/>
  <c r="V437" i="168" s="1"/>
  <c r="Y438" i="168"/>
  <c r="V438" i="168" s="1"/>
  <c r="Y439" i="168"/>
  <c r="V439" i="168" s="1"/>
  <c r="Y440" i="168"/>
  <c r="V440" i="168" s="1"/>
  <c r="Y441" i="168"/>
  <c r="V441" i="168" s="1"/>
  <c r="Y442" i="168"/>
  <c r="V442" i="168" s="1"/>
  <c r="Y443" i="168"/>
  <c r="V443" i="168" s="1"/>
  <c r="Y444" i="168"/>
  <c r="V444" i="168" s="1"/>
  <c r="Y445" i="168"/>
  <c r="V445" i="168" s="1"/>
  <c r="Y446" i="168"/>
  <c r="V446" i="168" s="1"/>
  <c r="Y447" i="168"/>
  <c r="V447" i="168" s="1"/>
  <c r="Y448" i="168"/>
  <c r="V448" i="168" s="1"/>
  <c r="Y449" i="168"/>
  <c r="V449" i="168" s="1"/>
  <c r="Y450" i="168"/>
  <c r="V450" i="168" s="1"/>
  <c r="Y451" i="168"/>
  <c r="V451" i="168" s="1"/>
  <c r="Y452" i="168"/>
  <c r="V452" i="168" s="1"/>
  <c r="Y453" i="168"/>
  <c r="V453" i="168" s="1"/>
  <c r="Y454" i="168"/>
  <c r="V454" i="168" s="1"/>
  <c r="Y455" i="168"/>
  <c r="V455" i="168" s="1"/>
  <c r="Y456" i="168"/>
  <c r="V456" i="168" s="1"/>
  <c r="Y457" i="168"/>
  <c r="V457" i="168" s="1"/>
  <c r="Y458" i="168"/>
  <c r="V458" i="168" s="1"/>
  <c r="Y459" i="168"/>
  <c r="V459" i="168" s="1"/>
  <c r="Y460" i="168"/>
  <c r="V460" i="168" s="1"/>
  <c r="Y461" i="168"/>
  <c r="V461" i="168" s="1"/>
  <c r="Y462" i="168"/>
  <c r="V462" i="168" s="1"/>
  <c r="Y463" i="168"/>
  <c r="V463" i="168" s="1"/>
  <c r="Y464" i="168"/>
  <c r="V464" i="168" s="1"/>
  <c r="Y465" i="168"/>
  <c r="V465" i="168" s="1"/>
  <c r="Y466" i="168"/>
  <c r="V466" i="168" s="1"/>
  <c r="Y467" i="168"/>
  <c r="V467" i="168" s="1"/>
  <c r="Y468" i="168"/>
  <c r="V468" i="168" s="1"/>
  <c r="Y469" i="168"/>
  <c r="V469" i="168" s="1"/>
  <c r="Y470" i="168"/>
  <c r="V470" i="168" s="1"/>
  <c r="Y471" i="168"/>
  <c r="V471" i="168" s="1"/>
  <c r="Y472" i="168"/>
  <c r="V472" i="168" s="1"/>
  <c r="Y473" i="168"/>
  <c r="V473" i="168" s="1"/>
  <c r="Y474" i="168"/>
  <c r="V474" i="168" s="1"/>
  <c r="Y475" i="168"/>
  <c r="V475" i="168" s="1"/>
  <c r="Y476" i="168"/>
  <c r="V476" i="168" s="1"/>
  <c r="Y477" i="168"/>
  <c r="V477" i="168" s="1"/>
  <c r="Y478" i="168"/>
  <c r="V478" i="168" s="1"/>
  <c r="Y479" i="168"/>
  <c r="V479" i="168" s="1"/>
  <c r="Y480" i="168"/>
  <c r="V480" i="168" s="1"/>
  <c r="Y481" i="168"/>
  <c r="V481" i="168" s="1"/>
  <c r="Y482" i="168"/>
  <c r="V482" i="168" s="1"/>
  <c r="Y483" i="168"/>
  <c r="V483" i="168" s="1"/>
  <c r="Y484" i="168"/>
  <c r="V484" i="168" s="1"/>
  <c r="Y485" i="168"/>
  <c r="V485" i="168" s="1"/>
  <c r="Y486" i="168"/>
  <c r="V486" i="168" s="1"/>
  <c r="Y487" i="168"/>
  <c r="V487" i="168" s="1"/>
  <c r="Y488" i="168"/>
  <c r="V488" i="168" s="1"/>
  <c r="Y489" i="168"/>
  <c r="V489" i="168" s="1"/>
  <c r="Y490" i="168"/>
  <c r="V490" i="168" s="1"/>
  <c r="Y491" i="168"/>
  <c r="V491" i="168" s="1"/>
  <c r="Y492" i="168"/>
  <c r="V492" i="168" s="1"/>
  <c r="Y493" i="168"/>
  <c r="V493" i="168" s="1"/>
  <c r="Y494" i="168"/>
  <c r="V494" i="168" s="1"/>
  <c r="Y495" i="168"/>
  <c r="V495" i="168" s="1"/>
  <c r="Y496" i="168"/>
  <c r="V496" i="168" s="1"/>
  <c r="Y497" i="168"/>
  <c r="V497" i="168" s="1"/>
  <c r="Y498" i="168"/>
  <c r="V498" i="168" s="1"/>
  <c r="Y499" i="168"/>
  <c r="V499" i="168" s="1"/>
  <c r="Y500" i="168"/>
  <c r="V500" i="168" s="1"/>
  <c r="Y501" i="168"/>
  <c r="V501" i="168" s="1"/>
  <c r="Y502" i="168"/>
  <c r="V502" i="168" s="1"/>
  <c r="Y503" i="168"/>
  <c r="V503" i="168" s="1"/>
  <c r="Y504" i="168"/>
  <c r="V504" i="168" s="1"/>
  <c r="Y505" i="168"/>
  <c r="V505" i="168" s="1"/>
  <c r="Y506" i="168"/>
  <c r="V506" i="168" s="1"/>
  <c r="Y507" i="168"/>
  <c r="V507" i="168" s="1"/>
  <c r="Y508" i="168"/>
  <c r="V508" i="168" s="1"/>
  <c r="Y509" i="168"/>
  <c r="V509" i="168" s="1"/>
  <c r="Y510" i="168"/>
  <c r="V510" i="168" s="1"/>
  <c r="Y511" i="168"/>
  <c r="V511" i="168" s="1"/>
  <c r="Y512" i="168"/>
  <c r="V512" i="168" s="1"/>
  <c r="Y513" i="168"/>
  <c r="V513" i="168" s="1"/>
  <c r="Y514" i="168"/>
  <c r="V514" i="168" s="1"/>
  <c r="Y515" i="168"/>
  <c r="V515" i="168" s="1"/>
  <c r="Y516" i="168"/>
  <c r="V516" i="168" s="1"/>
  <c r="Y517" i="168"/>
  <c r="V517" i="168" s="1"/>
  <c r="Y518" i="168"/>
  <c r="V518" i="168" s="1"/>
  <c r="Y519" i="168"/>
  <c r="V519" i="168" s="1"/>
  <c r="Y520" i="168"/>
  <c r="V520" i="168" s="1"/>
  <c r="Y521" i="168"/>
  <c r="V521" i="168" s="1"/>
  <c r="Y522" i="168"/>
  <c r="V522" i="168" s="1"/>
  <c r="Y523" i="168"/>
  <c r="V523" i="168" s="1"/>
  <c r="Y524" i="168"/>
  <c r="V524" i="168" s="1"/>
  <c r="Y525" i="168"/>
  <c r="V525" i="168" s="1"/>
  <c r="Y526" i="168"/>
  <c r="V526" i="168" s="1"/>
  <c r="Y527" i="168"/>
  <c r="V527" i="168" s="1"/>
  <c r="Y528" i="168"/>
  <c r="V528" i="168" s="1"/>
  <c r="Y529" i="168"/>
  <c r="V529" i="168" s="1"/>
  <c r="Y530" i="168"/>
  <c r="V530" i="168" s="1"/>
  <c r="Y531" i="168"/>
  <c r="V531" i="168" s="1"/>
  <c r="Y532" i="168"/>
  <c r="V532" i="168" s="1"/>
  <c r="Y533" i="168"/>
  <c r="V533" i="168" s="1"/>
  <c r="Y534" i="168"/>
  <c r="V534" i="168" s="1"/>
  <c r="Y535" i="168"/>
  <c r="V535" i="168" s="1"/>
  <c r="Y536" i="168"/>
  <c r="V536" i="168" s="1"/>
  <c r="Y537" i="168"/>
  <c r="V537" i="168" s="1"/>
  <c r="Y538" i="168"/>
  <c r="V538" i="168" s="1"/>
  <c r="Y539" i="168"/>
  <c r="V539" i="168" s="1"/>
  <c r="Y540" i="168"/>
  <c r="V540" i="168" s="1"/>
  <c r="Y541" i="168"/>
  <c r="V541" i="168" s="1"/>
  <c r="Y542" i="168"/>
  <c r="V542" i="168" s="1"/>
  <c r="Y543" i="168"/>
  <c r="V543" i="168" s="1"/>
  <c r="Y544" i="168"/>
  <c r="V544" i="168" s="1"/>
  <c r="Y545" i="168"/>
  <c r="V545" i="168" s="1"/>
  <c r="Y546" i="168"/>
  <c r="V546" i="168" s="1"/>
  <c r="Y547" i="168"/>
  <c r="V547" i="168" s="1"/>
  <c r="Y548" i="168"/>
  <c r="V548" i="168" s="1"/>
  <c r="Y549" i="168"/>
  <c r="V549" i="168" s="1"/>
  <c r="Y550" i="168"/>
  <c r="V550" i="168" s="1"/>
  <c r="Y551" i="168"/>
  <c r="V551" i="168" s="1"/>
  <c r="Y552" i="168"/>
  <c r="V552" i="168" s="1"/>
  <c r="Y553" i="168"/>
  <c r="V553" i="168" s="1"/>
  <c r="Y554" i="168"/>
  <c r="V554" i="168" s="1"/>
  <c r="Y555" i="168"/>
  <c r="V555" i="168" s="1"/>
  <c r="Y556" i="168"/>
  <c r="V556" i="168" s="1"/>
  <c r="Y557" i="168"/>
  <c r="V557" i="168" s="1"/>
  <c r="Y558" i="168"/>
  <c r="V558" i="168" s="1"/>
  <c r="Y559" i="168"/>
  <c r="V559" i="168" s="1"/>
  <c r="Y560" i="168"/>
  <c r="V560" i="168" s="1"/>
  <c r="Y561" i="168"/>
  <c r="V561" i="168" s="1"/>
  <c r="Y562" i="168"/>
  <c r="V562" i="168" s="1"/>
  <c r="Y563" i="168"/>
  <c r="V563" i="168" s="1"/>
  <c r="Y564" i="168"/>
  <c r="V564" i="168" s="1"/>
  <c r="Y565" i="168"/>
  <c r="V565" i="168" s="1"/>
  <c r="Y566" i="168"/>
  <c r="V566" i="168" s="1"/>
  <c r="Y567" i="168"/>
  <c r="V567" i="168" s="1"/>
  <c r="Y568" i="168"/>
  <c r="V568" i="168" s="1"/>
  <c r="Y569" i="168"/>
  <c r="V569" i="168" s="1"/>
  <c r="Y570" i="168"/>
  <c r="V570" i="168" s="1"/>
  <c r="Y571" i="168"/>
  <c r="V571" i="168" s="1"/>
  <c r="Y572" i="168"/>
  <c r="V572" i="168" s="1"/>
  <c r="Y573" i="168"/>
  <c r="V573" i="168" s="1"/>
  <c r="Y574" i="168"/>
  <c r="V574" i="168" s="1"/>
  <c r="Y575" i="168"/>
  <c r="V575" i="168" s="1"/>
  <c r="Y576" i="168"/>
  <c r="V576" i="168" s="1"/>
  <c r="Y577" i="168"/>
  <c r="V577" i="168" s="1"/>
  <c r="Y578" i="168"/>
  <c r="V578" i="168" s="1"/>
  <c r="Y579" i="168"/>
  <c r="V579" i="168" s="1"/>
  <c r="Y580" i="168"/>
  <c r="V580" i="168" s="1"/>
  <c r="Y581" i="168"/>
  <c r="V581" i="168" s="1"/>
  <c r="Y582" i="168"/>
  <c r="V582" i="168" s="1"/>
  <c r="Y583" i="168"/>
  <c r="V583" i="168" s="1"/>
  <c r="Y584" i="168"/>
  <c r="V584" i="168" s="1"/>
  <c r="Y585" i="168"/>
  <c r="V585" i="168" s="1"/>
  <c r="Y586" i="168"/>
  <c r="V586" i="168" s="1"/>
  <c r="Y587" i="168"/>
  <c r="V587" i="168" s="1"/>
  <c r="Y588" i="168"/>
  <c r="V588" i="168" s="1"/>
  <c r="Y589" i="168"/>
  <c r="V589" i="168" s="1"/>
  <c r="Y590" i="168"/>
  <c r="V590" i="168" s="1"/>
  <c r="Y591" i="168"/>
  <c r="V591" i="168" s="1"/>
  <c r="Y592" i="168"/>
  <c r="V592" i="168" s="1"/>
  <c r="Y593" i="168"/>
  <c r="V593" i="168" s="1"/>
  <c r="Y594" i="168"/>
  <c r="V594" i="168" s="1"/>
  <c r="Y595" i="168"/>
  <c r="V595" i="168" s="1"/>
  <c r="Y596" i="168"/>
  <c r="V596" i="168" s="1"/>
  <c r="Y597" i="168"/>
  <c r="V597" i="168" s="1"/>
  <c r="Y598" i="168"/>
  <c r="V598" i="168" s="1"/>
  <c r="Y599" i="168"/>
  <c r="V599" i="168" s="1"/>
  <c r="Y600" i="168"/>
  <c r="V600" i="168" s="1"/>
  <c r="Y601" i="168"/>
  <c r="V601" i="168" s="1"/>
  <c r="Y602" i="168"/>
  <c r="V602" i="168" s="1"/>
  <c r="Y603" i="168"/>
  <c r="V603" i="168" s="1"/>
  <c r="Y604" i="168"/>
  <c r="V604" i="168" s="1"/>
  <c r="Y605" i="168"/>
  <c r="V605" i="168" s="1"/>
  <c r="Y606" i="168"/>
  <c r="V606" i="168" s="1"/>
  <c r="Y607" i="168"/>
  <c r="V607" i="168" s="1"/>
  <c r="Y608" i="168"/>
  <c r="V608" i="168" s="1"/>
  <c r="Y609" i="168"/>
  <c r="V609" i="168" s="1"/>
  <c r="Y610" i="168"/>
  <c r="V610" i="168" s="1"/>
  <c r="Y611" i="168"/>
  <c r="V611" i="168" s="1"/>
  <c r="Y612" i="168"/>
  <c r="V612" i="168" s="1"/>
  <c r="Y613" i="168"/>
  <c r="V613" i="168" s="1"/>
  <c r="Y614" i="168"/>
  <c r="V614" i="168" s="1"/>
  <c r="Y615" i="168"/>
  <c r="V615" i="168" s="1"/>
  <c r="Y616" i="168"/>
  <c r="V616" i="168" s="1"/>
  <c r="Y617" i="168"/>
  <c r="V617" i="168" s="1"/>
  <c r="Y618" i="168"/>
  <c r="V618" i="168" s="1"/>
  <c r="Y619" i="168"/>
  <c r="V619" i="168" s="1"/>
  <c r="Y620" i="168"/>
  <c r="V620" i="168" s="1"/>
  <c r="Y621" i="168"/>
  <c r="V621" i="168" s="1"/>
  <c r="Y622" i="168"/>
  <c r="V622" i="168" s="1"/>
  <c r="Y623" i="168"/>
  <c r="V623" i="168" s="1"/>
  <c r="Y624" i="168"/>
  <c r="V624" i="168" s="1"/>
  <c r="Y625" i="168"/>
  <c r="V625" i="168" s="1"/>
  <c r="Y626" i="168"/>
  <c r="V626" i="168" s="1"/>
  <c r="Y627" i="168"/>
  <c r="V627" i="168" s="1"/>
  <c r="Y628" i="168"/>
  <c r="V628" i="168" s="1"/>
  <c r="Y629" i="168"/>
  <c r="V629" i="168" s="1"/>
  <c r="Y630" i="168"/>
  <c r="V630" i="168" s="1"/>
  <c r="Y631" i="168"/>
  <c r="V631" i="168" s="1"/>
  <c r="Y632" i="168"/>
  <c r="V632" i="168" s="1"/>
  <c r="Y633" i="168"/>
  <c r="V633" i="168" s="1"/>
  <c r="Y634" i="168"/>
  <c r="V634" i="168" s="1"/>
  <c r="Y635" i="168"/>
  <c r="V635" i="168" s="1"/>
  <c r="Y636" i="168"/>
  <c r="V636" i="168" s="1"/>
  <c r="Y637" i="168"/>
  <c r="V637" i="168" s="1"/>
  <c r="Y638" i="168"/>
  <c r="V638" i="168" s="1"/>
  <c r="Y639" i="168"/>
  <c r="V639" i="168" s="1"/>
  <c r="Y640" i="168"/>
  <c r="V640" i="168" s="1"/>
  <c r="Y641" i="168"/>
  <c r="V641" i="168" s="1"/>
  <c r="Y642" i="168"/>
  <c r="V642" i="168" s="1"/>
  <c r="Y643" i="168"/>
  <c r="V643" i="168" s="1"/>
  <c r="Y644" i="168"/>
  <c r="V644" i="168" s="1"/>
  <c r="Y645" i="168"/>
  <c r="V645" i="168" s="1"/>
  <c r="Y646" i="168"/>
  <c r="V646" i="168" s="1"/>
  <c r="Y647" i="168"/>
  <c r="V647" i="168" s="1"/>
  <c r="Y648" i="168"/>
  <c r="V648" i="168" s="1"/>
  <c r="Y649" i="168"/>
  <c r="V649" i="168" s="1"/>
  <c r="Y650" i="168"/>
  <c r="V650" i="168" s="1"/>
  <c r="Y651" i="168"/>
  <c r="V651" i="168" s="1"/>
  <c r="Y652" i="168"/>
  <c r="V652" i="168" s="1"/>
  <c r="Y653" i="168"/>
  <c r="V653" i="168" s="1"/>
  <c r="Y654" i="168"/>
  <c r="V654" i="168" s="1"/>
  <c r="Y655" i="168"/>
  <c r="V655" i="168" s="1"/>
  <c r="Y656" i="168"/>
  <c r="V656" i="168" s="1"/>
  <c r="Y657" i="168"/>
  <c r="V657" i="168" s="1"/>
  <c r="Y658" i="168"/>
  <c r="V658" i="168" s="1"/>
  <c r="Y659" i="168"/>
  <c r="V659" i="168" s="1"/>
  <c r="Y660" i="168"/>
  <c r="V660" i="168" s="1"/>
  <c r="Y661" i="168"/>
  <c r="V661" i="168" s="1"/>
  <c r="Y662" i="168"/>
  <c r="V662" i="168" s="1"/>
  <c r="Y663" i="168"/>
  <c r="V663" i="168" s="1"/>
  <c r="Y664" i="168"/>
  <c r="V664" i="168" s="1"/>
  <c r="Y665" i="168"/>
  <c r="V665" i="168" s="1"/>
  <c r="Y666" i="168"/>
  <c r="V666" i="168" s="1"/>
  <c r="Y667" i="168"/>
  <c r="V667" i="168" s="1"/>
  <c r="Y668" i="168"/>
  <c r="V668" i="168" s="1"/>
  <c r="Y669" i="168"/>
  <c r="V669" i="168" s="1"/>
  <c r="Y670" i="168"/>
  <c r="V670" i="168" s="1"/>
  <c r="Y671" i="168"/>
  <c r="V671" i="168" s="1"/>
  <c r="Y672" i="168"/>
  <c r="V672" i="168" s="1"/>
  <c r="Y673" i="168"/>
  <c r="V673" i="168" s="1"/>
  <c r="Y674" i="168"/>
  <c r="V674" i="168" s="1"/>
  <c r="Y675" i="168"/>
  <c r="V675" i="168" s="1"/>
  <c r="Y676" i="168"/>
  <c r="V676" i="168" s="1"/>
  <c r="Y677" i="168"/>
  <c r="V677" i="168" s="1"/>
  <c r="Y678" i="168"/>
  <c r="V678" i="168" s="1"/>
  <c r="Y679" i="168"/>
  <c r="V679" i="168" s="1"/>
  <c r="Y680" i="168"/>
  <c r="V680" i="168" s="1"/>
  <c r="Y681" i="168"/>
  <c r="V681" i="168" s="1"/>
  <c r="Y682" i="168"/>
  <c r="V682" i="168" s="1"/>
  <c r="Y683" i="168"/>
  <c r="V683" i="168" s="1"/>
  <c r="Y684" i="168"/>
  <c r="V684" i="168" s="1"/>
  <c r="Y685" i="168"/>
  <c r="V685" i="168" s="1"/>
  <c r="Y686" i="168"/>
  <c r="V686" i="168" s="1"/>
  <c r="Y687" i="168"/>
  <c r="V687" i="168" s="1"/>
  <c r="Y688" i="168"/>
  <c r="V688" i="168" s="1"/>
  <c r="Y689" i="168"/>
  <c r="V689" i="168" s="1"/>
  <c r="Y690" i="168"/>
  <c r="V690" i="168" s="1"/>
  <c r="Y691" i="168"/>
  <c r="V691" i="168" s="1"/>
  <c r="Y692" i="168"/>
  <c r="V692" i="168" s="1"/>
  <c r="Y693" i="168"/>
  <c r="V693" i="168" s="1"/>
  <c r="Y694" i="168"/>
  <c r="V694" i="168" s="1"/>
  <c r="Y695" i="168"/>
  <c r="V695" i="168" s="1"/>
  <c r="Y696" i="168"/>
  <c r="V696" i="168" s="1"/>
  <c r="Y697" i="168"/>
  <c r="V697" i="168" s="1"/>
  <c r="Y698" i="168"/>
  <c r="V698" i="168" s="1"/>
  <c r="Y699" i="168"/>
  <c r="V699" i="168" s="1"/>
  <c r="Y700" i="168"/>
  <c r="V700" i="168" s="1"/>
  <c r="Y701" i="168"/>
  <c r="V701" i="168" s="1"/>
  <c r="Y702" i="168"/>
  <c r="V702" i="168" s="1"/>
  <c r="Y703" i="168"/>
  <c r="V703" i="168" s="1"/>
  <c r="Y704" i="168"/>
  <c r="V704" i="168" s="1"/>
  <c r="Y705" i="168"/>
  <c r="V705" i="168" s="1"/>
  <c r="Y706" i="168"/>
  <c r="V706" i="168" s="1"/>
  <c r="Y707" i="168"/>
  <c r="V707" i="168" s="1"/>
  <c r="Y708" i="168"/>
  <c r="V708" i="168" s="1"/>
  <c r="Y709" i="168"/>
  <c r="V709" i="168" s="1"/>
  <c r="Y710" i="168"/>
  <c r="V710" i="168" s="1"/>
  <c r="Y711" i="168"/>
  <c r="V711" i="168" s="1"/>
  <c r="Y712" i="168"/>
  <c r="V712" i="168" s="1"/>
  <c r="Y713" i="168"/>
  <c r="V713" i="168" s="1"/>
  <c r="Y714" i="168"/>
  <c r="V714" i="168" s="1"/>
  <c r="Y715" i="168"/>
  <c r="V715" i="168" s="1"/>
  <c r="Y716" i="168"/>
  <c r="V716" i="168" s="1"/>
  <c r="Y717" i="168"/>
  <c r="V717" i="168" s="1"/>
  <c r="Y718" i="168"/>
  <c r="V718" i="168" s="1"/>
  <c r="Y719" i="168"/>
  <c r="V719" i="168" s="1"/>
  <c r="Y720" i="168"/>
  <c r="V720" i="168" s="1"/>
  <c r="Y721" i="168"/>
  <c r="V721" i="168" s="1"/>
  <c r="Y722" i="168"/>
  <c r="V722" i="168" s="1"/>
  <c r="Y723" i="168"/>
  <c r="V723" i="168" s="1"/>
  <c r="Y724" i="168"/>
  <c r="V724" i="168" s="1"/>
  <c r="Y725" i="168"/>
  <c r="V725" i="168" s="1"/>
  <c r="Y726" i="168"/>
  <c r="V726" i="168" s="1"/>
  <c r="Y727" i="168"/>
  <c r="V727" i="168" s="1"/>
  <c r="Y728" i="168"/>
  <c r="V728" i="168" s="1"/>
  <c r="Y729" i="168"/>
  <c r="V729" i="168" s="1"/>
  <c r="Y730" i="168"/>
  <c r="V730" i="168" s="1"/>
  <c r="Y731" i="168"/>
  <c r="V731" i="168" s="1"/>
  <c r="Y732" i="168"/>
  <c r="V732" i="168" s="1"/>
  <c r="Y733" i="168"/>
  <c r="V733" i="168" s="1"/>
  <c r="Y734" i="168"/>
  <c r="V734" i="168" s="1"/>
  <c r="Y735" i="168"/>
  <c r="V735" i="168" s="1"/>
  <c r="Y736" i="168"/>
  <c r="V736" i="168" s="1"/>
  <c r="Y737" i="168"/>
  <c r="V737" i="168" s="1"/>
  <c r="Y738" i="168"/>
  <c r="V738" i="168" s="1"/>
  <c r="Y739" i="168"/>
  <c r="V739" i="168" s="1"/>
  <c r="Y740" i="168"/>
  <c r="V740" i="168" s="1"/>
  <c r="Y741" i="168"/>
  <c r="V741" i="168" s="1"/>
  <c r="Y742" i="168"/>
  <c r="V742" i="168" s="1"/>
  <c r="Y743" i="168"/>
  <c r="V743" i="168" s="1"/>
  <c r="Y744" i="168"/>
  <c r="V744" i="168" s="1"/>
  <c r="Y745" i="168"/>
  <c r="V745" i="168" s="1"/>
  <c r="Y746" i="168"/>
  <c r="V746" i="168" s="1"/>
  <c r="Y747" i="168"/>
  <c r="V747" i="168" s="1"/>
  <c r="Y748" i="168"/>
  <c r="V748" i="168" s="1"/>
  <c r="Y749" i="168"/>
  <c r="V749" i="168" s="1"/>
  <c r="Y750" i="168"/>
  <c r="V750" i="168" s="1"/>
  <c r="Y751" i="168"/>
  <c r="V751" i="168" s="1"/>
  <c r="Y752" i="168"/>
  <c r="V752" i="168" s="1"/>
  <c r="Y753" i="168"/>
  <c r="V753" i="168" s="1"/>
  <c r="Y754" i="168"/>
  <c r="V754" i="168" s="1"/>
  <c r="Y755" i="168"/>
  <c r="V755" i="168" s="1"/>
  <c r="Y756" i="168"/>
  <c r="V756" i="168" s="1"/>
  <c r="Y757" i="168"/>
  <c r="V757" i="168" s="1"/>
  <c r="Y758" i="168"/>
  <c r="V758" i="168" s="1"/>
  <c r="Y759" i="168"/>
  <c r="V759" i="168" s="1"/>
  <c r="Y760" i="168"/>
  <c r="V760" i="168" s="1"/>
  <c r="Y761" i="168"/>
  <c r="V761" i="168" s="1"/>
  <c r="Y762" i="168"/>
  <c r="V762" i="168" s="1"/>
  <c r="Y763" i="168"/>
  <c r="V763" i="168" s="1"/>
  <c r="Y764" i="168"/>
  <c r="V764" i="168" s="1"/>
  <c r="Y765" i="168"/>
  <c r="V765" i="168" s="1"/>
  <c r="Y766" i="168"/>
  <c r="V766" i="168" s="1"/>
  <c r="Y767" i="168"/>
  <c r="V767" i="168" s="1"/>
  <c r="Y768" i="168"/>
  <c r="V768" i="168" s="1"/>
  <c r="Y769" i="168"/>
  <c r="V769" i="168" s="1"/>
  <c r="Y770" i="168"/>
  <c r="V770" i="168" s="1"/>
  <c r="Y771" i="168"/>
  <c r="V771" i="168" s="1"/>
  <c r="Y772" i="168"/>
  <c r="V772" i="168" s="1"/>
  <c r="Y773" i="168"/>
  <c r="V773" i="168" s="1"/>
  <c r="Y774" i="168"/>
  <c r="V774" i="168" s="1"/>
  <c r="Y775" i="168"/>
  <c r="V775" i="168" s="1"/>
  <c r="Y776" i="168"/>
  <c r="V776" i="168" s="1"/>
  <c r="Y777" i="168"/>
  <c r="V777" i="168" s="1"/>
  <c r="Y778" i="168"/>
  <c r="V778" i="168" s="1"/>
  <c r="Y779" i="168"/>
  <c r="V779" i="168" s="1"/>
  <c r="Y780" i="168"/>
  <c r="V780" i="168" s="1"/>
  <c r="Y781" i="168"/>
  <c r="V781" i="168" s="1"/>
  <c r="Y782" i="168"/>
  <c r="V782" i="168" s="1"/>
  <c r="Y783" i="168"/>
  <c r="V783" i="168" s="1"/>
  <c r="Y784" i="168"/>
  <c r="V784" i="168" s="1"/>
  <c r="Y785" i="168"/>
  <c r="V785" i="168" s="1"/>
  <c r="Y786" i="168"/>
  <c r="V786" i="168" s="1"/>
  <c r="Y787" i="168"/>
  <c r="V787" i="168" s="1"/>
  <c r="Y788" i="168"/>
  <c r="V788" i="168" s="1"/>
  <c r="Y789" i="168"/>
  <c r="V789" i="168" s="1"/>
  <c r="Y790" i="168"/>
  <c r="V790" i="168" s="1"/>
  <c r="Y791" i="168"/>
  <c r="V791" i="168" s="1"/>
  <c r="Y792" i="168"/>
  <c r="V792" i="168" s="1"/>
  <c r="Y793" i="168"/>
  <c r="V793" i="168" s="1"/>
  <c r="Y794" i="168"/>
  <c r="V794" i="168" s="1"/>
  <c r="Y795" i="168"/>
  <c r="V795" i="168" s="1"/>
  <c r="Y796" i="168"/>
  <c r="V796" i="168" s="1"/>
  <c r="Y797" i="168"/>
  <c r="V797" i="168" s="1"/>
  <c r="Y798" i="168"/>
  <c r="V798" i="168" s="1"/>
  <c r="Y799" i="168"/>
  <c r="V799" i="168" s="1"/>
  <c r="Y800" i="168"/>
  <c r="V800" i="168" s="1"/>
  <c r="Y801" i="168"/>
  <c r="V801" i="168" s="1"/>
  <c r="Y802" i="168"/>
  <c r="V802" i="168" s="1"/>
  <c r="Y803" i="168"/>
  <c r="V803" i="168" s="1"/>
  <c r="Y804" i="168"/>
  <c r="V804" i="168" s="1"/>
  <c r="Y805" i="168"/>
  <c r="V805" i="168" s="1"/>
  <c r="Y806" i="168"/>
  <c r="V806" i="168" s="1"/>
  <c r="Y807" i="168"/>
  <c r="V807" i="168" s="1"/>
  <c r="Y808" i="168"/>
  <c r="V808" i="168" s="1"/>
  <c r="Y809" i="168"/>
  <c r="V809" i="168" s="1"/>
  <c r="Y810" i="168"/>
  <c r="V810" i="168" s="1"/>
  <c r="Y811" i="168"/>
  <c r="V811" i="168" s="1"/>
  <c r="Y812" i="168"/>
  <c r="V812" i="168" s="1"/>
  <c r="Y813" i="168"/>
  <c r="V813" i="168" s="1"/>
  <c r="Y814" i="168"/>
  <c r="V814" i="168" s="1"/>
  <c r="Y815" i="168"/>
  <c r="V815" i="168" s="1"/>
  <c r="Y816" i="168"/>
  <c r="V816" i="168" s="1"/>
  <c r="Y817" i="168"/>
  <c r="V817" i="168" s="1"/>
  <c r="Y818" i="168"/>
  <c r="V818" i="168" s="1"/>
  <c r="Y819" i="168"/>
  <c r="V819" i="168" s="1"/>
  <c r="Y820" i="168"/>
  <c r="V820" i="168" s="1"/>
  <c r="Y821" i="168"/>
  <c r="V821" i="168" s="1"/>
  <c r="Y822" i="168"/>
  <c r="V822" i="168" s="1"/>
  <c r="Y823" i="168"/>
  <c r="V823" i="168" s="1"/>
  <c r="Y824" i="168"/>
  <c r="V824" i="168" s="1"/>
  <c r="Y825" i="168"/>
  <c r="V825" i="168" s="1"/>
  <c r="Y826" i="168"/>
  <c r="V826" i="168" s="1"/>
  <c r="Y827" i="168"/>
  <c r="V827" i="168" s="1"/>
  <c r="Y828" i="168"/>
  <c r="V828" i="168" s="1"/>
  <c r="Y829" i="168"/>
  <c r="V829" i="168" s="1"/>
  <c r="Y830" i="168"/>
  <c r="V830" i="168" s="1"/>
  <c r="Y831" i="168"/>
  <c r="V831" i="168" s="1"/>
  <c r="Y832" i="168"/>
  <c r="V832" i="168" s="1"/>
  <c r="Y833" i="168"/>
  <c r="V833" i="168" s="1"/>
  <c r="Y834" i="168"/>
  <c r="V834" i="168" s="1"/>
  <c r="Y835" i="168"/>
  <c r="V835" i="168" s="1"/>
  <c r="Y836" i="168"/>
  <c r="V836" i="168" s="1"/>
  <c r="Y837" i="168"/>
  <c r="V837" i="168" s="1"/>
  <c r="Y838" i="168"/>
  <c r="V838" i="168" s="1"/>
  <c r="Y839" i="168"/>
  <c r="V839" i="168" s="1"/>
  <c r="Y840" i="168"/>
  <c r="V840" i="168" s="1"/>
  <c r="Y841" i="168"/>
  <c r="V841" i="168" s="1"/>
  <c r="Y842" i="168"/>
  <c r="V842" i="168" s="1"/>
  <c r="Y843" i="168"/>
  <c r="V843" i="168" s="1"/>
  <c r="Y844" i="168"/>
  <c r="V844" i="168" s="1"/>
  <c r="Y845" i="168"/>
  <c r="V845" i="168" s="1"/>
  <c r="Y846" i="168"/>
  <c r="V846" i="168" s="1"/>
  <c r="Y847" i="168"/>
  <c r="V847" i="168" s="1"/>
  <c r="Y848" i="168"/>
  <c r="V848" i="168" s="1"/>
  <c r="Y849" i="168"/>
  <c r="V849" i="168" s="1"/>
  <c r="Y850" i="168"/>
  <c r="V850" i="168" s="1"/>
  <c r="Y851" i="168"/>
  <c r="V851" i="168" s="1"/>
  <c r="Y852" i="168"/>
  <c r="V852" i="168" s="1"/>
  <c r="Y853" i="168"/>
  <c r="V853" i="168" s="1"/>
  <c r="Y854" i="168"/>
  <c r="V854" i="168" s="1"/>
  <c r="Y855" i="168"/>
  <c r="V855" i="168" s="1"/>
  <c r="Y856" i="168"/>
  <c r="V856" i="168" s="1"/>
  <c r="Y857" i="168"/>
  <c r="V857" i="168" s="1"/>
  <c r="Y858" i="168"/>
  <c r="V858" i="168" s="1"/>
  <c r="Y859" i="168"/>
  <c r="V859" i="168" s="1"/>
  <c r="Y860" i="168"/>
  <c r="V860" i="168" s="1"/>
  <c r="Y861" i="168"/>
  <c r="V861" i="168" s="1"/>
  <c r="Y862" i="168"/>
  <c r="V862" i="168" s="1"/>
  <c r="Y863" i="168"/>
  <c r="V863" i="168" s="1"/>
  <c r="Y864" i="168"/>
  <c r="V864" i="168" s="1"/>
  <c r="Y865" i="168"/>
  <c r="V865" i="168" s="1"/>
  <c r="Y866" i="168"/>
  <c r="V866" i="168" s="1"/>
  <c r="Y867" i="168"/>
  <c r="V867" i="168" s="1"/>
  <c r="Y868" i="168"/>
  <c r="V868" i="168" s="1"/>
  <c r="Y869" i="168"/>
  <c r="V869" i="168" s="1"/>
  <c r="Y870" i="168"/>
  <c r="V870" i="168" s="1"/>
  <c r="Y871" i="168"/>
  <c r="V871" i="168" s="1"/>
  <c r="Y872" i="168"/>
  <c r="V872" i="168" s="1"/>
  <c r="Y873" i="168"/>
  <c r="V873" i="168" s="1"/>
  <c r="Y874" i="168"/>
  <c r="V874" i="168" s="1"/>
  <c r="Y875" i="168"/>
  <c r="V875" i="168" s="1"/>
  <c r="Y876" i="168"/>
  <c r="V876" i="168" s="1"/>
  <c r="Y877" i="168"/>
  <c r="V877" i="168" s="1"/>
  <c r="Y878" i="168"/>
  <c r="V878" i="168" s="1"/>
  <c r="Y879" i="168"/>
  <c r="V879" i="168" s="1"/>
  <c r="Y880" i="168"/>
  <c r="V880" i="168" s="1"/>
  <c r="Y881" i="168"/>
  <c r="V881" i="168" s="1"/>
  <c r="Y882" i="168"/>
  <c r="V882" i="168" s="1"/>
  <c r="Y883" i="168"/>
  <c r="V883" i="168" s="1"/>
  <c r="Y884" i="168"/>
  <c r="V884" i="168" s="1"/>
  <c r="Y885" i="168"/>
  <c r="V885" i="168" s="1"/>
  <c r="Y886" i="168"/>
  <c r="V886" i="168" s="1"/>
  <c r="Y887" i="168"/>
  <c r="V887" i="168" s="1"/>
  <c r="Y888" i="168"/>
  <c r="V888" i="168" s="1"/>
  <c r="Y889" i="168"/>
  <c r="V889" i="168" s="1"/>
  <c r="Y890" i="168"/>
  <c r="V890" i="168" s="1"/>
  <c r="Y891" i="168"/>
  <c r="V891" i="168" s="1"/>
  <c r="Y892" i="168"/>
  <c r="V892" i="168" s="1"/>
  <c r="Y893" i="168"/>
  <c r="V893" i="168" s="1"/>
  <c r="Y894" i="168"/>
  <c r="V894" i="168" s="1"/>
  <c r="Y895" i="168"/>
  <c r="V895" i="168" s="1"/>
  <c r="Y896" i="168"/>
  <c r="V896" i="168" s="1"/>
  <c r="Y897" i="168"/>
  <c r="V897" i="168" s="1"/>
  <c r="Y898" i="168"/>
  <c r="V898" i="168" s="1"/>
  <c r="Y899" i="168"/>
  <c r="V899" i="168" s="1"/>
  <c r="Y900" i="168"/>
  <c r="V900" i="168" s="1"/>
  <c r="Y901" i="168"/>
  <c r="V901" i="168" s="1"/>
  <c r="Y902" i="168"/>
  <c r="V902" i="168" s="1"/>
  <c r="Y903" i="168"/>
  <c r="V903" i="168" s="1"/>
  <c r="Y904" i="168"/>
  <c r="V904" i="168" s="1"/>
  <c r="Y905" i="168"/>
  <c r="V905" i="168" s="1"/>
  <c r="Y906" i="168"/>
  <c r="V906" i="168" s="1"/>
  <c r="Y907" i="168"/>
  <c r="V907" i="168" s="1"/>
  <c r="Y908" i="168"/>
  <c r="V908" i="168" s="1"/>
  <c r="Y909" i="168"/>
  <c r="V909" i="168" s="1"/>
  <c r="Y910" i="168"/>
  <c r="V910" i="168" s="1"/>
  <c r="Y911" i="168"/>
  <c r="V911" i="168" s="1"/>
  <c r="Y912" i="168"/>
  <c r="V912" i="168" s="1"/>
  <c r="Y913" i="168"/>
  <c r="V913" i="168" s="1"/>
  <c r="Y914" i="168"/>
  <c r="V914" i="168" s="1"/>
  <c r="Y915" i="168"/>
  <c r="V915" i="168" s="1"/>
  <c r="Y916" i="168"/>
  <c r="V916" i="168" s="1"/>
  <c r="Y917" i="168"/>
  <c r="V917" i="168" s="1"/>
  <c r="Y918" i="168"/>
  <c r="V918" i="168" s="1"/>
  <c r="Y919" i="168"/>
  <c r="V919" i="168" s="1"/>
  <c r="Y920" i="168"/>
  <c r="V920" i="168" s="1"/>
  <c r="Y921" i="168"/>
  <c r="V921" i="168" s="1"/>
  <c r="Y922" i="168"/>
  <c r="V922" i="168" s="1"/>
  <c r="Y923" i="168"/>
  <c r="V923" i="168" s="1"/>
  <c r="Y924" i="168"/>
  <c r="V924" i="168" s="1"/>
  <c r="Y925" i="168"/>
  <c r="V925" i="168" s="1"/>
  <c r="Y926" i="168"/>
  <c r="V926" i="168" s="1"/>
  <c r="Y927" i="168"/>
  <c r="V927" i="168" s="1"/>
  <c r="Y928" i="168"/>
  <c r="V928" i="168" s="1"/>
  <c r="Y929" i="168"/>
  <c r="V929" i="168" s="1"/>
  <c r="Y930" i="168"/>
  <c r="V930" i="168" s="1"/>
  <c r="Y931" i="168"/>
  <c r="V931" i="168" s="1"/>
  <c r="Y932" i="168"/>
  <c r="V932" i="168" s="1"/>
  <c r="Y933" i="168"/>
  <c r="V933" i="168" s="1"/>
  <c r="Y934" i="168"/>
  <c r="V934" i="168" s="1"/>
  <c r="Y935" i="168"/>
  <c r="V935" i="168" s="1"/>
  <c r="Y936" i="168"/>
  <c r="V936" i="168" s="1"/>
  <c r="Y937" i="168"/>
  <c r="V937" i="168" s="1"/>
  <c r="Y938" i="168"/>
  <c r="V938" i="168" s="1"/>
  <c r="Y939" i="168"/>
  <c r="V939" i="168" s="1"/>
  <c r="Y940" i="168"/>
  <c r="V940" i="168" s="1"/>
  <c r="Y941" i="168"/>
  <c r="V941" i="168" s="1"/>
  <c r="Y942" i="168"/>
  <c r="V942" i="168" s="1"/>
  <c r="Y943" i="168"/>
  <c r="V943" i="168" s="1"/>
  <c r="Y944" i="168"/>
  <c r="V944" i="168" s="1"/>
  <c r="Y945" i="168"/>
  <c r="V945" i="168" s="1"/>
  <c r="Y946" i="168"/>
  <c r="V946" i="168" s="1"/>
  <c r="Y947" i="168"/>
  <c r="V947" i="168" s="1"/>
  <c r="Y948" i="168"/>
  <c r="V948" i="168" s="1"/>
  <c r="Y949" i="168"/>
  <c r="V949" i="168" s="1"/>
  <c r="Y950" i="168"/>
  <c r="V950" i="168" s="1"/>
  <c r="Y951" i="168"/>
  <c r="V951" i="168" s="1"/>
  <c r="Y952" i="168"/>
  <c r="V952" i="168" s="1"/>
  <c r="Y953" i="168"/>
  <c r="V953" i="168" s="1"/>
  <c r="Y954" i="168"/>
  <c r="V954" i="168" s="1"/>
  <c r="Y955" i="168"/>
  <c r="V955" i="168" s="1"/>
  <c r="Y956" i="168"/>
  <c r="V956" i="168" s="1"/>
  <c r="Y957" i="168"/>
  <c r="V957" i="168" s="1"/>
  <c r="Y958" i="168"/>
  <c r="V958" i="168" s="1"/>
  <c r="Y959" i="168"/>
  <c r="V959" i="168" s="1"/>
  <c r="Y960" i="168"/>
  <c r="V960" i="168" s="1"/>
  <c r="Y961" i="168"/>
  <c r="V961" i="168" s="1"/>
  <c r="Y962" i="168"/>
  <c r="V962" i="168" s="1"/>
  <c r="Y963" i="168"/>
  <c r="V963" i="168" s="1"/>
  <c r="Y964" i="168"/>
  <c r="V964" i="168" s="1"/>
  <c r="Y965" i="168"/>
  <c r="V965" i="168" s="1"/>
  <c r="Y966" i="168"/>
  <c r="V966" i="168" s="1"/>
  <c r="Y967" i="168"/>
  <c r="V967" i="168" s="1"/>
  <c r="Y968" i="168"/>
  <c r="V968" i="168" s="1"/>
  <c r="Y969" i="168"/>
  <c r="V969" i="168" s="1"/>
  <c r="Y970" i="168"/>
  <c r="V970" i="168" s="1"/>
  <c r="Y971" i="168"/>
  <c r="V971" i="168" s="1"/>
  <c r="Y972" i="168"/>
  <c r="V972" i="168" s="1"/>
  <c r="Y973" i="168"/>
  <c r="V973" i="168" s="1"/>
  <c r="Y974" i="168"/>
  <c r="V974" i="168" s="1"/>
  <c r="Y975" i="168"/>
  <c r="V975" i="168" s="1"/>
  <c r="Y976" i="168"/>
  <c r="V976" i="168" s="1"/>
  <c r="Y977" i="168"/>
  <c r="V977" i="168" s="1"/>
  <c r="Y978" i="168"/>
  <c r="V978" i="168" s="1"/>
  <c r="Y979" i="168"/>
  <c r="V979" i="168" s="1"/>
  <c r="Y980" i="168"/>
  <c r="V980" i="168" s="1"/>
  <c r="Y981" i="168"/>
  <c r="V981" i="168" s="1"/>
  <c r="Y982" i="168"/>
  <c r="V982" i="168" s="1"/>
  <c r="Y983" i="168"/>
  <c r="V983" i="168" s="1"/>
  <c r="Y984" i="168"/>
  <c r="V984" i="168" s="1"/>
  <c r="Y985" i="168"/>
  <c r="V985" i="168" s="1"/>
  <c r="Y986" i="168"/>
  <c r="V986" i="168" s="1"/>
  <c r="Y987" i="168"/>
  <c r="V987" i="168" s="1"/>
  <c r="Y988" i="168"/>
  <c r="V988" i="168" s="1"/>
  <c r="Y989" i="168"/>
  <c r="V989" i="168" s="1"/>
  <c r="Y990" i="168"/>
  <c r="V990" i="168" s="1"/>
  <c r="Y991" i="168"/>
  <c r="V991" i="168" s="1"/>
  <c r="Y992" i="168"/>
  <c r="V992" i="168" s="1"/>
  <c r="Y993" i="168"/>
  <c r="V993" i="168" s="1"/>
  <c r="Y994" i="168"/>
  <c r="V994" i="168" s="1"/>
  <c r="Y995" i="168"/>
  <c r="V995" i="168" s="1"/>
  <c r="Y996" i="168"/>
  <c r="V996" i="168" s="1"/>
  <c r="Y997" i="168"/>
  <c r="V997" i="168" s="1"/>
  <c r="Y998" i="168"/>
  <c r="V998" i="168" s="1"/>
  <c r="Y999" i="168"/>
  <c r="V999" i="168" s="1"/>
  <c r="Y1000" i="168"/>
  <c r="V1000" i="168" s="1"/>
  <c r="Y1001" i="168"/>
  <c r="V1001" i="168" s="1"/>
  <c r="Y1002" i="168"/>
  <c r="V1002" i="168" s="1"/>
  <c r="Y1003" i="168"/>
  <c r="V1003" i="168" s="1"/>
  <c r="Y1004" i="168"/>
  <c r="V1004" i="168" s="1"/>
  <c r="Y1005" i="168"/>
  <c r="V1005" i="168" s="1"/>
  <c r="Y1006" i="168"/>
  <c r="V1006" i="168" s="1"/>
  <c r="Y1007" i="168"/>
  <c r="V1007" i="168" s="1"/>
  <c r="Y1008" i="168"/>
  <c r="V1008" i="168" s="1"/>
  <c r="Y1009" i="168"/>
  <c r="V1009" i="168" s="1"/>
  <c r="Y1010" i="168"/>
  <c r="V1010" i="168" s="1"/>
  <c r="Y1011" i="168"/>
  <c r="V1011" i="168" s="1"/>
  <c r="Y1012" i="168"/>
  <c r="V1012" i="168" s="1"/>
  <c r="Y1013" i="168"/>
  <c r="V1013" i="168" s="1"/>
  <c r="Y1014" i="168"/>
  <c r="V1014" i="168" s="1"/>
  <c r="Y1015" i="168"/>
  <c r="V1015" i="168" s="1"/>
  <c r="G258" i="156" l="1"/>
  <c r="G258" i="155"/>
  <c r="G258" i="154"/>
  <c r="G258" i="152"/>
  <c r="G254" i="156"/>
  <c r="G254" i="154"/>
  <c r="G254" i="155"/>
  <c r="G254" i="152"/>
  <c r="G250" i="155"/>
  <c r="G250" i="154"/>
  <c r="G250" i="156"/>
  <c r="G250" i="152"/>
  <c r="G246" i="156"/>
  <c r="G246" i="154"/>
  <c r="G246" i="155"/>
  <c r="G246" i="152"/>
  <c r="G242" i="156"/>
  <c r="G242" i="155"/>
  <c r="G242" i="154"/>
  <c r="G242" i="152"/>
  <c r="G238" i="156"/>
  <c r="G238" i="154"/>
  <c r="G238" i="155"/>
  <c r="G238" i="152"/>
  <c r="G234" i="155"/>
  <c r="G234" i="156"/>
  <c r="G234" i="154"/>
  <c r="G234" i="152"/>
  <c r="G230" i="156"/>
  <c r="G230" i="154"/>
  <c r="G230" i="155"/>
  <c r="G230" i="152"/>
  <c r="G226" i="156"/>
  <c r="G226" i="155"/>
  <c r="G226" i="154"/>
  <c r="G226" i="152"/>
  <c r="G222" i="156"/>
  <c r="G222" i="154"/>
  <c r="G222" i="155"/>
  <c r="G222" i="152"/>
  <c r="G218" i="156"/>
  <c r="G218" i="155"/>
  <c r="G218" i="154"/>
  <c r="G218" i="152"/>
  <c r="G214" i="156"/>
  <c r="G214" i="154"/>
  <c r="G214" i="155"/>
  <c r="G214" i="152"/>
  <c r="G210" i="156"/>
  <c r="G210" i="155"/>
  <c r="G210" i="154"/>
  <c r="G210" i="152"/>
  <c r="G206" i="156"/>
  <c r="G206" i="154"/>
  <c r="G206" i="155"/>
  <c r="G206" i="152"/>
  <c r="G202" i="155"/>
  <c r="G202" i="154"/>
  <c r="G202" i="156"/>
  <c r="G202" i="152"/>
  <c r="G198" i="156"/>
  <c r="G198" i="154"/>
  <c r="G198" i="155"/>
  <c r="G198" i="152"/>
  <c r="G194" i="156"/>
  <c r="G194" i="155"/>
  <c r="G194" i="154"/>
  <c r="G194" i="152"/>
  <c r="G190" i="156"/>
  <c r="G190" i="154"/>
  <c r="G190" i="155"/>
  <c r="G190" i="152"/>
  <c r="G186" i="155"/>
  <c r="G186" i="154"/>
  <c r="G186" i="156"/>
  <c r="G186" i="152"/>
  <c r="G182" i="156"/>
  <c r="G182" i="154"/>
  <c r="G182" i="155"/>
  <c r="G182" i="152"/>
  <c r="G178" i="156"/>
  <c r="G178" i="155"/>
  <c r="G178" i="154"/>
  <c r="G178" i="152"/>
  <c r="G174" i="156"/>
  <c r="G174" i="154"/>
  <c r="G174" i="155"/>
  <c r="G174" i="152"/>
  <c r="G170" i="155"/>
  <c r="G170" i="156"/>
  <c r="G170" i="154"/>
  <c r="G170" i="152"/>
  <c r="G166" i="156"/>
  <c r="G166" i="154"/>
  <c r="G166" i="155"/>
  <c r="G166" i="152"/>
  <c r="G162" i="156"/>
  <c r="G162" i="155"/>
  <c r="G162" i="154"/>
  <c r="G162" i="152"/>
  <c r="G158" i="156"/>
  <c r="G158" i="154"/>
  <c r="G158" i="155"/>
  <c r="G158" i="152"/>
  <c r="G154" i="156"/>
  <c r="G154" i="155"/>
  <c r="G154" i="154"/>
  <c r="G154" i="152"/>
  <c r="G150" i="156"/>
  <c r="G150" i="154"/>
  <c r="G150" i="155"/>
  <c r="G150" i="152"/>
  <c r="G146" i="156"/>
  <c r="G146" i="155"/>
  <c r="G146" i="154"/>
  <c r="G146" i="152"/>
  <c r="G142" i="156"/>
  <c r="G142" i="154"/>
  <c r="G142" i="155"/>
  <c r="G142" i="152"/>
  <c r="G138" i="155"/>
  <c r="G138" i="154"/>
  <c r="G138" i="156"/>
  <c r="G138" i="152"/>
  <c r="G134" i="156"/>
  <c r="G134" i="154"/>
  <c r="G134" i="155"/>
  <c r="G134" i="152"/>
  <c r="G130" i="156"/>
  <c r="G130" i="155"/>
  <c r="G130" i="154"/>
  <c r="G130" i="152"/>
  <c r="G126" i="156"/>
  <c r="G126" i="154"/>
  <c r="G126" i="155"/>
  <c r="G126" i="152"/>
  <c r="G122" i="155"/>
  <c r="G122" i="154"/>
  <c r="G122" i="156"/>
  <c r="G122" i="152"/>
  <c r="G118" i="156"/>
  <c r="G118" i="154"/>
  <c r="G118" i="155"/>
  <c r="G118" i="152"/>
  <c r="G114" i="156"/>
  <c r="G114" i="155"/>
  <c r="G114" i="154"/>
  <c r="G114" i="152"/>
  <c r="G110" i="156"/>
  <c r="G110" i="154"/>
  <c r="G110" i="155"/>
  <c r="G110" i="152"/>
  <c r="G106" i="155"/>
  <c r="G106" i="156"/>
  <c r="G106" i="154"/>
  <c r="G106" i="152"/>
  <c r="G102" i="156"/>
  <c r="G102" i="154"/>
  <c r="G102" i="155"/>
  <c r="G102" i="152"/>
  <c r="G98" i="156"/>
  <c r="G98" i="155"/>
  <c r="G98" i="154"/>
  <c r="G98" i="152"/>
  <c r="G94" i="155"/>
  <c r="G94" i="156"/>
  <c r="G94" i="154"/>
  <c r="G94" i="152"/>
  <c r="G90" i="155"/>
  <c r="G90" i="156"/>
  <c r="G90" i="154"/>
  <c r="G90" i="152"/>
  <c r="G86" i="155"/>
  <c r="G86" i="156"/>
  <c r="G86" i="154"/>
  <c r="G86" i="152"/>
  <c r="G82" i="155"/>
  <c r="G82" i="156"/>
  <c r="G82" i="154"/>
  <c r="G82" i="152"/>
  <c r="G78" i="155"/>
  <c r="G78" i="156"/>
  <c r="G78" i="154"/>
  <c r="G78" i="152"/>
  <c r="G74" i="155"/>
  <c r="G74" i="154"/>
  <c r="G74" i="156"/>
  <c r="G74" i="152"/>
  <c r="G70" i="155"/>
  <c r="G70" i="156"/>
  <c r="G70" i="154"/>
  <c r="G70" i="152"/>
  <c r="G66" i="155"/>
  <c r="G66" i="156"/>
  <c r="G66" i="154"/>
  <c r="G66" i="152"/>
  <c r="G62" i="155"/>
  <c r="G62" i="156"/>
  <c r="G62" i="154"/>
  <c r="G62" i="152"/>
  <c r="G58" i="155"/>
  <c r="G58" i="154"/>
  <c r="G58" i="156"/>
  <c r="G58" i="152"/>
  <c r="G54" i="155"/>
  <c r="G54" i="156"/>
  <c r="G54" i="154"/>
  <c r="G54" i="152"/>
  <c r="G50" i="155"/>
  <c r="G50" i="156"/>
  <c r="G50" i="154"/>
  <c r="G50" i="152"/>
  <c r="G46" i="155"/>
  <c r="G46" i="156"/>
  <c r="G46" i="154"/>
  <c r="G46" i="152"/>
  <c r="G42" i="155"/>
  <c r="G42" i="154"/>
  <c r="G42" i="156"/>
  <c r="G42" i="152"/>
  <c r="G38" i="155"/>
  <c r="G38" i="156"/>
  <c r="G38" i="154"/>
  <c r="G38" i="152"/>
  <c r="G34" i="155"/>
  <c r="G34" i="156"/>
  <c r="G34" i="154"/>
  <c r="G34" i="152"/>
  <c r="G30" i="155"/>
  <c r="G30" i="156"/>
  <c r="G30" i="154"/>
  <c r="G30" i="152"/>
  <c r="G26" i="155"/>
  <c r="G26" i="156"/>
  <c r="G26" i="154"/>
  <c r="G26" i="152"/>
  <c r="G22" i="155"/>
  <c r="G22" i="156"/>
  <c r="G22" i="154"/>
  <c r="G22" i="152"/>
  <c r="G18" i="155"/>
  <c r="G18" i="156"/>
  <c r="G18" i="154"/>
  <c r="G18" i="152"/>
  <c r="G14" i="155"/>
  <c r="G14" i="156"/>
  <c r="G14" i="154"/>
  <c r="G14" i="152"/>
  <c r="G10" i="155"/>
  <c r="G10" i="156"/>
  <c r="G10" i="154"/>
  <c r="G10" i="152"/>
  <c r="G257" i="156"/>
  <c r="G257" i="155"/>
  <c r="G257" i="154"/>
  <c r="G257" i="152"/>
  <c r="G253" i="156"/>
  <c r="G253" i="155"/>
  <c r="G253" i="154"/>
  <c r="G253" i="152"/>
  <c r="G249" i="156"/>
  <c r="G249" i="155"/>
  <c r="G249" i="154"/>
  <c r="G249" i="152"/>
  <c r="G245" i="156"/>
  <c r="G245" i="155"/>
  <c r="G245" i="154"/>
  <c r="G245" i="152"/>
  <c r="G241" i="156"/>
  <c r="G241" i="155"/>
  <c r="G241" i="154"/>
  <c r="G241" i="152"/>
  <c r="G237" i="156"/>
  <c r="G237" i="155"/>
  <c r="G237" i="154"/>
  <c r="G237" i="152"/>
  <c r="G233" i="156"/>
  <c r="G233" i="155"/>
  <c r="G233" i="154"/>
  <c r="G233" i="152"/>
  <c r="G229" i="156"/>
  <c r="G229" i="155"/>
  <c r="G229" i="154"/>
  <c r="G229" i="152"/>
  <c r="G225" i="156"/>
  <c r="G225" i="155"/>
  <c r="G225" i="154"/>
  <c r="G225" i="152"/>
  <c r="G221" i="156"/>
  <c r="G221" i="155"/>
  <c r="G221" i="154"/>
  <c r="G221" i="152"/>
  <c r="G217" i="156"/>
  <c r="G217" i="155"/>
  <c r="G217" i="154"/>
  <c r="G217" i="152"/>
  <c r="G213" i="156"/>
  <c r="G213" i="155"/>
  <c r="G213" i="154"/>
  <c r="G213" i="152"/>
  <c r="G209" i="156"/>
  <c r="G209" i="155"/>
  <c r="G209" i="154"/>
  <c r="G209" i="152"/>
  <c r="G205" i="156"/>
  <c r="G205" i="155"/>
  <c r="G205" i="154"/>
  <c r="G205" i="152"/>
  <c r="G201" i="156"/>
  <c r="G201" i="155"/>
  <c r="G201" i="154"/>
  <c r="G201" i="152"/>
  <c r="G197" i="156"/>
  <c r="G197" i="155"/>
  <c r="G197" i="154"/>
  <c r="G197" i="152"/>
  <c r="G193" i="156"/>
  <c r="G193" i="155"/>
  <c r="G193" i="154"/>
  <c r="G193" i="152"/>
  <c r="G189" i="156"/>
  <c r="G189" i="155"/>
  <c r="G189" i="154"/>
  <c r="G189" i="152"/>
  <c r="G185" i="156"/>
  <c r="G185" i="155"/>
  <c r="G185" i="154"/>
  <c r="G185" i="152"/>
  <c r="G181" i="156"/>
  <c r="G181" i="155"/>
  <c r="G181" i="154"/>
  <c r="G181" i="152"/>
  <c r="G177" i="156"/>
  <c r="G177" i="155"/>
  <c r="G177" i="154"/>
  <c r="G177" i="152"/>
  <c r="G173" i="156"/>
  <c r="G173" i="155"/>
  <c r="G173" i="154"/>
  <c r="G173" i="152"/>
  <c r="G169" i="156"/>
  <c r="G169" i="155"/>
  <c r="G169" i="154"/>
  <c r="G169" i="152"/>
  <c r="G165" i="156"/>
  <c r="G165" i="155"/>
  <c r="G165" i="154"/>
  <c r="G165" i="152"/>
  <c r="G161" i="156"/>
  <c r="G161" i="155"/>
  <c r="G161" i="154"/>
  <c r="G161" i="152"/>
  <c r="G157" i="156"/>
  <c r="G157" i="155"/>
  <c r="G157" i="154"/>
  <c r="G157" i="152"/>
  <c r="G153" i="156"/>
  <c r="G153" i="155"/>
  <c r="G153" i="154"/>
  <c r="G153" i="152"/>
  <c r="G149" i="156"/>
  <c r="G149" i="155"/>
  <c r="G149" i="154"/>
  <c r="G149" i="152"/>
  <c r="G145" i="156"/>
  <c r="G145" i="155"/>
  <c r="G145" i="154"/>
  <c r="G145" i="152"/>
  <c r="G141" i="156"/>
  <c r="G141" i="155"/>
  <c r="G141" i="154"/>
  <c r="G141" i="152"/>
  <c r="G137" i="156"/>
  <c r="G137" i="155"/>
  <c r="G137" i="154"/>
  <c r="G137" i="152"/>
  <c r="G133" i="156"/>
  <c r="G133" i="155"/>
  <c r="G133" i="154"/>
  <c r="G133" i="152"/>
  <c r="G129" i="156"/>
  <c r="G129" i="155"/>
  <c r="G129" i="154"/>
  <c r="G129" i="152"/>
  <c r="G125" i="156"/>
  <c r="G125" i="155"/>
  <c r="G125" i="154"/>
  <c r="G125" i="152"/>
  <c r="G121" i="156"/>
  <c r="G121" i="155"/>
  <c r="G121" i="154"/>
  <c r="G121" i="152"/>
  <c r="G117" i="156"/>
  <c r="G117" i="155"/>
  <c r="G117" i="154"/>
  <c r="G117" i="152"/>
  <c r="G113" i="156"/>
  <c r="G113" i="155"/>
  <c r="G113" i="154"/>
  <c r="G113" i="152"/>
  <c r="G109" i="156"/>
  <c r="G109" i="155"/>
  <c r="G109" i="154"/>
  <c r="G109" i="152"/>
  <c r="G105" i="156"/>
  <c r="G105" i="155"/>
  <c r="G105" i="154"/>
  <c r="G105" i="152"/>
  <c r="G101" i="156"/>
  <c r="G101" i="155"/>
  <c r="G101" i="154"/>
  <c r="G101" i="152"/>
  <c r="G97" i="156"/>
  <c r="G97" i="155"/>
  <c r="G97" i="154"/>
  <c r="G97" i="152"/>
  <c r="G93" i="156"/>
  <c r="G93" i="155"/>
  <c r="G93" i="154"/>
  <c r="G93" i="152"/>
  <c r="G89" i="156"/>
  <c r="G89" i="155"/>
  <c r="G89" i="154"/>
  <c r="G89" i="152"/>
  <c r="G85" i="156"/>
  <c r="G85" i="154"/>
  <c r="G85" i="155"/>
  <c r="G85" i="152"/>
  <c r="G81" i="156"/>
  <c r="G81" i="155"/>
  <c r="G81" i="154"/>
  <c r="G81" i="152"/>
  <c r="G77" i="156"/>
  <c r="G77" i="155"/>
  <c r="G77" i="154"/>
  <c r="G77" i="152"/>
  <c r="G73" i="156"/>
  <c r="G73" i="155"/>
  <c r="G73" i="154"/>
  <c r="G73" i="152"/>
  <c r="G69" i="156"/>
  <c r="G69" i="155"/>
  <c r="G69" i="154"/>
  <c r="G69" i="152"/>
  <c r="G65" i="156"/>
  <c r="G65" i="155"/>
  <c r="G65" i="154"/>
  <c r="G65" i="152"/>
  <c r="G61" i="156"/>
  <c r="G61" i="155"/>
  <c r="G61" i="154"/>
  <c r="G61" i="152"/>
  <c r="G57" i="156"/>
  <c r="G57" i="155"/>
  <c r="G57" i="154"/>
  <c r="G57" i="152"/>
  <c r="G53" i="156"/>
  <c r="G53" i="154"/>
  <c r="G53" i="155"/>
  <c r="G53" i="152"/>
  <c r="G49" i="156"/>
  <c r="G49" i="155"/>
  <c r="G49" i="154"/>
  <c r="G49" i="152"/>
  <c r="G45" i="156"/>
  <c r="G45" i="155"/>
  <c r="G45" i="154"/>
  <c r="G45" i="152"/>
  <c r="G41" i="156"/>
  <c r="G41" i="155"/>
  <c r="G41" i="154"/>
  <c r="G41" i="152"/>
  <c r="G37" i="156"/>
  <c r="G37" i="155"/>
  <c r="G37" i="154"/>
  <c r="G37" i="152"/>
  <c r="G33" i="156"/>
  <c r="G33" i="155"/>
  <c r="G33" i="154"/>
  <c r="G33" i="152"/>
  <c r="G29" i="156"/>
  <c r="G29" i="155"/>
  <c r="G29" i="154"/>
  <c r="G29" i="152"/>
  <c r="G25" i="156"/>
  <c r="G25" i="155"/>
  <c r="G25" i="154"/>
  <c r="G25" i="152"/>
  <c r="G21" i="156"/>
  <c r="G21" i="154"/>
  <c r="G21" i="155"/>
  <c r="G21" i="152"/>
  <c r="G17" i="156"/>
  <c r="G17" i="155"/>
  <c r="G17" i="154"/>
  <c r="G17" i="152"/>
  <c r="G13" i="156"/>
  <c r="G13" i="155"/>
  <c r="G13" i="154"/>
  <c r="G13" i="152"/>
  <c r="G256" i="156"/>
  <c r="G256" i="155"/>
  <c r="G256" i="154"/>
  <c r="G256" i="152"/>
  <c r="G252" i="156"/>
  <c r="G252" i="155"/>
  <c r="G252" i="154"/>
  <c r="G252" i="152"/>
  <c r="G248" i="156"/>
  <c r="G248" i="155"/>
  <c r="G248" i="154"/>
  <c r="G248" i="152"/>
  <c r="G244" i="156"/>
  <c r="G244" i="155"/>
  <c r="G244" i="154"/>
  <c r="G244" i="152"/>
  <c r="G240" i="156"/>
  <c r="G240" i="155"/>
  <c r="G240" i="154"/>
  <c r="G240" i="152"/>
  <c r="G236" i="156"/>
  <c r="G236" i="155"/>
  <c r="G236" i="154"/>
  <c r="G236" i="152"/>
  <c r="G232" i="156"/>
  <c r="G232" i="155"/>
  <c r="G232" i="154"/>
  <c r="G232" i="152"/>
  <c r="G228" i="156"/>
  <c r="G228" i="155"/>
  <c r="G228" i="154"/>
  <c r="G228" i="152"/>
  <c r="G224" i="156"/>
  <c r="G224" i="155"/>
  <c r="G224" i="154"/>
  <c r="G224" i="152"/>
  <c r="G220" i="156"/>
  <c r="G220" i="155"/>
  <c r="G220" i="154"/>
  <c r="G220" i="152"/>
  <c r="G216" i="156"/>
  <c r="G216" i="155"/>
  <c r="G216" i="154"/>
  <c r="G216" i="152"/>
  <c r="G212" i="156"/>
  <c r="G212" i="155"/>
  <c r="G212" i="154"/>
  <c r="G212" i="152"/>
  <c r="G208" i="156"/>
  <c r="G208" i="155"/>
  <c r="G208" i="154"/>
  <c r="G208" i="152"/>
  <c r="G204" i="156"/>
  <c r="G204" i="155"/>
  <c r="G204" i="154"/>
  <c r="G204" i="152"/>
  <c r="G200" i="156"/>
  <c r="G200" i="155"/>
  <c r="G200" i="154"/>
  <c r="G200" i="152"/>
  <c r="G196" i="156"/>
  <c r="G196" i="155"/>
  <c r="G196" i="154"/>
  <c r="G196" i="152"/>
  <c r="G192" i="156"/>
  <c r="G192" i="155"/>
  <c r="G192" i="154"/>
  <c r="G192" i="152"/>
  <c r="G188" i="156"/>
  <c r="G188" i="155"/>
  <c r="G188" i="154"/>
  <c r="G188" i="152"/>
  <c r="G184" i="156"/>
  <c r="G184" i="155"/>
  <c r="G184" i="154"/>
  <c r="G184" i="152"/>
  <c r="G180" i="156"/>
  <c r="G180" i="155"/>
  <c r="G180" i="154"/>
  <c r="G180" i="152"/>
  <c r="G176" i="156"/>
  <c r="G176" i="155"/>
  <c r="G176" i="154"/>
  <c r="G176" i="152"/>
  <c r="G172" i="156"/>
  <c r="G172" i="155"/>
  <c r="G172" i="154"/>
  <c r="G172" i="152"/>
  <c r="G168" i="156"/>
  <c r="G168" i="155"/>
  <c r="G168" i="154"/>
  <c r="G168" i="152"/>
  <c r="G164" i="156"/>
  <c r="G164" i="155"/>
  <c r="G164" i="154"/>
  <c r="G164" i="152"/>
  <c r="G160" i="156"/>
  <c r="G160" i="155"/>
  <c r="G160" i="154"/>
  <c r="G160" i="152"/>
  <c r="G156" i="156"/>
  <c r="G156" i="155"/>
  <c r="G156" i="154"/>
  <c r="G156" i="152"/>
  <c r="G152" i="156"/>
  <c r="G152" i="155"/>
  <c r="G152" i="154"/>
  <c r="G152" i="152"/>
  <c r="G148" i="156"/>
  <c r="G148" i="155"/>
  <c r="G148" i="154"/>
  <c r="G148" i="152"/>
  <c r="G144" i="156"/>
  <c r="G144" i="155"/>
  <c r="G144" i="154"/>
  <c r="G144" i="152"/>
  <c r="G140" i="156"/>
  <c r="G140" i="155"/>
  <c r="G140" i="154"/>
  <c r="G140" i="152"/>
  <c r="G136" i="156"/>
  <c r="G136" i="155"/>
  <c r="G136" i="154"/>
  <c r="G136" i="152"/>
  <c r="G132" i="156"/>
  <c r="G132" i="155"/>
  <c r="G132" i="154"/>
  <c r="G132" i="152"/>
  <c r="G128" i="156"/>
  <c r="G128" i="155"/>
  <c r="G128" i="154"/>
  <c r="G128" i="152"/>
  <c r="G124" i="156"/>
  <c r="G124" i="155"/>
  <c r="G124" i="154"/>
  <c r="G124" i="152"/>
  <c r="G120" i="156"/>
  <c r="G120" i="155"/>
  <c r="G120" i="154"/>
  <c r="G120" i="152"/>
  <c r="G116" i="156"/>
  <c r="G116" i="155"/>
  <c r="G116" i="154"/>
  <c r="G116" i="152"/>
  <c r="G112" i="156"/>
  <c r="G112" i="155"/>
  <c r="G112" i="154"/>
  <c r="G112" i="152"/>
  <c r="G108" i="156"/>
  <c r="G108" i="155"/>
  <c r="G108" i="154"/>
  <c r="G108" i="152"/>
  <c r="G104" i="156"/>
  <c r="G104" i="155"/>
  <c r="G104" i="154"/>
  <c r="G104" i="152"/>
  <c r="G100" i="156"/>
  <c r="G100" i="155"/>
  <c r="G100" i="154"/>
  <c r="G100" i="152"/>
  <c r="G96" i="156"/>
  <c r="G96" i="155"/>
  <c r="G96" i="154"/>
  <c r="G96" i="152"/>
  <c r="G92" i="156"/>
  <c r="G92" i="155"/>
  <c r="G92" i="154"/>
  <c r="G92" i="152"/>
  <c r="G88" i="156"/>
  <c r="G88" i="155"/>
  <c r="G88" i="154"/>
  <c r="G88" i="152"/>
  <c r="G84" i="156"/>
  <c r="G84" i="155"/>
  <c r="G84" i="154"/>
  <c r="G84" i="152"/>
  <c r="G80" i="156"/>
  <c r="G80" i="155"/>
  <c r="G80" i="154"/>
  <c r="G80" i="152"/>
  <c r="G76" i="156"/>
  <c r="G76" i="155"/>
  <c r="G76" i="154"/>
  <c r="G76" i="152"/>
  <c r="G72" i="156"/>
  <c r="G72" i="155"/>
  <c r="G72" i="154"/>
  <c r="G72" i="152"/>
  <c r="G68" i="156"/>
  <c r="G68" i="155"/>
  <c r="G68" i="154"/>
  <c r="G68" i="152"/>
  <c r="G64" i="156"/>
  <c r="G64" i="155"/>
  <c r="G64" i="154"/>
  <c r="G64" i="152"/>
  <c r="G60" i="156"/>
  <c r="G60" i="155"/>
  <c r="G60" i="154"/>
  <c r="G60" i="152"/>
  <c r="G56" i="156"/>
  <c r="G56" i="155"/>
  <c r="G56" i="154"/>
  <c r="G56" i="152"/>
  <c r="G52" i="156"/>
  <c r="G52" i="155"/>
  <c r="G52" i="154"/>
  <c r="G52" i="152"/>
  <c r="G48" i="156"/>
  <c r="G48" i="155"/>
  <c r="G48" i="154"/>
  <c r="G48" i="152"/>
  <c r="G44" i="156"/>
  <c r="G44" i="155"/>
  <c r="G44" i="154"/>
  <c r="G44" i="152"/>
  <c r="G40" i="156"/>
  <c r="G40" i="155"/>
  <c r="G40" i="154"/>
  <c r="G40" i="152"/>
  <c r="G36" i="156"/>
  <c r="G36" i="155"/>
  <c r="G36" i="154"/>
  <c r="G36" i="152"/>
  <c r="G32" i="156"/>
  <c r="G32" i="155"/>
  <c r="G32" i="154"/>
  <c r="G32" i="152"/>
  <c r="G28" i="156"/>
  <c r="G28" i="155"/>
  <c r="G28" i="154"/>
  <c r="G28" i="152"/>
  <c r="G24" i="156"/>
  <c r="G24" i="155"/>
  <c r="G24" i="154"/>
  <c r="G24" i="152"/>
  <c r="G20" i="156"/>
  <c r="G20" i="155"/>
  <c r="G20" i="154"/>
  <c r="G20" i="152"/>
  <c r="G16" i="156"/>
  <c r="G16" i="155"/>
  <c r="G16" i="154"/>
  <c r="G16" i="152"/>
  <c r="G12" i="156"/>
  <c r="G12" i="155"/>
  <c r="G12" i="154"/>
  <c r="G12" i="152"/>
  <c r="G259" i="156"/>
  <c r="G259" i="155"/>
  <c r="G259" i="154"/>
  <c r="G259" i="152"/>
  <c r="G255" i="156"/>
  <c r="G255" i="154"/>
  <c r="G255" i="155"/>
  <c r="G255" i="152"/>
  <c r="G251" i="156"/>
  <c r="G251" i="155"/>
  <c r="G251" i="154"/>
  <c r="G251" i="152"/>
  <c r="G247" i="156"/>
  <c r="G247" i="154"/>
  <c r="G247" i="155"/>
  <c r="G247" i="152"/>
  <c r="G243" i="156"/>
  <c r="G243" i="155"/>
  <c r="G243" i="154"/>
  <c r="G243" i="152"/>
  <c r="G239" i="156"/>
  <c r="G239" i="154"/>
  <c r="G239" i="155"/>
  <c r="G239" i="152"/>
  <c r="G235" i="156"/>
  <c r="G235" i="155"/>
  <c r="G235" i="154"/>
  <c r="G235" i="152"/>
  <c r="G231" i="156"/>
  <c r="G231" i="154"/>
  <c r="G231" i="155"/>
  <c r="G231" i="152"/>
  <c r="G227" i="156"/>
  <c r="G227" i="155"/>
  <c r="G227" i="154"/>
  <c r="G227" i="152"/>
  <c r="G223" i="156"/>
  <c r="G223" i="154"/>
  <c r="G223" i="155"/>
  <c r="G223" i="152"/>
  <c r="G219" i="156"/>
  <c r="G219" i="155"/>
  <c r="G219" i="154"/>
  <c r="G219" i="152"/>
  <c r="G215" i="156"/>
  <c r="G215" i="154"/>
  <c r="G215" i="155"/>
  <c r="G215" i="152"/>
  <c r="G211" i="156"/>
  <c r="G211" i="155"/>
  <c r="G211" i="154"/>
  <c r="G211" i="152"/>
  <c r="G207" i="156"/>
  <c r="G207" i="154"/>
  <c r="G207" i="155"/>
  <c r="G207" i="152"/>
  <c r="G203" i="156"/>
  <c r="G203" i="155"/>
  <c r="G203" i="154"/>
  <c r="G203" i="152"/>
  <c r="G199" i="156"/>
  <c r="G199" i="154"/>
  <c r="G199" i="155"/>
  <c r="G199" i="152"/>
  <c r="G195" i="156"/>
  <c r="G195" i="155"/>
  <c r="G195" i="154"/>
  <c r="G195" i="152"/>
  <c r="G191" i="156"/>
  <c r="G191" i="154"/>
  <c r="G191" i="155"/>
  <c r="G191" i="152"/>
  <c r="G187" i="156"/>
  <c r="G187" i="155"/>
  <c r="G187" i="154"/>
  <c r="G187" i="152"/>
  <c r="G183" i="156"/>
  <c r="G183" i="154"/>
  <c r="G183" i="155"/>
  <c r="G183" i="152"/>
  <c r="G179" i="156"/>
  <c r="G179" i="155"/>
  <c r="G179" i="154"/>
  <c r="G179" i="152"/>
  <c r="G175" i="156"/>
  <c r="G175" i="154"/>
  <c r="G175" i="155"/>
  <c r="G175" i="152"/>
  <c r="G171" i="156"/>
  <c r="G171" i="155"/>
  <c r="G171" i="154"/>
  <c r="G171" i="152"/>
  <c r="G167" i="156"/>
  <c r="G167" i="154"/>
  <c r="G167" i="155"/>
  <c r="G167" i="152"/>
  <c r="G163" i="156"/>
  <c r="G163" i="155"/>
  <c r="G163" i="154"/>
  <c r="G163" i="152"/>
  <c r="G159" i="156"/>
  <c r="G159" i="154"/>
  <c r="G159" i="155"/>
  <c r="G159" i="152"/>
  <c r="G155" i="156"/>
  <c r="G155" i="155"/>
  <c r="G155" i="154"/>
  <c r="G155" i="152"/>
  <c r="G151" i="156"/>
  <c r="G151" i="154"/>
  <c r="G151" i="155"/>
  <c r="G151" i="152"/>
  <c r="G147" i="156"/>
  <c r="G147" i="155"/>
  <c r="G147" i="154"/>
  <c r="G147" i="152"/>
  <c r="G143" i="156"/>
  <c r="G143" i="154"/>
  <c r="G143" i="155"/>
  <c r="G143" i="152"/>
  <c r="G139" i="156"/>
  <c r="G139" i="155"/>
  <c r="G139" i="154"/>
  <c r="G139" i="152"/>
  <c r="G135" i="156"/>
  <c r="G135" i="154"/>
  <c r="G135" i="155"/>
  <c r="G135" i="152"/>
  <c r="G131" i="156"/>
  <c r="G131" i="155"/>
  <c r="G131" i="154"/>
  <c r="G131" i="152"/>
  <c r="G127" i="156"/>
  <c r="G127" i="154"/>
  <c r="G127" i="155"/>
  <c r="G127" i="152"/>
  <c r="G123" i="156"/>
  <c r="G123" i="155"/>
  <c r="G123" i="154"/>
  <c r="G123" i="152"/>
  <c r="G119" i="156"/>
  <c r="G119" i="154"/>
  <c r="G119" i="155"/>
  <c r="G119" i="152"/>
  <c r="G115" i="156"/>
  <c r="G115" i="155"/>
  <c r="G115" i="154"/>
  <c r="G115" i="152"/>
  <c r="G111" i="156"/>
  <c r="G111" i="154"/>
  <c r="G111" i="155"/>
  <c r="G111" i="152"/>
  <c r="G107" i="156"/>
  <c r="G107" i="155"/>
  <c r="G107" i="154"/>
  <c r="G107" i="152"/>
  <c r="G103" i="156"/>
  <c r="G103" i="154"/>
  <c r="G103" i="155"/>
  <c r="G103" i="152"/>
  <c r="G99" i="156"/>
  <c r="G99" i="155"/>
  <c r="G99" i="154"/>
  <c r="G99" i="152"/>
  <c r="G95" i="156"/>
  <c r="G95" i="155"/>
  <c r="G95" i="154"/>
  <c r="G95" i="152"/>
  <c r="G91" i="156"/>
  <c r="G91" i="155"/>
  <c r="G91" i="154"/>
  <c r="G91" i="152"/>
  <c r="G87" i="156"/>
  <c r="G87" i="155"/>
  <c r="G87" i="154"/>
  <c r="G87" i="152"/>
  <c r="G83" i="156"/>
  <c r="G83" i="155"/>
  <c r="G83" i="154"/>
  <c r="G83" i="152"/>
  <c r="G79" i="156"/>
  <c r="G79" i="155"/>
  <c r="G79" i="154"/>
  <c r="G79" i="152"/>
  <c r="G75" i="156"/>
  <c r="G75" i="155"/>
  <c r="G75" i="154"/>
  <c r="G75" i="152"/>
  <c r="G71" i="156"/>
  <c r="G71" i="155"/>
  <c r="G71" i="154"/>
  <c r="G71" i="152"/>
  <c r="G67" i="156"/>
  <c r="G67" i="155"/>
  <c r="G67" i="154"/>
  <c r="G67" i="152"/>
  <c r="G63" i="156"/>
  <c r="G63" i="155"/>
  <c r="G63" i="154"/>
  <c r="G63" i="152"/>
  <c r="G59" i="156"/>
  <c r="G59" i="155"/>
  <c r="G59" i="154"/>
  <c r="G59" i="152"/>
  <c r="G55" i="156"/>
  <c r="G55" i="155"/>
  <c r="G55" i="154"/>
  <c r="G55" i="152"/>
  <c r="G51" i="156"/>
  <c r="G51" i="155"/>
  <c r="G51" i="154"/>
  <c r="G51" i="152"/>
  <c r="G47" i="156"/>
  <c r="G47" i="155"/>
  <c r="G47" i="154"/>
  <c r="G47" i="152"/>
  <c r="G43" i="156"/>
  <c r="G43" i="155"/>
  <c r="G43" i="154"/>
  <c r="G43" i="152"/>
  <c r="G39" i="156"/>
  <c r="G39" i="155"/>
  <c r="G39" i="154"/>
  <c r="G39" i="152"/>
  <c r="G35" i="156"/>
  <c r="G35" i="155"/>
  <c r="G35" i="154"/>
  <c r="G35" i="152"/>
  <c r="G31" i="156"/>
  <c r="G31" i="155"/>
  <c r="G31" i="154"/>
  <c r="G31" i="152"/>
  <c r="G27" i="156"/>
  <c r="G27" i="155"/>
  <c r="G27" i="154"/>
  <c r="G27" i="152"/>
  <c r="G23" i="156"/>
  <c r="G23" i="155"/>
  <c r="G23" i="154"/>
  <c r="G23" i="152"/>
  <c r="G19" i="156"/>
  <c r="G19" i="155"/>
  <c r="G19" i="154"/>
  <c r="G19" i="152"/>
  <c r="G15" i="156"/>
  <c r="G15" i="155"/>
  <c r="G15" i="154"/>
  <c r="G15" i="152"/>
  <c r="G11" i="156"/>
  <c r="G11" i="155"/>
  <c r="G11" i="154"/>
  <c r="G11" i="152"/>
  <c r="G1004" i="156"/>
  <c r="G1006" i="156"/>
  <c r="G1009" i="156"/>
  <c r="G1005" i="156"/>
  <c r="G1008" i="156"/>
  <c r="G1003" i="156"/>
  <c r="G1007" i="156"/>
  <c r="AD15" i="168"/>
  <c r="I4" i="168"/>
  <c r="I11" i="168" s="1"/>
  <c r="AM267" i="165"/>
  <c r="AL267" i="165"/>
  <c r="AD267" i="165"/>
  <c r="AB267" i="165"/>
  <c r="AG267" i="165" s="1"/>
  <c r="AA267" i="165"/>
  <c r="AL266" i="165"/>
  <c r="AG266" i="165"/>
  <c r="AD266" i="165"/>
  <c r="AA266" i="165"/>
  <c r="AA265" i="165"/>
  <c r="K265" i="165"/>
  <c r="AA264" i="165"/>
  <c r="K264" i="165"/>
  <c r="AA263" i="165"/>
  <c r="K263" i="165"/>
  <c r="AA262" i="165"/>
  <c r="K262" i="165"/>
  <c r="AA261" i="165"/>
  <c r="K261" i="165"/>
  <c r="AA260" i="165"/>
  <c r="K260" i="165"/>
  <c r="AA259" i="165"/>
  <c r="K259" i="165"/>
  <c r="AA258" i="165"/>
  <c r="K258" i="165"/>
  <c r="AA257" i="165"/>
  <c r="K257" i="165"/>
  <c r="AA256" i="165"/>
  <c r="K256" i="165"/>
  <c r="AA255" i="165"/>
  <c r="K255" i="165"/>
  <c r="AA254" i="165"/>
  <c r="K254" i="165"/>
  <c r="AA253" i="165"/>
  <c r="K253" i="165"/>
  <c r="AA252" i="165"/>
  <c r="K252" i="165"/>
  <c r="AA251" i="165"/>
  <c r="K251" i="165"/>
  <c r="AA250" i="165"/>
  <c r="K250" i="165"/>
  <c r="AA249" i="165"/>
  <c r="K249" i="165"/>
  <c r="AA248" i="165"/>
  <c r="K248" i="165"/>
  <c r="AA247" i="165"/>
  <c r="K247" i="165"/>
  <c r="AA246" i="165"/>
  <c r="K246" i="165"/>
  <c r="AA245" i="165"/>
  <c r="K245" i="165"/>
  <c r="AA244" i="165"/>
  <c r="K244" i="165"/>
  <c r="AA243" i="165"/>
  <c r="K243" i="165"/>
  <c r="AA242" i="165"/>
  <c r="K242" i="165"/>
  <c r="AA241" i="165"/>
  <c r="K241" i="165"/>
  <c r="AA240" i="165"/>
  <c r="K240" i="165"/>
  <c r="AA239" i="165"/>
  <c r="K239" i="165"/>
  <c r="AA238" i="165"/>
  <c r="K238" i="165"/>
  <c r="AA237" i="165"/>
  <c r="K237" i="165"/>
  <c r="AA236" i="165"/>
  <c r="K236" i="165"/>
  <c r="AA235" i="165"/>
  <c r="K235" i="165"/>
  <c r="AA234" i="165"/>
  <c r="K234" i="165"/>
  <c r="AA233" i="165"/>
  <c r="K233" i="165"/>
  <c r="AA232" i="165"/>
  <c r="K232" i="165"/>
  <c r="AA231" i="165"/>
  <c r="K231" i="165"/>
  <c r="AA230" i="165"/>
  <c r="K230" i="165"/>
  <c r="AA229" i="165"/>
  <c r="K229" i="165"/>
  <c r="AA228" i="165"/>
  <c r="K228" i="165"/>
  <c r="AA227" i="165"/>
  <c r="K227" i="165"/>
  <c r="AA226" i="165"/>
  <c r="K226" i="165"/>
  <c r="AA225" i="165"/>
  <c r="K225" i="165"/>
  <c r="AA224" i="165"/>
  <c r="K224" i="165"/>
  <c r="AA223" i="165"/>
  <c r="K223" i="165"/>
  <c r="AA222" i="165"/>
  <c r="K222" i="165"/>
  <c r="AA221" i="165"/>
  <c r="K221" i="165"/>
  <c r="AA220" i="165"/>
  <c r="K220" i="165"/>
  <c r="AA219" i="165"/>
  <c r="K219" i="165"/>
  <c r="AA218" i="165"/>
  <c r="K218" i="165"/>
  <c r="AA217" i="165"/>
  <c r="K217" i="165"/>
  <c r="AA216" i="165"/>
  <c r="K216" i="165"/>
  <c r="AA215" i="165"/>
  <c r="K215" i="165"/>
  <c r="AA214" i="165"/>
  <c r="K214" i="165"/>
  <c r="AA213" i="165"/>
  <c r="K213" i="165"/>
  <c r="AA212" i="165"/>
  <c r="K212" i="165"/>
  <c r="AA211" i="165"/>
  <c r="K211" i="165"/>
  <c r="AA210" i="165"/>
  <c r="K210" i="165"/>
  <c r="AA209" i="165"/>
  <c r="K209" i="165"/>
  <c r="AA208" i="165"/>
  <c r="K208" i="165"/>
  <c r="AA207" i="165"/>
  <c r="K207" i="165"/>
  <c r="AA206" i="165"/>
  <c r="K206" i="165"/>
  <c r="AA205" i="165"/>
  <c r="K205" i="165"/>
  <c r="AA204" i="165"/>
  <c r="K204" i="165"/>
  <c r="AA203" i="165"/>
  <c r="K203" i="165"/>
  <c r="AA202" i="165"/>
  <c r="K202" i="165"/>
  <c r="AA201" i="165"/>
  <c r="K201" i="165"/>
  <c r="AA200" i="165"/>
  <c r="K200" i="165"/>
  <c r="AA199" i="165"/>
  <c r="K199" i="165"/>
  <c r="AA198" i="165"/>
  <c r="K198" i="165"/>
  <c r="AA197" i="165"/>
  <c r="K197" i="165"/>
  <c r="AA196" i="165"/>
  <c r="K196" i="165"/>
  <c r="AA195" i="165"/>
  <c r="K195" i="165"/>
  <c r="AA194" i="165"/>
  <c r="K194" i="165"/>
  <c r="AA193" i="165"/>
  <c r="K193" i="165"/>
  <c r="AA192" i="165"/>
  <c r="K192" i="165"/>
  <c r="AA191" i="165"/>
  <c r="K191" i="165"/>
  <c r="AA190" i="165"/>
  <c r="K190" i="165"/>
  <c r="AA189" i="165"/>
  <c r="K189" i="165"/>
  <c r="AA188" i="165"/>
  <c r="K188" i="165"/>
  <c r="AA187" i="165"/>
  <c r="K187" i="165"/>
  <c r="AA186" i="165"/>
  <c r="K186" i="165"/>
  <c r="AA185" i="165"/>
  <c r="K185" i="165"/>
  <c r="AA184" i="165"/>
  <c r="K184" i="165"/>
  <c r="AA183" i="165"/>
  <c r="K183" i="165"/>
  <c r="AA182" i="165"/>
  <c r="K182" i="165"/>
  <c r="AA181" i="165"/>
  <c r="K181" i="165"/>
  <c r="AA180" i="165"/>
  <c r="K180" i="165"/>
  <c r="AA179" i="165"/>
  <c r="K179" i="165"/>
  <c r="AA178" i="165"/>
  <c r="K178" i="165"/>
  <c r="AA177" i="165"/>
  <c r="K177" i="165"/>
  <c r="AA176" i="165"/>
  <c r="K176" i="165"/>
  <c r="AA175" i="165"/>
  <c r="K175" i="165"/>
  <c r="AA174" i="165"/>
  <c r="K174" i="165"/>
  <c r="AA173" i="165"/>
  <c r="K173" i="165"/>
  <c r="AA172" i="165"/>
  <c r="K172" i="165"/>
  <c r="AA171" i="165"/>
  <c r="K171" i="165"/>
  <c r="AA170" i="165"/>
  <c r="K170" i="165"/>
  <c r="AA169" i="165"/>
  <c r="K169" i="165"/>
  <c r="AA168" i="165"/>
  <c r="K168" i="165"/>
  <c r="AA167" i="165"/>
  <c r="K167" i="165"/>
  <c r="AA166" i="165"/>
  <c r="K166" i="165"/>
  <c r="AA165" i="165"/>
  <c r="K165" i="165"/>
  <c r="AA164" i="165"/>
  <c r="K164" i="165"/>
  <c r="AA163" i="165"/>
  <c r="K163" i="165"/>
  <c r="AA162" i="165"/>
  <c r="K162" i="165"/>
  <c r="AA161" i="165"/>
  <c r="K161" i="165"/>
  <c r="AA160" i="165"/>
  <c r="K160" i="165"/>
  <c r="AA159" i="165"/>
  <c r="K159" i="165"/>
  <c r="AA158" i="165"/>
  <c r="K158" i="165"/>
  <c r="AA157" i="165"/>
  <c r="K157" i="165"/>
  <c r="AA156" i="165"/>
  <c r="K156" i="165"/>
  <c r="AA155" i="165"/>
  <c r="K155" i="165"/>
  <c r="AA154" i="165"/>
  <c r="K154" i="165"/>
  <c r="AA153" i="165"/>
  <c r="K153" i="165"/>
  <c r="AA152" i="165"/>
  <c r="K152" i="165"/>
  <c r="AA151" i="165"/>
  <c r="K151" i="165"/>
  <c r="AA150" i="165"/>
  <c r="K150" i="165"/>
  <c r="AA149" i="165"/>
  <c r="K149" i="165"/>
  <c r="AA148" i="165"/>
  <c r="K148" i="165"/>
  <c r="AA147" i="165"/>
  <c r="K147" i="165"/>
  <c r="AA146" i="165"/>
  <c r="K146" i="165"/>
  <c r="AA145" i="165"/>
  <c r="K145" i="165"/>
  <c r="AA144" i="165"/>
  <c r="K144" i="165"/>
  <c r="AA143" i="165"/>
  <c r="K143" i="165"/>
  <c r="AA142" i="165"/>
  <c r="K142" i="165"/>
  <c r="AA141" i="165"/>
  <c r="K141" i="165"/>
  <c r="AA140" i="165"/>
  <c r="K140" i="165"/>
  <c r="AA139" i="165"/>
  <c r="K139" i="165"/>
  <c r="AA138" i="165"/>
  <c r="K138" i="165"/>
  <c r="AA137" i="165"/>
  <c r="K137" i="165"/>
  <c r="AA136" i="165"/>
  <c r="K136" i="165"/>
  <c r="AA135" i="165"/>
  <c r="K135" i="165"/>
  <c r="AA134" i="165"/>
  <c r="K134" i="165"/>
  <c r="AA133" i="165"/>
  <c r="K133" i="165"/>
  <c r="AA132" i="165"/>
  <c r="K132" i="165"/>
  <c r="AA131" i="165"/>
  <c r="K131" i="165"/>
  <c r="AA130" i="165"/>
  <c r="K130" i="165"/>
  <c r="AA129" i="165"/>
  <c r="K129" i="165"/>
  <c r="AA128" i="165"/>
  <c r="K128" i="165"/>
  <c r="AA127" i="165"/>
  <c r="K127" i="165"/>
  <c r="AA126" i="165"/>
  <c r="K126" i="165"/>
  <c r="AA125" i="165"/>
  <c r="K125" i="165"/>
  <c r="AA124" i="165"/>
  <c r="K124" i="165"/>
  <c r="AA123" i="165"/>
  <c r="K123" i="165"/>
  <c r="AA122" i="165"/>
  <c r="K122" i="165"/>
  <c r="AA121" i="165"/>
  <c r="K121" i="165"/>
  <c r="AA120" i="165"/>
  <c r="K120" i="165"/>
  <c r="AA119" i="165"/>
  <c r="K119" i="165"/>
  <c r="AA118" i="165"/>
  <c r="K118" i="165"/>
  <c r="AA117" i="165"/>
  <c r="K117" i="165"/>
  <c r="AA116" i="165"/>
  <c r="K116" i="165"/>
  <c r="AA115" i="165"/>
  <c r="K115" i="165"/>
  <c r="AA114" i="165"/>
  <c r="K114" i="165"/>
  <c r="AA113" i="165"/>
  <c r="K113" i="165"/>
  <c r="AA112" i="165"/>
  <c r="K112" i="165"/>
  <c r="AA111" i="165"/>
  <c r="K111" i="165"/>
  <c r="AA110" i="165"/>
  <c r="K110" i="165"/>
  <c r="AA109" i="165"/>
  <c r="K109" i="165"/>
  <c r="AA108" i="165"/>
  <c r="K108" i="165"/>
  <c r="AA107" i="165"/>
  <c r="K107" i="165"/>
  <c r="AA106" i="165"/>
  <c r="K106" i="165"/>
  <c r="AA105" i="165"/>
  <c r="K105" i="165"/>
  <c r="AA104" i="165"/>
  <c r="K104" i="165"/>
  <c r="AA103" i="165"/>
  <c r="K103" i="165"/>
  <c r="AA102" i="165"/>
  <c r="K102" i="165"/>
  <c r="AA101" i="165"/>
  <c r="K101" i="165"/>
  <c r="AA100" i="165"/>
  <c r="K100" i="165"/>
  <c r="AA99" i="165"/>
  <c r="K99" i="165"/>
  <c r="AA98" i="165"/>
  <c r="K98" i="165"/>
  <c r="AA97" i="165"/>
  <c r="K97" i="165"/>
  <c r="AA96" i="165"/>
  <c r="K96" i="165"/>
  <c r="AA95" i="165"/>
  <c r="K95" i="165"/>
  <c r="AA94" i="165"/>
  <c r="K94" i="165"/>
  <c r="AA93" i="165"/>
  <c r="K93" i="165"/>
  <c r="AA92" i="165"/>
  <c r="K92" i="165"/>
  <c r="AA91" i="165"/>
  <c r="K91" i="165"/>
  <c r="AA90" i="165"/>
  <c r="K90" i="165"/>
  <c r="AA89" i="165"/>
  <c r="K89" i="165"/>
  <c r="AA88" i="165"/>
  <c r="K88" i="165"/>
  <c r="AA87" i="165"/>
  <c r="K87" i="165"/>
  <c r="AA86" i="165"/>
  <c r="K86" i="165"/>
  <c r="AA85" i="165"/>
  <c r="K85" i="165"/>
  <c r="AA84" i="165"/>
  <c r="K84" i="165"/>
  <c r="AA83" i="165"/>
  <c r="K83" i="165"/>
  <c r="AA82" i="165"/>
  <c r="K82" i="165"/>
  <c r="AA81" i="165"/>
  <c r="K81" i="165"/>
  <c r="AA80" i="165"/>
  <c r="K80" i="165"/>
  <c r="AA79" i="165"/>
  <c r="K79" i="165"/>
  <c r="AA78" i="165"/>
  <c r="K78" i="165"/>
  <c r="AA77" i="165"/>
  <c r="K77" i="165"/>
  <c r="AA76" i="165"/>
  <c r="K76" i="165"/>
  <c r="AA75" i="165"/>
  <c r="K75" i="165"/>
  <c r="AA74" i="165"/>
  <c r="K74" i="165"/>
  <c r="AA73" i="165"/>
  <c r="K73" i="165"/>
  <c r="AA72" i="165"/>
  <c r="K72" i="165"/>
  <c r="AA71" i="165"/>
  <c r="K71" i="165"/>
  <c r="AA70" i="165"/>
  <c r="K70" i="165"/>
  <c r="AA69" i="165"/>
  <c r="K69" i="165"/>
  <c r="AA68" i="165"/>
  <c r="K68" i="165"/>
  <c r="AA67" i="165"/>
  <c r="K67" i="165"/>
  <c r="AA66" i="165"/>
  <c r="K66" i="165"/>
  <c r="AA65" i="165"/>
  <c r="K65" i="165"/>
  <c r="AA64" i="165"/>
  <c r="K64" i="165"/>
  <c r="AA63" i="165"/>
  <c r="K63" i="165"/>
  <c r="AA62" i="165"/>
  <c r="K62" i="165"/>
  <c r="AA61" i="165"/>
  <c r="K61" i="165"/>
  <c r="AA60" i="165"/>
  <c r="K60" i="165"/>
  <c r="AA59" i="165"/>
  <c r="K59" i="165"/>
  <c r="AA58" i="165"/>
  <c r="K58" i="165"/>
  <c r="AA57" i="165"/>
  <c r="K57" i="165"/>
  <c r="AA56" i="165"/>
  <c r="K56" i="165"/>
  <c r="AA55" i="165"/>
  <c r="K55" i="165"/>
  <c r="AA54" i="165"/>
  <c r="K54" i="165"/>
  <c r="AA53" i="165"/>
  <c r="K53" i="165"/>
  <c r="AA52" i="165"/>
  <c r="K52" i="165"/>
  <c r="AA51" i="165"/>
  <c r="K51" i="165"/>
  <c r="AA50" i="165"/>
  <c r="K50" i="165"/>
  <c r="AA49" i="165"/>
  <c r="K49" i="165"/>
  <c r="AA48" i="165"/>
  <c r="K48" i="165"/>
  <c r="AA47" i="165"/>
  <c r="K47" i="165"/>
  <c r="AA46" i="165"/>
  <c r="K46" i="165"/>
  <c r="AA45" i="165"/>
  <c r="K45" i="165"/>
  <c r="AA44" i="165"/>
  <c r="K44" i="165"/>
  <c r="AA43" i="165"/>
  <c r="K43" i="165"/>
  <c r="AA42" i="165"/>
  <c r="K42" i="165"/>
  <c r="AA41" i="165"/>
  <c r="K41" i="165"/>
  <c r="AA40" i="165"/>
  <c r="K40" i="165"/>
  <c r="AA39" i="165"/>
  <c r="K39" i="165"/>
  <c r="AA38" i="165"/>
  <c r="K38" i="165"/>
  <c r="AA37" i="165"/>
  <c r="K37" i="165"/>
  <c r="AA36" i="165"/>
  <c r="K36" i="165"/>
  <c r="AA35" i="165"/>
  <c r="K35" i="165"/>
  <c r="AA34" i="165"/>
  <c r="K34" i="165"/>
  <c r="AA33" i="165"/>
  <c r="K33" i="165"/>
  <c r="AA32" i="165"/>
  <c r="K32" i="165"/>
  <c r="AA31" i="165"/>
  <c r="K31" i="165"/>
  <c r="AA30" i="165"/>
  <c r="K30" i="165"/>
  <c r="AA29" i="165"/>
  <c r="K29" i="165"/>
  <c r="AA28" i="165"/>
  <c r="K28" i="165"/>
  <c r="AA27" i="165"/>
  <c r="K27" i="165"/>
  <c r="AA26" i="165"/>
  <c r="K26" i="165"/>
  <c r="AA25" i="165"/>
  <c r="K25" i="165"/>
  <c r="AA24" i="165"/>
  <c r="K24" i="165"/>
  <c r="AA23" i="165"/>
  <c r="K23" i="165"/>
  <c r="AA22" i="165"/>
  <c r="K22" i="165"/>
  <c r="AA21" i="165"/>
  <c r="K21" i="165"/>
  <c r="AA20" i="165"/>
  <c r="K20" i="165"/>
  <c r="AS19" i="165"/>
  <c r="AP19" i="165"/>
  <c r="AA19" i="165"/>
  <c r="K19" i="165"/>
  <c r="AS18" i="165"/>
  <c r="AP18" i="165"/>
  <c r="AA18" i="165"/>
  <c r="K18" i="165"/>
  <c r="AS17" i="165"/>
  <c r="AP17" i="165"/>
  <c r="AA17" i="165"/>
  <c r="K17" i="165"/>
  <c r="AS16" i="165"/>
  <c r="AP16" i="165"/>
  <c r="AA16" i="165"/>
  <c r="K16" i="165"/>
  <c r="AS15" i="165"/>
  <c r="AP15" i="165"/>
  <c r="AC15" i="165"/>
  <c r="AB15" i="165"/>
  <c r="AS14" i="165"/>
  <c r="AP14" i="165"/>
  <c r="AS13" i="165"/>
  <c r="AP13" i="165"/>
  <c r="AS12" i="165"/>
  <c r="AP12" i="165"/>
  <c r="AK12" i="165"/>
  <c r="AJ12" i="165"/>
  <c r="AC12" i="165"/>
  <c r="AB12" i="165"/>
  <c r="AS11" i="165"/>
  <c r="AP11" i="165"/>
  <c r="AS10" i="165"/>
  <c r="AP10" i="165"/>
  <c r="AS9" i="165"/>
  <c r="AP9" i="165"/>
  <c r="AS8" i="165"/>
  <c r="AP8" i="165"/>
  <c r="AS7" i="165"/>
  <c r="AP7" i="165"/>
  <c r="AS6" i="165"/>
  <c r="AP6" i="165"/>
  <c r="AI6" i="165"/>
  <c r="AS5" i="165"/>
  <c r="AP5" i="165"/>
  <c r="AI5" i="165"/>
  <c r="AS4" i="165"/>
  <c r="AP4" i="165"/>
  <c r="AS3" i="165"/>
  <c r="AP3" i="165"/>
  <c r="AS2" i="165"/>
  <c r="AN1" i="165"/>
  <c r="AN3" i="165" s="1"/>
  <c r="AC265" i="165" s="1"/>
  <c r="AM267" i="167"/>
  <c r="AL267" i="167"/>
  <c r="AD267" i="167"/>
  <c r="AB267" i="167"/>
  <c r="AG267" i="167" s="1"/>
  <c r="AA267" i="167"/>
  <c r="AL266" i="167"/>
  <c r="AG266" i="167"/>
  <c r="AD266" i="167"/>
  <c r="AA266" i="167"/>
  <c r="AA265" i="167"/>
  <c r="AA264" i="167"/>
  <c r="AA263" i="167"/>
  <c r="AA262" i="167"/>
  <c r="AA261" i="167"/>
  <c r="AA260" i="167"/>
  <c r="AA259" i="167"/>
  <c r="AA258" i="167"/>
  <c r="AA257" i="167"/>
  <c r="AA256" i="167"/>
  <c r="AA255" i="167"/>
  <c r="AA254" i="167"/>
  <c r="AA253" i="167"/>
  <c r="AA252" i="167"/>
  <c r="AA251" i="167"/>
  <c r="AA250" i="167"/>
  <c r="AA249" i="167"/>
  <c r="AA248" i="167"/>
  <c r="AA247" i="167"/>
  <c r="AA246" i="167"/>
  <c r="AA245" i="167"/>
  <c r="AA244" i="167"/>
  <c r="AA243" i="167"/>
  <c r="AA242" i="167"/>
  <c r="AA241" i="167"/>
  <c r="AA240" i="167"/>
  <c r="AA239" i="167"/>
  <c r="AA238" i="167"/>
  <c r="AA237" i="167"/>
  <c r="AA236" i="167"/>
  <c r="AA235" i="167"/>
  <c r="AA234" i="167"/>
  <c r="AA233" i="167"/>
  <c r="AA232" i="167"/>
  <c r="AA231" i="167"/>
  <c r="AA230" i="167"/>
  <c r="AA229" i="167"/>
  <c r="AA228" i="167"/>
  <c r="AA227" i="167"/>
  <c r="AA226" i="167"/>
  <c r="AA225" i="167"/>
  <c r="AA224" i="167"/>
  <c r="AA223" i="167"/>
  <c r="AA222" i="167"/>
  <c r="AA221" i="167"/>
  <c r="AA220" i="167"/>
  <c r="AA219" i="167"/>
  <c r="AA218" i="167"/>
  <c r="AA217" i="167"/>
  <c r="AA216" i="167"/>
  <c r="AA215" i="167"/>
  <c r="AA214" i="167"/>
  <c r="AA213" i="167"/>
  <c r="AA212" i="167"/>
  <c r="AA211" i="167"/>
  <c r="AA210" i="167"/>
  <c r="AA209" i="167"/>
  <c r="AA208" i="167"/>
  <c r="AA207" i="167"/>
  <c r="AA206" i="167"/>
  <c r="AA205" i="167"/>
  <c r="AA204" i="167"/>
  <c r="AA203" i="167"/>
  <c r="AA202" i="167"/>
  <c r="AA201" i="167"/>
  <c r="AA200" i="167"/>
  <c r="AA199" i="167"/>
  <c r="AA198" i="167"/>
  <c r="AA197" i="167"/>
  <c r="AA196" i="167"/>
  <c r="AA195" i="167"/>
  <c r="AA194" i="167"/>
  <c r="AA193" i="167"/>
  <c r="AA192" i="167"/>
  <c r="AA191" i="167"/>
  <c r="AA190" i="167"/>
  <c r="AA189" i="167"/>
  <c r="AA188" i="167"/>
  <c r="AA187" i="167"/>
  <c r="AA186" i="167"/>
  <c r="AA185" i="167"/>
  <c r="AA184" i="167"/>
  <c r="AA183" i="167"/>
  <c r="AA182" i="167"/>
  <c r="AA181" i="167"/>
  <c r="AA180" i="167"/>
  <c r="AA179" i="167"/>
  <c r="AA178" i="167"/>
  <c r="AA177" i="167"/>
  <c r="AA176" i="167"/>
  <c r="AA175" i="167"/>
  <c r="AA174" i="167"/>
  <c r="AA173" i="167"/>
  <c r="AA172" i="167"/>
  <c r="AA171" i="167"/>
  <c r="AA170" i="167"/>
  <c r="AA169" i="167"/>
  <c r="AA168" i="167"/>
  <c r="AA167" i="167"/>
  <c r="AA166" i="167"/>
  <c r="AA165" i="167"/>
  <c r="AA164" i="167"/>
  <c r="AA163" i="167"/>
  <c r="AA162" i="167"/>
  <c r="AA161" i="167"/>
  <c r="AA160" i="167"/>
  <c r="AA159" i="167"/>
  <c r="AA158" i="167"/>
  <c r="AA157" i="167"/>
  <c r="AA156" i="167"/>
  <c r="AA155" i="167"/>
  <c r="AA154" i="167"/>
  <c r="AA153" i="167"/>
  <c r="AA152" i="167"/>
  <c r="AA151" i="167"/>
  <c r="AA150" i="167"/>
  <c r="AA149" i="167"/>
  <c r="AA148" i="167"/>
  <c r="AA147" i="167"/>
  <c r="AA146" i="167"/>
  <c r="AA145" i="167"/>
  <c r="AA144" i="167"/>
  <c r="AA143" i="167"/>
  <c r="AA142" i="167"/>
  <c r="AA141" i="167"/>
  <c r="AA140" i="167"/>
  <c r="AA139" i="167"/>
  <c r="AA138" i="167"/>
  <c r="AA137" i="167"/>
  <c r="AA136" i="167"/>
  <c r="AA135" i="167"/>
  <c r="AA134" i="167"/>
  <c r="AA133" i="167"/>
  <c r="AA132" i="167"/>
  <c r="AA131" i="167"/>
  <c r="AA130" i="167"/>
  <c r="AA129" i="167"/>
  <c r="AA128" i="167"/>
  <c r="AA127" i="167"/>
  <c r="AA126" i="167"/>
  <c r="AA125" i="167"/>
  <c r="AA124" i="167"/>
  <c r="AA123" i="167"/>
  <c r="AA122" i="167"/>
  <c r="AA121" i="167"/>
  <c r="AA120" i="167"/>
  <c r="AA119" i="167"/>
  <c r="AA118" i="167"/>
  <c r="AA117" i="167"/>
  <c r="AA116" i="167"/>
  <c r="AA115" i="167"/>
  <c r="AA114" i="167"/>
  <c r="AA113" i="167"/>
  <c r="AA112" i="167"/>
  <c r="AA111" i="167"/>
  <c r="AA110" i="167"/>
  <c r="AA109" i="167"/>
  <c r="AA108" i="167"/>
  <c r="AA107" i="167"/>
  <c r="AA106" i="167"/>
  <c r="AA105" i="167"/>
  <c r="AA104" i="167"/>
  <c r="AA103" i="167"/>
  <c r="AA102" i="167"/>
  <c r="AA101" i="167"/>
  <c r="AA100" i="167"/>
  <c r="AA99" i="167"/>
  <c r="AA98" i="167"/>
  <c r="AA97" i="167"/>
  <c r="AA96" i="167"/>
  <c r="AA95" i="167"/>
  <c r="AA94" i="167"/>
  <c r="AA93" i="167"/>
  <c r="AA92" i="167"/>
  <c r="AA91" i="167"/>
  <c r="AA90" i="167"/>
  <c r="AA89" i="167"/>
  <c r="AA88" i="167"/>
  <c r="AA87" i="167"/>
  <c r="AA86" i="167"/>
  <c r="AA85" i="167"/>
  <c r="AA84" i="167"/>
  <c r="AA83" i="167"/>
  <c r="AA82" i="167"/>
  <c r="AA81" i="167"/>
  <c r="AA80" i="167"/>
  <c r="AA79" i="167"/>
  <c r="AA78" i="167"/>
  <c r="AA77" i="167"/>
  <c r="AA76" i="167"/>
  <c r="AA75" i="167"/>
  <c r="AA74" i="167"/>
  <c r="AA73" i="167"/>
  <c r="AA72" i="167"/>
  <c r="AA71" i="167"/>
  <c r="AA70" i="167"/>
  <c r="AA69" i="167"/>
  <c r="AA68" i="167"/>
  <c r="AA67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267" i="166"/>
  <c r="AL267" i="166"/>
  <c r="AD267" i="166"/>
  <c r="AB267" i="166"/>
  <c r="AG267" i="166" s="1"/>
  <c r="AA267" i="166"/>
  <c r="AL266" i="166"/>
  <c r="AG266" i="166"/>
  <c r="AD266" i="166"/>
  <c r="AA266" i="166"/>
  <c r="AA265" i="166"/>
  <c r="AA264" i="166"/>
  <c r="AA263" i="166"/>
  <c r="AA262" i="166"/>
  <c r="AA261" i="166"/>
  <c r="AA260" i="166"/>
  <c r="AA259" i="166"/>
  <c r="AA258" i="166"/>
  <c r="AA257" i="166"/>
  <c r="AA256" i="166"/>
  <c r="AA255" i="166"/>
  <c r="AA254" i="166"/>
  <c r="AA253" i="166"/>
  <c r="AA252" i="166"/>
  <c r="AA251" i="166"/>
  <c r="AA250" i="166"/>
  <c r="AA249" i="166"/>
  <c r="AA248" i="166"/>
  <c r="AA247" i="166"/>
  <c r="AA246" i="166"/>
  <c r="AA245" i="166"/>
  <c r="AA244" i="166"/>
  <c r="AA243" i="166"/>
  <c r="AA242" i="166"/>
  <c r="AA241" i="166"/>
  <c r="AA240" i="166"/>
  <c r="AA239" i="166"/>
  <c r="AA238" i="166"/>
  <c r="AA237" i="166"/>
  <c r="AA236" i="166"/>
  <c r="AA235" i="166"/>
  <c r="AA234" i="166"/>
  <c r="AA233" i="166"/>
  <c r="AA232" i="166"/>
  <c r="AA231" i="166"/>
  <c r="AA230" i="166"/>
  <c r="AA229" i="166"/>
  <c r="AA228" i="166"/>
  <c r="AA227" i="166"/>
  <c r="AA226" i="166"/>
  <c r="AA225" i="166"/>
  <c r="AA224" i="166"/>
  <c r="AA223" i="166"/>
  <c r="AA222" i="166"/>
  <c r="AA221" i="166"/>
  <c r="AA220" i="166"/>
  <c r="AA219" i="166"/>
  <c r="AA218" i="166"/>
  <c r="AA217" i="166"/>
  <c r="AA216" i="166"/>
  <c r="AA215" i="166"/>
  <c r="AA214" i="166"/>
  <c r="AA213" i="166"/>
  <c r="AA212" i="166"/>
  <c r="AA211" i="166"/>
  <c r="AA210" i="166"/>
  <c r="AA209" i="166"/>
  <c r="AA208" i="166"/>
  <c r="AA207" i="166"/>
  <c r="AA206" i="166"/>
  <c r="AA205" i="166"/>
  <c r="AA204" i="166"/>
  <c r="AA203" i="166"/>
  <c r="AA202" i="166"/>
  <c r="AA201" i="166"/>
  <c r="AA200" i="166"/>
  <c r="AA199" i="166"/>
  <c r="AA198" i="166"/>
  <c r="AA197" i="166"/>
  <c r="AA196" i="166"/>
  <c r="AA195" i="166"/>
  <c r="AA194" i="166"/>
  <c r="AA193" i="166"/>
  <c r="AA192" i="166"/>
  <c r="AA191" i="166"/>
  <c r="AA190" i="166"/>
  <c r="AA189" i="166"/>
  <c r="AA188" i="166"/>
  <c r="AA187" i="166"/>
  <c r="AA186" i="166"/>
  <c r="AA185" i="166"/>
  <c r="AA184" i="166"/>
  <c r="AA183" i="166"/>
  <c r="AA182" i="166"/>
  <c r="AA181" i="166"/>
  <c r="AA180" i="166"/>
  <c r="AA179" i="166"/>
  <c r="AA178" i="166"/>
  <c r="AA177" i="166"/>
  <c r="AA176" i="166"/>
  <c r="AA175" i="166"/>
  <c r="AA174" i="166"/>
  <c r="AA173" i="166"/>
  <c r="AA172" i="166"/>
  <c r="AA171" i="166"/>
  <c r="AA170" i="166"/>
  <c r="AA169" i="166"/>
  <c r="AA168" i="166"/>
  <c r="AA167" i="166"/>
  <c r="AA166" i="166"/>
  <c r="AA165" i="166"/>
  <c r="AA164" i="166"/>
  <c r="AA163" i="166"/>
  <c r="AA162" i="166"/>
  <c r="AA161" i="166"/>
  <c r="AA160" i="166"/>
  <c r="AA159" i="166"/>
  <c r="AA158" i="166"/>
  <c r="AA157" i="166"/>
  <c r="AA156" i="166"/>
  <c r="AA155" i="166"/>
  <c r="AA154" i="166"/>
  <c r="AA153" i="166"/>
  <c r="AA152" i="166"/>
  <c r="AA151" i="166"/>
  <c r="AA150" i="166"/>
  <c r="AA149" i="166"/>
  <c r="AA148" i="166"/>
  <c r="AA147" i="166"/>
  <c r="AA146" i="166"/>
  <c r="AA145" i="166"/>
  <c r="AA144" i="166"/>
  <c r="AA143" i="166"/>
  <c r="AA142" i="166"/>
  <c r="AA141" i="166"/>
  <c r="AA140" i="166"/>
  <c r="AA139" i="166"/>
  <c r="AA138" i="166"/>
  <c r="AA137" i="166"/>
  <c r="AA136" i="166"/>
  <c r="AA135" i="166"/>
  <c r="AA134" i="166"/>
  <c r="AA133" i="166"/>
  <c r="AA132" i="166"/>
  <c r="AA131" i="166"/>
  <c r="AA130" i="166"/>
  <c r="AA129" i="166"/>
  <c r="AA128" i="166"/>
  <c r="AA127" i="166"/>
  <c r="AA126" i="166"/>
  <c r="AA125" i="166"/>
  <c r="AA124" i="166"/>
  <c r="AA123" i="166"/>
  <c r="AA122" i="166"/>
  <c r="AA121" i="166"/>
  <c r="AA120" i="166"/>
  <c r="AA119" i="166"/>
  <c r="AA118" i="166"/>
  <c r="AA117" i="166"/>
  <c r="AA116" i="166"/>
  <c r="AA115" i="166"/>
  <c r="AA114" i="166"/>
  <c r="AA113" i="166"/>
  <c r="AA112" i="166"/>
  <c r="AA111" i="166"/>
  <c r="AA110" i="166"/>
  <c r="AA109" i="166"/>
  <c r="AA108" i="166"/>
  <c r="AA107" i="166"/>
  <c r="AA106" i="166"/>
  <c r="AA105" i="166"/>
  <c r="AA104" i="166"/>
  <c r="AA103" i="166"/>
  <c r="AA102" i="166"/>
  <c r="AA101" i="166"/>
  <c r="AA100" i="166"/>
  <c r="AA99" i="166"/>
  <c r="AA98" i="166"/>
  <c r="AA97" i="166"/>
  <c r="AA96" i="166"/>
  <c r="AA95" i="166"/>
  <c r="AA94" i="166"/>
  <c r="AA93" i="166"/>
  <c r="AA92" i="166"/>
  <c r="AA91" i="166"/>
  <c r="AA90" i="166"/>
  <c r="AA89" i="166"/>
  <c r="AA88" i="166"/>
  <c r="AA87" i="166"/>
  <c r="AA86" i="166"/>
  <c r="AA85" i="166"/>
  <c r="AA84" i="166"/>
  <c r="AA83" i="166"/>
  <c r="AA82" i="166"/>
  <c r="AA81" i="166"/>
  <c r="AA80" i="166"/>
  <c r="AA79" i="166"/>
  <c r="AA78" i="166"/>
  <c r="AA77" i="166"/>
  <c r="AA76" i="166"/>
  <c r="AA75" i="166"/>
  <c r="AA74" i="166"/>
  <c r="AA73" i="166"/>
  <c r="AA72" i="166"/>
  <c r="AA71" i="166"/>
  <c r="AA70" i="166"/>
  <c r="AA69" i="166"/>
  <c r="AA68" i="166"/>
  <c r="AA67" i="166"/>
  <c r="AA66" i="166"/>
  <c r="AA65" i="166"/>
  <c r="AA64" i="166"/>
  <c r="AA63" i="166"/>
  <c r="AA62" i="166"/>
  <c r="AA61" i="166"/>
  <c r="AA60" i="166"/>
  <c r="AA59" i="166"/>
  <c r="AA58" i="166"/>
  <c r="AA57" i="166"/>
  <c r="AA56" i="166"/>
  <c r="AA55" i="166"/>
  <c r="AA54" i="166"/>
  <c r="AA53" i="166"/>
  <c r="AA52" i="166"/>
  <c r="AA51" i="166"/>
  <c r="AA50" i="166"/>
  <c r="AA49" i="166"/>
  <c r="AA48" i="166"/>
  <c r="AA47" i="166"/>
  <c r="AA46" i="166"/>
  <c r="AA45" i="166"/>
  <c r="AA44" i="166"/>
  <c r="AA43" i="166"/>
  <c r="AA42" i="166"/>
  <c r="AA41" i="166"/>
  <c r="AA40" i="166"/>
  <c r="AA39" i="166"/>
  <c r="AA38" i="166"/>
  <c r="AA37" i="166"/>
  <c r="AA36" i="166"/>
  <c r="AA35" i="166"/>
  <c r="AA34" i="166"/>
  <c r="AA33" i="166"/>
  <c r="AA32" i="166"/>
  <c r="AA31" i="166"/>
  <c r="AA30" i="166"/>
  <c r="AA29" i="166"/>
  <c r="AA28" i="166"/>
  <c r="AA27" i="166"/>
  <c r="AA26" i="166"/>
  <c r="AA25" i="166"/>
  <c r="AA24" i="166"/>
  <c r="AA23" i="166"/>
  <c r="AA22" i="166"/>
  <c r="AA21" i="166"/>
  <c r="K21" i="166"/>
  <c r="AA20" i="166"/>
  <c r="AS19" i="166"/>
  <c r="AP19" i="166"/>
  <c r="AA19" i="166"/>
  <c r="AS18" i="166"/>
  <c r="AP18" i="166"/>
  <c r="AA18" i="166"/>
  <c r="AS17" i="166"/>
  <c r="AP17" i="166"/>
  <c r="AA17" i="166"/>
  <c r="K17" i="166"/>
  <c r="AS16" i="166"/>
  <c r="AP16" i="166"/>
  <c r="AA16" i="166"/>
  <c r="AS15" i="166"/>
  <c r="AP15" i="166"/>
  <c r="AC15" i="166"/>
  <c r="AB15" i="166"/>
  <c r="AS14" i="166"/>
  <c r="AP14" i="166"/>
  <c r="AS13" i="166"/>
  <c r="AP13" i="166"/>
  <c r="AS12" i="166"/>
  <c r="AP12" i="166"/>
  <c r="AK12" i="166"/>
  <c r="AJ12" i="166"/>
  <c r="AC12" i="166"/>
  <c r="AB12" i="166"/>
  <c r="AS11" i="166"/>
  <c r="AP11" i="166"/>
  <c r="AS10" i="166"/>
  <c r="AP10" i="166"/>
  <c r="AS9" i="166"/>
  <c r="AP9" i="166"/>
  <c r="AS8" i="166"/>
  <c r="AP8" i="166"/>
  <c r="AS7" i="166"/>
  <c r="AP7" i="166"/>
  <c r="AS6" i="166"/>
  <c r="AP6" i="166"/>
  <c r="AI6" i="166"/>
  <c r="AS5" i="166"/>
  <c r="AP5" i="166"/>
  <c r="AI5" i="166"/>
  <c r="AS4" i="166"/>
  <c r="AP4" i="166"/>
  <c r="AS3" i="166"/>
  <c r="AP3" i="166"/>
  <c r="AS2" i="166"/>
  <c r="AN1" i="166"/>
  <c r="AN3" i="166" s="1"/>
  <c r="AM267" i="164"/>
  <c r="AL267" i="164"/>
  <c r="AD267" i="164"/>
  <c r="AB267" i="164"/>
  <c r="AG267" i="164" s="1"/>
  <c r="AA267" i="164"/>
  <c r="AL266" i="164"/>
  <c r="AG266" i="164"/>
  <c r="AD266" i="164"/>
  <c r="AA266" i="164"/>
  <c r="AA265" i="164"/>
  <c r="K265" i="164"/>
  <c r="AA264" i="164"/>
  <c r="K264" i="164"/>
  <c r="AA263" i="164"/>
  <c r="K263" i="164"/>
  <c r="AA262" i="164"/>
  <c r="K262" i="164"/>
  <c r="AA261" i="164"/>
  <c r="K261" i="164"/>
  <c r="AA260" i="164"/>
  <c r="K260" i="164"/>
  <c r="AA259" i="164"/>
  <c r="K259" i="164"/>
  <c r="AA258" i="164"/>
  <c r="K258" i="164"/>
  <c r="AA257" i="164"/>
  <c r="K257" i="164"/>
  <c r="AA256" i="164"/>
  <c r="K256" i="164"/>
  <c r="AA255" i="164"/>
  <c r="K255" i="164"/>
  <c r="AA254" i="164"/>
  <c r="K254" i="164"/>
  <c r="AA253" i="164"/>
  <c r="K253" i="164"/>
  <c r="AA252" i="164"/>
  <c r="K252" i="164"/>
  <c r="AA251" i="164"/>
  <c r="K251" i="164"/>
  <c r="AA250" i="164"/>
  <c r="K250" i="164"/>
  <c r="AA249" i="164"/>
  <c r="K249" i="164"/>
  <c r="AA248" i="164"/>
  <c r="K248" i="164"/>
  <c r="AA247" i="164"/>
  <c r="K247" i="164"/>
  <c r="AA246" i="164"/>
  <c r="K246" i="164"/>
  <c r="AA245" i="164"/>
  <c r="K245" i="164"/>
  <c r="AA244" i="164"/>
  <c r="K244" i="164"/>
  <c r="AA243" i="164"/>
  <c r="K243" i="164"/>
  <c r="AA242" i="164"/>
  <c r="K242" i="164"/>
  <c r="AA241" i="164"/>
  <c r="K241" i="164"/>
  <c r="AA240" i="164"/>
  <c r="K240" i="164"/>
  <c r="AA239" i="164"/>
  <c r="K239" i="164"/>
  <c r="AA238" i="164"/>
  <c r="K238" i="164"/>
  <c r="AA237" i="164"/>
  <c r="K237" i="164"/>
  <c r="AA236" i="164"/>
  <c r="K236" i="164"/>
  <c r="AA235" i="164"/>
  <c r="K235" i="164"/>
  <c r="AA234" i="164"/>
  <c r="K234" i="164"/>
  <c r="AA233" i="164"/>
  <c r="K233" i="164"/>
  <c r="AA232" i="164"/>
  <c r="K232" i="164"/>
  <c r="AA231" i="164"/>
  <c r="K231" i="164"/>
  <c r="AA230" i="164"/>
  <c r="K230" i="164"/>
  <c r="AA229" i="164"/>
  <c r="K229" i="164"/>
  <c r="AA228" i="164"/>
  <c r="K228" i="164"/>
  <c r="AA227" i="164"/>
  <c r="K227" i="164"/>
  <c r="AA226" i="164"/>
  <c r="K226" i="164"/>
  <c r="AA225" i="164"/>
  <c r="K225" i="164"/>
  <c r="AA224" i="164"/>
  <c r="K224" i="164"/>
  <c r="AA223" i="164"/>
  <c r="K223" i="164"/>
  <c r="AA222" i="164"/>
  <c r="K222" i="164"/>
  <c r="AA221" i="164"/>
  <c r="K221" i="164"/>
  <c r="AA220" i="164"/>
  <c r="K220" i="164"/>
  <c r="AA219" i="164"/>
  <c r="K219" i="164"/>
  <c r="AA218" i="164"/>
  <c r="K218" i="164"/>
  <c r="AA217" i="164"/>
  <c r="K217" i="164"/>
  <c r="AA216" i="164"/>
  <c r="K216" i="164"/>
  <c r="AA215" i="164"/>
  <c r="K215" i="164"/>
  <c r="AA214" i="164"/>
  <c r="K214" i="164"/>
  <c r="AA213" i="164"/>
  <c r="K213" i="164"/>
  <c r="AA212" i="164"/>
  <c r="K212" i="164"/>
  <c r="AA211" i="164"/>
  <c r="K211" i="164"/>
  <c r="AA210" i="164"/>
  <c r="K210" i="164"/>
  <c r="AA209" i="164"/>
  <c r="K209" i="164"/>
  <c r="AA208" i="164"/>
  <c r="K208" i="164"/>
  <c r="AA207" i="164"/>
  <c r="K207" i="164"/>
  <c r="AA206" i="164"/>
  <c r="K206" i="164"/>
  <c r="AA205" i="164"/>
  <c r="K205" i="164"/>
  <c r="AA204" i="164"/>
  <c r="K204" i="164"/>
  <c r="AA203" i="164"/>
  <c r="K203" i="164"/>
  <c r="AA202" i="164"/>
  <c r="K202" i="164"/>
  <c r="AA201" i="164"/>
  <c r="K201" i="164"/>
  <c r="AA200" i="164"/>
  <c r="K200" i="164"/>
  <c r="AA199" i="164"/>
  <c r="K199" i="164"/>
  <c r="AA198" i="164"/>
  <c r="K198" i="164"/>
  <c r="AA197" i="164"/>
  <c r="K197" i="164"/>
  <c r="AA196" i="164"/>
  <c r="K196" i="164"/>
  <c r="AA195" i="164"/>
  <c r="K195" i="164"/>
  <c r="AA194" i="164"/>
  <c r="K194" i="164"/>
  <c r="AA193" i="164"/>
  <c r="K193" i="164"/>
  <c r="AA192" i="164"/>
  <c r="K192" i="164"/>
  <c r="AA191" i="164"/>
  <c r="K191" i="164"/>
  <c r="AA190" i="164"/>
  <c r="K190" i="164"/>
  <c r="AA189" i="164"/>
  <c r="K189" i="164"/>
  <c r="AA188" i="164"/>
  <c r="K188" i="164"/>
  <c r="AA187" i="164"/>
  <c r="K187" i="164"/>
  <c r="AA186" i="164"/>
  <c r="K186" i="164"/>
  <c r="AA185" i="164"/>
  <c r="K185" i="164"/>
  <c r="AA184" i="164"/>
  <c r="K184" i="164"/>
  <c r="AA183" i="164"/>
  <c r="K183" i="164"/>
  <c r="AA182" i="164"/>
  <c r="K182" i="164"/>
  <c r="AA181" i="164"/>
  <c r="K181" i="164"/>
  <c r="AA180" i="164"/>
  <c r="K180" i="164"/>
  <c r="AA179" i="164"/>
  <c r="K179" i="164"/>
  <c r="AA178" i="164"/>
  <c r="K178" i="164"/>
  <c r="AA177" i="164"/>
  <c r="K177" i="164"/>
  <c r="AA176" i="164"/>
  <c r="K176" i="164"/>
  <c r="AA175" i="164"/>
  <c r="K175" i="164"/>
  <c r="AA174" i="164"/>
  <c r="K174" i="164"/>
  <c r="AA173" i="164"/>
  <c r="K173" i="164"/>
  <c r="AA172" i="164"/>
  <c r="K172" i="164"/>
  <c r="AA171" i="164"/>
  <c r="K171" i="164"/>
  <c r="AA170" i="164"/>
  <c r="K170" i="164"/>
  <c r="AA169" i="164"/>
  <c r="K169" i="164"/>
  <c r="AA168" i="164"/>
  <c r="K168" i="164"/>
  <c r="AA167" i="164"/>
  <c r="K167" i="164"/>
  <c r="AA166" i="164"/>
  <c r="K166" i="164"/>
  <c r="AA165" i="164"/>
  <c r="K165" i="164"/>
  <c r="AA164" i="164"/>
  <c r="K164" i="164"/>
  <c r="AA163" i="164"/>
  <c r="K163" i="164"/>
  <c r="AA162" i="164"/>
  <c r="K162" i="164"/>
  <c r="AA161" i="164"/>
  <c r="K161" i="164"/>
  <c r="AA160" i="164"/>
  <c r="K160" i="164"/>
  <c r="AA159" i="164"/>
  <c r="K159" i="164"/>
  <c r="AA158" i="164"/>
  <c r="K158" i="164"/>
  <c r="AA157" i="164"/>
  <c r="K157" i="164"/>
  <c r="AA156" i="164"/>
  <c r="K156" i="164"/>
  <c r="AA155" i="164"/>
  <c r="K155" i="164"/>
  <c r="AA154" i="164"/>
  <c r="K154" i="164"/>
  <c r="AA153" i="164"/>
  <c r="K153" i="164"/>
  <c r="AA152" i="164"/>
  <c r="K152" i="164"/>
  <c r="AA151" i="164"/>
  <c r="K151" i="164"/>
  <c r="AA150" i="164"/>
  <c r="K150" i="164"/>
  <c r="AA149" i="164"/>
  <c r="K149" i="164"/>
  <c r="AA148" i="164"/>
  <c r="K148" i="164"/>
  <c r="AA147" i="164"/>
  <c r="K147" i="164"/>
  <c r="AA146" i="164"/>
  <c r="K146" i="164"/>
  <c r="AA145" i="164"/>
  <c r="K145" i="164"/>
  <c r="AA144" i="164"/>
  <c r="K144" i="164"/>
  <c r="AA143" i="164"/>
  <c r="K143" i="164"/>
  <c r="AA142" i="164"/>
  <c r="K142" i="164"/>
  <c r="AA141" i="164"/>
  <c r="K141" i="164"/>
  <c r="AA140" i="164"/>
  <c r="K140" i="164"/>
  <c r="AA139" i="164"/>
  <c r="K139" i="164"/>
  <c r="AA138" i="164"/>
  <c r="K138" i="164"/>
  <c r="AA137" i="164"/>
  <c r="K137" i="164"/>
  <c r="AA136" i="164"/>
  <c r="K136" i="164"/>
  <c r="AA135" i="164"/>
  <c r="K135" i="164"/>
  <c r="AA134" i="164"/>
  <c r="K134" i="164"/>
  <c r="AA133" i="164"/>
  <c r="K133" i="164"/>
  <c r="AA132" i="164"/>
  <c r="K132" i="164"/>
  <c r="AA131" i="164"/>
  <c r="K131" i="164"/>
  <c r="AA130" i="164"/>
  <c r="K130" i="164"/>
  <c r="AA129" i="164"/>
  <c r="K129" i="164"/>
  <c r="AA128" i="164"/>
  <c r="K128" i="164"/>
  <c r="AA127" i="164"/>
  <c r="K127" i="164"/>
  <c r="AA126" i="164"/>
  <c r="K126" i="164"/>
  <c r="AA125" i="164"/>
  <c r="K125" i="164"/>
  <c r="AA124" i="164"/>
  <c r="K124" i="164"/>
  <c r="AA123" i="164"/>
  <c r="K123" i="164"/>
  <c r="AA122" i="164"/>
  <c r="K122" i="164"/>
  <c r="AA121" i="164"/>
  <c r="K121" i="164"/>
  <c r="AA120" i="164"/>
  <c r="K120" i="164"/>
  <c r="AA119" i="164"/>
  <c r="K119" i="164"/>
  <c r="AA118" i="164"/>
  <c r="K118" i="164"/>
  <c r="AA117" i="164"/>
  <c r="K117" i="164"/>
  <c r="AA116" i="164"/>
  <c r="K116" i="164"/>
  <c r="AA115" i="164"/>
  <c r="K115" i="164"/>
  <c r="AA114" i="164"/>
  <c r="K114" i="164"/>
  <c r="AA113" i="164"/>
  <c r="K113" i="164"/>
  <c r="AA112" i="164"/>
  <c r="K112" i="164"/>
  <c r="AA111" i="164"/>
  <c r="K111" i="164"/>
  <c r="AA110" i="164"/>
  <c r="K110" i="164"/>
  <c r="AA109" i="164"/>
  <c r="K109" i="164"/>
  <c r="AA108" i="164"/>
  <c r="K108" i="164"/>
  <c r="AA107" i="164"/>
  <c r="K107" i="164"/>
  <c r="AA106" i="164"/>
  <c r="K106" i="164"/>
  <c r="AA105" i="164"/>
  <c r="K105" i="164"/>
  <c r="AA104" i="164"/>
  <c r="K104" i="164"/>
  <c r="AA103" i="164"/>
  <c r="K103" i="164"/>
  <c r="AA102" i="164"/>
  <c r="K102" i="164"/>
  <c r="AA101" i="164"/>
  <c r="K101" i="164"/>
  <c r="AA100" i="164"/>
  <c r="K100" i="164"/>
  <c r="AA99" i="164"/>
  <c r="K99" i="164"/>
  <c r="AA98" i="164"/>
  <c r="K98" i="164"/>
  <c r="AA97" i="164"/>
  <c r="K97" i="164"/>
  <c r="AA96" i="164"/>
  <c r="K96" i="164"/>
  <c r="AA95" i="164"/>
  <c r="K95" i="164"/>
  <c r="AA94" i="164"/>
  <c r="K94" i="164"/>
  <c r="AA93" i="164"/>
  <c r="K93" i="164"/>
  <c r="AA92" i="164"/>
  <c r="K92" i="164"/>
  <c r="AA91" i="164"/>
  <c r="K91" i="164"/>
  <c r="AA90" i="164"/>
  <c r="K90" i="164"/>
  <c r="AA89" i="164"/>
  <c r="K89" i="164"/>
  <c r="AA88" i="164"/>
  <c r="K88" i="164"/>
  <c r="AA87" i="164"/>
  <c r="K87" i="164"/>
  <c r="AA86" i="164"/>
  <c r="K86" i="164"/>
  <c r="AA85" i="164"/>
  <c r="K85" i="164"/>
  <c r="AA84" i="164"/>
  <c r="K84" i="164"/>
  <c r="AA83" i="164"/>
  <c r="K83" i="164"/>
  <c r="AA82" i="164"/>
  <c r="K82" i="164"/>
  <c r="AA81" i="164"/>
  <c r="K81" i="164"/>
  <c r="AA80" i="164"/>
  <c r="K80" i="164"/>
  <c r="AA79" i="164"/>
  <c r="K79" i="164"/>
  <c r="AA78" i="164"/>
  <c r="K78" i="164"/>
  <c r="AA77" i="164"/>
  <c r="K77" i="164"/>
  <c r="AA76" i="164"/>
  <c r="K76" i="164"/>
  <c r="AA75" i="164"/>
  <c r="K75" i="164"/>
  <c r="AA74" i="164"/>
  <c r="K74" i="164"/>
  <c r="AA73" i="164"/>
  <c r="K73" i="164"/>
  <c r="AA72" i="164"/>
  <c r="K72" i="164"/>
  <c r="AA71" i="164"/>
  <c r="K71" i="164"/>
  <c r="AA70" i="164"/>
  <c r="K70" i="164"/>
  <c r="AA69" i="164"/>
  <c r="K69" i="164"/>
  <c r="AA68" i="164"/>
  <c r="K68" i="164"/>
  <c r="AA67" i="164"/>
  <c r="K67" i="164"/>
  <c r="AA66" i="164"/>
  <c r="K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B16" i="167"/>
  <c r="B221" i="167"/>
  <c r="D16" i="167" l="1"/>
  <c r="C16" i="167"/>
  <c r="C221" i="167"/>
  <c r="D221" i="167"/>
  <c r="L16" i="164"/>
  <c r="M16" i="164" s="1"/>
  <c r="I10" i="152"/>
  <c r="F13" i="168"/>
  <c r="D13" i="168"/>
  <c r="C13" i="168"/>
  <c r="G13" i="168"/>
  <c r="E13" i="168"/>
  <c r="E12" i="168"/>
  <c r="G12" i="168"/>
  <c r="D12" i="168"/>
  <c r="C12" i="168"/>
  <c r="F12" i="168"/>
  <c r="F15" i="168"/>
  <c r="E15" i="168"/>
  <c r="D15" i="168"/>
  <c r="G15" i="168"/>
  <c r="C15" i="168"/>
  <c r="G14" i="168"/>
  <c r="C14" i="168"/>
  <c r="F14" i="168"/>
  <c r="E14" i="168"/>
  <c r="D14" i="168"/>
  <c r="AC110" i="165"/>
  <c r="AC114" i="165"/>
  <c r="AC118" i="165"/>
  <c r="AC130" i="165"/>
  <c r="AC134" i="165"/>
  <c r="AC138" i="165"/>
  <c r="AB140" i="165"/>
  <c r="AN2" i="165"/>
  <c r="AB17" i="165"/>
  <c r="AC20" i="165"/>
  <c r="AC24" i="165"/>
  <c r="AB25" i="165"/>
  <c r="AB29" i="165"/>
  <c r="AB33" i="165"/>
  <c r="AB37" i="165"/>
  <c r="AB41" i="165"/>
  <c r="AB45" i="165"/>
  <c r="AB49" i="165"/>
  <c r="AB53" i="165"/>
  <c r="AB57" i="165"/>
  <c r="AB61" i="165"/>
  <c r="AB65" i="165"/>
  <c r="AB69" i="165"/>
  <c r="AB73" i="165"/>
  <c r="AB77" i="165"/>
  <c r="AB81" i="165"/>
  <c r="AB85" i="165"/>
  <c r="AB89" i="165"/>
  <c r="AB93" i="165"/>
  <c r="AB97" i="165"/>
  <c r="AB101" i="165"/>
  <c r="AB105" i="165"/>
  <c r="AB109" i="165"/>
  <c r="AB113" i="165"/>
  <c r="AB117" i="165"/>
  <c r="AB121" i="165"/>
  <c r="AB125" i="165"/>
  <c r="AB129" i="165"/>
  <c r="AB133" i="165"/>
  <c r="AB137" i="165"/>
  <c r="AC145" i="165"/>
  <c r="AC153" i="165"/>
  <c r="AC161" i="165"/>
  <c r="AC169" i="165"/>
  <c r="AC177" i="165"/>
  <c r="AC185" i="165"/>
  <c r="AC193" i="165"/>
  <c r="AC201" i="165"/>
  <c r="AC209" i="165"/>
  <c r="AC217" i="165"/>
  <c r="AC225" i="165"/>
  <c r="AC233" i="165"/>
  <c r="AC241" i="165"/>
  <c r="AC249" i="165"/>
  <c r="AC257" i="165"/>
  <c r="AC267" i="165"/>
  <c r="AB265" i="165"/>
  <c r="AI265" i="165" s="1"/>
  <c r="AC262" i="165"/>
  <c r="AB261" i="165"/>
  <c r="AC258" i="165"/>
  <c r="AB257" i="165"/>
  <c r="AC254" i="165"/>
  <c r="AB253" i="165"/>
  <c r="AC250" i="165"/>
  <c r="AB249" i="165"/>
  <c r="AC246" i="165"/>
  <c r="AB245" i="165"/>
  <c r="AC242" i="165"/>
  <c r="AB241" i="165"/>
  <c r="AC238" i="165"/>
  <c r="AB237" i="165"/>
  <c r="AC234" i="165"/>
  <c r="AB233" i="165"/>
  <c r="AC230" i="165"/>
  <c r="AB229" i="165"/>
  <c r="AC226" i="165"/>
  <c r="AB225" i="165"/>
  <c r="AC222" i="165"/>
  <c r="AB221" i="165"/>
  <c r="AC218" i="165"/>
  <c r="AB217" i="165"/>
  <c r="AC214" i="165"/>
  <c r="AB213" i="165"/>
  <c r="AC210" i="165"/>
  <c r="AB209" i="165"/>
  <c r="AC206" i="165"/>
  <c r="AB205" i="165"/>
  <c r="AC202" i="165"/>
  <c r="AB201" i="165"/>
  <c r="AC198" i="165"/>
  <c r="AB197" i="165"/>
  <c r="AC194" i="165"/>
  <c r="AB193" i="165"/>
  <c r="AC190" i="165"/>
  <c r="AB189" i="165"/>
  <c r="AC186" i="165"/>
  <c r="AB185" i="165"/>
  <c r="AC182" i="165"/>
  <c r="AB181" i="165"/>
  <c r="AC178" i="165"/>
  <c r="AB177" i="165"/>
  <c r="AC174" i="165"/>
  <c r="AB173" i="165"/>
  <c r="AC170" i="165"/>
  <c r="AB169" i="165"/>
  <c r="AC166" i="165"/>
  <c r="AB165" i="165"/>
  <c r="AC162" i="165"/>
  <c r="AB161" i="165"/>
  <c r="AC158" i="165"/>
  <c r="AB157" i="165"/>
  <c r="AC154" i="165"/>
  <c r="AB153" i="165"/>
  <c r="AC150" i="165"/>
  <c r="AB149" i="165"/>
  <c r="AC146" i="165"/>
  <c r="AB145" i="165"/>
  <c r="AC263" i="165"/>
  <c r="AC259" i="165"/>
  <c r="AC255" i="165"/>
  <c r="AC251" i="165"/>
  <c r="AC247" i="165"/>
  <c r="AC243" i="165"/>
  <c r="AC239" i="165"/>
  <c r="AC235" i="165"/>
  <c r="AC231" i="165"/>
  <c r="AC227" i="165"/>
  <c r="AC223" i="165"/>
  <c r="AC219" i="165"/>
  <c r="AC215" i="165"/>
  <c r="AC211" i="165"/>
  <c r="AC207" i="165"/>
  <c r="AC203" i="165"/>
  <c r="AC199" i="165"/>
  <c r="AC195" i="165"/>
  <c r="AC191" i="165"/>
  <c r="AC187" i="165"/>
  <c r="AC183" i="165"/>
  <c r="AC179" i="165"/>
  <c r="AC175" i="165"/>
  <c r="AC171" i="165"/>
  <c r="AC167" i="165"/>
  <c r="AC163" i="165"/>
  <c r="AC159" i="165"/>
  <c r="AC155" i="165"/>
  <c r="AC151" i="165"/>
  <c r="AC147" i="165"/>
  <c r="AC142" i="165"/>
  <c r="AB141" i="165"/>
  <c r="AC264" i="165"/>
  <c r="AB263" i="165"/>
  <c r="AC260" i="165"/>
  <c r="AB259" i="165"/>
  <c r="AC256" i="165"/>
  <c r="AB255" i="165"/>
  <c r="AC252" i="165"/>
  <c r="AB251" i="165"/>
  <c r="AC248" i="165"/>
  <c r="AB247" i="165"/>
  <c r="AC244" i="165"/>
  <c r="AB243" i="165"/>
  <c r="AC240" i="165"/>
  <c r="AB239" i="165"/>
  <c r="AC236" i="165"/>
  <c r="AB235" i="165"/>
  <c r="AC232" i="165"/>
  <c r="AB231" i="165"/>
  <c r="AC228" i="165"/>
  <c r="AB227" i="165"/>
  <c r="AC224" i="165"/>
  <c r="AB223" i="165"/>
  <c r="AC220" i="165"/>
  <c r="AB219" i="165"/>
  <c r="AC216" i="165"/>
  <c r="AB215" i="165"/>
  <c r="AC212" i="165"/>
  <c r="AB211" i="165"/>
  <c r="AC208" i="165"/>
  <c r="AB207" i="165"/>
  <c r="AC204" i="165"/>
  <c r="AB203" i="165"/>
  <c r="AC200" i="165"/>
  <c r="AB199" i="165"/>
  <c r="AC196" i="165"/>
  <c r="AB195" i="165"/>
  <c r="AC192" i="165"/>
  <c r="AB191" i="165"/>
  <c r="AC188" i="165"/>
  <c r="AB187" i="165"/>
  <c r="AC184" i="165"/>
  <c r="AB183" i="165"/>
  <c r="AC180" i="165"/>
  <c r="AB179" i="165"/>
  <c r="AC176" i="165"/>
  <c r="AB175" i="165"/>
  <c r="AC172" i="165"/>
  <c r="AB171" i="165"/>
  <c r="AC168" i="165"/>
  <c r="AB167" i="165"/>
  <c r="AC164" i="165"/>
  <c r="AB163" i="165"/>
  <c r="AC160" i="165"/>
  <c r="AB159" i="165"/>
  <c r="AC156" i="165"/>
  <c r="AB155" i="165"/>
  <c r="AC152" i="165"/>
  <c r="AB151" i="165"/>
  <c r="AC148" i="165"/>
  <c r="AB147" i="165"/>
  <c r="AC144" i="165"/>
  <c r="AC143" i="165"/>
  <c r="AB142" i="165"/>
  <c r="AC139" i="165"/>
  <c r="AB138" i="165"/>
  <c r="AC135" i="165"/>
  <c r="AB134" i="165"/>
  <c r="AC131" i="165"/>
  <c r="AB130" i="165"/>
  <c r="AC127" i="165"/>
  <c r="AB126" i="165"/>
  <c r="AC123" i="165"/>
  <c r="AB122" i="165"/>
  <c r="AC119" i="165"/>
  <c r="AB118" i="165"/>
  <c r="AC115" i="165"/>
  <c r="AB114" i="165"/>
  <c r="AC111" i="165"/>
  <c r="AB110" i="165"/>
  <c r="AC107" i="165"/>
  <c r="AB106" i="165"/>
  <c r="AC103" i="165"/>
  <c r="AB102" i="165"/>
  <c r="AC99" i="165"/>
  <c r="AB98" i="165"/>
  <c r="AC95" i="165"/>
  <c r="AB94" i="165"/>
  <c r="AC91" i="165"/>
  <c r="AB90" i="165"/>
  <c r="AC87" i="165"/>
  <c r="AB86" i="165"/>
  <c r="AC83" i="165"/>
  <c r="AB82" i="165"/>
  <c r="AC79" i="165"/>
  <c r="AB78" i="165"/>
  <c r="AC75" i="165"/>
  <c r="AB74" i="165"/>
  <c r="AC71" i="165"/>
  <c r="AB70" i="165"/>
  <c r="AC67" i="165"/>
  <c r="AB66" i="165"/>
  <c r="AC63" i="165"/>
  <c r="AB62" i="165"/>
  <c r="AC59" i="165"/>
  <c r="AB58" i="165"/>
  <c r="AC55" i="165"/>
  <c r="AB54" i="165"/>
  <c r="AC51" i="165"/>
  <c r="AB50" i="165"/>
  <c r="AC47" i="165"/>
  <c r="AB46" i="165"/>
  <c r="AC43" i="165"/>
  <c r="AB42" i="165"/>
  <c r="AC39" i="165"/>
  <c r="AB38" i="165"/>
  <c r="AC35" i="165"/>
  <c r="AB34" i="165"/>
  <c r="AC31" i="165"/>
  <c r="AB30" i="165"/>
  <c r="AC27" i="165"/>
  <c r="AB26" i="165"/>
  <c r="AC23" i="165"/>
  <c r="AB22" i="165"/>
  <c r="AC19" i="165"/>
  <c r="AB18" i="165"/>
  <c r="AB264" i="165"/>
  <c r="AB262" i="165"/>
  <c r="AB260" i="165"/>
  <c r="AB258" i="165"/>
  <c r="AB256" i="165"/>
  <c r="AB254" i="165"/>
  <c r="AB252" i="165"/>
  <c r="AB250" i="165"/>
  <c r="AB248" i="165"/>
  <c r="AB246" i="165"/>
  <c r="AB244" i="165"/>
  <c r="AB242" i="165"/>
  <c r="AB240" i="165"/>
  <c r="AB238" i="165"/>
  <c r="AB236" i="165"/>
  <c r="AB234" i="165"/>
  <c r="AB232" i="165"/>
  <c r="AB230" i="165"/>
  <c r="AB228" i="165"/>
  <c r="AB226" i="165"/>
  <c r="AB224" i="165"/>
  <c r="AB222" i="165"/>
  <c r="AB220" i="165"/>
  <c r="AB218" i="165"/>
  <c r="AB216" i="165"/>
  <c r="AB214" i="165"/>
  <c r="AB212" i="165"/>
  <c r="AB210" i="165"/>
  <c r="AB208" i="165"/>
  <c r="AB206" i="165"/>
  <c r="AB204" i="165"/>
  <c r="AB202" i="165"/>
  <c r="AB200" i="165"/>
  <c r="AB198" i="165"/>
  <c r="AB196" i="165"/>
  <c r="AB194" i="165"/>
  <c r="AB192" i="165"/>
  <c r="AB190" i="165"/>
  <c r="AB188" i="165"/>
  <c r="AB186" i="165"/>
  <c r="AB184" i="165"/>
  <c r="AB182" i="165"/>
  <c r="AB180" i="165"/>
  <c r="AB178" i="165"/>
  <c r="AB176" i="165"/>
  <c r="AB174" i="165"/>
  <c r="AB172" i="165"/>
  <c r="AB170" i="165"/>
  <c r="AB168" i="165"/>
  <c r="AB166" i="165"/>
  <c r="AB164" i="165"/>
  <c r="AB162" i="165"/>
  <c r="AB160" i="165"/>
  <c r="AB158" i="165"/>
  <c r="AB156" i="165"/>
  <c r="AB154" i="165"/>
  <c r="AB152" i="165"/>
  <c r="AB150" i="165"/>
  <c r="AB148" i="165"/>
  <c r="AB146" i="165"/>
  <c r="AB144" i="165"/>
  <c r="AB143" i="165"/>
  <c r="AC140" i="165"/>
  <c r="AB139" i="165"/>
  <c r="AC136" i="165"/>
  <c r="AB135" i="165"/>
  <c r="AC132" i="165"/>
  <c r="AB131" i="165"/>
  <c r="AC128" i="165"/>
  <c r="AB127" i="165"/>
  <c r="AC124" i="165"/>
  <c r="AB123" i="165"/>
  <c r="AC120" i="165"/>
  <c r="AB119" i="165"/>
  <c r="AC116" i="165"/>
  <c r="AB115" i="165"/>
  <c r="AC112" i="165"/>
  <c r="AB111" i="165"/>
  <c r="AC108" i="165"/>
  <c r="AB107" i="165"/>
  <c r="AC104" i="165"/>
  <c r="AB103" i="165"/>
  <c r="AC100" i="165"/>
  <c r="AB99" i="165"/>
  <c r="AC96" i="165"/>
  <c r="AB95" i="165"/>
  <c r="AC92" i="165"/>
  <c r="AB91" i="165"/>
  <c r="AC88" i="165"/>
  <c r="AB87" i="165"/>
  <c r="AC84" i="165"/>
  <c r="AB83" i="165"/>
  <c r="AC80" i="165"/>
  <c r="AB79" i="165"/>
  <c r="AC76" i="165"/>
  <c r="AB75" i="165"/>
  <c r="AC72" i="165"/>
  <c r="AB71" i="165"/>
  <c r="AC68" i="165"/>
  <c r="AB67" i="165"/>
  <c r="AC64" i="165"/>
  <c r="AB63" i="165"/>
  <c r="AC60" i="165"/>
  <c r="AB59" i="165"/>
  <c r="AC56" i="165"/>
  <c r="AB55" i="165"/>
  <c r="AC52" i="165"/>
  <c r="AB51" i="165"/>
  <c r="AC48" i="165"/>
  <c r="AB47" i="165"/>
  <c r="AC44" i="165"/>
  <c r="AB43" i="165"/>
  <c r="AC40" i="165"/>
  <c r="AB39" i="165"/>
  <c r="AC36" i="165"/>
  <c r="AB35" i="165"/>
  <c r="AC32" i="165"/>
  <c r="AB31" i="165"/>
  <c r="AC28" i="165"/>
  <c r="AB27" i="165"/>
  <c r="AB20" i="165"/>
  <c r="AC21" i="165"/>
  <c r="AC26" i="165"/>
  <c r="AB28" i="165"/>
  <c r="AC30" i="165"/>
  <c r="AC34" i="165"/>
  <c r="AC38" i="165"/>
  <c r="AC42" i="165"/>
  <c r="AC46" i="165"/>
  <c r="AB48" i="165"/>
  <c r="AB56" i="165"/>
  <c r="AC62" i="165"/>
  <c r="AB68" i="165"/>
  <c r="AC70" i="165"/>
  <c r="AB76" i="165"/>
  <c r="AC78" i="165"/>
  <c r="AC82" i="165"/>
  <c r="AB84" i="165"/>
  <c r="AB88" i="165"/>
  <c r="AB92" i="165"/>
  <c r="AB96" i="165"/>
  <c r="AB100" i="165"/>
  <c r="AC106" i="165"/>
  <c r="AB108" i="165"/>
  <c r="AB116" i="165"/>
  <c r="AB120" i="165"/>
  <c r="AC122" i="165"/>
  <c r="AB124" i="165"/>
  <c r="AB128" i="165"/>
  <c r="AB136" i="165"/>
  <c r="AB16" i="165"/>
  <c r="AC17" i="165"/>
  <c r="AC22" i="165"/>
  <c r="AC25" i="165"/>
  <c r="AI25" i="165" s="1"/>
  <c r="AC29" i="165"/>
  <c r="AI29" i="165" s="1"/>
  <c r="AC33" i="165"/>
  <c r="AI33" i="165" s="1"/>
  <c r="AC37" i="165"/>
  <c r="AI37" i="165" s="1"/>
  <c r="AC41" i="165"/>
  <c r="AC45" i="165"/>
  <c r="AI45" i="165" s="1"/>
  <c r="AC49" i="165"/>
  <c r="AI49" i="165" s="1"/>
  <c r="AC53" i="165"/>
  <c r="AI53" i="165" s="1"/>
  <c r="AC57" i="165"/>
  <c r="AI57" i="165" s="1"/>
  <c r="AC61" i="165"/>
  <c r="AI61" i="165" s="1"/>
  <c r="AC65" i="165"/>
  <c r="AC69" i="165"/>
  <c r="AI69" i="165" s="1"/>
  <c r="AC73" i="165"/>
  <c r="AI73" i="165" s="1"/>
  <c r="AC77" i="165"/>
  <c r="AI77" i="165" s="1"/>
  <c r="AC81" i="165"/>
  <c r="AI81" i="165" s="1"/>
  <c r="AC85" i="165"/>
  <c r="AI85" i="165" s="1"/>
  <c r="AC89" i="165"/>
  <c r="AC93" i="165"/>
  <c r="AI93" i="165" s="1"/>
  <c r="AC97" i="165"/>
  <c r="AI97" i="165" s="1"/>
  <c r="AC101" i="165"/>
  <c r="AI101" i="165" s="1"/>
  <c r="AC105" i="165"/>
  <c r="AI105" i="165" s="1"/>
  <c r="AC109" i="165"/>
  <c r="AI109" i="165" s="1"/>
  <c r="AC113" i="165"/>
  <c r="AC117" i="165"/>
  <c r="AI117" i="165" s="1"/>
  <c r="AC121" i="165"/>
  <c r="AI121" i="165" s="1"/>
  <c r="AC125" i="165"/>
  <c r="AI125" i="165" s="1"/>
  <c r="AC129" i="165"/>
  <c r="AI129" i="165" s="1"/>
  <c r="AC133" i="165"/>
  <c r="AI133" i="165" s="1"/>
  <c r="AC137" i="165"/>
  <c r="AN4" i="165"/>
  <c r="AB24" i="165"/>
  <c r="AB32" i="165"/>
  <c r="AB36" i="165"/>
  <c r="AB40" i="165"/>
  <c r="AB44" i="165"/>
  <c r="AC50" i="165"/>
  <c r="AB52" i="165"/>
  <c r="AC54" i="165"/>
  <c r="AC58" i="165"/>
  <c r="AB60" i="165"/>
  <c r="AB64" i="165"/>
  <c r="AC66" i="165"/>
  <c r="AB72" i="165"/>
  <c r="AC74" i="165"/>
  <c r="AB80" i="165"/>
  <c r="AC86" i="165"/>
  <c r="AC90" i="165"/>
  <c r="AC94" i="165"/>
  <c r="AC98" i="165"/>
  <c r="AC102" i="165"/>
  <c r="AB104" i="165"/>
  <c r="AB112" i="165"/>
  <c r="AC126" i="165"/>
  <c r="AB132" i="165"/>
  <c r="AN5" i="165"/>
  <c r="AC16" i="165"/>
  <c r="AC18" i="165"/>
  <c r="AB19" i="165"/>
  <c r="AB21" i="165"/>
  <c r="AB23" i="165"/>
  <c r="AC141" i="165"/>
  <c r="AC149" i="165"/>
  <c r="AC157" i="165"/>
  <c r="AC165" i="165"/>
  <c r="AC173" i="165"/>
  <c r="AC181" i="165"/>
  <c r="AC189" i="165"/>
  <c r="AC197" i="165"/>
  <c r="AC205" i="165"/>
  <c r="AC213" i="165"/>
  <c r="AC221" i="165"/>
  <c r="AC229" i="165"/>
  <c r="AC237" i="165"/>
  <c r="AC245" i="165"/>
  <c r="AC253" i="165"/>
  <c r="AC261" i="165"/>
  <c r="AN4" i="166"/>
  <c r="AN5" i="166"/>
  <c r="AN2" i="167"/>
  <c r="AN3" i="167"/>
  <c r="AN4" i="167"/>
  <c r="AC267" i="166"/>
  <c r="AB265" i="166"/>
  <c r="AC262" i="166"/>
  <c r="AB261" i="166"/>
  <c r="AC258" i="166"/>
  <c r="AB257" i="166"/>
  <c r="AC254" i="166"/>
  <c r="AB253" i="166"/>
  <c r="AC250" i="166"/>
  <c r="AB249" i="166"/>
  <c r="AC246" i="166"/>
  <c r="AB245" i="166"/>
  <c r="AC242" i="166"/>
  <c r="AB241" i="166"/>
  <c r="AC238" i="166"/>
  <c r="AB237" i="166"/>
  <c r="AC234" i="166"/>
  <c r="AB233" i="166"/>
  <c r="AC230" i="166"/>
  <c r="AB229" i="166"/>
  <c r="AC226" i="166"/>
  <c r="AB225" i="166"/>
  <c r="AC222" i="166"/>
  <c r="AB221" i="166"/>
  <c r="AC218" i="166"/>
  <c r="AB217" i="166"/>
  <c r="AC214" i="166"/>
  <c r="AB213" i="166"/>
  <c r="AC210" i="166"/>
  <c r="AB209" i="166"/>
  <c r="AC206" i="166"/>
  <c r="AB205" i="166"/>
  <c r="AC202" i="166"/>
  <c r="AB201" i="166"/>
  <c r="AC198" i="166"/>
  <c r="AB197" i="166"/>
  <c r="AC194" i="166"/>
  <c r="AB193" i="166"/>
  <c r="AC190" i="166"/>
  <c r="AC264" i="166"/>
  <c r="AB263" i="166"/>
  <c r="AC260" i="166"/>
  <c r="AB259" i="166"/>
  <c r="AC256" i="166"/>
  <c r="AB255" i="166"/>
  <c r="AC252" i="166"/>
  <c r="AB251" i="166"/>
  <c r="AC248" i="166"/>
  <c r="AB247" i="166"/>
  <c r="AC244" i="166"/>
  <c r="AB243" i="166"/>
  <c r="AC240" i="166"/>
  <c r="AB239" i="166"/>
  <c r="AC236" i="166"/>
  <c r="AB235" i="166"/>
  <c r="AC232" i="166"/>
  <c r="AB231" i="166"/>
  <c r="AC228" i="166"/>
  <c r="AB227" i="166"/>
  <c r="AC224" i="166"/>
  <c r="AB223" i="166"/>
  <c r="AC220" i="166"/>
  <c r="AB219" i="166"/>
  <c r="AC216" i="166"/>
  <c r="AB215" i="166"/>
  <c r="AC212" i="166"/>
  <c r="AB211" i="166"/>
  <c r="AC208" i="166"/>
  <c r="AB207" i="166"/>
  <c r="AC204" i="166"/>
  <c r="AB203" i="166"/>
  <c r="AC200" i="166"/>
  <c r="AB199" i="166"/>
  <c r="AC196" i="166"/>
  <c r="AB195" i="166"/>
  <c r="AC192" i="166"/>
  <c r="AB191" i="166"/>
  <c r="AB189" i="166"/>
  <c r="AC186" i="166"/>
  <c r="AB185" i="166"/>
  <c r="AC182" i="166"/>
  <c r="AB181" i="166"/>
  <c r="AC178" i="166"/>
  <c r="AB177" i="166"/>
  <c r="AC174" i="166"/>
  <c r="AB173" i="166"/>
  <c r="AC170" i="166"/>
  <c r="AB169" i="166"/>
  <c r="AC166" i="166"/>
  <c r="AB165" i="166"/>
  <c r="AC162" i="166"/>
  <c r="AB161" i="166"/>
  <c r="AC158" i="166"/>
  <c r="AB157" i="166"/>
  <c r="AC154" i="166"/>
  <c r="AB153" i="166"/>
  <c r="AC150" i="166"/>
  <c r="AB149" i="166"/>
  <c r="AC146" i="166"/>
  <c r="AB145" i="166"/>
  <c r="AC142" i="166"/>
  <c r="AB141" i="166"/>
  <c r="AC138" i="166"/>
  <c r="AB137" i="166"/>
  <c r="AC134" i="166"/>
  <c r="AB133" i="166"/>
  <c r="AC130" i="166"/>
  <c r="AB129" i="166"/>
  <c r="AC126" i="166"/>
  <c r="AB125" i="166"/>
  <c r="AC122" i="166"/>
  <c r="AB121" i="166"/>
  <c r="AC118" i="166"/>
  <c r="AB117" i="166"/>
  <c r="AC114" i="166"/>
  <c r="AB113" i="166"/>
  <c r="AC110" i="166"/>
  <c r="AB109" i="166"/>
  <c r="AC106" i="166"/>
  <c r="AB105" i="166"/>
  <c r="AC102" i="166"/>
  <c r="AB101" i="166"/>
  <c r="AC98" i="166"/>
  <c r="AB97" i="166"/>
  <c r="AC94" i="166"/>
  <c r="AB93" i="166"/>
  <c r="AC90" i="166"/>
  <c r="AB89" i="166"/>
  <c r="AC86" i="166"/>
  <c r="AB85" i="166"/>
  <c r="AC82" i="166"/>
  <c r="AB81" i="166"/>
  <c r="AC78" i="166"/>
  <c r="AB77" i="166"/>
  <c r="AB264" i="166"/>
  <c r="AB262" i="166"/>
  <c r="AB260" i="166"/>
  <c r="AB258" i="166"/>
  <c r="AB256" i="166"/>
  <c r="AB254" i="166"/>
  <c r="AB252" i="166"/>
  <c r="AB250" i="166"/>
  <c r="AB248" i="166"/>
  <c r="AB246" i="166"/>
  <c r="AB244" i="166"/>
  <c r="AB242" i="166"/>
  <c r="AB240" i="166"/>
  <c r="AB238" i="166"/>
  <c r="AB236" i="166"/>
  <c r="AB234" i="166"/>
  <c r="AB232" i="166"/>
  <c r="AB230" i="166"/>
  <c r="AB228" i="166"/>
  <c r="AB226" i="166"/>
  <c r="AB224" i="166"/>
  <c r="AB222" i="166"/>
  <c r="AB220" i="166"/>
  <c r="AB218" i="166"/>
  <c r="AC265" i="166"/>
  <c r="AC261" i="166"/>
  <c r="AC257" i="166"/>
  <c r="AC253" i="166"/>
  <c r="AC249" i="166"/>
  <c r="AC245" i="166"/>
  <c r="AI245" i="166" s="1"/>
  <c r="AC241" i="166"/>
  <c r="AC237" i="166"/>
  <c r="AC233" i="166"/>
  <c r="AC229" i="166"/>
  <c r="AC225" i="166"/>
  <c r="AC221" i="166"/>
  <c r="AC217" i="166"/>
  <c r="AC213" i="166"/>
  <c r="AI213" i="166" s="1"/>
  <c r="AC209" i="166"/>
  <c r="AC205" i="166"/>
  <c r="AC201" i="166"/>
  <c r="AC197" i="166"/>
  <c r="AC193" i="166"/>
  <c r="AC188" i="166"/>
  <c r="AC263" i="166"/>
  <c r="AC247" i="166"/>
  <c r="AC259" i="166"/>
  <c r="AC243" i="166"/>
  <c r="AC227" i="166"/>
  <c r="AC251" i="166"/>
  <c r="AC239" i="166"/>
  <c r="AB214" i="166"/>
  <c r="AB206" i="166"/>
  <c r="AB198" i="166"/>
  <c r="AB190" i="166"/>
  <c r="AB186" i="166"/>
  <c r="AB184" i="166"/>
  <c r="AB182" i="166"/>
  <c r="AB180" i="166"/>
  <c r="AB178" i="166"/>
  <c r="AB176" i="166"/>
  <c r="AB174" i="166"/>
  <c r="AB172" i="166"/>
  <c r="AB170" i="166"/>
  <c r="AB168" i="166"/>
  <c r="AB166" i="166"/>
  <c r="AB164" i="166"/>
  <c r="AB162" i="166"/>
  <c r="AB160" i="166"/>
  <c r="AB158" i="166"/>
  <c r="AB156" i="166"/>
  <c r="AB154" i="166"/>
  <c r="AB152" i="166"/>
  <c r="AB150" i="166"/>
  <c r="AB148" i="166"/>
  <c r="AB146" i="166"/>
  <c r="AB144" i="166"/>
  <c r="AB142" i="166"/>
  <c r="AB140" i="166"/>
  <c r="AB138" i="166"/>
  <c r="AB136" i="166"/>
  <c r="AB134" i="166"/>
  <c r="AB132" i="166"/>
  <c r="AB130" i="166"/>
  <c r="AB128" i="166"/>
  <c r="AC255" i="166"/>
  <c r="AC235" i="166"/>
  <c r="AC223" i="166"/>
  <c r="AC215" i="166"/>
  <c r="AB208" i="166"/>
  <c r="AC207" i="166"/>
  <c r="AB200" i="166"/>
  <c r="AC199" i="166"/>
  <c r="AB192" i="166"/>
  <c r="AC191" i="166"/>
  <c r="AC185" i="166"/>
  <c r="AC181" i="166"/>
  <c r="AC177" i="166"/>
  <c r="AC173" i="166"/>
  <c r="AC169" i="166"/>
  <c r="AC165" i="166"/>
  <c r="AC161" i="166"/>
  <c r="AC157" i="166"/>
  <c r="AC153" i="166"/>
  <c r="AC149" i="166"/>
  <c r="AC145" i="166"/>
  <c r="AC141" i="166"/>
  <c r="AC137" i="166"/>
  <c r="AC133" i="166"/>
  <c r="AC129" i="166"/>
  <c r="AC125" i="166"/>
  <c r="AC121" i="166"/>
  <c r="AC117" i="166"/>
  <c r="AC231" i="166"/>
  <c r="AC219" i="166"/>
  <c r="AB216" i="166"/>
  <c r="AB210" i="166"/>
  <c r="AB202" i="166"/>
  <c r="AB194" i="166"/>
  <c r="AC189" i="166"/>
  <c r="AC187" i="166"/>
  <c r="AC183" i="166"/>
  <c r="AC179" i="166"/>
  <c r="AC175" i="166"/>
  <c r="AC171" i="166"/>
  <c r="AC167" i="166"/>
  <c r="AC163" i="166"/>
  <c r="AC159" i="166"/>
  <c r="AC155" i="166"/>
  <c r="AC151" i="166"/>
  <c r="AC147" i="166"/>
  <c r="AC143" i="166"/>
  <c r="AC139" i="166"/>
  <c r="AC135" i="166"/>
  <c r="AC131" i="166"/>
  <c r="AC127" i="166"/>
  <c r="AC123" i="166"/>
  <c r="AC119" i="166"/>
  <c r="AC115" i="166"/>
  <c r="AC111" i="166"/>
  <c r="AC107" i="166"/>
  <c r="AB212" i="166"/>
  <c r="AC211" i="166"/>
  <c r="AB204" i="166"/>
  <c r="AC203" i="166"/>
  <c r="AB196" i="166"/>
  <c r="AC195" i="166"/>
  <c r="AB188" i="166"/>
  <c r="AB187" i="166"/>
  <c r="AC184" i="166"/>
  <c r="AB183" i="166"/>
  <c r="AC180" i="166"/>
  <c r="AB179" i="166"/>
  <c r="AC176" i="166"/>
  <c r="AB175" i="166"/>
  <c r="AC172" i="166"/>
  <c r="AB171" i="166"/>
  <c r="AC168" i="166"/>
  <c r="AB167" i="166"/>
  <c r="AC164" i="166"/>
  <c r="AB163" i="166"/>
  <c r="AC160" i="166"/>
  <c r="AB159" i="166"/>
  <c r="AC156" i="166"/>
  <c r="AB155" i="166"/>
  <c r="AC152" i="166"/>
  <c r="AB151" i="166"/>
  <c r="AC148" i="166"/>
  <c r="AB147" i="166"/>
  <c r="AC144" i="166"/>
  <c r="AB143" i="166"/>
  <c r="AC140" i="166"/>
  <c r="AB139" i="166"/>
  <c r="AC136" i="166"/>
  <c r="AB135" i="166"/>
  <c r="AC132" i="166"/>
  <c r="AB131" i="166"/>
  <c r="AC128" i="166"/>
  <c r="AB127" i="166"/>
  <c r="AC124" i="166"/>
  <c r="AB123" i="166"/>
  <c r="AC120" i="166"/>
  <c r="AC116" i="166"/>
  <c r="AB114" i="166"/>
  <c r="AB111" i="166"/>
  <c r="AC109" i="166"/>
  <c r="AB104" i="166"/>
  <c r="AB102" i="166"/>
  <c r="AB100" i="166"/>
  <c r="AB98" i="166"/>
  <c r="AB96" i="166"/>
  <c r="AB94" i="166"/>
  <c r="AB92" i="166"/>
  <c r="AB90" i="166"/>
  <c r="AB88" i="166"/>
  <c r="AB86" i="166"/>
  <c r="AB84" i="166"/>
  <c r="AB82" i="166"/>
  <c r="AB80" i="166"/>
  <c r="AB78" i="166"/>
  <c r="AC74" i="166"/>
  <c r="AB73" i="166"/>
  <c r="AC70" i="166"/>
  <c r="AB69" i="166"/>
  <c r="AC66" i="166"/>
  <c r="AB65" i="166"/>
  <c r="AC62" i="166"/>
  <c r="AB61" i="166"/>
  <c r="AC58" i="166"/>
  <c r="AB57" i="166"/>
  <c r="AC54" i="166"/>
  <c r="AB53" i="166"/>
  <c r="AC50" i="166"/>
  <c r="AB49" i="166"/>
  <c r="AC46" i="166"/>
  <c r="AB45" i="166"/>
  <c r="AC42" i="166"/>
  <c r="AB41" i="166"/>
  <c r="AC38" i="166"/>
  <c r="AB37" i="166"/>
  <c r="AC34" i="166"/>
  <c r="AB33" i="166"/>
  <c r="AC30" i="166"/>
  <c r="AB29" i="166"/>
  <c r="AC26" i="166"/>
  <c r="AB25" i="166"/>
  <c r="AC22" i="166"/>
  <c r="AB21" i="166"/>
  <c r="AC18" i="166"/>
  <c r="AB17" i="166"/>
  <c r="AB120" i="166"/>
  <c r="AB116" i="166"/>
  <c r="AC112" i="166"/>
  <c r="AB110" i="166"/>
  <c r="AB107" i="166"/>
  <c r="AC105" i="166"/>
  <c r="AC101" i="166"/>
  <c r="AC97" i="166"/>
  <c r="AC93" i="166"/>
  <c r="AC89" i="166"/>
  <c r="AC85" i="166"/>
  <c r="AC81" i="166"/>
  <c r="AC77" i="166"/>
  <c r="AC75" i="166"/>
  <c r="AB74" i="166"/>
  <c r="AC71" i="166"/>
  <c r="AB70" i="166"/>
  <c r="AC67" i="166"/>
  <c r="AB66" i="166"/>
  <c r="AC63" i="166"/>
  <c r="AB62" i="166"/>
  <c r="AC59" i="166"/>
  <c r="AB58" i="166"/>
  <c r="AC55" i="166"/>
  <c r="AB54" i="166"/>
  <c r="AC51" i="166"/>
  <c r="AB50" i="166"/>
  <c r="AC47" i="166"/>
  <c r="AB46" i="166"/>
  <c r="AC43" i="166"/>
  <c r="AB42" i="166"/>
  <c r="AC39" i="166"/>
  <c r="AB38" i="166"/>
  <c r="AC35" i="166"/>
  <c r="AB34" i="166"/>
  <c r="AC31" i="166"/>
  <c r="AB30" i="166"/>
  <c r="AC27" i="166"/>
  <c r="AB26" i="166"/>
  <c r="AC23" i="166"/>
  <c r="AB22" i="166"/>
  <c r="AC19" i="166"/>
  <c r="AB18" i="166"/>
  <c r="AB126" i="166"/>
  <c r="AB118" i="166"/>
  <c r="AB112" i="166"/>
  <c r="AC108" i="166"/>
  <c r="AB106" i="166"/>
  <c r="AC103" i="166"/>
  <c r="AC99" i="166"/>
  <c r="AC95" i="166"/>
  <c r="AC91" i="166"/>
  <c r="AC87" i="166"/>
  <c r="AC83" i="166"/>
  <c r="AC79" i="166"/>
  <c r="AC76" i="166"/>
  <c r="AB75" i="166"/>
  <c r="AC72" i="166"/>
  <c r="AB71" i="166"/>
  <c r="AC68" i="166"/>
  <c r="AB67" i="166"/>
  <c r="AC64" i="166"/>
  <c r="AB63" i="166"/>
  <c r="AC60" i="166"/>
  <c r="AB59" i="166"/>
  <c r="AC56" i="166"/>
  <c r="AB55" i="166"/>
  <c r="AC52" i="166"/>
  <c r="AB51" i="166"/>
  <c r="AC48" i="166"/>
  <c r="AB47" i="166"/>
  <c r="AC44" i="166"/>
  <c r="AB43" i="166"/>
  <c r="AC40" i="166"/>
  <c r="AB39" i="166"/>
  <c r="AC36" i="166"/>
  <c r="AB35" i="166"/>
  <c r="AC32" i="166"/>
  <c r="AB31" i="166"/>
  <c r="AC28" i="166"/>
  <c r="AB27" i="166"/>
  <c r="AC24" i="166"/>
  <c r="AB23" i="166"/>
  <c r="AC20" i="166"/>
  <c r="AB19" i="166"/>
  <c r="AC16" i="166"/>
  <c r="AB124" i="166"/>
  <c r="AB122" i="166"/>
  <c r="AB119" i="166"/>
  <c r="AB115" i="166"/>
  <c r="AC113" i="166"/>
  <c r="AB108" i="166"/>
  <c r="AC104" i="166"/>
  <c r="AI104" i="166" s="1"/>
  <c r="AB103" i="166"/>
  <c r="AC100" i="166"/>
  <c r="AI100" i="166" s="1"/>
  <c r="AB99" i="166"/>
  <c r="AC96" i="166"/>
  <c r="AI96" i="166" s="1"/>
  <c r="AB95" i="166"/>
  <c r="AC92" i="166"/>
  <c r="AI92" i="166" s="1"/>
  <c r="AB91" i="166"/>
  <c r="AC88" i="166"/>
  <c r="AI88" i="166" s="1"/>
  <c r="AB87" i="166"/>
  <c r="AC84" i="166"/>
  <c r="AI84" i="166" s="1"/>
  <c r="AB83" i="166"/>
  <c r="AC80" i="166"/>
  <c r="AI80" i="166" s="1"/>
  <c r="AB79" i="166"/>
  <c r="AB76" i="166"/>
  <c r="AC73" i="166"/>
  <c r="AI73" i="166" s="1"/>
  <c r="AB72" i="166"/>
  <c r="AC69" i="166"/>
  <c r="AB68" i="166"/>
  <c r="AC65" i="166"/>
  <c r="AI65" i="166" s="1"/>
  <c r="AB64" i="166"/>
  <c r="AC61" i="166"/>
  <c r="AI61" i="166" s="1"/>
  <c r="AB60" i="166"/>
  <c r="AC57" i="166"/>
  <c r="AB56" i="166"/>
  <c r="AC53" i="166"/>
  <c r="AI53" i="166" s="1"/>
  <c r="AB52" i="166"/>
  <c r="AC49" i="166"/>
  <c r="AI49" i="166" s="1"/>
  <c r="AB48" i="166"/>
  <c r="AC45" i="166"/>
  <c r="AB44" i="166"/>
  <c r="AC41" i="166"/>
  <c r="AI41" i="166" s="1"/>
  <c r="AB40" i="166"/>
  <c r="AC37" i="166"/>
  <c r="AB36" i="166"/>
  <c r="AC33" i="166"/>
  <c r="AB32" i="166"/>
  <c r="AC29" i="166"/>
  <c r="AI29" i="166" s="1"/>
  <c r="AB28" i="166"/>
  <c r="AC25" i="166"/>
  <c r="AI25" i="166" s="1"/>
  <c r="AB24" i="166"/>
  <c r="AC21" i="166"/>
  <c r="AB20" i="166"/>
  <c r="AC17" i="166"/>
  <c r="AI17" i="166" s="1"/>
  <c r="AB16" i="166"/>
  <c r="AN2" i="166"/>
  <c r="AC267" i="164"/>
  <c r="AB265" i="164"/>
  <c r="AC262" i="164"/>
  <c r="AB261" i="164"/>
  <c r="AC258" i="164"/>
  <c r="AB257" i="164"/>
  <c r="AC254" i="164"/>
  <c r="AB253" i="164"/>
  <c r="AC250" i="164"/>
  <c r="AB249" i="164"/>
  <c r="AC246" i="164"/>
  <c r="AB245" i="164"/>
  <c r="AC242" i="164"/>
  <c r="AB241" i="164"/>
  <c r="AC238" i="164"/>
  <c r="AB237" i="164"/>
  <c r="AC234" i="164"/>
  <c r="AB233" i="164"/>
  <c r="AC230" i="164"/>
  <c r="AB229" i="164"/>
  <c r="AC226" i="164"/>
  <c r="AB225" i="164"/>
  <c r="AC222" i="164"/>
  <c r="AB221" i="164"/>
  <c r="AC218" i="164"/>
  <c r="AB217" i="164"/>
  <c r="AC214" i="164"/>
  <c r="AB213" i="164"/>
  <c r="AC210" i="164"/>
  <c r="AC264" i="164"/>
  <c r="AB263" i="164"/>
  <c r="AC260" i="164"/>
  <c r="AB259" i="164"/>
  <c r="AC256" i="164"/>
  <c r="AB255" i="164"/>
  <c r="AC252" i="164"/>
  <c r="AB251" i="164"/>
  <c r="AC248" i="164"/>
  <c r="AB247" i="164"/>
  <c r="AC244" i="164"/>
  <c r="AB243" i="164"/>
  <c r="AC240" i="164"/>
  <c r="AB239" i="164"/>
  <c r="AC236" i="164"/>
  <c r="AB235" i="164"/>
  <c r="AC232" i="164"/>
  <c r="AB231" i="164"/>
  <c r="AC228" i="164"/>
  <c r="AB227" i="164"/>
  <c r="AC224" i="164"/>
  <c r="AB223" i="164"/>
  <c r="AC220" i="164"/>
  <c r="AB219" i="164"/>
  <c r="AC216" i="164"/>
  <c r="AB215" i="164"/>
  <c r="AC212" i="164"/>
  <c r="AB211" i="164"/>
  <c r="AC208" i="164"/>
  <c r="AB207" i="164"/>
  <c r="AC204" i="164"/>
  <c r="AB203" i="164"/>
  <c r="AC200" i="164"/>
  <c r="AB199" i="164"/>
  <c r="AC196" i="164"/>
  <c r="AB195" i="164"/>
  <c r="AC192" i="164"/>
  <c r="AB191" i="164"/>
  <c r="AC188" i="164"/>
  <c r="AB187" i="164"/>
  <c r="AC184" i="164"/>
  <c r="AB183" i="164"/>
  <c r="AC180" i="164"/>
  <c r="AB179" i="164"/>
  <c r="AC176" i="164"/>
  <c r="AB175" i="164"/>
  <c r="AC172" i="164"/>
  <c r="AB171" i="164"/>
  <c r="AC168" i="164"/>
  <c r="AB167" i="164"/>
  <c r="AC164" i="164"/>
  <c r="AB163" i="164"/>
  <c r="AC160" i="164"/>
  <c r="AB159" i="164"/>
  <c r="AC156" i="164"/>
  <c r="AB155" i="164"/>
  <c r="AC152" i="164"/>
  <c r="AB151" i="164"/>
  <c r="AC148" i="164"/>
  <c r="AB147" i="164"/>
  <c r="AC144" i="164"/>
  <c r="AB143" i="164"/>
  <c r="AC140" i="164"/>
  <c r="AB139" i="164"/>
  <c r="AC136" i="164"/>
  <c r="AB135" i="164"/>
  <c r="AC132" i="164"/>
  <c r="AB131" i="164"/>
  <c r="AC128" i="164"/>
  <c r="AB127" i="164"/>
  <c r="AC124" i="164"/>
  <c r="AB123" i="164"/>
  <c r="AC120" i="164"/>
  <c r="AB119" i="164"/>
  <c r="AB262" i="164"/>
  <c r="AB258" i="164"/>
  <c r="AB254" i="164"/>
  <c r="AB250" i="164"/>
  <c r="AB246" i="164"/>
  <c r="AB242" i="164"/>
  <c r="AB238" i="164"/>
  <c r="AB234" i="164"/>
  <c r="AB230" i="164"/>
  <c r="AB226" i="164"/>
  <c r="AB222" i="164"/>
  <c r="AB218" i="164"/>
  <c r="AB214" i="164"/>
  <c r="AB210" i="164"/>
  <c r="AB209" i="164"/>
  <c r="AC206" i="164"/>
  <c r="AB205" i="164"/>
  <c r="AC202" i="164"/>
  <c r="AB201" i="164"/>
  <c r="AC198" i="164"/>
  <c r="AB197" i="164"/>
  <c r="AC194" i="164"/>
  <c r="AB193" i="164"/>
  <c r="AC190" i="164"/>
  <c r="AB189" i="164"/>
  <c r="AC186" i="164"/>
  <c r="AB185" i="164"/>
  <c r="AC182" i="164"/>
  <c r="AB181" i="164"/>
  <c r="AC178" i="164"/>
  <c r="AB177" i="164"/>
  <c r="AC174" i="164"/>
  <c r="AB173" i="164"/>
  <c r="AC170" i="164"/>
  <c r="AB169" i="164"/>
  <c r="AC166" i="164"/>
  <c r="AB165" i="164"/>
  <c r="AC162" i="164"/>
  <c r="AB161" i="164"/>
  <c r="AC158" i="164"/>
  <c r="AC265" i="164"/>
  <c r="AC261" i="164"/>
  <c r="AC257" i="164"/>
  <c r="AC253" i="164"/>
  <c r="AC249" i="164"/>
  <c r="AC245" i="164"/>
  <c r="AC241" i="164"/>
  <c r="AI241" i="164" s="1"/>
  <c r="AC237" i="164"/>
  <c r="AC233" i="164"/>
  <c r="AC229" i="164"/>
  <c r="AB264" i="164"/>
  <c r="AB260" i="164"/>
  <c r="AB256" i="164"/>
  <c r="AB252" i="164"/>
  <c r="AB248" i="164"/>
  <c r="AB244" i="164"/>
  <c r="AB240" i="164"/>
  <c r="AB236" i="164"/>
  <c r="AB232" i="164"/>
  <c r="AB228" i="164"/>
  <c r="AC263" i="164"/>
  <c r="AC255" i="164"/>
  <c r="AC247" i="164"/>
  <c r="AC239" i="164"/>
  <c r="AC231" i="164"/>
  <c r="AB224" i="164"/>
  <c r="AC221" i="164"/>
  <c r="AC219" i="164"/>
  <c r="AB216" i="164"/>
  <c r="AC213" i="164"/>
  <c r="AC211" i="164"/>
  <c r="AC209" i="164"/>
  <c r="AB206" i="164"/>
  <c r="AC205" i="164"/>
  <c r="AB202" i="164"/>
  <c r="AC201" i="164"/>
  <c r="AB198" i="164"/>
  <c r="AC197" i="164"/>
  <c r="AB194" i="164"/>
  <c r="AC193" i="164"/>
  <c r="AB190" i="164"/>
  <c r="AC189" i="164"/>
  <c r="AB186" i="164"/>
  <c r="AC185" i="164"/>
  <c r="AB182" i="164"/>
  <c r="AC181" i="164"/>
  <c r="AB178" i="164"/>
  <c r="AC177" i="164"/>
  <c r="AB174" i="164"/>
  <c r="AC173" i="164"/>
  <c r="AB170" i="164"/>
  <c r="AC169" i="164"/>
  <c r="AB166" i="164"/>
  <c r="AC165" i="164"/>
  <c r="AB162" i="164"/>
  <c r="AC161" i="164"/>
  <c r="AB158" i="164"/>
  <c r="AC155" i="164"/>
  <c r="AC151" i="164"/>
  <c r="AC147" i="164"/>
  <c r="AC143" i="164"/>
  <c r="AC139" i="164"/>
  <c r="AC135" i="164"/>
  <c r="AC131" i="164"/>
  <c r="AC127" i="164"/>
  <c r="AC123" i="164"/>
  <c r="AC119" i="164"/>
  <c r="AC116" i="164"/>
  <c r="AB115" i="164"/>
  <c r="AC112" i="164"/>
  <c r="AB111" i="164"/>
  <c r="AB208" i="164"/>
  <c r="AC259" i="164"/>
  <c r="AC251" i="164"/>
  <c r="AC243" i="164"/>
  <c r="AC235" i="164"/>
  <c r="AC227" i="164"/>
  <c r="AC225" i="164"/>
  <c r="AC223" i="164"/>
  <c r="AB220" i="164"/>
  <c r="AC217" i="164"/>
  <c r="AC215" i="164"/>
  <c r="AB212" i="164"/>
  <c r="AC207" i="164"/>
  <c r="AC203" i="164"/>
  <c r="AC199" i="164"/>
  <c r="AC195" i="164"/>
  <c r="AC191" i="164"/>
  <c r="AC187" i="164"/>
  <c r="AC183" i="164"/>
  <c r="AC179" i="164"/>
  <c r="AC175" i="164"/>
  <c r="AC171" i="164"/>
  <c r="AC167" i="164"/>
  <c r="AC163" i="164"/>
  <c r="AC159" i="164"/>
  <c r="AB157" i="164"/>
  <c r="AC154" i="164"/>
  <c r="AB153" i="164"/>
  <c r="AC150" i="164"/>
  <c r="AB149" i="164"/>
  <c r="AC146" i="164"/>
  <c r="AB145" i="164"/>
  <c r="AC142" i="164"/>
  <c r="AB141" i="164"/>
  <c r="AC138" i="164"/>
  <c r="AB137" i="164"/>
  <c r="AC134" i="164"/>
  <c r="AB133" i="164"/>
  <c r="AC130" i="164"/>
  <c r="AB129" i="164"/>
  <c r="AC126" i="164"/>
  <c r="AB125" i="164"/>
  <c r="AC122" i="164"/>
  <c r="AB121" i="164"/>
  <c r="AC118" i="164"/>
  <c r="AB117" i="164"/>
  <c r="AC114" i="164"/>
  <c r="AB113" i="164"/>
  <c r="AC110" i="164"/>
  <c r="AB109" i="164"/>
  <c r="AC106" i="164"/>
  <c r="AB105" i="164"/>
  <c r="AC102" i="164"/>
  <c r="AB101" i="164"/>
  <c r="AC98" i="164"/>
  <c r="AB97" i="164"/>
  <c r="AC94" i="164"/>
  <c r="AB93" i="164"/>
  <c r="AC90" i="164"/>
  <c r="AB89" i="164"/>
  <c r="AC86" i="164"/>
  <c r="AB85" i="164"/>
  <c r="AC82" i="164"/>
  <c r="AB81" i="164"/>
  <c r="AC78" i="164"/>
  <c r="AB77" i="164"/>
  <c r="AC74" i="164"/>
  <c r="AB73" i="164"/>
  <c r="AC70" i="164"/>
  <c r="AB69" i="164"/>
  <c r="AC66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B156" i="164"/>
  <c r="AB154" i="164"/>
  <c r="AB152" i="164"/>
  <c r="AB150" i="164"/>
  <c r="AB148" i="164"/>
  <c r="AB146" i="164"/>
  <c r="AB144" i="164"/>
  <c r="AB142" i="164"/>
  <c r="AB140" i="164"/>
  <c r="AB138" i="164"/>
  <c r="AB136" i="164"/>
  <c r="AB134" i="164"/>
  <c r="AB204" i="164"/>
  <c r="AB196" i="164"/>
  <c r="AB188" i="164"/>
  <c r="AB180" i="164"/>
  <c r="AB172" i="164"/>
  <c r="AB164" i="164"/>
  <c r="AC157" i="164"/>
  <c r="AC141" i="164"/>
  <c r="AB128" i="164"/>
  <c r="AB120" i="164"/>
  <c r="AB116" i="164"/>
  <c r="AB112" i="164"/>
  <c r="AC108" i="164"/>
  <c r="AB107" i="164"/>
  <c r="AC104" i="164"/>
  <c r="AB103" i="164"/>
  <c r="AC100" i="164"/>
  <c r="AB99" i="164"/>
  <c r="AC96" i="164"/>
  <c r="AB95" i="164"/>
  <c r="AC92" i="164"/>
  <c r="AB91" i="164"/>
  <c r="AC88" i="164"/>
  <c r="AB87" i="164"/>
  <c r="AC84" i="164"/>
  <c r="AB83" i="164"/>
  <c r="AC80" i="164"/>
  <c r="AB79" i="164"/>
  <c r="AC76" i="164"/>
  <c r="AB75" i="164"/>
  <c r="AC72" i="164"/>
  <c r="AB71" i="164"/>
  <c r="AC68" i="164"/>
  <c r="AB67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110" i="164"/>
  <c r="AB104" i="164"/>
  <c r="AB100" i="164"/>
  <c r="AB94" i="164"/>
  <c r="AB78" i="164"/>
  <c r="AB72" i="164"/>
  <c r="AB70" i="164"/>
  <c r="AB64" i="164"/>
  <c r="AB56" i="164"/>
  <c r="AB52" i="164"/>
  <c r="AB46" i="164"/>
  <c r="AB42" i="164"/>
  <c r="AB40" i="164"/>
  <c r="AB32" i="164"/>
  <c r="AB30" i="164"/>
  <c r="AB24" i="164"/>
  <c r="AC18" i="164"/>
  <c r="AC145" i="164"/>
  <c r="AB130" i="164"/>
  <c r="AC129" i="164"/>
  <c r="AB200" i="164"/>
  <c r="AB192" i="164"/>
  <c r="AB184" i="164"/>
  <c r="AB176" i="164"/>
  <c r="AB168" i="164"/>
  <c r="AB160" i="164"/>
  <c r="AC149" i="164"/>
  <c r="AC133" i="164"/>
  <c r="AB132" i="164"/>
  <c r="AB124" i="164"/>
  <c r="AB114" i="164"/>
  <c r="AC109" i="164"/>
  <c r="AC105" i="164"/>
  <c r="AC101" i="164"/>
  <c r="AI101" i="164" s="1"/>
  <c r="AC97" i="164"/>
  <c r="AC93" i="164"/>
  <c r="AC89" i="164"/>
  <c r="AC85" i="164"/>
  <c r="AC81" i="164"/>
  <c r="AC77" i="164"/>
  <c r="AC73" i="164"/>
  <c r="AC69" i="164"/>
  <c r="AI69" i="164" s="1"/>
  <c r="AC65" i="164"/>
  <c r="AC61" i="164"/>
  <c r="AC57" i="164"/>
  <c r="AC53" i="164"/>
  <c r="AC49" i="164"/>
  <c r="AC45" i="164"/>
  <c r="AC41" i="164"/>
  <c r="AC37" i="164"/>
  <c r="AC33" i="164"/>
  <c r="AC29" i="164"/>
  <c r="AC25" i="164"/>
  <c r="AB22" i="164"/>
  <c r="AC153" i="164"/>
  <c r="AC137" i="164"/>
  <c r="AB126" i="164"/>
  <c r="AC125" i="164"/>
  <c r="AB118" i="164"/>
  <c r="AC117" i="164"/>
  <c r="AC113" i="164"/>
  <c r="AC107" i="164"/>
  <c r="AC103" i="164"/>
  <c r="AC99" i="164"/>
  <c r="AC95" i="164"/>
  <c r="AC91" i="164"/>
  <c r="AC87" i="164"/>
  <c r="AC83" i="164"/>
  <c r="AC79" i="164"/>
  <c r="AC75" i="164"/>
  <c r="AC71" i="164"/>
  <c r="AC67" i="164"/>
  <c r="AC63" i="164"/>
  <c r="AC59" i="164"/>
  <c r="AI59" i="164" s="1"/>
  <c r="AC55" i="164"/>
  <c r="AC51" i="164"/>
  <c r="AC47" i="164"/>
  <c r="AC43" i="164"/>
  <c r="AC39" i="164"/>
  <c r="AC35" i="164"/>
  <c r="AC31" i="164"/>
  <c r="AC27" i="164"/>
  <c r="AI27" i="164" s="1"/>
  <c r="AC23" i="164"/>
  <c r="AC20" i="164"/>
  <c r="AB19" i="164"/>
  <c r="AC16" i="164"/>
  <c r="AB122" i="164"/>
  <c r="AC121" i="164"/>
  <c r="AI121" i="164" s="1"/>
  <c r="AC115" i="164"/>
  <c r="AC111" i="164"/>
  <c r="AB108" i="164"/>
  <c r="AB106" i="164"/>
  <c r="AB102" i="164"/>
  <c r="AB98" i="164"/>
  <c r="AB96" i="164"/>
  <c r="AB92" i="164"/>
  <c r="AB90" i="164"/>
  <c r="AB88" i="164"/>
  <c r="AB86" i="164"/>
  <c r="AB84" i="164"/>
  <c r="AB82" i="164"/>
  <c r="AB80" i="164"/>
  <c r="AB76" i="164"/>
  <c r="AB74" i="164"/>
  <c r="AB68" i="164"/>
  <c r="AB6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37" i="166" l="1"/>
  <c r="AI227" i="166"/>
  <c r="AI125" i="164"/>
  <c r="AI257" i="164"/>
  <c r="AI197" i="166"/>
  <c r="AI261" i="166"/>
  <c r="AI107" i="164"/>
  <c r="AI75" i="164"/>
  <c r="AI53" i="164"/>
  <c r="AI195" i="166"/>
  <c r="AI211" i="166"/>
  <c r="AI89" i="166"/>
  <c r="AI94" i="165"/>
  <c r="AI22" i="165"/>
  <c r="AI46" i="165"/>
  <c r="AI30" i="165"/>
  <c r="AI255" i="166"/>
  <c r="AI125" i="166"/>
  <c r="AI157" i="166"/>
  <c r="AI173" i="166"/>
  <c r="AI109" i="166"/>
  <c r="AI66" i="165"/>
  <c r="AI122" i="165"/>
  <c r="AI106" i="165"/>
  <c r="AI26" i="165"/>
  <c r="AI245" i="165"/>
  <c r="AI213" i="165"/>
  <c r="AI181" i="165"/>
  <c r="AI149" i="165"/>
  <c r="AI147" i="164"/>
  <c r="AI219" i="164"/>
  <c r="AI171" i="164"/>
  <c r="AI187" i="164"/>
  <c r="AI227" i="164"/>
  <c r="AI259" i="164"/>
  <c r="AI223" i="164"/>
  <c r="AI255" i="164"/>
  <c r="AI203" i="164"/>
  <c r="AI131" i="164"/>
  <c r="AI43" i="164"/>
  <c r="AI91" i="164"/>
  <c r="AI137" i="164"/>
  <c r="AI37" i="164"/>
  <c r="AI85" i="164"/>
  <c r="AI21" i="166"/>
  <c r="AI33" i="166"/>
  <c r="AI45" i="166"/>
  <c r="AI57" i="166"/>
  <c r="AI69" i="166"/>
  <c r="AI141" i="166"/>
  <c r="AI229" i="166"/>
  <c r="AI137" i="165"/>
  <c r="AI113" i="165"/>
  <c r="AI89" i="165"/>
  <c r="AI65" i="165"/>
  <c r="AI41" i="165"/>
  <c r="AI140" i="165"/>
  <c r="AI105" i="166"/>
  <c r="AI129" i="164"/>
  <c r="AI231" i="166"/>
  <c r="K244" i="167"/>
  <c r="K228" i="167"/>
  <c r="K212" i="167"/>
  <c r="K196" i="167"/>
  <c r="K262" i="167"/>
  <c r="K175" i="167"/>
  <c r="K159" i="167"/>
  <c r="K143" i="167"/>
  <c r="K127" i="167"/>
  <c r="K109" i="167"/>
  <c r="K93" i="167"/>
  <c r="K250" i="167"/>
  <c r="K234" i="167"/>
  <c r="K218" i="167"/>
  <c r="K202" i="167"/>
  <c r="K186" i="167"/>
  <c r="K170" i="167"/>
  <c r="K154" i="167"/>
  <c r="K138" i="167"/>
  <c r="K122" i="167"/>
  <c r="K258" i="167"/>
  <c r="K132" i="167"/>
  <c r="K108" i="167"/>
  <c r="K100" i="167"/>
  <c r="K92" i="167"/>
  <c r="K79" i="167"/>
  <c r="K63" i="167"/>
  <c r="K47" i="167"/>
  <c r="K31" i="167"/>
  <c r="K168" i="167"/>
  <c r="K172" i="167"/>
  <c r="K89" i="167"/>
  <c r="K73" i="167"/>
  <c r="K57" i="167"/>
  <c r="K41" i="167"/>
  <c r="K25" i="167"/>
  <c r="K144" i="167"/>
  <c r="K256" i="167"/>
  <c r="K240" i="167"/>
  <c r="K224" i="167"/>
  <c r="K208" i="167"/>
  <c r="K192" i="167"/>
  <c r="K187" i="167"/>
  <c r="K171" i="167"/>
  <c r="K155" i="167"/>
  <c r="K139" i="167"/>
  <c r="K123" i="167"/>
  <c r="K105" i="167"/>
  <c r="K246" i="167"/>
  <c r="K230" i="167"/>
  <c r="K214" i="167"/>
  <c r="K198" i="167"/>
  <c r="K182" i="167"/>
  <c r="K166" i="167"/>
  <c r="K150" i="167"/>
  <c r="K134" i="167"/>
  <c r="K118" i="167"/>
  <c r="K180" i="167"/>
  <c r="K116" i="167"/>
  <c r="K107" i="167"/>
  <c r="K99" i="167"/>
  <c r="K91" i="167"/>
  <c r="K75" i="167"/>
  <c r="K59" i="167"/>
  <c r="K43" i="167"/>
  <c r="K27" i="167"/>
  <c r="K152" i="167"/>
  <c r="K156" i="167"/>
  <c r="K85" i="167"/>
  <c r="K69" i="167"/>
  <c r="K53" i="167"/>
  <c r="K37" i="167"/>
  <c r="K128" i="167"/>
  <c r="K252" i="167"/>
  <c r="K236" i="167"/>
  <c r="K220" i="167"/>
  <c r="K204" i="167"/>
  <c r="K188" i="167"/>
  <c r="K183" i="167"/>
  <c r="K167" i="167"/>
  <c r="K151" i="167"/>
  <c r="K135" i="167"/>
  <c r="K119" i="167"/>
  <c r="K101" i="167"/>
  <c r="K242" i="167"/>
  <c r="K226" i="167"/>
  <c r="K210" i="167"/>
  <c r="K194" i="167"/>
  <c r="K178" i="167"/>
  <c r="K162" i="167"/>
  <c r="K146" i="167"/>
  <c r="K130" i="167"/>
  <c r="K114" i="167"/>
  <c r="K164" i="167"/>
  <c r="K112" i="167"/>
  <c r="K104" i="167"/>
  <c r="K96" i="167"/>
  <c r="K87" i="167"/>
  <c r="K71" i="167"/>
  <c r="K55" i="167"/>
  <c r="K39" i="167"/>
  <c r="K23" i="167"/>
  <c r="K136" i="167"/>
  <c r="K140" i="167"/>
  <c r="K81" i="167"/>
  <c r="K65" i="167"/>
  <c r="K49" i="167"/>
  <c r="K33" i="167"/>
  <c r="K176" i="167"/>
  <c r="K19" i="167"/>
  <c r="K248" i="167"/>
  <c r="K232" i="167"/>
  <c r="K216" i="167"/>
  <c r="K200" i="167"/>
  <c r="K264" i="167"/>
  <c r="K179" i="167"/>
  <c r="K163" i="167"/>
  <c r="K147" i="167"/>
  <c r="K131" i="167"/>
  <c r="K115" i="167"/>
  <c r="K97" i="167"/>
  <c r="K254" i="167"/>
  <c r="K238" i="167"/>
  <c r="K222" i="167"/>
  <c r="K206" i="167"/>
  <c r="K190" i="167"/>
  <c r="K174" i="167"/>
  <c r="K158" i="167"/>
  <c r="K142" i="167"/>
  <c r="K126" i="167"/>
  <c r="K148" i="167"/>
  <c r="K111" i="167"/>
  <c r="K103" i="167"/>
  <c r="K95" i="167"/>
  <c r="K83" i="167"/>
  <c r="K67" i="167"/>
  <c r="K51" i="167"/>
  <c r="K35" i="167"/>
  <c r="K184" i="167"/>
  <c r="K120" i="167"/>
  <c r="K260" i="167"/>
  <c r="K124" i="167"/>
  <c r="K77" i="167"/>
  <c r="K61" i="167"/>
  <c r="K45" i="167"/>
  <c r="K29" i="167"/>
  <c r="K160" i="167"/>
  <c r="K255" i="166"/>
  <c r="K239" i="166"/>
  <c r="K223" i="166"/>
  <c r="K250" i="166"/>
  <c r="K234" i="166"/>
  <c r="K218" i="166"/>
  <c r="K202" i="166"/>
  <c r="K260" i="166"/>
  <c r="K232" i="166"/>
  <c r="K200" i="166"/>
  <c r="K179" i="166"/>
  <c r="K163" i="166"/>
  <c r="K147" i="166"/>
  <c r="K131" i="166"/>
  <c r="K178" i="166"/>
  <c r="K162" i="166"/>
  <c r="K146" i="166"/>
  <c r="K130" i="166"/>
  <c r="K212" i="166"/>
  <c r="K185" i="166"/>
  <c r="K177" i="166"/>
  <c r="K169" i="166"/>
  <c r="K161" i="166"/>
  <c r="K153" i="166"/>
  <c r="K145" i="166"/>
  <c r="K137" i="166"/>
  <c r="K129" i="166"/>
  <c r="K121" i="166"/>
  <c r="K113" i="166"/>
  <c r="K105" i="166"/>
  <c r="K215" i="166"/>
  <c r="K114" i="166"/>
  <c r="K91" i="166"/>
  <c r="K73" i="166"/>
  <c r="K57" i="166"/>
  <c r="K41" i="166"/>
  <c r="K25" i="166"/>
  <c r="K102" i="166"/>
  <c r="K86" i="166"/>
  <c r="K203" i="166"/>
  <c r="K106" i="166"/>
  <c r="K97" i="166"/>
  <c r="K89" i="166"/>
  <c r="K81" i="166"/>
  <c r="K67" i="166"/>
  <c r="K51" i="166"/>
  <c r="K35" i="166"/>
  <c r="K19" i="166"/>
  <c r="K251" i="166"/>
  <c r="K235" i="166"/>
  <c r="K219" i="166"/>
  <c r="K262" i="166"/>
  <c r="K246" i="166"/>
  <c r="K230" i="166"/>
  <c r="K214" i="166"/>
  <c r="K198" i="166"/>
  <c r="K244" i="166"/>
  <c r="K256" i="166"/>
  <c r="K228" i="166"/>
  <c r="K192" i="166"/>
  <c r="K175" i="166"/>
  <c r="K159" i="166"/>
  <c r="K143" i="166"/>
  <c r="K248" i="166"/>
  <c r="K174" i="166"/>
  <c r="K158" i="166"/>
  <c r="K142" i="166"/>
  <c r="K126" i="166"/>
  <c r="K204" i="166"/>
  <c r="K184" i="166"/>
  <c r="K176" i="166"/>
  <c r="K168" i="166"/>
  <c r="K160" i="166"/>
  <c r="K152" i="166"/>
  <c r="K144" i="166"/>
  <c r="K136" i="166"/>
  <c r="K128" i="166"/>
  <c r="K120" i="166"/>
  <c r="K112" i="166"/>
  <c r="K207" i="166"/>
  <c r="K103" i="166"/>
  <c r="K87" i="166"/>
  <c r="K69" i="166"/>
  <c r="K53" i="166"/>
  <c r="K37" i="166"/>
  <c r="K98" i="166"/>
  <c r="K82" i="166"/>
  <c r="K195" i="166"/>
  <c r="K104" i="166"/>
  <c r="K96" i="166"/>
  <c r="K88" i="166"/>
  <c r="K80" i="166"/>
  <c r="K63" i="166"/>
  <c r="K47" i="166"/>
  <c r="K31" i="166"/>
  <c r="K77" i="166"/>
  <c r="K263" i="166"/>
  <c r="K247" i="166"/>
  <c r="K231" i="166"/>
  <c r="K258" i="166"/>
  <c r="K242" i="166"/>
  <c r="K226" i="166"/>
  <c r="K210" i="166"/>
  <c r="K194" i="166"/>
  <c r="K240" i="166"/>
  <c r="K216" i="166"/>
  <c r="K187" i="166"/>
  <c r="K171" i="166"/>
  <c r="K155" i="166"/>
  <c r="K139" i="166"/>
  <c r="K186" i="166"/>
  <c r="K170" i="166"/>
  <c r="K154" i="166"/>
  <c r="K138" i="166"/>
  <c r="K122" i="166"/>
  <c r="K252" i="166"/>
  <c r="K196" i="166"/>
  <c r="K181" i="166"/>
  <c r="K173" i="166"/>
  <c r="K165" i="166"/>
  <c r="K157" i="166"/>
  <c r="K149" i="166"/>
  <c r="K141" i="166"/>
  <c r="K133" i="166"/>
  <c r="K125" i="166"/>
  <c r="K117" i="166"/>
  <c r="K109" i="166"/>
  <c r="K264" i="166"/>
  <c r="K199" i="166"/>
  <c r="K99" i="166"/>
  <c r="K83" i="166"/>
  <c r="K65" i="166"/>
  <c r="K49" i="166"/>
  <c r="K33" i="166"/>
  <c r="K94" i="166"/>
  <c r="K78" i="166"/>
  <c r="K123" i="166"/>
  <c r="K101" i="166"/>
  <c r="K93" i="166"/>
  <c r="K85" i="166"/>
  <c r="K75" i="166"/>
  <c r="K59" i="166"/>
  <c r="K43" i="166"/>
  <c r="K27" i="166"/>
  <c r="K127" i="166"/>
  <c r="K259" i="166"/>
  <c r="K243" i="166"/>
  <c r="K227" i="166"/>
  <c r="K254" i="166"/>
  <c r="K238" i="166"/>
  <c r="K222" i="166"/>
  <c r="K206" i="166"/>
  <c r="K190" i="166"/>
  <c r="K224" i="166"/>
  <c r="K208" i="166"/>
  <c r="K183" i="166"/>
  <c r="K167" i="166"/>
  <c r="K151" i="166"/>
  <c r="K135" i="166"/>
  <c r="K182" i="166"/>
  <c r="K166" i="166"/>
  <c r="K150" i="166"/>
  <c r="K134" i="166"/>
  <c r="K118" i="166"/>
  <c r="K236" i="166"/>
  <c r="K188" i="166"/>
  <c r="K180" i="166"/>
  <c r="K172" i="166"/>
  <c r="K164" i="166"/>
  <c r="K156" i="166"/>
  <c r="K148" i="166"/>
  <c r="K140" i="166"/>
  <c r="K132" i="166"/>
  <c r="K124" i="166"/>
  <c r="K116" i="166"/>
  <c r="K108" i="166"/>
  <c r="K220" i="166"/>
  <c r="K191" i="166"/>
  <c r="K95" i="166"/>
  <c r="K79" i="166"/>
  <c r="K61" i="166"/>
  <c r="K45" i="166"/>
  <c r="K29" i="166"/>
  <c r="K119" i="166"/>
  <c r="K90" i="166"/>
  <c r="K211" i="166"/>
  <c r="K115" i="166"/>
  <c r="K100" i="166"/>
  <c r="K92" i="166"/>
  <c r="K84" i="166"/>
  <c r="K71" i="166"/>
  <c r="K55" i="166"/>
  <c r="K39" i="166"/>
  <c r="K23" i="166"/>
  <c r="K111" i="166"/>
  <c r="AI121" i="166"/>
  <c r="AI137" i="166"/>
  <c r="AI153" i="166"/>
  <c r="AI169" i="166"/>
  <c r="AI185" i="166"/>
  <c r="AI193" i="166"/>
  <c r="AI209" i="166"/>
  <c r="AI225" i="166"/>
  <c r="AI241" i="166"/>
  <c r="AI257" i="166"/>
  <c r="AI113" i="166"/>
  <c r="AI191" i="166"/>
  <c r="AI207" i="166"/>
  <c r="AI239" i="166"/>
  <c r="AI199" i="166"/>
  <c r="AI215" i="166"/>
  <c r="AI247" i="166"/>
  <c r="AI223" i="166"/>
  <c r="AI263" i="166"/>
  <c r="H12" i="168" l="1"/>
  <c r="AI81" i="166"/>
  <c r="AI97" i="166"/>
  <c r="AI128" i="166"/>
  <c r="AI136" i="166"/>
  <c r="AI144" i="166"/>
  <c r="AI152" i="166"/>
  <c r="AI160" i="166"/>
  <c r="AI168" i="166"/>
  <c r="AI176" i="166"/>
  <c r="AI184" i="166"/>
  <c r="AI219" i="166"/>
  <c r="AI235" i="166"/>
  <c r="AI243" i="166"/>
  <c r="AI102" i="165"/>
  <c r="AI86" i="165"/>
  <c r="AI54" i="165"/>
  <c r="AI38" i="165"/>
  <c r="AI203" i="166"/>
  <c r="AI129" i="166"/>
  <c r="AI145" i="166"/>
  <c r="AI161" i="166"/>
  <c r="AI177" i="166"/>
  <c r="AI251" i="166"/>
  <c r="AI259" i="166"/>
  <c r="AI201" i="166"/>
  <c r="AI217" i="166"/>
  <c r="AI233" i="166"/>
  <c r="AI249" i="166"/>
  <c r="AI265" i="166"/>
  <c r="AI126" i="165"/>
  <c r="AI253" i="165"/>
  <c r="AI221" i="165"/>
  <c r="AI189" i="165"/>
  <c r="AI157" i="165"/>
  <c r="AI17" i="165"/>
  <c r="AI237" i="165"/>
  <c r="AI205" i="165"/>
  <c r="AI173" i="165"/>
  <c r="AI141" i="165"/>
  <c r="AI261" i="165"/>
  <c r="AI229" i="165"/>
  <c r="AI197" i="165"/>
  <c r="AI165" i="165"/>
  <c r="AI74" i="165"/>
  <c r="AI50" i="165"/>
  <c r="AI82" i="165"/>
  <c r="AI85" i="166"/>
  <c r="AI101" i="166"/>
  <c r="AI117" i="166"/>
  <c r="AI133" i="166"/>
  <c r="AI149" i="166"/>
  <c r="AI165" i="166"/>
  <c r="AI181" i="166"/>
  <c r="AI205" i="166"/>
  <c r="AI221" i="166"/>
  <c r="AI237" i="166"/>
  <c r="AI253" i="166"/>
  <c r="AI77" i="166"/>
  <c r="AI93" i="166"/>
  <c r="AI189" i="166"/>
  <c r="AI28" i="165"/>
  <c r="AI48" i="165"/>
  <c r="AI68" i="165"/>
  <c r="AI84" i="165"/>
  <c r="AI92" i="165"/>
  <c r="AI100" i="165"/>
  <c r="AI108" i="165"/>
  <c r="AI36" i="165"/>
  <c r="AI44" i="165"/>
  <c r="AI52" i="165"/>
  <c r="AI124" i="165"/>
  <c r="AI155" i="165"/>
  <c r="AI171" i="165"/>
  <c r="AI187" i="165"/>
  <c r="AI203" i="165"/>
  <c r="AI219" i="165"/>
  <c r="AI235" i="165"/>
  <c r="AI251" i="165"/>
  <c r="AI120" i="165"/>
  <c r="AI136" i="165"/>
  <c r="AI147" i="165"/>
  <c r="AI163" i="165"/>
  <c r="AI179" i="165"/>
  <c r="AI195" i="165"/>
  <c r="AI211" i="165"/>
  <c r="AI227" i="165"/>
  <c r="AI243" i="165"/>
  <c r="AI259" i="165"/>
  <c r="AI144" i="165"/>
  <c r="AI152" i="165"/>
  <c r="AI160" i="165"/>
  <c r="AI168" i="165"/>
  <c r="AI176" i="165"/>
  <c r="AI184" i="165"/>
  <c r="AI192" i="165"/>
  <c r="AI200" i="165"/>
  <c r="AI208" i="165"/>
  <c r="AI216" i="165"/>
  <c r="AI90" i="165"/>
  <c r="AI58" i="165"/>
  <c r="AI76" i="165"/>
  <c r="AI18" i="165"/>
  <c r="AI98" i="165"/>
  <c r="AD23" i="165"/>
  <c r="AF23" i="165" s="1"/>
  <c r="AH23" i="165" s="1"/>
  <c r="AE23" i="165"/>
  <c r="AG23" i="165" s="1"/>
  <c r="AD112" i="165"/>
  <c r="AF112" i="165" s="1"/>
  <c r="AH112" i="165" s="1"/>
  <c r="AE112" i="165"/>
  <c r="AG112" i="165" s="1"/>
  <c r="AD60" i="165"/>
  <c r="AF60" i="165" s="1"/>
  <c r="AH60" i="165" s="1"/>
  <c r="AE60" i="165"/>
  <c r="AG60" i="165" s="1"/>
  <c r="AD32" i="165"/>
  <c r="AF32" i="165" s="1"/>
  <c r="AH32" i="165" s="1"/>
  <c r="AE32" i="165"/>
  <c r="AG32" i="165" s="1"/>
  <c r="AB266" i="165"/>
  <c r="AD16" i="165"/>
  <c r="AF16" i="165" s="1"/>
  <c r="AH16" i="165" s="1"/>
  <c r="AH266" i="165" s="1"/>
  <c r="AE16" i="165"/>
  <c r="AD128" i="165"/>
  <c r="AF128" i="165" s="1"/>
  <c r="AH128" i="165" s="1"/>
  <c r="AE128" i="165"/>
  <c r="AG128" i="165" s="1"/>
  <c r="AD96" i="165"/>
  <c r="AF96" i="165" s="1"/>
  <c r="AH96" i="165" s="1"/>
  <c r="AE96" i="165"/>
  <c r="AG96" i="165" s="1"/>
  <c r="AD56" i="165"/>
  <c r="AF56" i="165" s="1"/>
  <c r="AH56" i="165" s="1"/>
  <c r="AE56" i="165"/>
  <c r="AG56" i="165" s="1"/>
  <c r="AI60" i="165"/>
  <c r="AI116" i="165"/>
  <c r="AI132" i="165"/>
  <c r="AE148" i="165"/>
  <c r="AG148" i="165" s="1"/>
  <c r="AD148" i="165"/>
  <c r="AF148" i="165" s="1"/>
  <c r="AH148" i="165" s="1"/>
  <c r="AE156" i="165"/>
  <c r="AG156" i="165" s="1"/>
  <c r="AD156" i="165"/>
  <c r="AF156" i="165" s="1"/>
  <c r="AH156" i="165" s="1"/>
  <c r="AE164" i="165"/>
  <c r="AG164" i="165" s="1"/>
  <c r="AD164" i="165"/>
  <c r="AF164" i="165" s="1"/>
  <c r="AH164" i="165" s="1"/>
  <c r="AE172" i="165"/>
  <c r="AG172" i="165" s="1"/>
  <c r="AD172" i="165"/>
  <c r="AF172" i="165" s="1"/>
  <c r="AH172" i="165" s="1"/>
  <c r="AE180" i="165"/>
  <c r="AG180" i="165" s="1"/>
  <c r="AD180" i="165"/>
  <c r="AF180" i="165" s="1"/>
  <c r="AH180" i="165" s="1"/>
  <c r="AE188" i="165"/>
  <c r="AG188" i="165" s="1"/>
  <c r="AD188" i="165"/>
  <c r="AF188" i="165" s="1"/>
  <c r="AH188" i="165" s="1"/>
  <c r="AE196" i="165"/>
  <c r="AG196" i="165" s="1"/>
  <c r="AD196" i="165"/>
  <c r="AF196" i="165" s="1"/>
  <c r="AH196" i="165" s="1"/>
  <c r="AE204" i="165"/>
  <c r="AG204" i="165" s="1"/>
  <c r="AD204" i="165"/>
  <c r="AF204" i="165" s="1"/>
  <c r="AH204" i="165" s="1"/>
  <c r="AE212" i="165"/>
  <c r="AG212" i="165" s="1"/>
  <c r="AD212" i="165"/>
  <c r="AF212" i="165" s="1"/>
  <c r="AH212" i="165" s="1"/>
  <c r="AE220" i="165"/>
  <c r="AG220" i="165" s="1"/>
  <c r="AD220" i="165"/>
  <c r="AF220" i="165" s="1"/>
  <c r="AH220" i="165" s="1"/>
  <c r="AE228" i="165"/>
  <c r="AG228" i="165" s="1"/>
  <c r="AD228" i="165"/>
  <c r="AF228" i="165" s="1"/>
  <c r="AH228" i="165" s="1"/>
  <c r="AE236" i="165"/>
  <c r="AG236" i="165" s="1"/>
  <c r="AD236" i="165"/>
  <c r="AF236" i="165" s="1"/>
  <c r="AH236" i="165" s="1"/>
  <c r="AE244" i="165"/>
  <c r="AG244" i="165" s="1"/>
  <c r="AD244" i="165"/>
  <c r="AF244" i="165" s="1"/>
  <c r="AH244" i="165" s="1"/>
  <c r="AE252" i="165"/>
  <c r="AG252" i="165" s="1"/>
  <c r="AD252" i="165"/>
  <c r="AF252" i="165" s="1"/>
  <c r="AH252" i="165" s="1"/>
  <c r="AE260" i="165"/>
  <c r="AG260" i="165" s="1"/>
  <c r="AD260" i="165"/>
  <c r="AF260" i="165" s="1"/>
  <c r="AH260" i="165" s="1"/>
  <c r="AD18" i="165"/>
  <c r="AF18" i="165" s="1"/>
  <c r="AH18" i="165" s="1"/>
  <c r="AE18" i="165"/>
  <c r="AG18" i="165" s="1"/>
  <c r="AE26" i="165"/>
  <c r="AG26" i="165" s="1"/>
  <c r="AD26" i="165"/>
  <c r="AF26" i="165" s="1"/>
  <c r="AH26" i="165" s="1"/>
  <c r="AE34" i="165"/>
  <c r="AG34" i="165" s="1"/>
  <c r="AD34" i="165"/>
  <c r="AF34" i="165" s="1"/>
  <c r="AH34" i="165" s="1"/>
  <c r="AE42" i="165"/>
  <c r="AG42" i="165" s="1"/>
  <c r="AD42" i="165"/>
  <c r="AF42" i="165" s="1"/>
  <c r="AH42" i="165" s="1"/>
  <c r="AE50" i="165"/>
  <c r="AG50" i="165" s="1"/>
  <c r="AD50" i="165"/>
  <c r="AF50" i="165" s="1"/>
  <c r="AH50" i="165" s="1"/>
  <c r="AE58" i="165"/>
  <c r="AG58" i="165" s="1"/>
  <c r="AD58" i="165"/>
  <c r="AF58" i="165" s="1"/>
  <c r="AH58" i="165" s="1"/>
  <c r="AE66" i="165"/>
  <c r="AG66" i="165" s="1"/>
  <c r="AD66" i="165"/>
  <c r="AF66" i="165" s="1"/>
  <c r="AH66" i="165" s="1"/>
  <c r="AE74" i="165"/>
  <c r="AG74" i="165" s="1"/>
  <c r="AD74" i="165"/>
  <c r="AF74" i="165" s="1"/>
  <c r="AH74" i="165" s="1"/>
  <c r="AE82" i="165"/>
  <c r="AG82" i="165" s="1"/>
  <c r="AD82" i="165"/>
  <c r="AF82" i="165" s="1"/>
  <c r="AH82" i="165" s="1"/>
  <c r="AE90" i="165"/>
  <c r="AG90" i="165" s="1"/>
  <c r="AD90" i="165"/>
  <c r="AF90" i="165" s="1"/>
  <c r="AH90" i="165" s="1"/>
  <c r="AE98" i="165"/>
  <c r="AG98" i="165" s="1"/>
  <c r="AD98" i="165"/>
  <c r="AF98" i="165" s="1"/>
  <c r="AH98" i="165" s="1"/>
  <c r="AE106" i="165"/>
  <c r="AG106" i="165" s="1"/>
  <c r="AD106" i="165"/>
  <c r="AF106" i="165" s="1"/>
  <c r="AH106" i="165" s="1"/>
  <c r="AE114" i="165"/>
  <c r="AG114" i="165" s="1"/>
  <c r="AD114" i="165"/>
  <c r="AF114" i="165" s="1"/>
  <c r="AH114" i="165" s="1"/>
  <c r="AE122" i="165"/>
  <c r="AG122" i="165" s="1"/>
  <c r="AD122" i="165"/>
  <c r="AF122" i="165" s="1"/>
  <c r="AH122" i="165" s="1"/>
  <c r="AE130" i="165"/>
  <c r="AG130" i="165" s="1"/>
  <c r="AD130" i="165"/>
  <c r="AF130" i="165" s="1"/>
  <c r="AH130" i="165" s="1"/>
  <c r="AE138" i="165"/>
  <c r="AG138" i="165" s="1"/>
  <c r="AD138" i="165"/>
  <c r="AF138" i="165" s="1"/>
  <c r="AH138" i="165" s="1"/>
  <c r="AI224" i="165"/>
  <c r="AI232" i="165"/>
  <c r="AI240" i="165"/>
  <c r="AI248" i="165"/>
  <c r="AI256" i="165"/>
  <c r="AI264" i="165"/>
  <c r="AE141" i="165"/>
  <c r="AG141" i="165" s="1"/>
  <c r="AD141" i="165"/>
  <c r="AF141" i="165" s="1"/>
  <c r="AH141" i="165" s="1"/>
  <c r="AE149" i="165"/>
  <c r="AG149" i="165" s="1"/>
  <c r="AD149" i="165"/>
  <c r="AF149" i="165" s="1"/>
  <c r="AH149" i="165" s="1"/>
  <c r="AE157" i="165"/>
  <c r="AG157" i="165" s="1"/>
  <c r="AD157" i="165"/>
  <c r="AF157" i="165" s="1"/>
  <c r="AH157" i="165" s="1"/>
  <c r="AE165" i="165"/>
  <c r="AG165" i="165" s="1"/>
  <c r="AD165" i="165"/>
  <c r="AF165" i="165" s="1"/>
  <c r="AH165" i="165" s="1"/>
  <c r="AE173" i="165"/>
  <c r="AG173" i="165" s="1"/>
  <c r="AD173" i="165"/>
  <c r="AF173" i="165" s="1"/>
  <c r="AH173" i="165" s="1"/>
  <c r="AE181" i="165"/>
  <c r="AG181" i="165" s="1"/>
  <c r="AD181" i="165"/>
  <c r="AF181" i="165" s="1"/>
  <c r="AH181" i="165" s="1"/>
  <c r="AE189" i="165"/>
  <c r="AG189" i="165" s="1"/>
  <c r="AD189" i="165"/>
  <c r="AF189" i="165" s="1"/>
  <c r="AH189" i="165" s="1"/>
  <c r="AE197" i="165"/>
  <c r="AG197" i="165" s="1"/>
  <c r="AD197" i="165"/>
  <c r="AF197" i="165" s="1"/>
  <c r="AH197" i="165" s="1"/>
  <c r="AE205" i="165"/>
  <c r="AG205" i="165" s="1"/>
  <c r="AD205" i="165"/>
  <c r="AF205" i="165" s="1"/>
  <c r="AH205" i="165" s="1"/>
  <c r="AE213" i="165"/>
  <c r="AG213" i="165" s="1"/>
  <c r="AD213" i="165"/>
  <c r="AF213" i="165" s="1"/>
  <c r="AH213" i="165" s="1"/>
  <c r="AE221" i="165"/>
  <c r="AG221" i="165" s="1"/>
  <c r="AD221" i="165"/>
  <c r="AF221" i="165" s="1"/>
  <c r="AH221" i="165" s="1"/>
  <c r="AE229" i="165"/>
  <c r="AG229" i="165" s="1"/>
  <c r="AD229" i="165"/>
  <c r="AF229" i="165" s="1"/>
  <c r="AH229" i="165" s="1"/>
  <c r="AE237" i="165"/>
  <c r="AG237" i="165" s="1"/>
  <c r="AD237" i="165"/>
  <c r="AF237" i="165" s="1"/>
  <c r="AH237" i="165" s="1"/>
  <c r="AE245" i="165"/>
  <c r="AG245" i="165" s="1"/>
  <c r="AD245" i="165"/>
  <c r="AF245" i="165" s="1"/>
  <c r="AH245" i="165" s="1"/>
  <c r="AE253" i="165"/>
  <c r="AG253" i="165" s="1"/>
  <c r="AD253" i="165"/>
  <c r="AF253" i="165" s="1"/>
  <c r="AH253" i="165" s="1"/>
  <c r="AE261" i="165"/>
  <c r="AG261" i="165" s="1"/>
  <c r="AD261" i="165"/>
  <c r="AF261" i="165" s="1"/>
  <c r="AH261" i="165" s="1"/>
  <c r="AI249" i="165"/>
  <c r="AI217" i="165"/>
  <c r="AI185" i="165"/>
  <c r="AI153" i="165"/>
  <c r="AE137" i="165"/>
  <c r="AG137" i="165" s="1"/>
  <c r="AD137" i="165"/>
  <c r="AF137" i="165" s="1"/>
  <c r="AH137" i="165" s="1"/>
  <c r="AE121" i="165"/>
  <c r="AG121" i="165" s="1"/>
  <c r="AD121" i="165"/>
  <c r="AF121" i="165" s="1"/>
  <c r="AH121" i="165" s="1"/>
  <c r="AE105" i="165"/>
  <c r="AG105" i="165" s="1"/>
  <c r="AD105" i="165"/>
  <c r="AF105" i="165" s="1"/>
  <c r="AH105" i="165" s="1"/>
  <c r="AE89" i="165"/>
  <c r="AG89" i="165" s="1"/>
  <c r="AD89" i="165"/>
  <c r="AF89" i="165" s="1"/>
  <c r="AH89" i="165" s="1"/>
  <c r="AE73" i="165"/>
  <c r="AG73" i="165" s="1"/>
  <c r="AD73" i="165"/>
  <c r="AF73" i="165" s="1"/>
  <c r="AH73" i="165" s="1"/>
  <c r="AE57" i="165"/>
  <c r="AG57" i="165" s="1"/>
  <c r="AD57" i="165"/>
  <c r="AF57" i="165" s="1"/>
  <c r="AH57" i="165" s="1"/>
  <c r="AE41" i="165"/>
  <c r="AG41" i="165" s="1"/>
  <c r="AD41" i="165"/>
  <c r="AF41" i="165" s="1"/>
  <c r="AH41" i="165" s="1"/>
  <c r="AE25" i="165"/>
  <c r="AG25" i="165" s="1"/>
  <c r="AD25" i="165"/>
  <c r="AF25" i="165" s="1"/>
  <c r="AH25" i="165" s="1"/>
  <c r="AI138" i="165"/>
  <c r="AI114" i="165"/>
  <c r="AD104" i="165"/>
  <c r="AF104" i="165" s="1"/>
  <c r="AH104" i="165" s="1"/>
  <c r="AE104" i="165"/>
  <c r="AG104" i="165" s="1"/>
  <c r="AD72" i="165"/>
  <c r="AF72" i="165" s="1"/>
  <c r="AH72" i="165" s="1"/>
  <c r="AE72" i="165"/>
  <c r="AG72" i="165" s="1"/>
  <c r="AD64" i="165"/>
  <c r="AF64" i="165" s="1"/>
  <c r="AH64" i="165" s="1"/>
  <c r="AE64" i="165"/>
  <c r="AG64" i="165" s="1"/>
  <c r="AD52" i="165"/>
  <c r="AF52" i="165" s="1"/>
  <c r="AH52" i="165" s="1"/>
  <c r="AE52" i="165"/>
  <c r="AG52" i="165" s="1"/>
  <c r="AD36" i="165"/>
  <c r="AF36" i="165" s="1"/>
  <c r="AH36" i="165" s="1"/>
  <c r="AE36" i="165"/>
  <c r="AG36" i="165" s="1"/>
  <c r="AD136" i="165"/>
  <c r="AF136" i="165" s="1"/>
  <c r="AH136" i="165" s="1"/>
  <c r="AE136" i="165"/>
  <c r="AG136" i="165" s="1"/>
  <c r="AD84" i="165"/>
  <c r="AF84" i="165" s="1"/>
  <c r="AH84" i="165" s="1"/>
  <c r="AE84" i="165"/>
  <c r="AG84" i="165" s="1"/>
  <c r="AI78" i="165"/>
  <c r="AI70" i="165"/>
  <c r="AD48" i="165"/>
  <c r="AF48" i="165" s="1"/>
  <c r="AH48" i="165" s="1"/>
  <c r="AE48" i="165"/>
  <c r="AG48" i="165" s="1"/>
  <c r="AI42" i="165"/>
  <c r="AD28" i="165"/>
  <c r="AF28" i="165" s="1"/>
  <c r="AH28" i="165" s="1"/>
  <c r="AE28" i="165"/>
  <c r="AG28" i="165" s="1"/>
  <c r="AI21" i="165"/>
  <c r="AE31" i="165"/>
  <c r="AG31" i="165" s="1"/>
  <c r="AD31" i="165"/>
  <c r="AF31" i="165" s="1"/>
  <c r="AH31" i="165" s="1"/>
  <c r="AE39" i="165"/>
  <c r="AG39" i="165" s="1"/>
  <c r="AD39" i="165"/>
  <c r="AF39" i="165" s="1"/>
  <c r="AH39" i="165" s="1"/>
  <c r="AE47" i="165"/>
  <c r="AG47" i="165" s="1"/>
  <c r="AD47" i="165"/>
  <c r="AF47" i="165" s="1"/>
  <c r="AH47" i="165" s="1"/>
  <c r="AE55" i="165"/>
  <c r="AG55" i="165" s="1"/>
  <c r="AD55" i="165"/>
  <c r="AF55" i="165" s="1"/>
  <c r="AH55" i="165" s="1"/>
  <c r="AE63" i="165"/>
  <c r="AG63" i="165" s="1"/>
  <c r="AD63" i="165"/>
  <c r="AF63" i="165" s="1"/>
  <c r="AH63" i="165" s="1"/>
  <c r="AE71" i="165"/>
  <c r="AG71" i="165" s="1"/>
  <c r="AD71" i="165"/>
  <c r="AF71" i="165" s="1"/>
  <c r="AH71" i="165" s="1"/>
  <c r="AE79" i="165"/>
  <c r="AG79" i="165" s="1"/>
  <c r="AD79" i="165"/>
  <c r="AF79" i="165" s="1"/>
  <c r="AH79" i="165" s="1"/>
  <c r="AE87" i="165"/>
  <c r="AG87" i="165" s="1"/>
  <c r="AD87" i="165"/>
  <c r="AF87" i="165" s="1"/>
  <c r="AH87" i="165" s="1"/>
  <c r="AE95" i="165"/>
  <c r="AG95" i="165" s="1"/>
  <c r="AD95" i="165"/>
  <c r="AF95" i="165" s="1"/>
  <c r="AH95" i="165" s="1"/>
  <c r="AE103" i="165"/>
  <c r="AG103" i="165" s="1"/>
  <c r="AD103" i="165"/>
  <c r="AF103" i="165" s="1"/>
  <c r="AH103" i="165" s="1"/>
  <c r="AE111" i="165"/>
  <c r="AG111" i="165" s="1"/>
  <c r="AD111" i="165"/>
  <c r="AF111" i="165" s="1"/>
  <c r="AH111" i="165" s="1"/>
  <c r="AE119" i="165"/>
  <c r="AG119" i="165" s="1"/>
  <c r="AD119" i="165"/>
  <c r="AF119" i="165" s="1"/>
  <c r="AH119" i="165" s="1"/>
  <c r="AE127" i="165"/>
  <c r="AG127" i="165" s="1"/>
  <c r="AD127" i="165"/>
  <c r="AF127" i="165" s="1"/>
  <c r="AH127" i="165" s="1"/>
  <c r="AE135" i="165"/>
  <c r="AG135" i="165" s="1"/>
  <c r="AD135" i="165"/>
  <c r="AF135" i="165" s="1"/>
  <c r="AH135" i="165" s="1"/>
  <c r="AD143" i="165"/>
  <c r="AF143" i="165" s="1"/>
  <c r="AH143" i="165" s="1"/>
  <c r="AE143" i="165"/>
  <c r="AG143" i="165" s="1"/>
  <c r="AE150" i="165"/>
  <c r="AG150" i="165" s="1"/>
  <c r="AD150" i="165"/>
  <c r="AF150" i="165" s="1"/>
  <c r="AH150" i="165" s="1"/>
  <c r="AE158" i="165"/>
  <c r="AG158" i="165" s="1"/>
  <c r="AD158" i="165"/>
  <c r="AF158" i="165" s="1"/>
  <c r="AH158" i="165" s="1"/>
  <c r="AE166" i="165"/>
  <c r="AG166" i="165" s="1"/>
  <c r="AD166" i="165"/>
  <c r="AF166" i="165" s="1"/>
  <c r="AH166" i="165" s="1"/>
  <c r="AE174" i="165"/>
  <c r="AG174" i="165" s="1"/>
  <c r="AD174" i="165"/>
  <c r="AF174" i="165" s="1"/>
  <c r="AH174" i="165" s="1"/>
  <c r="AE182" i="165"/>
  <c r="AG182" i="165" s="1"/>
  <c r="AD182" i="165"/>
  <c r="AF182" i="165" s="1"/>
  <c r="AH182" i="165" s="1"/>
  <c r="AE190" i="165"/>
  <c r="AG190" i="165" s="1"/>
  <c r="AD190" i="165"/>
  <c r="AF190" i="165" s="1"/>
  <c r="AH190" i="165" s="1"/>
  <c r="AE198" i="165"/>
  <c r="AG198" i="165" s="1"/>
  <c r="AD198" i="165"/>
  <c r="AF198" i="165" s="1"/>
  <c r="AH198" i="165" s="1"/>
  <c r="AE206" i="165"/>
  <c r="AG206" i="165" s="1"/>
  <c r="AD206" i="165"/>
  <c r="AF206" i="165" s="1"/>
  <c r="AH206" i="165" s="1"/>
  <c r="AE214" i="165"/>
  <c r="AG214" i="165" s="1"/>
  <c r="AD214" i="165"/>
  <c r="AF214" i="165" s="1"/>
  <c r="AH214" i="165" s="1"/>
  <c r="AE222" i="165"/>
  <c r="AG222" i="165" s="1"/>
  <c r="AD222" i="165"/>
  <c r="AF222" i="165" s="1"/>
  <c r="AH222" i="165" s="1"/>
  <c r="AE230" i="165"/>
  <c r="AG230" i="165" s="1"/>
  <c r="AD230" i="165"/>
  <c r="AF230" i="165" s="1"/>
  <c r="AH230" i="165" s="1"/>
  <c r="AE238" i="165"/>
  <c r="AG238" i="165" s="1"/>
  <c r="AD238" i="165"/>
  <c r="AF238" i="165" s="1"/>
  <c r="AH238" i="165" s="1"/>
  <c r="AE246" i="165"/>
  <c r="AG246" i="165" s="1"/>
  <c r="AD246" i="165"/>
  <c r="AF246" i="165" s="1"/>
  <c r="AH246" i="165" s="1"/>
  <c r="AE254" i="165"/>
  <c r="AG254" i="165" s="1"/>
  <c r="AD254" i="165"/>
  <c r="AF254" i="165" s="1"/>
  <c r="AH254" i="165" s="1"/>
  <c r="AE262" i="165"/>
  <c r="AG262" i="165" s="1"/>
  <c r="AD262" i="165"/>
  <c r="AF262" i="165" s="1"/>
  <c r="AH262" i="165" s="1"/>
  <c r="AI19" i="165"/>
  <c r="AI27" i="165"/>
  <c r="AI35" i="165"/>
  <c r="AI43" i="165"/>
  <c r="AI51" i="165"/>
  <c r="AI59" i="165"/>
  <c r="AI67" i="165"/>
  <c r="AI75" i="165"/>
  <c r="AI83" i="165"/>
  <c r="AI91" i="165"/>
  <c r="AI99" i="165"/>
  <c r="AI107" i="165"/>
  <c r="AI115" i="165"/>
  <c r="AI123" i="165"/>
  <c r="AI131" i="165"/>
  <c r="AI139" i="165"/>
  <c r="AD147" i="165"/>
  <c r="AF147" i="165" s="1"/>
  <c r="AH147" i="165" s="1"/>
  <c r="AE147" i="165"/>
  <c r="AG147" i="165" s="1"/>
  <c r="AD155" i="165"/>
  <c r="AF155" i="165" s="1"/>
  <c r="AH155" i="165" s="1"/>
  <c r="AE155" i="165"/>
  <c r="AG155" i="165" s="1"/>
  <c r="AD163" i="165"/>
  <c r="AF163" i="165" s="1"/>
  <c r="AH163" i="165" s="1"/>
  <c r="AE163" i="165"/>
  <c r="AG163" i="165" s="1"/>
  <c r="AD171" i="165"/>
  <c r="AF171" i="165" s="1"/>
  <c r="AH171" i="165" s="1"/>
  <c r="AE171" i="165"/>
  <c r="AG171" i="165" s="1"/>
  <c r="AD179" i="165"/>
  <c r="AF179" i="165" s="1"/>
  <c r="AH179" i="165" s="1"/>
  <c r="AE179" i="165"/>
  <c r="AG179" i="165" s="1"/>
  <c r="AD187" i="165"/>
  <c r="AF187" i="165" s="1"/>
  <c r="AH187" i="165" s="1"/>
  <c r="AE187" i="165"/>
  <c r="AG187" i="165" s="1"/>
  <c r="AD195" i="165"/>
  <c r="AF195" i="165" s="1"/>
  <c r="AH195" i="165" s="1"/>
  <c r="AE195" i="165"/>
  <c r="AG195" i="165" s="1"/>
  <c r="AD203" i="165"/>
  <c r="AF203" i="165" s="1"/>
  <c r="AH203" i="165" s="1"/>
  <c r="AE203" i="165"/>
  <c r="AG203" i="165" s="1"/>
  <c r="AD211" i="165"/>
  <c r="AF211" i="165" s="1"/>
  <c r="AH211" i="165" s="1"/>
  <c r="AE211" i="165"/>
  <c r="AG211" i="165" s="1"/>
  <c r="AD219" i="165"/>
  <c r="AF219" i="165" s="1"/>
  <c r="AH219" i="165" s="1"/>
  <c r="AE219" i="165"/>
  <c r="AG219" i="165" s="1"/>
  <c r="AD227" i="165"/>
  <c r="AF227" i="165" s="1"/>
  <c r="AH227" i="165" s="1"/>
  <c r="AE227" i="165"/>
  <c r="AG227" i="165" s="1"/>
  <c r="AD235" i="165"/>
  <c r="AF235" i="165" s="1"/>
  <c r="AH235" i="165" s="1"/>
  <c r="AE235" i="165"/>
  <c r="AG235" i="165" s="1"/>
  <c r="AD243" i="165"/>
  <c r="AF243" i="165" s="1"/>
  <c r="AH243" i="165" s="1"/>
  <c r="AE243" i="165"/>
  <c r="AG243" i="165" s="1"/>
  <c r="AD251" i="165"/>
  <c r="AF251" i="165" s="1"/>
  <c r="AH251" i="165" s="1"/>
  <c r="AE251" i="165"/>
  <c r="AG251" i="165" s="1"/>
  <c r="AD259" i="165"/>
  <c r="AF259" i="165" s="1"/>
  <c r="AH259" i="165" s="1"/>
  <c r="AE259" i="165"/>
  <c r="AG259" i="165" s="1"/>
  <c r="AI142" i="165"/>
  <c r="AI159" i="165"/>
  <c r="AI175" i="165"/>
  <c r="AI191" i="165"/>
  <c r="AI207" i="165"/>
  <c r="AI223" i="165"/>
  <c r="AI239" i="165"/>
  <c r="AI255" i="165"/>
  <c r="AI150" i="165"/>
  <c r="AI158" i="165"/>
  <c r="AI166" i="165"/>
  <c r="AI174" i="165"/>
  <c r="AI182" i="165"/>
  <c r="AI190" i="165"/>
  <c r="AI198" i="165"/>
  <c r="AI206" i="165"/>
  <c r="AI214" i="165"/>
  <c r="AI222" i="165"/>
  <c r="AI230" i="165"/>
  <c r="AI238" i="165"/>
  <c r="AI246" i="165"/>
  <c r="AI254" i="165"/>
  <c r="AI262" i="165"/>
  <c r="AI257" i="165"/>
  <c r="AI225" i="165"/>
  <c r="AI193" i="165"/>
  <c r="AI161" i="165"/>
  <c r="AE133" i="165"/>
  <c r="AG133" i="165" s="1"/>
  <c r="AD133" i="165"/>
  <c r="AF133" i="165" s="1"/>
  <c r="AH133" i="165" s="1"/>
  <c r="AE117" i="165"/>
  <c r="AG117" i="165" s="1"/>
  <c r="AD117" i="165"/>
  <c r="AF117" i="165" s="1"/>
  <c r="AH117" i="165" s="1"/>
  <c r="AE101" i="165"/>
  <c r="AG101" i="165" s="1"/>
  <c r="AD101" i="165"/>
  <c r="AF101" i="165" s="1"/>
  <c r="AH101" i="165" s="1"/>
  <c r="AE85" i="165"/>
  <c r="AG85" i="165" s="1"/>
  <c r="AD85" i="165"/>
  <c r="AF85" i="165" s="1"/>
  <c r="AH85" i="165" s="1"/>
  <c r="AE69" i="165"/>
  <c r="AG69" i="165" s="1"/>
  <c r="AD69" i="165"/>
  <c r="AF69" i="165" s="1"/>
  <c r="AH69" i="165" s="1"/>
  <c r="AE53" i="165"/>
  <c r="AG53" i="165" s="1"/>
  <c r="AD53" i="165"/>
  <c r="AF53" i="165" s="1"/>
  <c r="AH53" i="165" s="1"/>
  <c r="AE37" i="165"/>
  <c r="AG37" i="165" s="1"/>
  <c r="AD37" i="165"/>
  <c r="AF37" i="165" s="1"/>
  <c r="AH37" i="165" s="1"/>
  <c r="AI24" i="165"/>
  <c r="AI134" i="165"/>
  <c r="AE21" i="165"/>
  <c r="AG21" i="165" s="1"/>
  <c r="AD21" i="165"/>
  <c r="AF21" i="165" s="1"/>
  <c r="AH21" i="165" s="1"/>
  <c r="AC266" i="165"/>
  <c r="AI16" i="165"/>
  <c r="AD132" i="165"/>
  <c r="AF132" i="165" s="1"/>
  <c r="AH132" i="165" s="1"/>
  <c r="AE132" i="165"/>
  <c r="AG132" i="165" s="1"/>
  <c r="AD40" i="165"/>
  <c r="AF40" i="165" s="1"/>
  <c r="AH40" i="165" s="1"/>
  <c r="AE40" i="165"/>
  <c r="AG40" i="165" s="1"/>
  <c r="AD116" i="165"/>
  <c r="AF116" i="165" s="1"/>
  <c r="AH116" i="165" s="1"/>
  <c r="AE116" i="165"/>
  <c r="AG116" i="165" s="1"/>
  <c r="AD88" i="165"/>
  <c r="AF88" i="165" s="1"/>
  <c r="AH88" i="165" s="1"/>
  <c r="AE88" i="165"/>
  <c r="AG88" i="165" s="1"/>
  <c r="AD76" i="165"/>
  <c r="AF76" i="165" s="1"/>
  <c r="AH76" i="165" s="1"/>
  <c r="AE76" i="165"/>
  <c r="AG76" i="165" s="1"/>
  <c r="AD68" i="165"/>
  <c r="AF68" i="165" s="1"/>
  <c r="AH68" i="165" s="1"/>
  <c r="AE68" i="165"/>
  <c r="AG68" i="165" s="1"/>
  <c r="AD20" i="165"/>
  <c r="AF20" i="165" s="1"/>
  <c r="AH20" i="165" s="1"/>
  <c r="AE20" i="165"/>
  <c r="AG20" i="165" s="1"/>
  <c r="AI32" i="165"/>
  <c r="AI40" i="165"/>
  <c r="AI56" i="165"/>
  <c r="AI64" i="165"/>
  <c r="AI72" i="165"/>
  <c r="AI80" i="165"/>
  <c r="AI88" i="165"/>
  <c r="AI96" i="165"/>
  <c r="AI104" i="165"/>
  <c r="AI112" i="165"/>
  <c r="AI128" i="165"/>
  <c r="AE144" i="165"/>
  <c r="AG144" i="165" s="1"/>
  <c r="AD144" i="165"/>
  <c r="AF144" i="165" s="1"/>
  <c r="AH144" i="165" s="1"/>
  <c r="AE152" i="165"/>
  <c r="AG152" i="165" s="1"/>
  <c r="AD152" i="165"/>
  <c r="AF152" i="165" s="1"/>
  <c r="AH152" i="165" s="1"/>
  <c r="AE160" i="165"/>
  <c r="AG160" i="165" s="1"/>
  <c r="AD160" i="165"/>
  <c r="AF160" i="165" s="1"/>
  <c r="AH160" i="165" s="1"/>
  <c r="AE168" i="165"/>
  <c r="AG168" i="165" s="1"/>
  <c r="AD168" i="165"/>
  <c r="AF168" i="165" s="1"/>
  <c r="AH168" i="165" s="1"/>
  <c r="AE176" i="165"/>
  <c r="AG176" i="165" s="1"/>
  <c r="AD176" i="165"/>
  <c r="AF176" i="165" s="1"/>
  <c r="AH176" i="165" s="1"/>
  <c r="AE184" i="165"/>
  <c r="AG184" i="165" s="1"/>
  <c r="AD184" i="165"/>
  <c r="AF184" i="165" s="1"/>
  <c r="AH184" i="165" s="1"/>
  <c r="AE192" i="165"/>
  <c r="AG192" i="165" s="1"/>
  <c r="AD192" i="165"/>
  <c r="AF192" i="165" s="1"/>
  <c r="AH192" i="165" s="1"/>
  <c r="AE200" i="165"/>
  <c r="AG200" i="165" s="1"/>
  <c r="AD200" i="165"/>
  <c r="AF200" i="165" s="1"/>
  <c r="AH200" i="165" s="1"/>
  <c r="AE208" i="165"/>
  <c r="AG208" i="165" s="1"/>
  <c r="AD208" i="165"/>
  <c r="AF208" i="165" s="1"/>
  <c r="AH208" i="165" s="1"/>
  <c r="AE216" i="165"/>
  <c r="AG216" i="165" s="1"/>
  <c r="AD216" i="165"/>
  <c r="AF216" i="165" s="1"/>
  <c r="AH216" i="165" s="1"/>
  <c r="AE224" i="165"/>
  <c r="AG224" i="165" s="1"/>
  <c r="AD224" i="165"/>
  <c r="AF224" i="165" s="1"/>
  <c r="AH224" i="165" s="1"/>
  <c r="AE232" i="165"/>
  <c r="AG232" i="165" s="1"/>
  <c r="AD232" i="165"/>
  <c r="AF232" i="165" s="1"/>
  <c r="AH232" i="165" s="1"/>
  <c r="AE240" i="165"/>
  <c r="AG240" i="165" s="1"/>
  <c r="AD240" i="165"/>
  <c r="AF240" i="165" s="1"/>
  <c r="AH240" i="165" s="1"/>
  <c r="AE248" i="165"/>
  <c r="AG248" i="165" s="1"/>
  <c r="AD248" i="165"/>
  <c r="AF248" i="165" s="1"/>
  <c r="AH248" i="165" s="1"/>
  <c r="AE256" i="165"/>
  <c r="AG256" i="165" s="1"/>
  <c r="AD256" i="165"/>
  <c r="AF256" i="165" s="1"/>
  <c r="AH256" i="165" s="1"/>
  <c r="AE264" i="165"/>
  <c r="AG264" i="165" s="1"/>
  <c r="AD264" i="165"/>
  <c r="AF264" i="165" s="1"/>
  <c r="AH264" i="165" s="1"/>
  <c r="AD22" i="165"/>
  <c r="AF22" i="165" s="1"/>
  <c r="AH22" i="165" s="1"/>
  <c r="AE22" i="165"/>
  <c r="AG22" i="165" s="1"/>
  <c r="AE30" i="165"/>
  <c r="AG30" i="165" s="1"/>
  <c r="AD30" i="165"/>
  <c r="AF30" i="165" s="1"/>
  <c r="AH30" i="165" s="1"/>
  <c r="AE38" i="165"/>
  <c r="AG38" i="165" s="1"/>
  <c r="AD38" i="165"/>
  <c r="AF38" i="165" s="1"/>
  <c r="AH38" i="165" s="1"/>
  <c r="AE46" i="165"/>
  <c r="AG46" i="165" s="1"/>
  <c r="AD46" i="165"/>
  <c r="AF46" i="165" s="1"/>
  <c r="AH46" i="165" s="1"/>
  <c r="AE54" i="165"/>
  <c r="AG54" i="165" s="1"/>
  <c r="AD54" i="165"/>
  <c r="AF54" i="165" s="1"/>
  <c r="AH54" i="165" s="1"/>
  <c r="AE62" i="165"/>
  <c r="AG62" i="165" s="1"/>
  <c r="AD62" i="165"/>
  <c r="AF62" i="165" s="1"/>
  <c r="AH62" i="165" s="1"/>
  <c r="AE70" i="165"/>
  <c r="AG70" i="165" s="1"/>
  <c r="AD70" i="165"/>
  <c r="AF70" i="165" s="1"/>
  <c r="AH70" i="165" s="1"/>
  <c r="AE78" i="165"/>
  <c r="AG78" i="165" s="1"/>
  <c r="AD78" i="165"/>
  <c r="AF78" i="165" s="1"/>
  <c r="AH78" i="165" s="1"/>
  <c r="AE86" i="165"/>
  <c r="AG86" i="165" s="1"/>
  <c r="AD86" i="165"/>
  <c r="AF86" i="165" s="1"/>
  <c r="AH86" i="165" s="1"/>
  <c r="AE94" i="165"/>
  <c r="AG94" i="165" s="1"/>
  <c r="AD94" i="165"/>
  <c r="AF94" i="165" s="1"/>
  <c r="AH94" i="165" s="1"/>
  <c r="AE102" i="165"/>
  <c r="AG102" i="165" s="1"/>
  <c r="AD102" i="165"/>
  <c r="AF102" i="165" s="1"/>
  <c r="AH102" i="165" s="1"/>
  <c r="AE110" i="165"/>
  <c r="AG110" i="165" s="1"/>
  <c r="AD110" i="165"/>
  <c r="AF110" i="165" s="1"/>
  <c r="AH110" i="165" s="1"/>
  <c r="AE118" i="165"/>
  <c r="AG118" i="165" s="1"/>
  <c r="AD118" i="165"/>
  <c r="AF118" i="165" s="1"/>
  <c r="AH118" i="165" s="1"/>
  <c r="AE126" i="165"/>
  <c r="AG126" i="165" s="1"/>
  <c r="AD126" i="165"/>
  <c r="AF126" i="165" s="1"/>
  <c r="AH126" i="165" s="1"/>
  <c r="AE134" i="165"/>
  <c r="AG134" i="165" s="1"/>
  <c r="AD134" i="165"/>
  <c r="AF134" i="165" s="1"/>
  <c r="AH134" i="165" s="1"/>
  <c r="AE142" i="165"/>
  <c r="AG142" i="165" s="1"/>
  <c r="AD142" i="165"/>
  <c r="AF142" i="165" s="1"/>
  <c r="AH142" i="165" s="1"/>
  <c r="AI148" i="165"/>
  <c r="AI156" i="165"/>
  <c r="AI164" i="165"/>
  <c r="AI172" i="165"/>
  <c r="AI180" i="165"/>
  <c r="AI188" i="165"/>
  <c r="AI196" i="165"/>
  <c r="AI204" i="165"/>
  <c r="AI212" i="165"/>
  <c r="AI220" i="165"/>
  <c r="AI228" i="165"/>
  <c r="AI236" i="165"/>
  <c r="AI244" i="165"/>
  <c r="AI252" i="165"/>
  <c r="AI260" i="165"/>
  <c r="AE145" i="165"/>
  <c r="AG145" i="165" s="1"/>
  <c r="AD145" i="165"/>
  <c r="AF145" i="165" s="1"/>
  <c r="AH145" i="165" s="1"/>
  <c r="AE153" i="165"/>
  <c r="AG153" i="165" s="1"/>
  <c r="AD153" i="165"/>
  <c r="AF153" i="165" s="1"/>
  <c r="AH153" i="165" s="1"/>
  <c r="AE161" i="165"/>
  <c r="AG161" i="165" s="1"/>
  <c r="AD161" i="165"/>
  <c r="AF161" i="165" s="1"/>
  <c r="AH161" i="165" s="1"/>
  <c r="AE169" i="165"/>
  <c r="AG169" i="165" s="1"/>
  <c r="AD169" i="165"/>
  <c r="AF169" i="165" s="1"/>
  <c r="AH169" i="165" s="1"/>
  <c r="AE177" i="165"/>
  <c r="AG177" i="165" s="1"/>
  <c r="AD177" i="165"/>
  <c r="AF177" i="165" s="1"/>
  <c r="AH177" i="165" s="1"/>
  <c r="AE185" i="165"/>
  <c r="AG185" i="165" s="1"/>
  <c r="AD185" i="165"/>
  <c r="AF185" i="165" s="1"/>
  <c r="AH185" i="165" s="1"/>
  <c r="AE193" i="165"/>
  <c r="AG193" i="165" s="1"/>
  <c r="AD193" i="165"/>
  <c r="AF193" i="165" s="1"/>
  <c r="AH193" i="165" s="1"/>
  <c r="AE201" i="165"/>
  <c r="AG201" i="165" s="1"/>
  <c r="AD201" i="165"/>
  <c r="AF201" i="165" s="1"/>
  <c r="AH201" i="165" s="1"/>
  <c r="AE209" i="165"/>
  <c r="AG209" i="165" s="1"/>
  <c r="AD209" i="165"/>
  <c r="AF209" i="165" s="1"/>
  <c r="AH209" i="165" s="1"/>
  <c r="AE217" i="165"/>
  <c r="AG217" i="165" s="1"/>
  <c r="AD217" i="165"/>
  <c r="AF217" i="165" s="1"/>
  <c r="AH217" i="165" s="1"/>
  <c r="AE225" i="165"/>
  <c r="AG225" i="165" s="1"/>
  <c r="AD225" i="165"/>
  <c r="AF225" i="165" s="1"/>
  <c r="AH225" i="165" s="1"/>
  <c r="AE233" i="165"/>
  <c r="AG233" i="165" s="1"/>
  <c r="AD233" i="165"/>
  <c r="AF233" i="165" s="1"/>
  <c r="AH233" i="165" s="1"/>
  <c r="AE241" i="165"/>
  <c r="AG241" i="165" s="1"/>
  <c r="AD241" i="165"/>
  <c r="AF241" i="165" s="1"/>
  <c r="AH241" i="165" s="1"/>
  <c r="AE249" i="165"/>
  <c r="AG249" i="165" s="1"/>
  <c r="AD249" i="165"/>
  <c r="AF249" i="165" s="1"/>
  <c r="AH249" i="165" s="1"/>
  <c r="AE257" i="165"/>
  <c r="AG257" i="165" s="1"/>
  <c r="AD257" i="165"/>
  <c r="AF257" i="165" s="1"/>
  <c r="AH257" i="165" s="1"/>
  <c r="AE265" i="165"/>
  <c r="AG265" i="165" s="1"/>
  <c r="AD265" i="165"/>
  <c r="AF265" i="165" s="1"/>
  <c r="AH265" i="165" s="1"/>
  <c r="AI233" i="165"/>
  <c r="AI201" i="165"/>
  <c r="AI169" i="165"/>
  <c r="AE129" i="165"/>
  <c r="AG129" i="165" s="1"/>
  <c r="AD129" i="165"/>
  <c r="AF129" i="165" s="1"/>
  <c r="AH129" i="165" s="1"/>
  <c r="AE113" i="165"/>
  <c r="AG113" i="165" s="1"/>
  <c r="AD113" i="165"/>
  <c r="AF113" i="165" s="1"/>
  <c r="AH113" i="165" s="1"/>
  <c r="AE97" i="165"/>
  <c r="AG97" i="165" s="1"/>
  <c r="AD97" i="165"/>
  <c r="AF97" i="165" s="1"/>
  <c r="AH97" i="165" s="1"/>
  <c r="AE81" i="165"/>
  <c r="AG81" i="165" s="1"/>
  <c r="AD81" i="165"/>
  <c r="AF81" i="165" s="1"/>
  <c r="AH81" i="165" s="1"/>
  <c r="AE65" i="165"/>
  <c r="AG65" i="165" s="1"/>
  <c r="AD65" i="165"/>
  <c r="AF65" i="165" s="1"/>
  <c r="AH65" i="165" s="1"/>
  <c r="AE49" i="165"/>
  <c r="AG49" i="165" s="1"/>
  <c r="AD49" i="165"/>
  <c r="AF49" i="165" s="1"/>
  <c r="AH49" i="165" s="1"/>
  <c r="AE33" i="165"/>
  <c r="AG33" i="165" s="1"/>
  <c r="AD33" i="165"/>
  <c r="AF33" i="165" s="1"/>
  <c r="AH33" i="165" s="1"/>
  <c r="AI20" i="165"/>
  <c r="AI130" i="165"/>
  <c r="AD19" i="165"/>
  <c r="AF19" i="165" s="1"/>
  <c r="AH19" i="165" s="1"/>
  <c r="AE19" i="165"/>
  <c r="AG19" i="165" s="1"/>
  <c r="AD80" i="165"/>
  <c r="AF80" i="165" s="1"/>
  <c r="AH80" i="165" s="1"/>
  <c r="AE80" i="165"/>
  <c r="AG80" i="165" s="1"/>
  <c r="AD44" i="165"/>
  <c r="AF44" i="165" s="1"/>
  <c r="AH44" i="165" s="1"/>
  <c r="AE44" i="165"/>
  <c r="AG44" i="165" s="1"/>
  <c r="AD24" i="165"/>
  <c r="AF24" i="165" s="1"/>
  <c r="AH24" i="165" s="1"/>
  <c r="AE24" i="165"/>
  <c r="AG24" i="165" s="1"/>
  <c r="AD124" i="165"/>
  <c r="AF124" i="165" s="1"/>
  <c r="AH124" i="165" s="1"/>
  <c r="AE124" i="165"/>
  <c r="AG124" i="165" s="1"/>
  <c r="AD120" i="165"/>
  <c r="AF120" i="165" s="1"/>
  <c r="AH120" i="165" s="1"/>
  <c r="AE120" i="165"/>
  <c r="AG120" i="165" s="1"/>
  <c r="AD108" i="165"/>
  <c r="AF108" i="165" s="1"/>
  <c r="AH108" i="165" s="1"/>
  <c r="AE108" i="165"/>
  <c r="AG108" i="165" s="1"/>
  <c r="AD100" i="165"/>
  <c r="AF100" i="165" s="1"/>
  <c r="AH100" i="165" s="1"/>
  <c r="AE100" i="165"/>
  <c r="AG100" i="165" s="1"/>
  <c r="AD92" i="165"/>
  <c r="AF92" i="165" s="1"/>
  <c r="AH92" i="165" s="1"/>
  <c r="AE92" i="165"/>
  <c r="AG92" i="165" s="1"/>
  <c r="AI62" i="165"/>
  <c r="AI34" i="165"/>
  <c r="AE27" i="165"/>
  <c r="AG27" i="165" s="1"/>
  <c r="AD27" i="165"/>
  <c r="AF27" i="165" s="1"/>
  <c r="AH27" i="165" s="1"/>
  <c r="AE35" i="165"/>
  <c r="AG35" i="165" s="1"/>
  <c r="AD35" i="165"/>
  <c r="AF35" i="165" s="1"/>
  <c r="AH35" i="165" s="1"/>
  <c r="AE43" i="165"/>
  <c r="AG43" i="165" s="1"/>
  <c r="AD43" i="165"/>
  <c r="AF43" i="165" s="1"/>
  <c r="AH43" i="165" s="1"/>
  <c r="AE51" i="165"/>
  <c r="AG51" i="165" s="1"/>
  <c r="AD51" i="165"/>
  <c r="AF51" i="165" s="1"/>
  <c r="AH51" i="165" s="1"/>
  <c r="AE59" i="165"/>
  <c r="AG59" i="165" s="1"/>
  <c r="AD59" i="165"/>
  <c r="AF59" i="165" s="1"/>
  <c r="AH59" i="165" s="1"/>
  <c r="AE67" i="165"/>
  <c r="AG67" i="165" s="1"/>
  <c r="AD67" i="165"/>
  <c r="AF67" i="165" s="1"/>
  <c r="AH67" i="165" s="1"/>
  <c r="AE75" i="165"/>
  <c r="AG75" i="165" s="1"/>
  <c r="AD75" i="165"/>
  <c r="AF75" i="165" s="1"/>
  <c r="AH75" i="165" s="1"/>
  <c r="AE83" i="165"/>
  <c r="AG83" i="165" s="1"/>
  <c r="AD83" i="165"/>
  <c r="AF83" i="165" s="1"/>
  <c r="AH83" i="165" s="1"/>
  <c r="AE91" i="165"/>
  <c r="AG91" i="165" s="1"/>
  <c r="AD91" i="165"/>
  <c r="AF91" i="165" s="1"/>
  <c r="AH91" i="165" s="1"/>
  <c r="AE99" i="165"/>
  <c r="AG99" i="165" s="1"/>
  <c r="AD99" i="165"/>
  <c r="AF99" i="165" s="1"/>
  <c r="AH99" i="165" s="1"/>
  <c r="AE107" i="165"/>
  <c r="AG107" i="165" s="1"/>
  <c r="AD107" i="165"/>
  <c r="AF107" i="165" s="1"/>
  <c r="AH107" i="165" s="1"/>
  <c r="AE115" i="165"/>
  <c r="AG115" i="165" s="1"/>
  <c r="AD115" i="165"/>
  <c r="AF115" i="165" s="1"/>
  <c r="AH115" i="165" s="1"/>
  <c r="AE123" i="165"/>
  <c r="AG123" i="165" s="1"/>
  <c r="AD123" i="165"/>
  <c r="AF123" i="165" s="1"/>
  <c r="AH123" i="165" s="1"/>
  <c r="AE131" i="165"/>
  <c r="AG131" i="165" s="1"/>
  <c r="AD131" i="165"/>
  <c r="AF131" i="165" s="1"/>
  <c r="AH131" i="165" s="1"/>
  <c r="AE139" i="165"/>
  <c r="AG139" i="165" s="1"/>
  <c r="AD139" i="165"/>
  <c r="AF139" i="165" s="1"/>
  <c r="AH139" i="165" s="1"/>
  <c r="AE146" i="165"/>
  <c r="AG146" i="165" s="1"/>
  <c r="AD146" i="165"/>
  <c r="AF146" i="165" s="1"/>
  <c r="AH146" i="165" s="1"/>
  <c r="AE154" i="165"/>
  <c r="AG154" i="165" s="1"/>
  <c r="AD154" i="165"/>
  <c r="AF154" i="165" s="1"/>
  <c r="AH154" i="165" s="1"/>
  <c r="AE162" i="165"/>
  <c r="AG162" i="165" s="1"/>
  <c r="AD162" i="165"/>
  <c r="AF162" i="165" s="1"/>
  <c r="AH162" i="165" s="1"/>
  <c r="AE170" i="165"/>
  <c r="AG170" i="165" s="1"/>
  <c r="AD170" i="165"/>
  <c r="AF170" i="165" s="1"/>
  <c r="AH170" i="165" s="1"/>
  <c r="AE178" i="165"/>
  <c r="AG178" i="165" s="1"/>
  <c r="AD178" i="165"/>
  <c r="AF178" i="165" s="1"/>
  <c r="AH178" i="165" s="1"/>
  <c r="AE186" i="165"/>
  <c r="AG186" i="165" s="1"/>
  <c r="AD186" i="165"/>
  <c r="AF186" i="165" s="1"/>
  <c r="AH186" i="165" s="1"/>
  <c r="AE194" i="165"/>
  <c r="AG194" i="165" s="1"/>
  <c r="AD194" i="165"/>
  <c r="AF194" i="165" s="1"/>
  <c r="AH194" i="165" s="1"/>
  <c r="AE202" i="165"/>
  <c r="AG202" i="165" s="1"/>
  <c r="AD202" i="165"/>
  <c r="AF202" i="165" s="1"/>
  <c r="AH202" i="165" s="1"/>
  <c r="AE210" i="165"/>
  <c r="AG210" i="165" s="1"/>
  <c r="AD210" i="165"/>
  <c r="AF210" i="165" s="1"/>
  <c r="AH210" i="165" s="1"/>
  <c r="AE218" i="165"/>
  <c r="AG218" i="165" s="1"/>
  <c r="AD218" i="165"/>
  <c r="AF218" i="165" s="1"/>
  <c r="AH218" i="165" s="1"/>
  <c r="AE226" i="165"/>
  <c r="AG226" i="165" s="1"/>
  <c r="AD226" i="165"/>
  <c r="AF226" i="165" s="1"/>
  <c r="AH226" i="165" s="1"/>
  <c r="AE234" i="165"/>
  <c r="AG234" i="165" s="1"/>
  <c r="AD234" i="165"/>
  <c r="AF234" i="165" s="1"/>
  <c r="AH234" i="165" s="1"/>
  <c r="AE242" i="165"/>
  <c r="AG242" i="165" s="1"/>
  <c r="AD242" i="165"/>
  <c r="AF242" i="165" s="1"/>
  <c r="AH242" i="165" s="1"/>
  <c r="AE250" i="165"/>
  <c r="AG250" i="165" s="1"/>
  <c r="AD250" i="165"/>
  <c r="AF250" i="165" s="1"/>
  <c r="AH250" i="165" s="1"/>
  <c r="AE258" i="165"/>
  <c r="AG258" i="165" s="1"/>
  <c r="AD258" i="165"/>
  <c r="AF258" i="165" s="1"/>
  <c r="AH258" i="165" s="1"/>
  <c r="AI23" i="165"/>
  <c r="AI31" i="165"/>
  <c r="AI39" i="165"/>
  <c r="AI47" i="165"/>
  <c r="AI55" i="165"/>
  <c r="AI63" i="165"/>
  <c r="AI71" i="165"/>
  <c r="AI79" i="165"/>
  <c r="AI87" i="165"/>
  <c r="AI95" i="165"/>
  <c r="AI103" i="165"/>
  <c r="AI111" i="165"/>
  <c r="AI119" i="165"/>
  <c r="AI127" i="165"/>
  <c r="AI135" i="165"/>
  <c r="AI143" i="165"/>
  <c r="AD151" i="165"/>
  <c r="AF151" i="165" s="1"/>
  <c r="AH151" i="165" s="1"/>
  <c r="AE151" i="165"/>
  <c r="AG151" i="165" s="1"/>
  <c r="AD159" i="165"/>
  <c r="AF159" i="165" s="1"/>
  <c r="AH159" i="165" s="1"/>
  <c r="AE159" i="165"/>
  <c r="AG159" i="165" s="1"/>
  <c r="AD167" i="165"/>
  <c r="AF167" i="165" s="1"/>
  <c r="AH167" i="165" s="1"/>
  <c r="AE167" i="165"/>
  <c r="AG167" i="165" s="1"/>
  <c r="AD175" i="165"/>
  <c r="AF175" i="165" s="1"/>
  <c r="AH175" i="165" s="1"/>
  <c r="AE175" i="165"/>
  <c r="AG175" i="165" s="1"/>
  <c r="AD183" i="165"/>
  <c r="AF183" i="165" s="1"/>
  <c r="AH183" i="165" s="1"/>
  <c r="AE183" i="165"/>
  <c r="AG183" i="165" s="1"/>
  <c r="AD191" i="165"/>
  <c r="AF191" i="165" s="1"/>
  <c r="AH191" i="165" s="1"/>
  <c r="AE191" i="165"/>
  <c r="AG191" i="165" s="1"/>
  <c r="AD199" i="165"/>
  <c r="AF199" i="165" s="1"/>
  <c r="AH199" i="165" s="1"/>
  <c r="AE199" i="165"/>
  <c r="AG199" i="165" s="1"/>
  <c r="AD207" i="165"/>
  <c r="AF207" i="165" s="1"/>
  <c r="AH207" i="165" s="1"/>
  <c r="AE207" i="165"/>
  <c r="AG207" i="165" s="1"/>
  <c r="AD215" i="165"/>
  <c r="AF215" i="165" s="1"/>
  <c r="AH215" i="165" s="1"/>
  <c r="AE215" i="165"/>
  <c r="AG215" i="165" s="1"/>
  <c r="AD223" i="165"/>
  <c r="AF223" i="165" s="1"/>
  <c r="AH223" i="165" s="1"/>
  <c r="AE223" i="165"/>
  <c r="AG223" i="165" s="1"/>
  <c r="AD231" i="165"/>
  <c r="AF231" i="165" s="1"/>
  <c r="AH231" i="165" s="1"/>
  <c r="AE231" i="165"/>
  <c r="AG231" i="165" s="1"/>
  <c r="AD239" i="165"/>
  <c r="AF239" i="165" s="1"/>
  <c r="AH239" i="165" s="1"/>
  <c r="AE239" i="165"/>
  <c r="AG239" i="165" s="1"/>
  <c r="AD247" i="165"/>
  <c r="AF247" i="165" s="1"/>
  <c r="AH247" i="165" s="1"/>
  <c r="AE247" i="165"/>
  <c r="AG247" i="165" s="1"/>
  <c r="AD255" i="165"/>
  <c r="AF255" i="165" s="1"/>
  <c r="AH255" i="165" s="1"/>
  <c r="AE255" i="165"/>
  <c r="AG255" i="165" s="1"/>
  <c r="AD263" i="165"/>
  <c r="AF263" i="165" s="1"/>
  <c r="AH263" i="165" s="1"/>
  <c r="AE263" i="165"/>
  <c r="AG263" i="165" s="1"/>
  <c r="AI151" i="165"/>
  <c r="AI167" i="165"/>
  <c r="AI183" i="165"/>
  <c r="AI199" i="165"/>
  <c r="AI215" i="165"/>
  <c r="AI231" i="165"/>
  <c r="AI247" i="165"/>
  <c r="AI263" i="165"/>
  <c r="AI146" i="165"/>
  <c r="AI154" i="165"/>
  <c r="AI162" i="165"/>
  <c r="AI170" i="165"/>
  <c r="AI178" i="165"/>
  <c r="AI186" i="165"/>
  <c r="AI194" i="165"/>
  <c r="AI202" i="165"/>
  <c r="AI210" i="165"/>
  <c r="AI218" i="165"/>
  <c r="AI226" i="165"/>
  <c r="AI234" i="165"/>
  <c r="AI242" i="165"/>
  <c r="AI250" i="165"/>
  <c r="AI258" i="165"/>
  <c r="AI241" i="165"/>
  <c r="AI209" i="165"/>
  <c r="AI177" i="165"/>
  <c r="AI145" i="165"/>
  <c r="AE125" i="165"/>
  <c r="AG125" i="165" s="1"/>
  <c r="AD125" i="165"/>
  <c r="AF125" i="165" s="1"/>
  <c r="AH125" i="165" s="1"/>
  <c r="AE109" i="165"/>
  <c r="AG109" i="165" s="1"/>
  <c r="AD109" i="165"/>
  <c r="AF109" i="165" s="1"/>
  <c r="AH109" i="165" s="1"/>
  <c r="AE93" i="165"/>
  <c r="AG93" i="165" s="1"/>
  <c r="AD93" i="165"/>
  <c r="AF93" i="165" s="1"/>
  <c r="AH93" i="165" s="1"/>
  <c r="AE77" i="165"/>
  <c r="AG77" i="165" s="1"/>
  <c r="AD77" i="165"/>
  <c r="AF77" i="165" s="1"/>
  <c r="AH77" i="165" s="1"/>
  <c r="AE61" i="165"/>
  <c r="AG61" i="165" s="1"/>
  <c r="AD61" i="165"/>
  <c r="AF61" i="165" s="1"/>
  <c r="AH61" i="165" s="1"/>
  <c r="AE45" i="165"/>
  <c r="AG45" i="165" s="1"/>
  <c r="AD45" i="165"/>
  <c r="AF45" i="165" s="1"/>
  <c r="AH45" i="165" s="1"/>
  <c r="AE29" i="165"/>
  <c r="AG29" i="165" s="1"/>
  <c r="AD29" i="165"/>
  <c r="AF29" i="165" s="1"/>
  <c r="AH29" i="165" s="1"/>
  <c r="AE17" i="165"/>
  <c r="AG17" i="165" s="1"/>
  <c r="AD17" i="165"/>
  <c r="AF17" i="165" s="1"/>
  <c r="AH17" i="165" s="1"/>
  <c r="AD140" i="165"/>
  <c r="AF140" i="165" s="1"/>
  <c r="AH140" i="165" s="1"/>
  <c r="AE140" i="165"/>
  <c r="AG140" i="165" s="1"/>
  <c r="AI118" i="165"/>
  <c r="AI110" i="165"/>
  <c r="AI24" i="166"/>
  <c r="AI32" i="166"/>
  <c r="AI40" i="166"/>
  <c r="AI48" i="166"/>
  <c r="AI56" i="166"/>
  <c r="AI64" i="166"/>
  <c r="AI72" i="166"/>
  <c r="AI19" i="166"/>
  <c r="AI27" i="166"/>
  <c r="AI35" i="166"/>
  <c r="AI43" i="166"/>
  <c r="AI51" i="166"/>
  <c r="AI59" i="166"/>
  <c r="AI67" i="166"/>
  <c r="AI75" i="166"/>
  <c r="AI107" i="166"/>
  <c r="AC267" i="167"/>
  <c r="AC264" i="167"/>
  <c r="AB263" i="167"/>
  <c r="AC260" i="167"/>
  <c r="AB259" i="167"/>
  <c r="AC256" i="167"/>
  <c r="AB255" i="167"/>
  <c r="AC252" i="167"/>
  <c r="AB251" i="167"/>
  <c r="AC248" i="167"/>
  <c r="AB247" i="167"/>
  <c r="AC244" i="167"/>
  <c r="AB243" i="167"/>
  <c r="AC240" i="167"/>
  <c r="AB239" i="167"/>
  <c r="AC236" i="167"/>
  <c r="AB235" i="167"/>
  <c r="AC232" i="167"/>
  <c r="AB231" i="167"/>
  <c r="AC228" i="167"/>
  <c r="AB227" i="167"/>
  <c r="AC224" i="167"/>
  <c r="AB223" i="167"/>
  <c r="AC220" i="167"/>
  <c r="AB219" i="167"/>
  <c r="AC216" i="167"/>
  <c r="AB215" i="167"/>
  <c r="AC212" i="167"/>
  <c r="AB211" i="167"/>
  <c r="AC208" i="167"/>
  <c r="AB207" i="167"/>
  <c r="AC204" i="167"/>
  <c r="AB203" i="167"/>
  <c r="AC200" i="167"/>
  <c r="AB199" i="167"/>
  <c r="AC196" i="167"/>
  <c r="AB195" i="167"/>
  <c r="AC192" i="167"/>
  <c r="AB191" i="167"/>
  <c r="AC188" i="167"/>
  <c r="AB265" i="167"/>
  <c r="AC262" i="167"/>
  <c r="AB261" i="167"/>
  <c r="AC258" i="167"/>
  <c r="AB257" i="167"/>
  <c r="AC254" i="167"/>
  <c r="AB253" i="167"/>
  <c r="AC250" i="167"/>
  <c r="AB249" i="167"/>
  <c r="AC246" i="167"/>
  <c r="AB245" i="167"/>
  <c r="AC242" i="167"/>
  <c r="AB241" i="167"/>
  <c r="AC238" i="167"/>
  <c r="AB237" i="167"/>
  <c r="AC234" i="167"/>
  <c r="AB233" i="167"/>
  <c r="AC230" i="167"/>
  <c r="AB229" i="167"/>
  <c r="AC226" i="167"/>
  <c r="AB225" i="167"/>
  <c r="AC222" i="167"/>
  <c r="AB221" i="167"/>
  <c r="AC218" i="167"/>
  <c r="AB217" i="167"/>
  <c r="AC214" i="167"/>
  <c r="AB213" i="167"/>
  <c r="AC210" i="167"/>
  <c r="AB209" i="167"/>
  <c r="AC206" i="167"/>
  <c r="AB205" i="167"/>
  <c r="AC202" i="167"/>
  <c r="AB201" i="167"/>
  <c r="AC198" i="167"/>
  <c r="AB197" i="167"/>
  <c r="AC194" i="167"/>
  <c r="AB193" i="167"/>
  <c r="AC190" i="167"/>
  <c r="AB189" i="167"/>
  <c r="AC186" i="167"/>
  <c r="AB185" i="167"/>
  <c r="AC182" i="167"/>
  <c r="AB181" i="167"/>
  <c r="AC178" i="167"/>
  <c r="AB177" i="167"/>
  <c r="AC174" i="167"/>
  <c r="AB173" i="167"/>
  <c r="AC170" i="167"/>
  <c r="AB169" i="167"/>
  <c r="AC166" i="167"/>
  <c r="AB165" i="167"/>
  <c r="AC162" i="167"/>
  <c r="AB161" i="167"/>
  <c r="AC158" i="167"/>
  <c r="AB157" i="167"/>
  <c r="AC154" i="167"/>
  <c r="AB153" i="167"/>
  <c r="AC150" i="167"/>
  <c r="AB149" i="167"/>
  <c r="AC146" i="167"/>
  <c r="AB145" i="167"/>
  <c r="AC142" i="167"/>
  <c r="AB141" i="167"/>
  <c r="AC138" i="167"/>
  <c r="AB137" i="167"/>
  <c r="AC134" i="167"/>
  <c r="AB133" i="167"/>
  <c r="AC130" i="167"/>
  <c r="AB129" i="167"/>
  <c r="AC126" i="167"/>
  <c r="AB125" i="167"/>
  <c r="AC122" i="167"/>
  <c r="AB121" i="167"/>
  <c r="AC118" i="167"/>
  <c r="AB117" i="167"/>
  <c r="AC114" i="167"/>
  <c r="AB113" i="167"/>
  <c r="AB264" i="167"/>
  <c r="AB260" i="167"/>
  <c r="AC265" i="167"/>
  <c r="AB262" i="167"/>
  <c r="AC259" i="167"/>
  <c r="AC257" i="167"/>
  <c r="AC253" i="167"/>
  <c r="AC249" i="167"/>
  <c r="AC245" i="167"/>
  <c r="AC241" i="167"/>
  <c r="AC237" i="167"/>
  <c r="AC233" i="167"/>
  <c r="AC229" i="167"/>
  <c r="AC225" i="167"/>
  <c r="AC221" i="167"/>
  <c r="AC217" i="167"/>
  <c r="AC213" i="167"/>
  <c r="AC209" i="167"/>
  <c r="AC205" i="167"/>
  <c r="AC201" i="167"/>
  <c r="AC197" i="167"/>
  <c r="AC193" i="167"/>
  <c r="AC189" i="167"/>
  <c r="AB187" i="167"/>
  <c r="AC184" i="167"/>
  <c r="AB183" i="167"/>
  <c r="AC180" i="167"/>
  <c r="AB179" i="167"/>
  <c r="AC176" i="167"/>
  <c r="AB175" i="167"/>
  <c r="AC172" i="167"/>
  <c r="AB171" i="167"/>
  <c r="AC168" i="167"/>
  <c r="AB167" i="167"/>
  <c r="AC164" i="167"/>
  <c r="AB163" i="167"/>
  <c r="AC160" i="167"/>
  <c r="AB159" i="167"/>
  <c r="AC156" i="167"/>
  <c r="AB155" i="167"/>
  <c r="AC152" i="167"/>
  <c r="AB151" i="167"/>
  <c r="AC148" i="167"/>
  <c r="AB147" i="167"/>
  <c r="AC144" i="167"/>
  <c r="AB143" i="167"/>
  <c r="AC140" i="167"/>
  <c r="AB139" i="167"/>
  <c r="AC136" i="167"/>
  <c r="AB135" i="167"/>
  <c r="AC132" i="167"/>
  <c r="AB131" i="167"/>
  <c r="AC128" i="167"/>
  <c r="AB127" i="167"/>
  <c r="AC124" i="167"/>
  <c r="AB123" i="167"/>
  <c r="AC120" i="167"/>
  <c r="AB119" i="167"/>
  <c r="AC116" i="167"/>
  <c r="AB115" i="167"/>
  <c r="AB112" i="167"/>
  <c r="AC109" i="167"/>
  <c r="AB108" i="167"/>
  <c r="AC105" i="167"/>
  <c r="AB104" i="167"/>
  <c r="AC101" i="167"/>
  <c r="AB100" i="167"/>
  <c r="AC97" i="167"/>
  <c r="AB96" i="167"/>
  <c r="AC93" i="167"/>
  <c r="AB92" i="167"/>
  <c r="AC89" i="167"/>
  <c r="AB88" i="167"/>
  <c r="AC85" i="167"/>
  <c r="AB84" i="167"/>
  <c r="AC81" i="167"/>
  <c r="AB80" i="167"/>
  <c r="AC77" i="167"/>
  <c r="AB76" i="167"/>
  <c r="AC73" i="167"/>
  <c r="AB72" i="167"/>
  <c r="AC69" i="167"/>
  <c r="AB68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B256" i="167"/>
  <c r="AB252" i="167"/>
  <c r="AB248" i="167"/>
  <c r="AB244" i="167"/>
  <c r="AB240" i="167"/>
  <c r="AB236" i="167"/>
  <c r="AB232" i="167"/>
  <c r="AB228" i="167"/>
  <c r="AB224" i="167"/>
  <c r="AB220" i="167"/>
  <c r="AB216" i="167"/>
  <c r="AB212" i="167"/>
  <c r="AB208" i="167"/>
  <c r="AB204" i="167"/>
  <c r="AB200" i="167"/>
  <c r="AB196" i="167"/>
  <c r="AB192" i="167"/>
  <c r="AB188" i="167"/>
  <c r="AB186" i="167"/>
  <c r="AB184" i="167"/>
  <c r="AB182" i="167"/>
  <c r="AB180" i="167"/>
  <c r="AB178" i="167"/>
  <c r="AB176" i="167"/>
  <c r="AB174" i="167"/>
  <c r="AB172" i="167"/>
  <c r="AB170" i="167"/>
  <c r="AB168" i="167"/>
  <c r="AB166" i="167"/>
  <c r="AB164" i="167"/>
  <c r="AB162" i="167"/>
  <c r="AB160" i="167"/>
  <c r="AB158" i="167"/>
  <c r="AB156" i="167"/>
  <c r="AB154" i="167"/>
  <c r="AB152" i="167"/>
  <c r="AB150" i="167"/>
  <c r="AB148" i="167"/>
  <c r="AB146" i="167"/>
  <c r="AB144" i="167"/>
  <c r="AB142" i="167"/>
  <c r="AB140" i="167"/>
  <c r="AB138" i="167"/>
  <c r="AB136" i="167"/>
  <c r="AB134" i="167"/>
  <c r="AB132" i="167"/>
  <c r="AB130" i="167"/>
  <c r="AB128" i="167"/>
  <c r="AB126" i="167"/>
  <c r="AB124" i="167"/>
  <c r="AB122" i="167"/>
  <c r="AB120" i="167"/>
  <c r="AB118" i="167"/>
  <c r="AB116" i="167"/>
  <c r="AB114" i="167"/>
  <c r="AC110" i="167"/>
  <c r="AB109" i="167"/>
  <c r="AC106" i="167"/>
  <c r="AB105" i="167"/>
  <c r="AC102" i="167"/>
  <c r="AB101" i="167"/>
  <c r="AC98" i="167"/>
  <c r="AB97" i="167"/>
  <c r="AC94" i="167"/>
  <c r="AB93" i="167"/>
  <c r="AC263" i="167"/>
  <c r="AC261" i="167"/>
  <c r="AB258" i="167"/>
  <c r="AC255" i="167"/>
  <c r="AC251" i="167"/>
  <c r="AC247" i="167"/>
  <c r="AC243" i="167"/>
  <c r="AC239" i="167"/>
  <c r="AC235" i="167"/>
  <c r="AC231" i="167"/>
  <c r="AC227" i="167"/>
  <c r="AC223" i="167"/>
  <c r="AC219" i="167"/>
  <c r="AC215" i="167"/>
  <c r="AC211" i="167"/>
  <c r="AC207" i="167"/>
  <c r="AC203" i="167"/>
  <c r="AC199" i="167"/>
  <c r="AC195" i="167"/>
  <c r="AC191" i="167"/>
  <c r="AC185" i="167"/>
  <c r="AC181" i="167"/>
  <c r="AC177" i="167"/>
  <c r="AC173" i="167"/>
  <c r="AC169" i="167"/>
  <c r="AC165" i="167"/>
  <c r="AC161" i="167"/>
  <c r="AC157" i="167"/>
  <c r="AC153" i="167"/>
  <c r="AC149" i="167"/>
  <c r="AC145" i="167"/>
  <c r="AC141" i="167"/>
  <c r="AC137" i="167"/>
  <c r="AC133" i="167"/>
  <c r="AC129" i="167"/>
  <c r="AC125" i="167"/>
  <c r="AC121" i="167"/>
  <c r="AC117" i="167"/>
  <c r="AC113" i="167"/>
  <c r="AC111" i="167"/>
  <c r="AB110" i="167"/>
  <c r="AC107" i="167"/>
  <c r="AB106" i="167"/>
  <c r="AC103" i="167"/>
  <c r="AB102" i="167"/>
  <c r="AC99" i="167"/>
  <c r="AB98" i="167"/>
  <c r="AC95" i="167"/>
  <c r="AB94" i="167"/>
  <c r="AC91" i="167"/>
  <c r="AB90" i="167"/>
  <c r="AC87" i="167"/>
  <c r="AB86" i="167"/>
  <c r="AC83" i="167"/>
  <c r="AB82" i="167"/>
  <c r="AC79" i="167"/>
  <c r="AB78" i="167"/>
  <c r="AC75" i="167"/>
  <c r="AB74" i="167"/>
  <c r="AC71" i="167"/>
  <c r="AB70" i="167"/>
  <c r="AC67" i="167"/>
  <c r="AB6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C183" i="167"/>
  <c r="AC167" i="167"/>
  <c r="AC151" i="167"/>
  <c r="AC135" i="167"/>
  <c r="AC119" i="167"/>
  <c r="AI119" i="167" s="1"/>
  <c r="AB111" i="167"/>
  <c r="AB107" i="167"/>
  <c r="AB103" i="167"/>
  <c r="AB99" i="167"/>
  <c r="AB95" i="167"/>
  <c r="AC88" i="167"/>
  <c r="AC84" i="167"/>
  <c r="AC80" i="167"/>
  <c r="AC76" i="167"/>
  <c r="AC72" i="167"/>
  <c r="AC68" i="167"/>
  <c r="AC64" i="167"/>
  <c r="AC60" i="167"/>
  <c r="AC56" i="167"/>
  <c r="AC52" i="167"/>
  <c r="AC48" i="167"/>
  <c r="AC44" i="167"/>
  <c r="AC40" i="167"/>
  <c r="AC36" i="167"/>
  <c r="AC32" i="167"/>
  <c r="AC28" i="167"/>
  <c r="AI28" i="167" s="1"/>
  <c r="AC24" i="167"/>
  <c r="AC20" i="167"/>
  <c r="AB19" i="167"/>
  <c r="AC18" i="167"/>
  <c r="AB17" i="167"/>
  <c r="AC16" i="167"/>
  <c r="AB250" i="167"/>
  <c r="AB242" i="167"/>
  <c r="AB234" i="167"/>
  <c r="AB226" i="167"/>
  <c r="AB218" i="167"/>
  <c r="AB210" i="167"/>
  <c r="AB202" i="167"/>
  <c r="AB194" i="167"/>
  <c r="AC187" i="167"/>
  <c r="AC171" i="167"/>
  <c r="AC155" i="167"/>
  <c r="AC139" i="167"/>
  <c r="AC123" i="167"/>
  <c r="AB91" i="167"/>
  <c r="AB87" i="167"/>
  <c r="AB83" i="167"/>
  <c r="AB79" i="167"/>
  <c r="AB75" i="167"/>
  <c r="AB71" i="167"/>
  <c r="AB67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175" i="167"/>
  <c r="AC159" i="167"/>
  <c r="AI159" i="167" s="1"/>
  <c r="AC143" i="167"/>
  <c r="AC127" i="167"/>
  <c r="AC90" i="167"/>
  <c r="AI90" i="167" s="1"/>
  <c r="AC86" i="167"/>
  <c r="AC82" i="167"/>
  <c r="AC78" i="167"/>
  <c r="AC74" i="167"/>
  <c r="AC70" i="167"/>
  <c r="AC66" i="167"/>
  <c r="AC62" i="167"/>
  <c r="AC58" i="167"/>
  <c r="AI58" i="167" s="1"/>
  <c r="AC54" i="167"/>
  <c r="AC50" i="167"/>
  <c r="AC46" i="167"/>
  <c r="AC42" i="167"/>
  <c r="AC38" i="167"/>
  <c r="AC34" i="167"/>
  <c r="AC30" i="167"/>
  <c r="AC26" i="167"/>
  <c r="AC22" i="167"/>
  <c r="AB254" i="167"/>
  <c r="AB246" i="167"/>
  <c r="AB238" i="167"/>
  <c r="AB230" i="167"/>
  <c r="AB222" i="167"/>
  <c r="AB214" i="167"/>
  <c r="AB206" i="167"/>
  <c r="AB198" i="167"/>
  <c r="AB190" i="167"/>
  <c r="AC179" i="167"/>
  <c r="AC163" i="167"/>
  <c r="AC147" i="167"/>
  <c r="AC131" i="167"/>
  <c r="AC115" i="167"/>
  <c r="AC112" i="167"/>
  <c r="AC108" i="167"/>
  <c r="AC104" i="167"/>
  <c r="AC100" i="167"/>
  <c r="AC96" i="167"/>
  <c r="AC92" i="167"/>
  <c r="AB89" i="167"/>
  <c r="AB85" i="167"/>
  <c r="AB81" i="167"/>
  <c r="AB77" i="167"/>
  <c r="AB73" i="167"/>
  <c r="AB69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120" i="166"/>
  <c r="AI79" i="166"/>
  <c r="AI95" i="166"/>
  <c r="AI112" i="166"/>
  <c r="AI119" i="166"/>
  <c r="AI135" i="166"/>
  <c r="AI151" i="166"/>
  <c r="AI167" i="166"/>
  <c r="AI183" i="166"/>
  <c r="AD83" i="166"/>
  <c r="AF83" i="166" s="1"/>
  <c r="AH83" i="166" s="1"/>
  <c r="AE83" i="166"/>
  <c r="AG83" i="166" s="1"/>
  <c r="AD91" i="166"/>
  <c r="AF91" i="166" s="1"/>
  <c r="AH91" i="166" s="1"/>
  <c r="AE91" i="166"/>
  <c r="AG91" i="166" s="1"/>
  <c r="AD99" i="166"/>
  <c r="AF99" i="166" s="1"/>
  <c r="AH99" i="166" s="1"/>
  <c r="AE99" i="166"/>
  <c r="AG99" i="166" s="1"/>
  <c r="AE108" i="166"/>
  <c r="AG108" i="166" s="1"/>
  <c r="AD108" i="166"/>
  <c r="AF108" i="166" s="1"/>
  <c r="AH108" i="166" s="1"/>
  <c r="AE122" i="166"/>
  <c r="AG122" i="166" s="1"/>
  <c r="AD122" i="166"/>
  <c r="AF122" i="166" s="1"/>
  <c r="AH122" i="166" s="1"/>
  <c r="AI20" i="166"/>
  <c r="AI28" i="166"/>
  <c r="AI36" i="166"/>
  <c r="AI44" i="166"/>
  <c r="AI52" i="166"/>
  <c r="AI60" i="166"/>
  <c r="AI68" i="166"/>
  <c r="AI76" i="166"/>
  <c r="AI91" i="166"/>
  <c r="AE106" i="166"/>
  <c r="AG106" i="166" s="1"/>
  <c r="AD106" i="166"/>
  <c r="AF106" i="166" s="1"/>
  <c r="AH106" i="166" s="1"/>
  <c r="AE126" i="166"/>
  <c r="AG126" i="166" s="1"/>
  <c r="AD126" i="166"/>
  <c r="AF126" i="166" s="1"/>
  <c r="AH126" i="166" s="1"/>
  <c r="AI23" i="166"/>
  <c r="AI31" i="166"/>
  <c r="AI39" i="166"/>
  <c r="AI47" i="166"/>
  <c r="AI55" i="166"/>
  <c r="AI63" i="166"/>
  <c r="AI71" i="166"/>
  <c r="AE110" i="166"/>
  <c r="AG110" i="166" s="1"/>
  <c r="AD110" i="166"/>
  <c r="AF110" i="166" s="1"/>
  <c r="AH110" i="166" s="1"/>
  <c r="AE17" i="166"/>
  <c r="AG17" i="166" s="1"/>
  <c r="AD17" i="166"/>
  <c r="AF17" i="166" s="1"/>
  <c r="AH17" i="166" s="1"/>
  <c r="AE25" i="166"/>
  <c r="AG25" i="166" s="1"/>
  <c r="AD25" i="166"/>
  <c r="AF25" i="166" s="1"/>
  <c r="AH25" i="166" s="1"/>
  <c r="AE33" i="166"/>
  <c r="AG33" i="166" s="1"/>
  <c r="AD33" i="166"/>
  <c r="AF33" i="166" s="1"/>
  <c r="AH33" i="166" s="1"/>
  <c r="AE41" i="166"/>
  <c r="AG41" i="166" s="1"/>
  <c r="AD41" i="166"/>
  <c r="AF41" i="166" s="1"/>
  <c r="AH41" i="166" s="1"/>
  <c r="AE49" i="166"/>
  <c r="AG49" i="166" s="1"/>
  <c r="AD49" i="166"/>
  <c r="AF49" i="166" s="1"/>
  <c r="AH49" i="166" s="1"/>
  <c r="AE57" i="166"/>
  <c r="AG57" i="166" s="1"/>
  <c r="AD57" i="166"/>
  <c r="AF57" i="166" s="1"/>
  <c r="AH57" i="166" s="1"/>
  <c r="AE65" i="166"/>
  <c r="AG65" i="166" s="1"/>
  <c r="AD65" i="166"/>
  <c r="AF65" i="166" s="1"/>
  <c r="AH65" i="166" s="1"/>
  <c r="AE73" i="166"/>
  <c r="AG73" i="166" s="1"/>
  <c r="AD73" i="166"/>
  <c r="AF73" i="166" s="1"/>
  <c r="AH73" i="166" s="1"/>
  <c r="AE82" i="166"/>
  <c r="AG82" i="166" s="1"/>
  <c r="AD82" i="166"/>
  <c r="AF82" i="166" s="1"/>
  <c r="AH82" i="166" s="1"/>
  <c r="AE90" i="166"/>
  <c r="AG90" i="166" s="1"/>
  <c r="AD90" i="166"/>
  <c r="AF90" i="166" s="1"/>
  <c r="AH90" i="166" s="1"/>
  <c r="AE98" i="166"/>
  <c r="AG98" i="166" s="1"/>
  <c r="AD98" i="166"/>
  <c r="AF98" i="166" s="1"/>
  <c r="AH98" i="166" s="1"/>
  <c r="AE196" i="166"/>
  <c r="AG196" i="166" s="1"/>
  <c r="AD196" i="166"/>
  <c r="AF196" i="166" s="1"/>
  <c r="AH196" i="166" s="1"/>
  <c r="AE212" i="166"/>
  <c r="AG212" i="166" s="1"/>
  <c r="AD212" i="166"/>
  <c r="AF212" i="166" s="1"/>
  <c r="AH212" i="166" s="1"/>
  <c r="AI115" i="166"/>
  <c r="AI131" i="166"/>
  <c r="AI147" i="166"/>
  <c r="AI163" i="166"/>
  <c r="AI179" i="166"/>
  <c r="AD194" i="166"/>
  <c r="AF194" i="166" s="1"/>
  <c r="AH194" i="166" s="1"/>
  <c r="AE194" i="166"/>
  <c r="AG194" i="166" s="1"/>
  <c r="AE132" i="166"/>
  <c r="AG132" i="166" s="1"/>
  <c r="AD132" i="166"/>
  <c r="AF132" i="166" s="1"/>
  <c r="AH132" i="166" s="1"/>
  <c r="AE140" i="166"/>
  <c r="AG140" i="166" s="1"/>
  <c r="AD140" i="166"/>
  <c r="AF140" i="166" s="1"/>
  <c r="AH140" i="166" s="1"/>
  <c r="AE148" i="166"/>
  <c r="AG148" i="166" s="1"/>
  <c r="AD148" i="166"/>
  <c r="AF148" i="166" s="1"/>
  <c r="AH148" i="166" s="1"/>
  <c r="AE156" i="166"/>
  <c r="AG156" i="166" s="1"/>
  <c r="AD156" i="166"/>
  <c r="AF156" i="166" s="1"/>
  <c r="AH156" i="166" s="1"/>
  <c r="AE164" i="166"/>
  <c r="AG164" i="166" s="1"/>
  <c r="AD164" i="166"/>
  <c r="AF164" i="166" s="1"/>
  <c r="AH164" i="166" s="1"/>
  <c r="AE172" i="166"/>
  <c r="AG172" i="166" s="1"/>
  <c r="AD172" i="166"/>
  <c r="AF172" i="166" s="1"/>
  <c r="AH172" i="166" s="1"/>
  <c r="AE180" i="166"/>
  <c r="AG180" i="166" s="1"/>
  <c r="AD180" i="166"/>
  <c r="AF180" i="166" s="1"/>
  <c r="AH180" i="166" s="1"/>
  <c r="AD190" i="166"/>
  <c r="AF190" i="166" s="1"/>
  <c r="AH190" i="166" s="1"/>
  <c r="AE190" i="166"/>
  <c r="AG190" i="166" s="1"/>
  <c r="AD218" i="166"/>
  <c r="AF218" i="166" s="1"/>
  <c r="AH218" i="166" s="1"/>
  <c r="AE218" i="166"/>
  <c r="AG218" i="166" s="1"/>
  <c r="AD226" i="166"/>
  <c r="AF226" i="166" s="1"/>
  <c r="AH226" i="166" s="1"/>
  <c r="AE226" i="166"/>
  <c r="AG226" i="166" s="1"/>
  <c r="AD234" i="166"/>
  <c r="AF234" i="166" s="1"/>
  <c r="AH234" i="166" s="1"/>
  <c r="AE234" i="166"/>
  <c r="AG234" i="166" s="1"/>
  <c r="AD242" i="166"/>
  <c r="AF242" i="166" s="1"/>
  <c r="AH242" i="166" s="1"/>
  <c r="AE242" i="166"/>
  <c r="AG242" i="166" s="1"/>
  <c r="AD250" i="166"/>
  <c r="AF250" i="166" s="1"/>
  <c r="AH250" i="166" s="1"/>
  <c r="AE250" i="166"/>
  <c r="AG250" i="166" s="1"/>
  <c r="AD258" i="166"/>
  <c r="AF258" i="166" s="1"/>
  <c r="AH258" i="166" s="1"/>
  <c r="AE258" i="166"/>
  <c r="AG258" i="166" s="1"/>
  <c r="AD77" i="166"/>
  <c r="AF77" i="166" s="1"/>
  <c r="AH77" i="166" s="1"/>
  <c r="AE77" i="166"/>
  <c r="AG77" i="166" s="1"/>
  <c r="AD85" i="166"/>
  <c r="AF85" i="166" s="1"/>
  <c r="AH85" i="166" s="1"/>
  <c r="AE85" i="166"/>
  <c r="AG85" i="166" s="1"/>
  <c r="AD93" i="166"/>
  <c r="AF93" i="166" s="1"/>
  <c r="AH93" i="166" s="1"/>
  <c r="AE93" i="166"/>
  <c r="AG93" i="166" s="1"/>
  <c r="AD101" i="166"/>
  <c r="AF101" i="166" s="1"/>
  <c r="AH101" i="166" s="1"/>
  <c r="AE101" i="166"/>
  <c r="AG101" i="166" s="1"/>
  <c r="AE109" i="166"/>
  <c r="AG109" i="166" s="1"/>
  <c r="AD109" i="166"/>
  <c r="AF109" i="166" s="1"/>
  <c r="AH109" i="166" s="1"/>
  <c r="AE117" i="166"/>
  <c r="AG117" i="166" s="1"/>
  <c r="AD117" i="166"/>
  <c r="AF117" i="166" s="1"/>
  <c r="AH117" i="166" s="1"/>
  <c r="AE125" i="166"/>
  <c r="AG125" i="166" s="1"/>
  <c r="AD125" i="166"/>
  <c r="AF125" i="166" s="1"/>
  <c r="AH125" i="166" s="1"/>
  <c r="AD133" i="166"/>
  <c r="AF133" i="166" s="1"/>
  <c r="AH133" i="166" s="1"/>
  <c r="AE133" i="166"/>
  <c r="AG133" i="166" s="1"/>
  <c r="AD141" i="166"/>
  <c r="AF141" i="166" s="1"/>
  <c r="AH141" i="166" s="1"/>
  <c r="AE141" i="166"/>
  <c r="AG141" i="166" s="1"/>
  <c r="AD149" i="166"/>
  <c r="AF149" i="166" s="1"/>
  <c r="AH149" i="166" s="1"/>
  <c r="AE149" i="166"/>
  <c r="AG149" i="166" s="1"/>
  <c r="AD157" i="166"/>
  <c r="AF157" i="166" s="1"/>
  <c r="AH157" i="166" s="1"/>
  <c r="AE157" i="166"/>
  <c r="AG157" i="166" s="1"/>
  <c r="AD165" i="166"/>
  <c r="AF165" i="166" s="1"/>
  <c r="AH165" i="166" s="1"/>
  <c r="AE165" i="166"/>
  <c r="AG165" i="166" s="1"/>
  <c r="AD173" i="166"/>
  <c r="AF173" i="166" s="1"/>
  <c r="AH173" i="166" s="1"/>
  <c r="AE173" i="166"/>
  <c r="AG173" i="166" s="1"/>
  <c r="AD181" i="166"/>
  <c r="AF181" i="166" s="1"/>
  <c r="AH181" i="166" s="1"/>
  <c r="AE181" i="166"/>
  <c r="AG181" i="166" s="1"/>
  <c r="AD189" i="166"/>
  <c r="AF189" i="166" s="1"/>
  <c r="AH189" i="166" s="1"/>
  <c r="AE189" i="166"/>
  <c r="AG189" i="166" s="1"/>
  <c r="AI196" i="166"/>
  <c r="AI204" i="166"/>
  <c r="AI212" i="166"/>
  <c r="AI220" i="166"/>
  <c r="AI228" i="166"/>
  <c r="AI236" i="166"/>
  <c r="AI244" i="166"/>
  <c r="AI252" i="166"/>
  <c r="AI260" i="166"/>
  <c r="AE197" i="166"/>
  <c r="AG197" i="166" s="1"/>
  <c r="AD197" i="166"/>
  <c r="AF197" i="166" s="1"/>
  <c r="AH197" i="166" s="1"/>
  <c r="AE205" i="166"/>
  <c r="AG205" i="166" s="1"/>
  <c r="AD205" i="166"/>
  <c r="AF205" i="166" s="1"/>
  <c r="AH205" i="166" s="1"/>
  <c r="AE213" i="166"/>
  <c r="AG213" i="166" s="1"/>
  <c r="AD213" i="166"/>
  <c r="AF213" i="166" s="1"/>
  <c r="AH213" i="166" s="1"/>
  <c r="AE221" i="166"/>
  <c r="AG221" i="166" s="1"/>
  <c r="AD221" i="166"/>
  <c r="AF221" i="166" s="1"/>
  <c r="AH221" i="166" s="1"/>
  <c r="AE229" i="166"/>
  <c r="AG229" i="166" s="1"/>
  <c r="AD229" i="166"/>
  <c r="AF229" i="166" s="1"/>
  <c r="AH229" i="166" s="1"/>
  <c r="AE237" i="166"/>
  <c r="AG237" i="166" s="1"/>
  <c r="AD237" i="166"/>
  <c r="AF237" i="166" s="1"/>
  <c r="AH237" i="166" s="1"/>
  <c r="AE245" i="166"/>
  <c r="AG245" i="166" s="1"/>
  <c r="AD245" i="166"/>
  <c r="AF245" i="166" s="1"/>
  <c r="AH245" i="166" s="1"/>
  <c r="AE253" i="166"/>
  <c r="AG253" i="166" s="1"/>
  <c r="AD253" i="166"/>
  <c r="AF253" i="166" s="1"/>
  <c r="AH253" i="166" s="1"/>
  <c r="AE261" i="166"/>
  <c r="AG261" i="166" s="1"/>
  <c r="AD261" i="166"/>
  <c r="AF261" i="166" s="1"/>
  <c r="AH261" i="166" s="1"/>
  <c r="AE20" i="166"/>
  <c r="AG20" i="166" s="1"/>
  <c r="AD20" i="166"/>
  <c r="AF20" i="166" s="1"/>
  <c r="AH20" i="166" s="1"/>
  <c r="AE28" i="166"/>
  <c r="AG28" i="166" s="1"/>
  <c r="AD28" i="166"/>
  <c r="AF28" i="166" s="1"/>
  <c r="AH28" i="166" s="1"/>
  <c r="AE36" i="166"/>
  <c r="AG36" i="166" s="1"/>
  <c r="AD36" i="166"/>
  <c r="AF36" i="166" s="1"/>
  <c r="AH36" i="166" s="1"/>
  <c r="AE44" i="166"/>
  <c r="AG44" i="166" s="1"/>
  <c r="AD44" i="166"/>
  <c r="AF44" i="166" s="1"/>
  <c r="AH44" i="166" s="1"/>
  <c r="AE52" i="166"/>
  <c r="AG52" i="166" s="1"/>
  <c r="AD52" i="166"/>
  <c r="AF52" i="166" s="1"/>
  <c r="AH52" i="166" s="1"/>
  <c r="AE60" i="166"/>
  <c r="AG60" i="166" s="1"/>
  <c r="AD60" i="166"/>
  <c r="AF60" i="166" s="1"/>
  <c r="AH60" i="166" s="1"/>
  <c r="AE68" i="166"/>
  <c r="AG68" i="166" s="1"/>
  <c r="AD68" i="166"/>
  <c r="AF68" i="166" s="1"/>
  <c r="AH68" i="166" s="1"/>
  <c r="AE76" i="166"/>
  <c r="AG76" i="166" s="1"/>
  <c r="AD76" i="166"/>
  <c r="AF76" i="166" s="1"/>
  <c r="AH76" i="166" s="1"/>
  <c r="AE124" i="166"/>
  <c r="AG124" i="166" s="1"/>
  <c r="AD124" i="166"/>
  <c r="AF124" i="166" s="1"/>
  <c r="AH124" i="166" s="1"/>
  <c r="AD23" i="166"/>
  <c r="AF23" i="166" s="1"/>
  <c r="AH23" i="166" s="1"/>
  <c r="AE23" i="166"/>
  <c r="AG23" i="166" s="1"/>
  <c r="AD31" i="166"/>
  <c r="AF31" i="166" s="1"/>
  <c r="AH31" i="166" s="1"/>
  <c r="AE31" i="166"/>
  <c r="AG31" i="166" s="1"/>
  <c r="AD39" i="166"/>
  <c r="AF39" i="166" s="1"/>
  <c r="AH39" i="166" s="1"/>
  <c r="AE39" i="166"/>
  <c r="AG39" i="166" s="1"/>
  <c r="AD47" i="166"/>
  <c r="AF47" i="166" s="1"/>
  <c r="AH47" i="166" s="1"/>
  <c r="AE47" i="166"/>
  <c r="AG47" i="166" s="1"/>
  <c r="AD55" i="166"/>
  <c r="AF55" i="166" s="1"/>
  <c r="AH55" i="166" s="1"/>
  <c r="AE55" i="166"/>
  <c r="AG55" i="166" s="1"/>
  <c r="AD63" i="166"/>
  <c r="AF63" i="166" s="1"/>
  <c r="AH63" i="166" s="1"/>
  <c r="AE63" i="166"/>
  <c r="AG63" i="166" s="1"/>
  <c r="AD71" i="166"/>
  <c r="AF71" i="166" s="1"/>
  <c r="AH71" i="166" s="1"/>
  <c r="AE71" i="166"/>
  <c r="AG71" i="166" s="1"/>
  <c r="AI108" i="166"/>
  <c r="AE18" i="166"/>
  <c r="AG18" i="166" s="1"/>
  <c r="AD18" i="166"/>
  <c r="AF18" i="166" s="1"/>
  <c r="AH18" i="166" s="1"/>
  <c r="AE26" i="166"/>
  <c r="AG26" i="166" s="1"/>
  <c r="AD26" i="166"/>
  <c r="AF26" i="166" s="1"/>
  <c r="AH26" i="166" s="1"/>
  <c r="AE34" i="166"/>
  <c r="AG34" i="166" s="1"/>
  <c r="AD34" i="166"/>
  <c r="AF34" i="166" s="1"/>
  <c r="AH34" i="166" s="1"/>
  <c r="AE42" i="166"/>
  <c r="AG42" i="166" s="1"/>
  <c r="AD42" i="166"/>
  <c r="AF42" i="166" s="1"/>
  <c r="AH42" i="166" s="1"/>
  <c r="AE50" i="166"/>
  <c r="AG50" i="166" s="1"/>
  <c r="AD50" i="166"/>
  <c r="AF50" i="166" s="1"/>
  <c r="AH50" i="166" s="1"/>
  <c r="AE58" i="166"/>
  <c r="AG58" i="166" s="1"/>
  <c r="AD58" i="166"/>
  <c r="AF58" i="166" s="1"/>
  <c r="AH58" i="166" s="1"/>
  <c r="AE66" i="166"/>
  <c r="AG66" i="166" s="1"/>
  <c r="AD66" i="166"/>
  <c r="AF66" i="166" s="1"/>
  <c r="AH66" i="166" s="1"/>
  <c r="AE74" i="166"/>
  <c r="AG74" i="166" s="1"/>
  <c r="AD74" i="166"/>
  <c r="AF74" i="166" s="1"/>
  <c r="AH74" i="166" s="1"/>
  <c r="AI18" i="166"/>
  <c r="AI26" i="166"/>
  <c r="AI34" i="166"/>
  <c r="AI42" i="166"/>
  <c r="AI50" i="166"/>
  <c r="AI58" i="166"/>
  <c r="AI66" i="166"/>
  <c r="AI74" i="166"/>
  <c r="AE84" i="166"/>
  <c r="AG84" i="166" s="1"/>
  <c r="AD84" i="166"/>
  <c r="AF84" i="166" s="1"/>
  <c r="AH84" i="166" s="1"/>
  <c r="AE92" i="166"/>
  <c r="AG92" i="166" s="1"/>
  <c r="AD92" i="166"/>
  <c r="AF92" i="166" s="1"/>
  <c r="AH92" i="166" s="1"/>
  <c r="AE100" i="166"/>
  <c r="AG100" i="166" s="1"/>
  <c r="AD100" i="166"/>
  <c r="AF100" i="166" s="1"/>
  <c r="AH100" i="166" s="1"/>
  <c r="AD111" i="166"/>
  <c r="AF111" i="166" s="1"/>
  <c r="AH111" i="166" s="1"/>
  <c r="AE111" i="166"/>
  <c r="AG111" i="166" s="1"/>
  <c r="AD123" i="166"/>
  <c r="AF123" i="166" s="1"/>
  <c r="AH123" i="166" s="1"/>
  <c r="AE123" i="166"/>
  <c r="AG123" i="166" s="1"/>
  <c r="AD131" i="166"/>
  <c r="AF131" i="166" s="1"/>
  <c r="AH131" i="166" s="1"/>
  <c r="AE131" i="166"/>
  <c r="AG131" i="166" s="1"/>
  <c r="AD139" i="166"/>
  <c r="AF139" i="166" s="1"/>
  <c r="AH139" i="166" s="1"/>
  <c r="AE139" i="166"/>
  <c r="AG139" i="166" s="1"/>
  <c r="AD147" i="166"/>
  <c r="AF147" i="166" s="1"/>
  <c r="AH147" i="166" s="1"/>
  <c r="AE147" i="166"/>
  <c r="AG147" i="166" s="1"/>
  <c r="AD155" i="166"/>
  <c r="AF155" i="166" s="1"/>
  <c r="AH155" i="166" s="1"/>
  <c r="AE155" i="166"/>
  <c r="AG155" i="166" s="1"/>
  <c r="AD163" i="166"/>
  <c r="AF163" i="166" s="1"/>
  <c r="AH163" i="166" s="1"/>
  <c r="AE163" i="166"/>
  <c r="AG163" i="166" s="1"/>
  <c r="AD171" i="166"/>
  <c r="AF171" i="166" s="1"/>
  <c r="AH171" i="166" s="1"/>
  <c r="AE171" i="166"/>
  <c r="AG171" i="166" s="1"/>
  <c r="AD179" i="166"/>
  <c r="AF179" i="166" s="1"/>
  <c r="AH179" i="166" s="1"/>
  <c r="AE179" i="166"/>
  <c r="AG179" i="166" s="1"/>
  <c r="AD187" i="166"/>
  <c r="AF187" i="166" s="1"/>
  <c r="AH187" i="166" s="1"/>
  <c r="AE187" i="166"/>
  <c r="AG187" i="166" s="1"/>
  <c r="AD202" i="166"/>
  <c r="AF202" i="166" s="1"/>
  <c r="AH202" i="166" s="1"/>
  <c r="AE202" i="166"/>
  <c r="AG202" i="166" s="1"/>
  <c r="AE192" i="166"/>
  <c r="AG192" i="166" s="1"/>
  <c r="AD192" i="166"/>
  <c r="AF192" i="166" s="1"/>
  <c r="AH192" i="166" s="1"/>
  <c r="AE208" i="166"/>
  <c r="AG208" i="166" s="1"/>
  <c r="AD208" i="166"/>
  <c r="AF208" i="166" s="1"/>
  <c r="AH208" i="166" s="1"/>
  <c r="AE134" i="166"/>
  <c r="AG134" i="166" s="1"/>
  <c r="AD134" i="166"/>
  <c r="AF134" i="166" s="1"/>
  <c r="AH134" i="166" s="1"/>
  <c r="AE142" i="166"/>
  <c r="AG142" i="166" s="1"/>
  <c r="AD142" i="166"/>
  <c r="AF142" i="166" s="1"/>
  <c r="AH142" i="166" s="1"/>
  <c r="AE150" i="166"/>
  <c r="AG150" i="166" s="1"/>
  <c r="AD150" i="166"/>
  <c r="AF150" i="166" s="1"/>
  <c r="AH150" i="166" s="1"/>
  <c r="AE158" i="166"/>
  <c r="AG158" i="166" s="1"/>
  <c r="AD158" i="166"/>
  <c r="AF158" i="166" s="1"/>
  <c r="AH158" i="166" s="1"/>
  <c r="AE166" i="166"/>
  <c r="AG166" i="166" s="1"/>
  <c r="AD166" i="166"/>
  <c r="AF166" i="166" s="1"/>
  <c r="AH166" i="166" s="1"/>
  <c r="AE174" i="166"/>
  <c r="AG174" i="166" s="1"/>
  <c r="AD174" i="166"/>
  <c r="AF174" i="166" s="1"/>
  <c r="AH174" i="166" s="1"/>
  <c r="AE182" i="166"/>
  <c r="AG182" i="166" s="1"/>
  <c r="AD182" i="166"/>
  <c r="AF182" i="166" s="1"/>
  <c r="AH182" i="166" s="1"/>
  <c r="AD198" i="166"/>
  <c r="AF198" i="166" s="1"/>
  <c r="AH198" i="166" s="1"/>
  <c r="AE198" i="166"/>
  <c r="AG198" i="166" s="1"/>
  <c r="AE220" i="166"/>
  <c r="AG220" i="166" s="1"/>
  <c r="AD220" i="166"/>
  <c r="AF220" i="166" s="1"/>
  <c r="AH220" i="166" s="1"/>
  <c r="AE228" i="166"/>
  <c r="AG228" i="166" s="1"/>
  <c r="AD228" i="166"/>
  <c r="AF228" i="166" s="1"/>
  <c r="AH228" i="166" s="1"/>
  <c r="AE236" i="166"/>
  <c r="AG236" i="166" s="1"/>
  <c r="AD236" i="166"/>
  <c r="AF236" i="166" s="1"/>
  <c r="AH236" i="166" s="1"/>
  <c r="AE244" i="166"/>
  <c r="AG244" i="166" s="1"/>
  <c r="AD244" i="166"/>
  <c r="AF244" i="166" s="1"/>
  <c r="AH244" i="166" s="1"/>
  <c r="AE252" i="166"/>
  <c r="AG252" i="166" s="1"/>
  <c r="AD252" i="166"/>
  <c r="AF252" i="166" s="1"/>
  <c r="AH252" i="166" s="1"/>
  <c r="AE260" i="166"/>
  <c r="AG260" i="166" s="1"/>
  <c r="AD260" i="166"/>
  <c r="AF260" i="166" s="1"/>
  <c r="AH260" i="166" s="1"/>
  <c r="AI78" i="166"/>
  <c r="AI86" i="166"/>
  <c r="AI94" i="166"/>
  <c r="AI102" i="166"/>
  <c r="AI110" i="166"/>
  <c r="AI118" i="166"/>
  <c r="AI126" i="166"/>
  <c r="AI134" i="166"/>
  <c r="AI142" i="166"/>
  <c r="AI150" i="166"/>
  <c r="AI158" i="166"/>
  <c r="AI166" i="166"/>
  <c r="AI174" i="166"/>
  <c r="AI182" i="166"/>
  <c r="AD191" i="166"/>
  <c r="AF191" i="166" s="1"/>
  <c r="AH191" i="166" s="1"/>
  <c r="AE191" i="166"/>
  <c r="AG191" i="166" s="1"/>
  <c r="AD199" i="166"/>
  <c r="AF199" i="166" s="1"/>
  <c r="AH199" i="166" s="1"/>
  <c r="AE199" i="166"/>
  <c r="AG199" i="166" s="1"/>
  <c r="AD207" i="166"/>
  <c r="AF207" i="166" s="1"/>
  <c r="AH207" i="166" s="1"/>
  <c r="AE207" i="166"/>
  <c r="AG207" i="166" s="1"/>
  <c r="AD215" i="166"/>
  <c r="AF215" i="166" s="1"/>
  <c r="AH215" i="166" s="1"/>
  <c r="AE215" i="166"/>
  <c r="AG215" i="166" s="1"/>
  <c r="AD223" i="166"/>
  <c r="AF223" i="166" s="1"/>
  <c r="AH223" i="166" s="1"/>
  <c r="AE223" i="166"/>
  <c r="AG223" i="166" s="1"/>
  <c r="AD231" i="166"/>
  <c r="AF231" i="166" s="1"/>
  <c r="AH231" i="166" s="1"/>
  <c r="AE231" i="166"/>
  <c r="AG231" i="166" s="1"/>
  <c r="AD239" i="166"/>
  <c r="AF239" i="166" s="1"/>
  <c r="AH239" i="166" s="1"/>
  <c r="AE239" i="166"/>
  <c r="AG239" i="166" s="1"/>
  <c r="AD247" i="166"/>
  <c r="AF247" i="166" s="1"/>
  <c r="AH247" i="166" s="1"/>
  <c r="AE247" i="166"/>
  <c r="AG247" i="166" s="1"/>
  <c r="AD255" i="166"/>
  <c r="AF255" i="166" s="1"/>
  <c r="AH255" i="166" s="1"/>
  <c r="AE255" i="166"/>
  <c r="AG255" i="166" s="1"/>
  <c r="AD263" i="166"/>
  <c r="AF263" i="166" s="1"/>
  <c r="AH263" i="166" s="1"/>
  <c r="AE263" i="166"/>
  <c r="AG263" i="166" s="1"/>
  <c r="AI190" i="166"/>
  <c r="AI198" i="166"/>
  <c r="AI206" i="166"/>
  <c r="AI214" i="166"/>
  <c r="AI222" i="166"/>
  <c r="AI230" i="166"/>
  <c r="AI238" i="166"/>
  <c r="AI246" i="166"/>
  <c r="AI254" i="166"/>
  <c r="AI262" i="166"/>
  <c r="AD79" i="166"/>
  <c r="AF79" i="166" s="1"/>
  <c r="AH79" i="166" s="1"/>
  <c r="AE79" i="166"/>
  <c r="AG79" i="166" s="1"/>
  <c r="AD87" i="166"/>
  <c r="AF87" i="166" s="1"/>
  <c r="AH87" i="166" s="1"/>
  <c r="AE87" i="166"/>
  <c r="AG87" i="166" s="1"/>
  <c r="AD95" i="166"/>
  <c r="AF95" i="166" s="1"/>
  <c r="AH95" i="166" s="1"/>
  <c r="AE95" i="166"/>
  <c r="AG95" i="166" s="1"/>
  <c r="AD103" i="166"/>
  <c r="AF103" i="166" s="1"/>
  <c r="AH103" i="166" s="1"/>
  <c r="AE103" i="166"/>
  <c r="AG103" i="166" s="1"/>
  <c r="AD115" i="166"/>
  <c r="AF115" i="166" s="1"/>
  <c r="AH115" i="166" s="1"/>
  <c r="AE115" i="166"/>
  <c r="AG115" i="166" s="1"/>
  <c r="AC266" i="166"/>
  <c r="AI16" i="166"/>
  <c r="AI83" i="166"/>
  <c r="AI99" i="166"/>
  <c r="AE112" i="166"/>
  <c r="AG112" i="166" s="1"/>
  <c r="AD112" i="166"/>
  <c r="AF112" i="166" s="1"/>
  <c r="AH112" i="166" s="1"/>
  <c r="AE116" i="166"/>
  <c r="AG116" i="166" s="1"/>
  <c r="AD116" i="166"/>
  <c r="AF116" i="166" s="1"/>
  <c r="AH116" i="166" s="1"/>
  <c r="AE21" i="166"/>
  <c r="AG21" i="166" s="1"/>
  <c r="AD21" i="166"/>
  <c r="AF21" i="166" s="1"/>
  <c r="AH21" i="166" s="1"/>
  <c r="AE29" i="166"/>
  <c r="AG29" i="166" s="1"/>
  <c r="AD29" i="166"/>
  <c r="AF29" i="166" s="1"/>
  <c r="AH29" i="166" s="1"/>
  <c r="AE37" i="166"/>
  <c r="AG37" i="166" s="1"/>
  <c r="AD37" i="166"/>
  <c r="AF37" i="166" s="1"/>
  <c r="AH37" i="166" s="1"/>
  <c r="AE45" i="166"/>
  <c r="AG45" i="166" s="1"/>
  <c r="AD45" i="166"/>
  <c r="AF45" i="166" s="1"/>
  <c r="AH45" i="166" s="1"/>
  <c r="AE53" i="166"/>
  <c r="AG53" i="166" s="1"/>
  <c r="AD53" i="166"/>
  <c r="AF53" i="166" s="1"/>
  <c r="AH53" i="166" s="1"/>
  <c r="AE61" i="166"/>
  <c r="AG61" i="166" s="1"/>
  <c r="AD61" i="166"/>
  <c r="AF61" i="166" s="1"/>
  <c r="AH61" i="166" s="1"/>
  <c r="AE69" i="166"/>
  <c r="AG69" i="166" s="1"/>
  <c r="AD69" i="166"/>
  <c r="AF69" i="166" s="1"/>
  <c r="AH69" i="166" s="1"/>
  <c r="AE78" i="166"/>
  <c r="AG78" i="166" s="1"/>
  <c r="AD78" i="166"/>
  <c r="AF78" i="166" s="1"/>
  <c r="AH78" i="166" s="1"/>
  <c r="AE86" i="166"/>
  <c r="AG86" i="166" s="1"/>
  <c r="AD86" i="166"/>
  <c r="AF86" i="166" s="1"/>
  <c r="AH86" i="166" s="1"/>
  <c r="AE94" i="166"/>
  <c r="AG94" i="166" s="1"/>
  <c r="AD94" i="166"/>
  <c r="AF94" i="166" s="1"/>
  <c r="AH94" i="166" s="1"/>
  <c r="AE102" i="166"/>
  <c r="AG102" i="166" s="1"/>
  <c r="AD102" i="166"/>
  <c r="AF102" i="166" s="1"/>
  <c r="AH102" i="166" s="1"/>
  <c r="AE114" i="166"/>
  <c r="AG114" i="166" s="1"/>
  <c r="AD114" i="166"/>
  <c r="AF114" i="166" s="1"/>
  <c r="AH114" i="166" s="1"/>
  <c r="AI124" i="166"/>
  <c r="AI132" i="166"/>
  <c r="AI140" i="166"/>
  <c r="AI148" i="166"/>
  <c r="AI156" i="166"/>
  <c r="AI164" i="166"/>
  <c r="AI172" i="166"/>
  <c r="AI180" i="166"/>
  <c r="AE188" i="166"/>
  <c r="AG188" i="166" s="1"/>
  <c r="AD188" i="166"/>
  <c r="AF188" i="166" s="1"/>
  <c r="AH188" i="166" s="1"/>
  <c r="AE204" i="166"/>
  <c r="AG204" i="166" s="1"/>
  <c r="AD204" i="166"/>
  <c r="AF204" i="166" s="1"/>
  <c r="AH204" i="166" s="1"/>
  <c r="AI123" i="166"/>
  <c r="AI139" i="166"/>
  <c r="AI155" i="166"/>
  <c r="AI171" i="166"/>
  <c r="AI187" i="166"/>
  <c r="AD210" i="166"/>
  <c r="AF210" i="166" s="1"/>
  <c r="AH210" i="166" s="1"/>
  <c r="AE210" i="166"/>
  <c r="AG210" i="166" s="1"/>
  <c r="AE128" i="166"/>
  <c r="AG128" i="166" s="1"/>
  <c r="AD128" i="166"/>
  <c r="AF128" i="166" s="1"/>
  <c r="AH128" i="166" s="1"/>
  <c r="AE136" i="166"/>
  <c r="AG136" i="166" s="1"/>
  <c r="AD136" i="166"/>
  <c r="AF136" i="166" s="1"/>
  <c r="AH136" i="166" s="1"/>
  <c r="AE144" i="166"/>
  <c r="AG144" i="166" s="1"/>
  <c r="AD144" i="166"/>
  <c r="AF144" i="166" s="1"/>
  <c r="AH144" i="166" s="1"/>
  <c r="AE152" i="166"/>
  <c r="AG152" i="166" s="1"/>
  <c r="AD152" i="166"/>
  <c r="AF152" i="166" s="1"/>
  <c r="AH152" i="166" s="1"/>
  <c r="AE160" i="166"/>
  <c r="AG160" i="166" s="1"/>
  <c r="AD160" i="166"/>
  <c r="AF160" i="166" s="1"/>
  <c r="AH160" i="166" s="1"/>
  <c r="AE168" i="166"/>
  <c r="AG168" i="166" s="1"/>
  <c r="AD168" i="166"/>
  <c r="AF168" i="166" s="1"/>
  <c r="AH168" i="166" s="1"/>
  <c r="AE176" i="166"/>
  <c r="AG176" i="166" s="1"/>
  <c r="AD176" i="166"/>
  <c r="AF176" i="166" s="1"/>
  <c r="AH176" i="166" s="1"/>
  <c r="AE184" i="166"/>
  <c r="AG184" i="166" s="1"/>
  <c r="AD184" i="166"/>
  <c r="AF184" i="166" s="1"/>
  <c r="AH184" i="166" s="1"/>
  <c r="AD206" i="166"/>
  <c r="AF206" i="166" s="1"/>
  <c r="AH206" i="166" s="1"/>
  <c r="AE206" i="166"/>
  <c r="AG206" i="166" s="1"/>
  <c r="AI188" i="166"/>
  <c r="AD222" i="166"/>
  <c r="AF222" i="166" s="1"/>
  <c r="AH222" i="166" s="1"/>
  <c r="AE222" i="166"/>
  <c r="AG222" i="166" s="1"/>
  <c r="AD230" i="166"/>
  <c r="AF230" i="166" s="1"/>
  <c r="AH230" i="166" s="1"/>
  <c r="AE230" i="166"/>
  <c r="AG230" i="166" s="1"/>
  <c r="AD238" i="166"/>
  <c r="AF238" i="166" s="1"/>
  <c r="AH238" i="166" s="1"/>
  <c r="AE238" i="166"/>
  <c r="AG238" i="166" s="1"/>
  <c r="AD246" i="166"/>
  <c r="AF246" i="166" s="1"/>
  <c r="AH246" i="166" s="1"/>
  <c r="AE246" i="166"/>
  <c r="AG246" i="166" s="1"/>
  <c r="AD254" i="166"/>
  <c r="AF254" i="166" s="1"/>
  <c r="AH254" i="166" s="1"/>
  <c r="AE254" i="166"/>
  <c r="AG254" i="166" s="1"/>
  <c r="AD262" i="166"/>
  <c r="AF262" i="166" s="1"/>
  <c r="AH262" i="166" s="1"/>
  <c r="AE262" i="166"/>
  <c r="AG262" i="166" s="1"/>
  <c r="AD81" i="166"/>
  <c r="AF81" i="166" s="1"/>
  <c r="AH81" i="166" s="1"/>
  <c r="AE81" i="166"/>
  <c r="AG81" i="166" s="1"/>
  <c r="AD89" i="166"/>
  <c r="AF89" i="166" s="1"/>
  <c r="AH89" i="166" s="1"/>
  <c r="AE89" i="166"/>
  <c r="AG89" i="166" s="1"/>
  <c r="AD97" i="166"/>
  <c r="AF97" i="166" s="1"/>
  <c r="AH97" i="166" s="1"/>
  <c r="AE97" i="166"/>
  <c r="AG97" i="166" s="1"/>
  <c r="AD105" i="166"/>
  <c r="AF105" i="166" s="1"/>
  <c r="AH105" i="166" s="1"/>
  <c r="AE105" i="166"/>
  <c r="AG105" i="166" s="1"/>
  <c r="AE113" i="166"/>
  <c r="AG113" i="166" s="1"/>
  <c r="AD113" i="166"/>
  <c r="AF113" i="166" s="1"/>
  <c r="AH113" i="166" s="1"/>
  <c r="AE121" i="166"/>
  <c r="AG121" i="166" s="1"/>
  <c r="AD121" i="166"/>
  <c r="AF121" i="166" s="1"/>
  <c r="AH121" i="166" s="1"/>
  <c r="AD129" i="166"/>
  <c r="AF129" i="166" s="1"/>
  <c r="AH129" i="166" s="1"/>
  <c r="AE129" i="166"/>
  <c r="AG129" i="166" s="1"/>
  <c r="AD137" i="166"/>
  <c r="AF137" i="166" s="1"/>
  <c r="AH137" i="166" s="1"/>
  <c r="AE137" i="166"/>
  <c r="AG137" i="166" s="1"/>
  <c r="AD145" i="166"/>
  <c r="AF145" i="166" s="1"/>
  <c r="AH145" i="166" s="1"/>
  <c r="AE145" i="166"/>
  <c r="AG145" i="166" s="1"/>
  <c r="AD153" i="166"/>
  <c r="AF153" i="166" s="1"/>
  <c r="AH153" i="166" s="1"/>
  <c r="AE153" i="166"/>
  <c r="AG153" i="166" s="1"/>
  <c r="AD161" i="166"/>
  <c r="AF161" i="166" s="1"/>
  <c r="AH161" i="166" s="1"/>
  <c r="AE161" i="166"/>
  <c r="AG161" i="166" s="1"/>
  <c r="AD169" i="166"/>
  <c r="AF169" i="166" s="1"/>
  <c r="AH169" i="166" s="1"/>
  <c r="AE169" i="166"/>
  <c r="AG169" i="166" s="1"/>
  <c r="AD177" i="166"/>
  <c r="AF177" i="166" s="1"/>
  <c r="AH177" i="166" s="1"/>
  <c r="AE177" i="166"/>
  <c r="AG177" i="166" s="1"/>
  <c r="AD185" i="166"/>
  <c r="AF185" i="166" s="1"/>
  <c r="AH185" i="166" s="1"/>
  <c r="AE185" i="166"/>
  <c r="AG185" i="166" s="1"/>
  <c r="AI192" i="166"/>
  <c r="AI200" i="166"/>
  <c r="AI208" i="166"/>
  <c r="AI216" i="166"/>
  <c r="AI224" i="166"/>
  <c r="AI232" i="166"/>
  <c r="AI240" i="166"/>
  <c r="AI248" i="166"/>
  <c r="AI256" i="166"/>
  <c r="AI264" i="166"/>
  <c r="AE193" i="166"/>
  <c r="AG193" i="166" s="1"/>
  <c r="AD193" i="166"/>
  <c r="AF193" i="166" s="1"/>
  <c r="AH193" i="166" s="1"/>
  <c r="AE201" i="166"/>
  <c r="AG201" i="166" s="1"/>
  <c r="AD201" i="166"/>
  <c r="AF201" i="166" s="1"/>
  <c r="AH201" i="166" s="1"/>
  <c r="AE209" i="166"/>
  <c r="AG209" i="166" s="1"/>
  <c r="AD209" i="166"/>
  <c r="AF209" i="166" s="1"/>
  <c r="AH209" i="166" s="1"/>
  <c r="AE217" i="166"/>
  <c r="AG217" i="166" s="1"/>
  <c r="AD217" i="166"/>
  <c r="AF217" i="166" s="1"/>
  <c r="AH217" i="166" s="1"/>
  <c r="AE225" i="166"/>
  <c r="AG225" i="166" s="1"/>
  <c r="AD225" i="166"/>
  <c r="AF225" i="166" s="1"/>
  <c r="AH225" i="166" s="1"/>
  <c r="AE233" i="166"/>
  <c r="AG233" i="166" s="1"/>
  <c r="AD233" i="166"/>
  <c r="AF233" i="166" s="1"/>
  <c r="AH233" i="166" s="1"/>
  <c r="AE241" i="166"/>
  <c r="AG241" i="166" s="1"/>
  <c r="AD241" i="166"/>
  <c r="AF241" i="166" s="1"/>
  <c r="AH241" i="166" s="1"/>
  <c r="AE249" i="166"/>
  <c r="AG249" i="166" s="1"/>
  <c r="AD249" i="166"/>
  <c r="AF249" i="166" s="1"/>
  <c r="AH249" i="166" s="1"/>
  <c r="AE257" i="166"/>
  <c r="AG257" i="166" s="1"/>
  <c r="AD257" i="166"/>
  <c r="AF257" i="166" s="1"/>
  <c r="AH257" i="166" s="1"/>
  <c r="AE265" i="166"/>
  <c r="AG265" i="166" s="1"/>
  <c r="AD265" i="166"/>
  <c r="AF265" i="166" s="1"/>
  <c r="AH265" i="166" s="1"/>
  <c r="AB266" i="166"/>
  <c r="AE16" i="166"/>
  <c r="AD16" i="166"/>
  <c r="AF16" i="166" s="1"/>
  <c r="AH16" i="166" s="1"/>
  <c r="AH266" i="166" s="1"/>
  <c r="AE24" i="166"/>
  <c r="AG24" i="166" s="1"/>
  <c r="AD24" i="166"/>
  <c r="AF24" i="166" s="1"/>
  <c r="AH24" i="166" s="1"/>
  <c r="AE32" i="166"/>
  <c r="AG32" i="166" s="1"/>
  <c r="AD32" i="166"/>
  <c r="AF32" i="166" s="1"/>
  <c r="AH32" i="166" s="1"/>
  <c r="AE40" i="166"/>
  <c r="AG40" i="166" s="1"/>
  <c r="AD40" i="166"/>
  <c r="AF40" i="166" s="1"/>
  <c r="AH40" i="166" s="1"/>
  <c r="AE48" i="166"/>
  <c r="AG48" i="166" s="1"/>
  <c r="AD48" i="166"/>
  <c r="AF48" i="166" s="1"/>
  <c r="AH48" i="166" s="1"/>
  <c r="AE56" i="166"/>
  <c r="AG56" i="166" s="1"/>
  <c r="AD56" i="166"/>
  <c r="AF56" i="166" s="1"/>
  <c r="AH56" i="166" s="1"/>
  <c r="AE64" i="166"/>
  <c r="AG64" i="166" s="1"/>
  <c r="AD64" i="166"/>
  <c r="AF64" i="166" s="1"/>
  <c r="AH64" i="166" s="1"/>
  <c r="AE72" i="166"/>
  <c r="AG72" i="166" s="1"/>
  <c r="AD72" i="166"/>
  <c r="AF72" i="166" s="1"/>
  <c r="AH72" i="166" s="1"/>
  <c r="AD119" i="166"/>
  <c r="AF119" i="166" s="1"/>
  <c r="AH119" i="166" s="1"/>
  <c r="AE119" i="166"/>
  <c r="AG119" i="166" s="1"/>
  <c r="AD19" i="166"/>
  <c r="AF19" i="166" s="1"/>
  <c r="AH19" i="166" s="1"/>
  <c r="AE19" i="166"/>
  <c r="AG19" i="166" s="1"/>
  <c r="AD27" i="166"/>
  <c r="AF27" i="166" s="1"/>
  <c r="AH27" i="166" s="1"/>
  <c r="AE27" i="166"/>
  <c r="AG27" i="166" s="1"/>
  <c r="AD35" i="166"/>
  <c r="AF35" i="166" s="1"/>
  <c r="AH35" i="166" s="1"/>
  <c r="AE35" i="166"/>
  <c r="AG35" i="166" s="1"/>
  <c r="AD43" i="166"/>
  <c r="AF43" i="166" s="1"/>
  <c r="AH43" i="166" s="1"/>
  <c r="AE43" i="166"/>
  <c r="AG43" i="166" s="1"/>
  <c r="AD51" i="166"/>
  <c r="AF51" i="166" s="1"/>
  <c r="AH51" i="166" s="1"/>
  <c r="AE51" i="166"/>
  <c r="AG51" i="166" s="1"/>
  <c r="AD59" i="166"/>
  <c r="AF59" i="166" s="1"/>
  <c r="AH59" i="166" s="1"/>
  <c r="AE59" i="166"/>
  <c r="AG59" i="166" s="1"/>
  <c r="AD67" i="166"/>
  <c r="AF67" i="166" s="1"/>
  <c r="AH67" i="166" s="1"/>
  <c r="AE67" i="166"/>
  <c r="AG67" i="166" s="1"/>
  <c r="AD75" i="166"/>
  <c r="AF75" i="166" s="1"/>
  <c r="AH75" i="166" s="1"/>
  <c r="AE75" i="166"/>
  <c r="AG75" i="166" s="1"/>
  <c r="AI87" i="166"/>
  <c r="AI103" i="166"/>
  <c r="AE118" i="166"/>
  <c r="AG118" i="166" s="1"/>
  <c r="AD118" i="166"/>
  <c r="AF118" i="166" s="1"/>
  <c r="AH118" i="166" s="1"/>
  <c r="AE22" i="166"/>
  <c r="AG22" i="166" s="1"/>
  <c r="AD22" i="166"/>
  <c r="AF22" i="166" s="1"/>
  <c r="AH22" i="166" s="1"/>
  <c r="AE30" i="166"/>
  <c r="AG30" i="166" s="1"/>
  <c r="AD30" i="166"/>
  <c r="AF30" i="166" s="1"/>
  <c r="AH30" i="166" s="1"/>
  <c r="AE38" i="166"/>
  <c r="AG38" i="166" s="1"/>
  <c r="AD38" i="166"/>
  <c r="AF38" i="166" s="1"/>
  <c r="AH38" i="166" s="1"/>
  <c r="AE46" i="166"/>
  <c r="AG46" i="166" s="1"/>
  <c r="AD46" i="166"/>
  <c r="AF46" i="166" s="1"/>
  <c r="AH46" i="166" s="1"/>
  <c r="AE54" i="166"/>
  <c r="AG54" i="166" s="1"/>
  <c r="AD54" i="166"/>
  <c r="AF54" i="166" s="1"/>
  <c r="AH54" i="166" s="1"/>
  <c r="AE62" i="166"/>
  <c r="AG62" i="166" s="1"/>
  <c r="AD62" i="166"/>
  <c r="AF62" i="166" s="1"/>
  <c r="AH62" i="166" s="1"/>
  <c r="AE70" i="166"/>
  <c r="AG70" i="166" s="1"/>
  <c r="AD70" i="166"/>
  <c r="AF70" i="166" s="1"/>
  <c r="AH70" i="166" s="1"/>
  <c r="AD107" i="166"/>
  <c r="AF107" i="166" s="1"/>
  <c r="AH107" i="166" s="1"/>
  <c r="AE107" i="166"/>
  <c r="AG107" i="166" s="1"/>
  <c r="AE120" i="166"/>
  <c r="AG120" i="166" s="1"/>
  <c r="AD120" i="166"/>
  <c r="AF120" i="166" s="1"/>
  <c r="AH120" i="166" s="1"/>
  <c r="AI22" i="166"/>
  <c r="AI30" i="166"/>
  <c r="AI38" i="166"/>
  <c r="AI46" i="166"/>
  <c r="AI54" i="166"/>
  <c r="AI62" i="166"/>
  <c r="AI70" i="166"/>
  <c r="AE80" i="166"/>
  <c r="AG80" i="166" s="1"/>
  <c r="AD80" i="166"/>
  <c r="AF80" i="166" s="1"/>
  <c r="AH80" i="166" s="1"/>
  <c r="AE88" i="166"/>
  <c r="AG88" i="166" s="1"/>
  <c r="AD88" i="166"/>
  <c r="AF88" i="166" s="1"/>
  <c r="AH88" i="166" s="1"/>
  <c r="AE96" i="166"/>
  <c r="AG96" i="166" s="1"/>
  <c r="AD96" i="166"/>
  <c r="AF96" i="166" s="1"/>
  <c r="AH96" i="166" s="1"/>
  <c r="AE104" i="166"/>
  <c r="AG104" i="166" s="1"/>
  <c r="AD104" i="166"/>
  <c r="AF104" i="166" s="1"/>
  <c r="AH104" i="166" s="1"/>
  <c r="AI116" i="166"/>
  <c r="AD127" i="166"/>
  <c r="AF127" i="166" s="1"/>
  <c r="AH127" i="166" s="1"/>
  <c r="AE127" i="166"/>
  <c r="AG127" i="166" s="1"/>
  <c r="AD135" i="166"/>
  <c r="AF135" i="166" s="1"/>
  <c r="AH135" i="166" s="1"/>
  <c r="AE135" i="166"/>
  <c r="AG135" i="166" s="1"/>
  <c r="AD143" i="166"/>
  <c r="AF143" i="166" s="1"/>
  <c r="AH143" i="166" s="1"/>
  <c r="AE143" i="166"/>
  <c r="AG143" i="166" s="1"/>
  <c r="AD151" i="166"/>
  <c r="AF151" i="166" s="1"/>
  <c r="AH151" i="166" s="1"/>
  <c r="AE151" i="166"/>
  <c r="AG151" i="166" s="1"/>
  <c r="AD159" i="166"/>
  <c r="AF159" i="166" s="1"/>
  <c r="AH159" i="166" s="1"/>
  <c r="AE159" i="166"/>
  <c r="AG159" i="166" s="1"/>
  <c r="AD167" i="166"/>
  <c r="AF167" i="166" s="1"/>
  <c r="AH167" i="166" s="1"/>
  <c r="AE167" i="166"/>
  <c r="AG167" i="166" s="1"/>
  <c r="AD175" i="166"/>
  <c r="AF175" i="166" s="1"/>
  <c r="AH175" i="166" s="1"/>
  <c r="AE175" i="166"/>
  <c r="AG175" i="166" s="1"/>
  <c r="AD183" i="166"/>
  <c r="AF183" i="166" s="1"/>
  <c r="AH183" i="166" s="1"/>
  <c r="AE183" i="166"/>
  <c r="AG183" i="166" s="1"/>
  <c r="AI111" i="166"/>
  <c r="AI127" i="166"/>
  <c r="AI143" i="166"/>
  <c r="AI159" i="166"/>
  <c r="AI175" i="166"/>
  <c r="AE216" i="166"/>
  <c r="AG216" i="166" s="1"/>
  <c r="AD216" i="166"/>
  <c r="AF216" i="166" s="1"/>
  <c r="AH216" i="166" s="1"/>
  <c r="AE200" i="166"/>
  <c r="AG200" i="166" s="1"/>
  <c r="AD200" i="166"/>
  <c r="AF200" i="166" s="1"/>
  <c r="AH200" i="166" s="1"/>
  <c r="AE130" i="166"/>
  <c r="AG130" i="166" s="1"/>
  <c r="AD130" i="166"/>
  <c r="AF130" i="166" s="1"/>
  <c r="AH130" i="166" s="1"/>
  <c r="AE138" i="166"/>
  <c r="AG138" i="166" s="1"/>
  <c r="AD138" i="166"/>
  <c r="AF138" i="166" s="1"/>
  <c r="AH138" i="166" s="1"/>
  <c r="AE146" i="166"/>
  <c r="AG146" i="166" s="1"/>
  <c r="AD146" i="166"/>
  <c r="AF146" i="166" s="1"/>
  <c r="AH146" i="166" s="1"/>
  <c r="AE154" i="166"/>
  <c r="AG154" i="166" s="1"/>
  <c r="AD154" i="166"/>
  <c r="AF154" i="166" s="1"/>
  <c r="AH154" i="166" s="1"/>
  <c r="AE162" i="166"/>
  <c r="AG162" i="166" s="1"/>
  <c r="AD162" i="166"/>
  <c r="AF162" i="166" s="1"/>
  <c r="AH162" i="166" s="1"/>
  <c r="AE170" i="166"/>
  <c r="AG170" i="166" s="1"/>
  <c r="AD170" i="166"/>
  <c r="AF170" i="166" s="1"/>
  <c r="AH170" i="166" s="1"/>
  <c r="AE178" i="166"/>
  <c r="AG178" i="166" s="1"/>
  <c r="AD178" i="166"/>
  <c r="AF178" i="166" s="1"/>
  <c r="AH178" i="166" s="1"/>
  <c r="AE186" i="166"/>
  <c r="AG186" i="166" s="1"/>
  <c r="AD186" i="166"/>
  <c r="AF186" i="166" s="1"/>
  <c r="AH186" i="166" s="1"/>
  <c r="AD214" i="166"/>
  <c r="AF214" i="166" s="1"/>
  <c r="AH214" i="166" s="1"/>
  <c r="AE214" i="166"/>
  <c r="AG214" i="166" s="1"/>
  <c r="AE224" i="166"/>
  <c r="AG224" i="166" s="1"/>
  <c r="AD224" i="166"/>
  <c r="AF224" i="166" s="1"/>
  <c r="AH224" i="166" s="1"/>
  <c r="AE232" i="166"/>
  <c r="AG232" i="166" s="1"/>
  <c r="AD232" i="166"/>
  <c r="AF232" i="166" s="1"/>
  <c r="AH232" i="166" s="1"/>
  <c r="AE240" i="166"/>
  <c r="AG240" i="166" s="1"/>
  <c r="AD240" i="166"/>
  <c r="AF240" i="166" s="1"/>
  <c r="AH240" i="166" s="1"/>
  <c r="AE248" i="166"/>
  <c r="AG248" i="166" s="1"/>
  <c r="AD248" i="166"/>
  <c r="AF248" i="166" s="1"/>
  <c r="AH248" i="166" s="1"/>
  <c r="AE256" i="166"/>
  <c r="AG256" i="166" s="1"/>
  <c r="AD256" i="166"/>
  <c r="AF256" i="166" s="1"/>
  <c r="AH256" i="166" s="1"/>
  <c r="AE264" i="166"/>
  <c r="AG264" i="166" s="1"/>
  <c r="AD264" i="166"/>
  <c r="AF264" i="166" s="1"/>
  <c r="AH264" i="166" s="1"/>
  <c r="AI82" i="166"/>
  <c r="AI90" i="166"/>
  <c r="AI98" i="166"/>
  <c r="AI106" i="166"/>
  <c r="AI114" i="166"/>
  <c r="AI122" i="166"/>
  <c r="AI130" i="166"/>
  <c r="AI138" i="166"/>
  <c r="AI146" i="166"/>
  <c r="AI154" i="166"/>
  <c r="AI162" i="166"/>
  <c r="AI170" i="166"/>
  <c r="AI178" i="166"/>
  <c r="AI186" i="166"/>
  <c r="AD195" i="166"/>
  <c r="AF195" i="166" s="1"/>
  <c r="AH195" i="166" s="1"/>
  <c r="AE195" i="166"/>
  <c r="AG195" i="166" s="1"/>
  <c r="AD203" i="166"/>
  <c r="AF203" i="166" s="1"/>
  <c r="AH203" i="166" s="1"/>
  <c r="AE203" i="166"/>
  <c r="AG203" i="166" s="1"/>
  <c r="AD211" i="166"/>
  <c r="AF211" i="166" s="1"/>
  <c r="AH211" i="166" s="1"/>
  <c r="AE211" i="166"/>
  <c r="AG211" i="166" s="1"/>
  <c r="AD219" i="166"/>
  <c r="AF219" i="166" s="1"/>
  <c r="AH219" i="166" s="1"/>
  <c r="AE219" i="166"/>
  <c r="AG219" i="166" s="1"/>
  <c r="AD227" i="166"/>
  <c r="AF227" i="166" s="1"/>
  <c r="AH227" i="166" s="1"/>
  <c r="AE227" i="166"/>
  <c r="AG227" i="166" s="1"/>
  <c r="AD235" i="166"/>
  <c r="AF235" i="166" s="1"/>
  <c r="AH235" i="166" s="1"/>
  <c r="AE235" i="166"/>
  <c r="AG235" i="166" s="1"/>
  <c r="AD243" i="166"/>
  <c r="AF243" i="166" s="1"/>
  <c r="AH243" i="166" s="1"/>
  <c r="AE243" i="166"/>
  <c r="AG243" i="166" s="1"/>
  <c r="AD251" i="166"/>
  <c r="AF251" i="166" s="1"/>
  <c r="AH251" i="166" s="1"/>
  <c r="AE251" i="166"/>
  <c r="AG251" i="166" s="1"/>
  <c r="AD259" i="166"/>
  <c r="AF259" i="166" s="1"/>
  <c r="AH259" i="166" s="1"/>
  <c r="AE259" i="166"/>
  <c r="AG259" i="166" s="1"/>
  <c r="AI194" i="166"/>
  <c r="AI202" i="166"/>
  <c r="AI210" i="166"/>
  <c r="AI218" i="166"/>
  <c r="AI226" i="166"/>
  <c r="AI234" i="166"/>
  <c r="AI242" i="166"/>
  <c r="AI250" i="166"/>
  <c r="AI258" i="166"/>
  <c r="AI165" i="164"/>
  <c r="AI173" i="164"/>
  <c r="AI181" i="164"/>
  <c r="AI189" i="164"/>
  <c r="AI197" i="164"/>
  <c r="AI205" i="164"/>
  <c r="AI213" i="164"/>
  <c r="AI229" i="164"/>
  <c r="AI245" i="164"/>
  <c r="AI261" i="164"/>
  <c r="AI237" i="164"/>
  <c r="AI253" i="164"/>
  <c r="AI145" i="164"/>
  <c r="AI239" i="164"/>
  <c r="AI19" i="164"/>
  <c r="AI225" i="164"/>
  <c r="AI233" i="164"/>
  <c r="AI249" i="164"/>
  <c r="AI265" i="164"/>
  <c r="AI111" i="164"/>
  <c r="AI217" i="164"/>
  <c r="AI116" i="164"/>
  <c r="AI161" i="164"/>
  <c r="AI169" i="164"/>
  <c r="AI177" i="164"/>
  <c r="AI185" i="164"/>
  <c r="AI193" i="164"/>
  <c r="AI201" i="164"/>
  <c r="AI209" i="164"/>
  <c r="AI158" i="164"/>
  <c r="AI166" i="164"/>
  <c r="AI174" i="164"/>
  <c r="AI182" i="164"/>
  <c r="AI190" i="164"/>
  <c r="AI198" i="164"/>
  <c r="AI206" i="164"/>
  <c r="AI214" i="164"/>
  <c r="AI222" i="164"/>
  <c r="AI230" i="164"/>
  <c r="AI238" i="164"/>
  <c r="AI246" i="164"/>
  <c r="AI254" i="164"/>
  <c r="AI262" i="164"/>
  <c r="AI162" i="164"/>
  <c r="AI170" i="164"/>
  <c r="AI178" i="164"/>
  <c r="AI186" i="164"/>
  <c r="AI194" i="164"/>
  <c r="AI202" i="164"/>
  <c r="AI115" i="164"/>
  <c r="AI221" i="164"/>
  <c r="AD54" i="164"/>
  <c r="AF54" i="164" s="1"/>
  <c r="AH54" i="164" s="1"/>
  <c r="AE54" i="164"/>
  <c r="AG54" i="164" s="1"/>
  <c r="AE88" i="164"/>
  <c r="AG88" i="164" s="1"/>
  <c r="AD88" i="164"/>
  <c r="AF88" i="164" s="1"/>
  <c r="AH88" i="164" s="1"/>
  <c r="AC266" i="164"/>
  <c r="AI16" i="164"/>
  <c r="AD22" i="164"/>
  <c r="AF22" i="164" s="1"/>
  <c r="AH22" i="164" s="1"/>
  <c r="AE22" i="164"/>
  <c r="AG22" i="164" s="1"/>
  <c r="AE72" i="164"/>
  <c r="AG72" i="164" s="1"/>
  <c r="AD72" i="164"/>
  <c r="AF72" i="164" s="1"/>
  <c r="AH7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D75" i="164"/>
  <c r="AF75" i="164" s="1"/>
  <c r="AH75" i="164" s="1"/>
  <c r="AE75" i="164"/>
  <c r="AG75" i="164" s="1"/>
  <c r="AD99" i="164"/>
  <c r="AF99" i="164" s="1"/>
  <c r="AH99" i="164" s="1"/>
  <c r="AE99" i="164"/>
  <c r="AG99" i="164" s="1"/>
  <c r="AD164" i="164"/>
  <c r="AF164" i="164" s="1"/>
  <c r="AH164" i="164" s="1"/>
  <c r="AE164" i="164"/>
  <c r="AG164" i="164" s="1"/>
  <c r="AE146" i="164"/>
  <c r="AG146" i="164" s="1"/>
  <c r="AD146" i="164"/>
  <c r="AF146" i="164" s="1"/>
  <c r="AH146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E85" i="164"/>
  <c r="AG85" i="164" s="1"/>
  <c r="AD85" i="164"/>
  <c r="AF85" i="164" s="1"/>
  <c r="AH85" i="164" s="1"/>
  <c r="AE109" i="164"/>
  <c r="AG109" i="164" s="1"/>
  <c r="AD109" i="164"/>
  <c r="AF109" i="164" s="1"/>
  <c r="AH109" i="164" s="1"/>
  <c r="AD133" i="164"/>
  <c r="AF133" i="164" s="1"/>
  <c r="AH133" i="164" s="1"/>
  <c r="AE133" i="164"/>
  <c r="AG133" i="164" s="1"/>
  <c r="AE248" i="164"/>
  <c r="AG248" i="164" s="1"/>
  <c r="AD248" i="164"/>
  <c r="AF248" i="164" s="1"/>
  <c r="AH248" i="164" s="1"/>
  <c r="AE250" i="164"/>
  <c r="AG250" i="164" s="1"/>
  <c r="AD250" i="164"/>
  <c r="AF250" i="164" s="1"/>
  <c r="AH250" i="164" s="1"/>
  <c r="AE123" i="164"/>
  <c r="AG123" i="164" s="1"/>
  <c r="AD123" i="164"/>
  <c r="AF123" i="164" s="1"/>
  <c r="AH123" i="164" s="1"/>
  <c r="AE147" i="164"/>
  <c r="AG147" i="164" s="1"/>
  <c r="AD147" i="164"/>
  <c r="AF147" i="164" s="1"/>
  <c r="AH147" i="164" s="1"/>
  <c r="AE171" i="164"/>
  <c r="AG171" i="164" s="1"/>
  <c r="AD171" i="164"/>
  <c r="AF171" i="164" s="1"/>
  <c r="AH171" i="164" s="1"/>
  <c r="AE195" i="164"/>
  <c r="AG195" i="164" s="1"/>
  <c r="AD195" i="164"/>
  <c r="AF195" i="164" s="1"/>
  <c r="AH195" i="164" s="1"/>
  <c r="AD219" i="164"/>
  <c r="AF219" i="164" s="1"/>
  <c r="AH219" i="164" s="1"/>
  <c r="AE219" i="164"/>
  <c r="AG219" i="164" s="1"/>
  <c r="AD243" i="164"/>
  <c r="AF243" i="164" s="1"/>
  <c r="AH243" i="164" s="1"/>
  <c r="AE243" i="164"/>
  <c r="AG243" i="164" s="1"/>
  <c r="AD259" i="164"/>
  <c r="AF259" i="164" s="1"/>
  <c r="AH259" i="164" s="1"/>
  <c r="AE259" i="164"/>
  <c r="AG259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68" i="164"/>
  <c r="AG68" i="164" s="1"/>
  <c r="AD68" i="164"/>
  <c r="AF68" i="164" s="1"/>
  <c r="AH68" i="164" s="1"/>
  <c r="AD82" i="164"/>
  <c r="AF82" i="164" s="1"/>
  <c r="AH82" i="164" s="1"/>
  <c r="AE82" i="164"/>
  <c r="AG82" i="164" s="1"/>
  <c r="AD90" i="164"/>
  <c r="AF90" i="164" s="1"/>
  <c r="AH90" i="164" s="1"/>
  <c r="AE90" i="164"/>
  <c r="AG90" i="164" s="1"/>
  <c r="AD102" i="164"/>
  <c r="AF102" i="164" s="1"/>
  <c r="AH102" i="164" s="1"/>
  <c r="AE102" i="164"/>
  <c r="AG102" i="164" s="1"/>
  <c r="AE19" i="164"/>
  <c r="AG19" i="164" s="1"/>
  <c r="AD19" i="164"/>
  <c r="AF19" i="164" s="1"/>
  <c r="AH19" i="164" s="1"/>
  <c r="AI31" i="164"/>
  <c r="AI47" i="164"/>
  <c r="AI63" i="164"/>
  <c r="AI79" i="164"/>
  <c r="AI95" i="164"/>
  <c r="AI113" i="164"/>
  <c r="AE126" i="164"/>
  <c r="AG126" i="164" s="1"/>
  <c r="AD126" i="164"/>
  <c r="AF126" i="164" s="1"/>
  <c r="AH126" i="164" s="1"/>
  <c r="AI25" i="164"/>
  <c r="AI41" i="164"/>
  <c r="AI57" i="164"/>
  <c r="AI73" i="164"/>
  <c r="AI89" i="164"/>
  <c r="AI105" i="164"/>
  <c r="AD132" i="164"/>
  <c r="AF132" i="164" s="1"/>
  <c r="AH132" i="164" s="1"/>
  <c r="AE132" i="164"/>
  <c r="AG132" i="164" s="1"/>
  <c r="AD168" i="164"/>
  <c r="AF168" i="164" s="1"/>
  <c r="AH168" i="164" s="1"/>
  <c r="AE168" i="164"/>
  <c r="AG168" i="164" s="1"/>
  <c r="AD200" i="164"/>
  <c r="AF200" i="164" s="1"/>
  <c r="AH200" i="164" s="1"/>
  <c r="AE200" i="164"/>
  <c r="AG200" i="164" s="1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D78" i="164"/>
  <c r="AF78" i="164" s="1"/>
  <c r="AH78" i="164" s="1"/>
  <c r="AE78" i="164"/>
  <c r="AG78" i="164" s="1"/>
  <c r="AD110" i="164"/>
  <c r="AF110" i="164" s="1"/>
  <c r="AH110" i="164" s="1"/>
  <c r="AE110" i="164"/>
  <c r="AG110" i="164" s="1"/>
  <c r="AI21" i="164"/>
  <c r="AI28" i="164"/>
  <c r="AI36" i="164"/>
  <c r="AI44" i="164"/>
  <c r="AI52" i="164"/>
  <c r="AI60" i="164"/>
  <c r="AI68" i="164"/>
  <c r="AI76" i="164"/>
  <c r="AI84" i="164"/>
  <c r="AI92" i="164"/>
  <c r="AI100" i="164"/>
  <c r="AI108" i="164"/>
  <c r="AD128" i="164"/>
  <c r="AF128" i="164" s="1"/>
  <c r="AH128" i="164" s="1"/>
  <c r="AE128" i="164"/>
  <c r="AG128" i="164" s="1"/>
  <c r="AD172" i="164"/>
  <c r="AF172" i="164" s="1"/>
  <c r="AH172" i="164" s="1"/>
  <c r="AE172" i="164"/>
  <c r="AG172" i="164" s="1"/>
  <c r="AD204" i="164"/>
  <c r="AF204" i="164" s="1"/>
  <c r="AH204" i="164" s="1"/>
  <c r="AE204" i="164"/>
  <c r="AG204" i="164" s="1"/>
  <c r="AD140" i="164"/>
  <c r="AF140" i="164" s="1"/>
  <c r="AH140" i="164" s="1"/>
  <c r="AE140" i="164"/>
  <c r="AG140" i="164" s="1"/>
  <c r="AD148" i="164"/>
  <c r="AF148" i="164" s="1"/>
  <c r="AH148" i="164" s="1"/>
  <c r="AE148" i="164"/>
  <c r="AG148" i="164" s="1"/>
  <c r="AD156" i="164"/>
  <c r="AF156" i="164" s="1"/>
  <c r="AH156" i="164" s="1"/>
  <c r="AE156" i="164"/>
  <c r="AG156" i="164" s="1"/>
  <c r="AI30" i="164"/>
  <c r="AI38" i="164"/>
  <c r="AI46" i="164"/>
  <c r="AI54" i="164"/>
  <c r="AI62" i="164"/>
  <c r="AI70" i="164"/>
  <c r="AI78" i="164"/>
  <c r="AI86" i="164"/>
  <c r="AI94" i="164"/>
  <c r="AI102" i="164"/>
  <c r="AI110" i="164"/>
  <c r="AI118" i="164"/>
  <c r="AI126" i="164"/>
  <c r="AI134" i="164"/>
  <c r="AI142" i="164"/>
  <c r="AI150" i="164"/>
  <c r="AI159" i="164"/>
  <c r="AI175" i="164"/>
  <c r="AI191" i="164"/>
  <c r="AI207" i="164"/>
  <c r="AE220" i="164"/>
  <c r="AG220" i="164" s="1"/>
  <c r="AD220" i="164"/>
  <c r="AF220" i="164" s="1"/>
  <c r="AH220" i="164" s="1"/>
  <c r="AI235" i="164"/>
  <c r="AD111" i="164"/>
  <c r="AF111" i="164" s="1"/>
  <c r="AH111" i="164" s="1"/>
  <c r="AE111" i="164"/>
  <c r="AG111" i="164" s="1"/>
  <c r="AI119" i="164"/>
  <c r="AI135" i="164"/>
  <c r="AI151" i="164"/>
  <c r="AE162" i="164"/>
  <c r="AG162" i="164" s="1"/>
  <c r="AD162" i="164"/>
  <c r="AF162" i="164" s="1"/>
  <c r="AH162" i="164" s="1"/>
  <c r="AE170" i="164"/>
  <c r="AG170" i="164" s="1"/>
  <c r="AD170" i="164"/>
  <c r="AF170" i="164" s="1"/>
  <c r="AH170" i="164" s="1"/>
  <c r="AE178" i="164"/>
  <c r="AG178" i="164" s="1"/>
  <c r="AD178" i="164"/>
  <c r="AF178" i="164" s="1"/>
  <c r="AH178" i="164" s="1"/>
  <c r="AE186" i="164"/>
  <c r="AG186" i="164" s="1"/>
  <c r="AD186" i="164"/>
  <c r="AF186" i="164" s="1"/>
  <c r="AH186" i="164" s="1"/>
  <c r="AE194" i="164"/>
  <c r="AG194" i="164" s="1"/>
  <c r="AD194" i="164"/>
  <c r="AF194" i="164" s="1"/>
  <c r="AH194" i="164" s="1"/>
  <c r="AE202" i="164"/>
  <c r="AG202" i="164" s="1"/>
  <c r="AD202" i="164"/>
  <c r="AF202" i="164" s="1"/>
  <c r="AH202" i="164" s="1"/>
  <c r="AI211" i="164"/>
  <c r="AI247" i="164"/>
  <c r="AE236" i="164"/>
  <c r="AG236" i="164" s="1"/>
  <c r="AD236" i="164"/>
  <c r="AF236" i="164" s="1"/>
  <c r="AH236" i="164" s="1"/>
  <c r="AE252" i="164"/>
  <c r="AG252" i="164" s="1"/>
  <c r="AD252" i="164"/>
  <c r="AF252" i="164" s="1"/>
  <c r="AH252" i="164" s="1"/>
  <c r="AD161" i="164"/>
  <c r="AF161" i="164" s="1"/>
  <c r="AH161" i="164" s="1"/>
  <c r="AE161" i="164"/>
  <c r="AG161" i="164" s="1"/>
  <c r="AD169" i="164"/>
  <c r="AF169" i="164" s="1"/>
  <c r="AH169" i="164" s="1"/>
  <c r="AE169" i="164"/>
  <c r="AG169" i="164" s="1"/>
  <c r="AD177" i="164"/>
  <c r="AF177" i="164" s="1"/>
  <c r="AH177" i="164" s="1"/>
  <c r="AE177" i="164"/>
  <c r="AG177" i="164" s="1"/>
  <c r="AD185" i="164"/>
  <c r="AF185" i="164" s="1"/>
  <c r="AH185" i="164" s="1"/>
  <c r="AE185" i="164"/>
  <c r="AG185" i="164" s="1"/>
  <c r="AD193" i="164"/>
  <c r="AF193" i="164" s="1"/>
  <c r="AH193" i="164" s="1"/>
  <c r="AE193" i="164"/>
  <c r="AG193" i="164" s="1"/>
  <c r="AD201" i="164"/>
  <c r="AF201" i="164" s="1"/>
  <c r="AH201" i="164" s="1"/>
  <c r="AE201" i="164"/>
  <c r="AG201" i="164" s="1"/>
  <c r="AD209" i="164"/>
  <c r="AF209" i="164" s="1"/>
  <c r="AH209" i="164" s="1"/>
  <c r="AE209" i="164"/>
  <c r="AG209" i="164" s="1"/>
  <c r="AE222" i="164"/>
  <c r="AG222" i="164" s="1"/>
  <c r="AD222" i="164"/>
  <c r="AF222" i="164" s="1"/>
  <c r="AH222" i="164" s="1"/>
  <c r="AE238" i="164"/>
  <c r="AG238" i="164" s="1"/>
  <c r="AD238" i="164"/>
  <c r="AF238" i="164" s="1"/>
  <c r="AH238" i="164" s="1"/>
  <c r="AE254" i="164"/>
  <c r="AG254" i="164" s="1"/>
  <c r="AD254" i="164"/>
  <c r="AF254" i="164" s="1"/>
  <c r="AH254" i="164" s="1"/>
  <c r="AI124" i="164"/>
  <c r="AI132" i="164"/>
  <c r="AI140" i="164"/>
  <c r="AI148" i="164"/>
  <c r="AI156" i="164"/>
  <c r="AI164" i="164"/>
  <c r="AI172" i="164"/>
  <c r="AI180" i="164"/>
  <c r="AI188" i="164"/>
  <c r="AI196" i="164"/>
  <c r="AI204" i="164"/>
  <c r="AI212" i="164"/>
  <c r="AI220" i="164"/>
  <c r="AI228" i="164"/>
  <c r="AI236" i="164"/>
  <c r="AI244" i="164"/>
  <c r="AI252" i="164"/>
  <c r="AI260" i="164"/>
  <c r="AD217" i="164"/>
  <c r="AF217" i="164" s="1"/>
  <c r="AH217" i="164" s="1"/>
  <c r="AE217" i="164"/>
  <c r="AG217" i="164" s="1"/>
  <c r="AD225" i="164"/>
  <c r="AF225" i="164" s="1"/>
  <c r="AH225" i="164" s="1"/>
  <c r="AE225" i="164"/>
  <c r="AG225" i="164" s="1"/>
  <c r="AD233" i="164"/>
  <c r="AF233" i="164" s="1"/>
  <c r="AH233" i="164" s="1"/>
  <c r="AE233" i="164"/>
  <c r="AG233" i="164" s="1"/>
  <c r="AD241" i="164"/>
  <c r="AF241" i="164" s="1"/>
  <c r="AH241" i="164" s="1"/>
  <c r="AE241" i="164"/>
  <c r="AG241" i="164" s="1"/>
  <c r="AD249" i="164"/>
  <c r="AF249" i="164" s="1"/>
  <c r="AH249" i="164" s="1"/>
  <c r="AE249" i="164"/>
  <c r="AG249" i="164" s="1"/>
  <c r="AD257" i="164"/>
  <c r="AF257" i="164" s="1"/>
  <c r="AH257" i="164" s="1"/>
  <c r="AE257" i="164"/>
  <c r="AG257" i="164" s="1"/>
  <c r="AD265" i="164"/>
  <c r="AF265" i="164" s="1"/>
  <c r="AH265" i="164" s="1"/>
  <c r="AE265" i="164"/>
  <c r="AG265" i="164" s="1"/>
  <c r="AD38" i="164"/>
  <c r="AF38" i="164" s="1"/>
  <c r="AH38" i="164" s="1"/>
  <c r="AE38" i="164"/>
  <c r="AG38" i="164" s="1"/>
  <c r="AE80" i="164"/>
  <c r="AG80" i="164" s="1"/>
  <c r="AD80" i="164"/>
  <c r="AF80" i="164" s="1"/>
  <c r="AH80" i="164" s="1"/>
  <c r="AD98" i="164"/>
  <c r="AF98" i="164" s="1"/>
  <c r="AH98" i="164" s="1"/>
  <c r="AE98" i="164"/>
  <c r="AG98" i="164" s="1"/>
  <c r="AD124" i="164"/>
  <c r="AF124" i="164" s="1"/>
  <c r="AH124" i="164" s="1"/>
  <c r="AE124" i="164"/>
  <c r="AG124" i="164" s="1"/>
  <c r="AD192" i="164"/>
  <c r="AF192" i="164" s="1"/>
  <c r="AH192" i="164" s="1"/>
  <c r="AE192" i="164"/>
  <c r="AG192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D67" i="164"/>
  <c r="AF67" i="164" s="1"/>
  <c r="AH67" i="164" s="1"/>
  <c r="AE67" i="164"/>
  <c r="AG67" i="164" s="1"/>
  <c r="AD91" i="164"/>
  <c r="AF91" i="164" s="1"/>
  <c r="AH91" i="164" s="1"/>
  <c r="AE91" i="164"/>
  <c r="AG91" i="164" s="1"/>
  <c r="AD120" i="164"/>
  <c r="AF120" i="164" s="1"/>
  <c r="AH120" i="164" s="1"/>
  <c r="AE120" i="164"/>
  <c r="AG120" i="164" s="1"/>
  <c r="AE138" i="164"/>
  <c r="AG138" i="164" s="1"/>
  <c r="AD138" i="164"/>
  <c r="AF138" i="164" s="1"/>
  <c r="AH138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E77" i="164"/>
  <c r="AG77" i="164" s="1"/>
  <c r="AD77" i="164"/>
  <c r="AF77" i="164" s="1"/>
  <c r="AH77" i="164" s="1"/>
  <c r="AE101" i="164"/>
  <c r="AG101" i="164" s="1"/>
  <c r="AD101" i="164"/>
  <c r="AF101" i="164" s="1"/>
  <c r="AH101" i="164" s="1"/>
  <c r="AD125" i="164"/>
  <c r="AF125" i="164" s="1"/>
  <c r="AH125" i="164" s="1"/>
  <c r="AE125" i="164"/>
  <c r="AG125" i="164" s="1"/>
  <c r="AD149" i="164"/>
  <c r="AF149" i="164" s="1"/>
  <c r="AH149" i="164" s="1"/>
  <c r="AE149" i="164"/>
  <c r="AG149" i="164" s="1"/>
  <c r="AE264" i="164"/>
  <c r="AG264" i="164" s="1"/>
  <c r="AD264" i="164"/>
  <c r="AF264" i="164" s="1"/>
  <c r="AH264" i="164" s="1"/>
  <c r="AE218" i="164"/>
  <c r="AG218" i="164" s="1"/>
  <c r="AD218" i="164"/>
  <c r="AF218" i="164" s="1"/>
  <c r="AH218" i="164" s="1"/>
  <c r="AE131" i="164"/>
  <c r="AG131" i="164" s="1"/>
  <c r="AD131" i="164"/>
  <c r="AF131" i="164" s="1"/>
  <c r="AH131" i="164" s="1"/>
  <c r="AE155" i="164"/>
  <c r="AG155" i="164" s="1"/>
  <c r="AD155" i="164"/>
  <c r="AF155" i="164" s="1"/>
  <c r="AH155" i="164" s="1"/>
  <c r="AE179" i="164"/>
  <c r="AG179" i="164" s="1"/>
  <c r="AD179" i="164"/>
  <c r="AF179" i="164" s="1"/>
  <c r="AH179" i="164" s="1"/>
  <c r="AD211" i="164"/>
  <c r="AF211" i="164" s="1"/>
  <c r="AH211" i="164" s="1"/>
  <c r="AE211" i="164"/>
  <c r="AG211" i="164" s="1"/>
  <c r="AD235" i="164"/>
  <c r="AF235" i="164" s="1"/>
  <c r="AH235" i="164" s="1"/>
  <c r="AE235" i="164"/>
  <c r="AG235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D74" i="164"/>
  <c r="AF74" i="164" s="1"/>
  <c r="AH74" i="164" s="1"/>
  <c r="AE74" i="164"/>
  <c r="AG74" i="164" s="1"/>
  <c r="AE84" i="164"/>
  <c r="AG84" i="164" s="1"/>
  <c r="AD84" i="164"/>
  <c r="AF84" i="164" s="1"/>
  <c r="AH84" i="164" s="1"/>
  <c r="AE92" i="164"/>
  <c r="AG92" i="164" s="1"/>
  <c r="AD92" i="164"/>
  <c r="AF92" i="164" s="1"/>
  <c r="AH92" i="164" s="1"/>
  <c r="AD106" i="164"/>
  <c r="AF106" i="164" s="1"/>
  <c r="AH106" i="164" s="1"/>
  <c r="AE106" i="164"/>
  <c r="AG106" i="164" s="1"/>
  <c r="AI20" i="164"/>
  <c r="AI35" i="164"/>
  <c r="AI51" i="164"/>
  <c r="AI67" i="164"/>
  <c r="AI83" i="164"/>
  <c r="AI99" i="164"/>
  <c r="AI117" i="164"/>
  <c r="AI29" i="164"/>
  <c r="AI45" i="164"/>
  <c r="AI61" i="164"/>
  <c r="AI77" i="164"/>
  <c r="AI93" i="164"/>
  <c r="AI109" i="164"/>
  <c r="AI133" i="164"/>
  <c r="AD176" i="164"/>
  <c r="AF176" i="164" s="1"/>
  <c r="AH176" i="164" s="1"/>
  <c r="AE176" i="164"/>
  <c r="AG176" i="164" s="1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D94" i="164"/>
  <c r="AF94" i="164" s="1"/>
  <c r="AH94" i="164" s="1"/>
  <c r="AE94" i="164"/>
  <c r="AG94" i="164" s="1"/>
  <c r="AB266" i="164"/>
  <c r="AE16" i="164"/>
  <c r="AD16" i="164"/>
  <c r="AF16" i="164" s="1"/>
  <c r="AH16" i="164" s="1"/>
  <c r="AH266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D71" i="164"/>
  <c r="AF71" i="164" s="1"/>
  <c r="AH71" i="164" s="1"/>
  <c r="AE71" i="164"/>
  <c r="AG71" i="164" s="1"/>
  <c r="AD79" i="164"/>
  <c r="AF79" i="164" s="1"/>
  <c r="AH79" i="164" s="1"/>
  <c r="AE79" i="164"/>
  <c r="AG79" i="164" s="1"/>
  <c r="AD87" i="164"/>
  <c r="AF87" i="164" s="1"/>
  <c r="AH87" i="164" s="1"/>
  <c r="AE87" i="164"/>
  <c r="AG87" i="164" s="1"/>
  <c r="AD95" i="164"/>
  <c r="AF95" i="164" s="1"/>
  <c r="AH95" i="164" s="1"/>
  <c r="AE95" i="164"/>
  <c r="AG95" i="164" s="1"/>
  <c r="AD103" i="164"/>
  <c r="AF103" i="164" s="1"/>
  <c r="AH103" i="164" s="1"/>
  <c r="AE103" i="164"/>
  <c r="AG103" i="164" s="1"/>
  <c r="AE112" i="164"/>
  <c r="AG112" i="164" s="1"/>
  <c r="AD112" i="164"/>
  <c r="AF112" i="164" s="1"/>
  <c r="AH112" i="164" s="1"/>
  <c r="AI141" i="164"/>
  <c r="AD180" i="164"/>
  <c r="AF180" i="164" s="1"/>
  <c r="AH180" i="164" s="1"/>
  <c r="AE180" i="164"/>
  <c r="AG180" i="164" s="1"/>
  <c r="AE134" i="164"/>
  <c r="AG134" i="164" s="1"/>
  <c r="AD134" i="164"/>
  <c r="AF134" i="164" s="1"/>
  <c r="AH134" i="164" s="1"/>
  <c r="AE142" i="164"/>
  <c r="AG142" i="164" s="1"/>
  <c r="AD142" i="164"/>
  <c r="AF142" i="164" s="1"/>
  <c r="AH142" i="164" s="1"/>
  <c r="AE150" i="164"/>
  <c r="AG150" i="164" s="1"/>
  <c r="AD150" i="164"/>
  <c r="AF150" i="164" s="1"/>
  <c r="AH150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E73" i="164"/>
  <c r="AG73" i="164" s="1"/>
  <c r="AD73" i="164"/>
  <c r="AF73" i="164" s="1"/>
  <c r="AH73" i="164" s="1"/>
  <c r="AE81" i="164"/>
  <c r="AG81" i="164" s="1"/>
  <c r="AD81" i="164"/>
  <c r="AF81" i="164" s="1"/>
  <c r="AH81" i="164" s="1"/>
  <c r="AE89" i="164"/>
  <c r="AG89" i="164" s="1"/>
  <c r="AD89" i="164"/>
  <c r="AF89" i="164" s="1"/>
  <c r="AH89" i="164" s="1"/>
  <c r="AE97" i="164"/>
  <c r="AG97" i="164" s="1"/>
  <c r="AD97" i="164"/>
  <c r="AF97" i="164" s="1"/>
  <c r="AH97" i="164" s="1"/>
  <c r="AE105" i="164"/>
  <c r="AG105" i="164" s="1"/>
  <c r="AD105" i="164"/>
  <c r="AF105" i="164" s="1"/>
  <c r="AH105" i="164" s="1"/>
  <c r="AD113" i="164"/>
  <c r="AF113" i="164" s="1"/>
  <c r="AH113" i="164" s="1"/>
  <c r="AE113" i="164"/>
  <c r="AG113" i="164" s="1"/>
  <c r="AD121" i="164"/>
  <c r="AF121" i="164" s="1"/>
  <c r="AH121" i="164" s="1"/>
  <c r="AE121" i="164"/>
  <c r="AG121" i="164" s="1"/>
  <c r="AD129" i="164"/>
  <c r="AF129" i="164" s="1"/>
  <c r="AH129" i="164" s="1"/>
  <c r="AE129" i="164"/>
  <c r="AG129" i="164" s="1"/>
  <c r="AD137" i="164"/>
  <c r="AF137" i="164" s="1"/>
  <c r="AH137" i="164" s="1"/>
  <c r="AE137" i="164"/>
  <c r="AG137" i="164" s="1"/>
  <c r="AD145" i="164"/>
  <c r="AF145" i="164" s="1"/>
  <c r="AH145" i="164" s="1"/>
  <c r="AE145" i="164"/>
  <c r="AG145" i="164" s="1"/>
  <c r="AD153" i="164"/>
  <c r="AF153" i="164" s="1"/>
  <c r="AH153" i="164" s="1"/>
  <c r="AE153" i="164"/>
  <c r="AG153" i="164" s="1"/>
  <c r="AI163" i="164"/>
  <c r="AI179" i="164"/>
  <c r="AI195" i="164"/>
  <c r="AE212" i="164"/>
  <c r="AG212" i="164" s="1"/>
  <c r="AD212" i="164"/>
  <c r="AF212" i="164" s="1"/>
  <c r="AH212" i="164" s="1"/>
  <c r="AI243" i="164"/>
  <c r="AI112" i="164"/>
  <c r="AI123" i="164"/>
  <c r="AI139" i="164"/>
  <c r="AI155" i="164"/>
  <c r="AE224" i="164"/>
  <c r="AG224" i="164" s="1"/>
  <c r="AD224" i="164"/>
  <c r="AF224" i="164" s="1"/>
  <c r="AH224" i="164" s="1"/>
  <c r="AE240" i="164"/>
  <c r="AG240" i="164" s="1"/>
  <c r="AD240" i="164"/>
  <c r="AF240" i="164" s="1"/>
  <c r="AH240" i="164" s="1"/>
  <c r="AE256" i="164"/>
  <c r="AG256" i="164" s="1"/>
  <c r="AD256" i="164"/>
  <c r="AF256" i="164" s="1"/>
  <c r="AH256" i="164" s="1"/>
  <c r="AE210" i="164"/>
  <c r="AG210" i="164" s="1"/>
  <c r="AD210" i="164"/>
  <c r="AF210" i="164" s="1"/>
  <c r="AH210" i="164" s="1"/>
  <c r="AE226" i="164"/>
  <c r="AG226" i="164" s="1"/>
  <c r="AD226" i="164"/>
  <c r="AF226" i="164" s="1"/>
  <c r="AH226" i="164" s="1"/>
  <c r="AE242" i="164"/>
  <c r="AG242" i="164" s="1"/>
  <c r="AD242" i="164"/>
  <c r="AF242" i="164" s="1"/>
  <c r="AH242" i="164" s="1"/>
  <c r="AE258" i="164"/>
  <c r="AG258" i="164" s="1"/>
  <c r="AD258" i="164"/>
  <c r="AF258" i="164" s="1"/>
  <c r="AH258" i="164" s="1"/>
  <c r="AE119" i="164"/>
  <c r="AG119" i="164" s="1"/>
  <c r="AD119" i="164"/>
  <c r="AF119" i="164" s="1"/>
  <c r="AH119" i="164" s="1"/>
  <c r="AE127" i="164"/>
  <c r="AG127" i="164" s="1"/>
  <c r="AD127" i="164"/>
  <c r="AF127" i="164" s="1"/>
  <c r="AH127" i="164" s="1"/>
  <c r="AE135" i="164"/>
  <c r="AG135" i="164" s="1"/>
  <c r="AD135" i="164"/>
  <c r="AF135" i="164" s="1"/>
  <c r="AH135" i="164" s="1"/>
  <c r="AE143" i="164"/>
  <c r="AG143" i="164" s="1"/>
  <c r="AD143" i="164"/>
  <c r="AF143" i="164" s="1"/>
  <c r="AH143" i="164" s="1"/>
  <c r="AE151" i="164"/>
  <c r="AG151" i="164" s="1"/>
  <c r="AD151" i="164"/>
  <c r="AF151" i="164" s="1"/>
  <c r="AH151" i="164" s="1"/>
  <c r="AE159" i="164"/>
  <c r="AG159" i="164" s="1"/>
  <c r="AD159" i="164"/>
  <c r="AF159" i="164" s="1"/>
  <c r="AH159" i="164" s="1"/>
  <c r="AE167" i="164"/>
  <c r="AG167" i="164" s="1"/>
  <c r="AD167" i="164"/>
  <c r="AF167" i="164" s="1"/>
  <c r="AH167" i="164" s="1"/>
  <c r="AE175" i="164"/>
  <c r="AG175" i="164" s="1"/>
  <c r="AD175" i="164"/>
  <c r="AF175" i="164" s="1"/>
  <c r="AH175" i="164" s="1"/>
  <c r="AE183" i="164"/>
  <c r="AG183" i="164" s="1"/>
  <c r="AD183" i="164"/>
  <c r="AF183" i="164" s="1"/>
  <c r="AH183" i="164" s="1"/>
  <c r="AE191" i="164"/>
  <c r="AG191" i="164" s="1"/>
  <c r="AD191" i="164"/>
  <c r="AF191" i="164" s="1"/>
  <c r="AH191" i="164" s="1"/>
  <c r="AE199" i="164"/>
  <c r="AG199" i="164" s="1"/>
  <c r="AD199" i="164"/>
  <c r="AF199" i="164" s="1"/>
  <c r="AH199" i="164" s="1"/>
  <c r="AE207" i="164"/>
  <c r="AG207" i="164" s="1"/>
  <c r="AD207" i="164"/>
  <c r="AF207" i="164" s="1"/>
  <c r="AH207" i="164" s="1"/>
  <c r="AD215" i="164"/>
  <c r="AF215" i="164" s="1"/>
  <c r="AH215" i="164" s="1"/>
  <c r="AE215" i="164"/>
  <c r="AG215" i="164" s="1"/>
  <c r="AD223" i="164"/>
  <c r="AF223" i="164" s="1"/>
  <c r="AH223" i="164" s="1"/>
  <c r="AE223" i="164"/>
  <c r="AG223" i="164" s="1"/>
  <c r="AD231" i="164"/>
  <c r="AF231" i="164" s="1"/>
  <c r="AH231" i="164" s="1"/>
  <c r="AE231" i="164"/>
  <c r="AG231" i="164" s="1"/>
  <c r="AD239" i="164"/>
  <c r="AF239" i="164" s="1"/>
  <c r="AH239" i="164" s="1"/>
  <c r="AE239" i="164"/>
  <c r="AG239" i="164" s="1"/>
  <c r="AD247" i="164"/>
  <c r="AF247" i="164" s="1"/>
  <c r="AH247" i="164" s="1"/>
  <c r="AE247" i="164"/>
  <c r="AG247" i="164" s="1"/>
  <c r="AD255" i="164"/>
  <c r="AF255" i="164" s="1"/>
  <c r="AH255" i="164" s="1"/>
  <c r="AE255" i="164"/>
  <c r="AG255" i="164" s="1"/>
  <c r="AD263" i="164"/>
  <c r="AF263" i="164" s="1"/>
  <c r="AH263" i="164" s="1"/>
  <c r="AE263" i="164"/>
  <c r="AG263" i="164" s="1"/>
  <c r="AI210" i="164"/>
  <c r="AI218" i="164"/>
  <c r="AI226" i="164"/>
  <c r="AI234" i="164"/>
  <c r="AI242" i="164"/>
  <c r="AI250" i="164"/>
  <c r="AI258" i="164"/>
  <c r="AD26" i="164"/>
  <c r="AF26" i="164" s="1"/>
  <c r="AH26" i="164" s="1"/>
  <c r="AE26" i="164"/>
  <c r="AG26" i="164" s="1"/>
  <c r="AD66" i="164"/>
  <c r="AF66" i="164" s="1"/>
  <c r="AH66" i="164" s="1"/>
  <c r="AE66" i="164"/>
  <c r="AG66" i="164" s="1"/>
  <c r="AD160" i="164"/>
  <c r="AF160" i="164" s="1"/>
  <c r="AH160" i="164" s="1"/>
  <c r="AE160" i="164"/>
  <c r="AG160" i="164" s="1"/>
  <c r="AE32" i="164"/>
  <c r="AG32" i="164" s="1"/>
  <c r="AD32" i="164"/>
  <c r="AF32" i="164" s="1"/>
  <c r="AH32" i="164" s="1"/>
  <c r="AE104" i="164"/>
  <c r="AG104" i="164" s="1"/>
  <c r="AD104" i="164"/>
  <c r="AF104" i="164" s="1"/>
  <c r="AH104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D83" i="164"/>
  <c r="AF83" i="164" s="1"/>
  <c r="AH83" i="164" s="1"/>
  <c r="AE83" i="164"/>
  <c r="AG83" i="164" s="1"/>
  <c r="AD107" i="164"/>
  <c r="AF107" i="164" s="1"/>
  <c r="AH107" i="164" s="1"/>
  <c r="AE107" i="164"/>
  <c r="AG107" i="164" s="1"/>
  <c r="AD196" i="164"/>
  <c r="AF196" i="164" s="1"/>
  <c r="AH196" i="164" s="1"/>
  <c r="AE196" i="164"/>
  <c r="AG196" i="164" s="1"/>
  <c r="AE154" i="164"/>
  <c r="AG154" i="164" s="1"/>
  <c r="AD154" i="164"/>
  <c r="AF154" i="164" s="1"/>
  <c r="AH154" i="164" s="1"/>
  <c r="AE45" i="164"/>
  <c r="AG45" i="164" s="1"/>
  <c r="AD45" i="164"/>
  <c r="AF45" i="164" s="1"/>
  <c r="AH45" i="164" s="1"/>
  <c r="AE69" i="164"/>
  <c r="AG69" i="164" s="1"/>
  <c r="AD69" i="164"/>
  <c r="AF69" i="164" s="1"/>
  <c r="AH69" i="164" s="1"/>
  <c r="AE93" i="164"/>
  <c r="AG93" i="164" s="1"/>
  <c r="AD93" i="164"/>
  <c r="AF93" i="164" s="1"/>
  <c r="AH93" i="164" s="1"/>
  <c r="AD117" i="164"/>
  <c r="AF117" i="164" s="1"/>
  <c r="AH117" i="164" s="1"/>
  <c r="AE117" i="164"/>
  <c r="AG117" i="164" s="1"/>
  <c r="AD141" i="164"/>
  <c r="AF141" i="164" s="1"/>
  <c r="AH141" i="164" s="1"/>
  <c r="AE141" i="164"/>
  <c r="AG141" i="164" s="1"/>
  <c r="AD157" i="164"/>
  <c r="AF157" i="164" s="1"/>
  <c r="AH157" i="164" s="1"/>
  <c r="AE157" i="164"/>
  <c r="AG157" i="164" s="1"/>
  <c r="AD208" i="164"/>
  <c r="AF208" i="164" s="1"/>
  <c r="AH208" i="164" s="1"/>
  <c r="AE208" i="164"/>
  <c r="AG208" i="164" s="1"/>
  <c r="AE232" i="164"/>
  <c r="AG232" i="164" s="1"/>
  <c r="AD232" i="164"/>
  <c r="AF232" i="164" s="1"/>
  <c r="AH232" i="164" s="1"/>
  <c r="AE234" i="164"/>
  <c r="AG234" i="164" s="1"/>
  <c r="AD234" i="164"/>
  <c r="AF234" i="164" s="1"/>
  <c r="AH234" i="164" s="1"/>
  <c r="AE139" i="164"/>
  <c r="AG139" i="164" s="1"/>
  <c r="AD139" i="164"/>
  <c r="AF139" i="164" s="1"/>
  <c r="AH139" i="164" s="1"/>
  <c r="AE163" i="164"/>
  <c r="AG163" i="164" s="1"/>
  <c r="AD163" i="164"/>
  <c r="AF163" i="164" s="1"/>
  <c r="AH163" i="164" s="1"/>
  <c r="AE187" i="164"/>
  <c r="AG187" i="164" s="1"/>
  <c r="AD187" i="164"/>
  <c r="AF187" i="164" s="1"/>
  <c r="AH187" i="164" s="1"/>
  <c r="AE203" i="164"/>
  <c r="AG203" i="164" s="1"/>
  <c r="AD203" i="164"/>
  <c r="AF203" i="164" s="1"/>
  <c r="AH203" i="164" s="1"/>
  <c r="AD227" i="164"/>
  <c r="AF227" i="164" s="1"/>
  <c r="AH227" i="164" s="1"/>
  <c r="AE227" i="164"/>
  <c r="AG227" i="164" s="1"/>
  <c r="AD251" i="164"/>
  <c r="AF251" i="164" s="1"/>
  <c r="AH251" i="164" s="1"/>
  <c r="AE251" i="164"/>
  <c r="AG251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E76" i="164"/>
  <c r="AG76" i="164" s="1"/>
  <c r="AD76" i="164"/>
  <c r="AF76" i="164" s="1"/>
  <c r="AH76" i="164" s="1"/>
  <c r="AD86" i="164"/>
  <c r="AF86" i="164" s="1"/>
  <c r="AH86" i="164" s="1"/>
  <c r="AE86" i="164"/>
  <c r="AG86" i="164" s="1"/>
  <c r="AE96" i="164"/>
  <c r="AG96" i="164" s="1"/>
  <c r="AD96" i="164"/>
  <c r="AF96" i="164" s="1"/>
  <c r="AH96" i="164" s="1"/>
  <c r="AE108" i="164"/>
  <c r="AG108" i="164" s="1"/>
  <c r="AD108" i="164"/>
  <c r="AF108" i="164" s="1"/>
  <c r="AH108" i="164" s="1"/>
  <c r="AE122" i="164"/>
  <c r="AG122" i="164" s="1"/>
  <c r="AD122" i="164"/>
  <c r="AF122" i="164" s="1"/>
  <c r="AH122" i="164" s="1"/>
  <c r="AI23" i="164"/>
  <c r="AI39" i="164"/>
  <c r="AI55" i="164"/>
  <c r="AI71" i="164"/>
  <c r="AI87" i="164"/>
  <c r="AI103" i="164"/>
  <c r="AE118" i="164"/>
  <c r="AG118" i="164" s="1"/>
  <c r="AD118" i="164"/>
  <c r="AF118" i="164" s="1"/>
  <c r="AH118" i="164" s="1"/>
  <c r="AI153" i="164"/>
  <c r="AI33" i="164"/>
  <c r="AI49" i="164"/>
  <c r="AI65" i="164"/>
  <c r="AI81" i="164"/>
  <c r="AI97" i="164"/>
  <c r="AE114" i="164"/>
  <c r="AG114" i="164" s="1"/>
  <c r="AD114" i="164"/>
  <c r="AF114" i="164" s="1"/>
  <c r="AH114" i="164" s="1"/>
  <c r="AI149" i="164"/>
  <c r="AD184" i="164"/>
  <c r="AF184" i="164" s="1"/>
  <c r="AH184" i="164" s="1"/>
  <c r="AE184" i="164"/>
  <c r="AG184" i="164" s="1"/>
  <c r="AE130" i="164"/>
  <c r="AG130" i="164" s="1"/>
  <c r="AD130" i="164"/>
  <c r="AF130" i="164" s="1"/>
  <c r="AH130" i="164" s="1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D70" i="164"/>
  <c r="AF70" i="164" s="1"/>
  <c r="AH70" i="164" s="1"/>
  <c r="AE70" i="164"/>
  <c r="AG70" i="164" s="1"/>
  <c r="AE100" i="164"/>
  <c r="AG100" i="164" s="1"/>
  <c r="AD100" i="164"/>
  <c r="AF100" i="164" s="1"/>
  <c r="AH100" i="164" s="1"/>
  <c r="AI17" i="164"/>
  <c r="AI24" i="164"/>
  <c r="AI32" i="164"/>
  <c r="AI40" i="164"/>
  <c r="AI48" i="164"/>
  <c r="AI56" i="164"/>
  <c r="AI64" i="164"/>
  <c r="AI72" i="164"/>
  <c r="AI80" i="164"/>
  <c r="AI88" i="164"/>
  <c r="AI96" i="164"/>
  <c r="AI104" i="164"/>
  <c r="AE116" i="164"/>
  <c r="AG116" i="164" s="1"/>
  <c r="AD116" i="164"/>
  <c r="AF116" i="164" s="1"/>
  <c r="AH116" i="164" s="1"/>
  <c r="AI157" i="164"/>
  <c r="AD188" i="164"/>
  <c r="AF188" i="164" s="1"/>
  <c r="AH188" i="164" s="1"/>
  <c r="AE188" i="164"/>
  <c r="AG188" i="164" s="1"/>
  <c r="AD136" i="164"/>
  <c r="AF136" i="164" s="1"/>
  <c r="AH136" i="164" s="1"/>
  <c r="AE136" i="164"/>
  <c r="AG136" i="164" s="1"/>
  <c r="AD144" i="164"/>
  <c r="AF144" i="164" s="1"/>
  <c r="AH144" i="164" s="1"/>
  <c r="AE144" i="164"/>
  <c r="AG144" i="164" s="1"/>
  <c r="AD152" i="164"/>
  <c r="AF152" i="164" s="1"/>
  <c r="AH152" i="164" s="1"/>
  <c r="AE152" i="164"/>
  <c r="AG152" i="164" s="1"/>
  <c r="AI26" i="164"/>
  <c r="AI34" i="164"/>
  <c r="AI42" i="164"/>
  <c r="AI50" i="164"/>
  <c r="AI58" i="164"/>
  <c r="AI66" i="164"/>
  <c r="AI74" i="164"/>
  <c r="AI82" i="164"/>
  <c r="AI90" i="164"/>
  <c r="AI98" i="164"/>
  <c r="AI106" i="164"/>
  <c r="AI114" i="164"/>
  <c r="AI122" i="164"/>
  <c r="AI130" i="164"/>
  <c r="AI138" i="164"/>
  <c r="AI146" i="164"/>
  <c r="AI154" i="164"/>
  <c r="AI167" i="164"/>
  <c r="AI183" i="164"/>
  <c r="AI199" i="164"/>
  <c r="AI215" i="164"/>
  <c r="AI251" i="164"/>
  <c r="AD115" i="164"/>
  <c r="AF115" i="164" s="1"/>
  <c r="AH115" i="164" s="1"/>
  <c r="AE115" i="164"/>
  <c r="AG115" i="164" s="1"/>
  <c r="AI127" i="164"/>
  <c r="AI143" i="164"/>
  <c r="AE158" i="164"/>
  <c r="AG158" i="164" s="1"/>
  <c r="AD158" i="164"/>
  <c r="AF158" i="164" s="1"/>
  <c r="AH158" i="164" s="1"/>
  <c r="AE166" i="164"/>
  <c r="AG166" i="164" s="1"/>
  <c r="AD166" i="164"/>
  <c r="AF166" i="164" s="1"/>
  <c r="AH166" i="164" s="1"/>
  <c r="AE174" i="164"/>
  <c r="AG174" i="164" s="1"/>
  <c r="AD174" i="164"/>
  <c r="AF174" i="164" s="1"/>
  <c r="AH174" i="164" s="1"/>
  <c r="AE182" i="164"/>
  <c r="AG182" i="164" s="1"/>
  <c r="AD182" i="164"/>
  <c r="AF182" i="164" s="1"/>
  <c r="AH182" i="164" s="1"/>
  <c r="AE190" i="164"/>
  <c r="AG190" i="164" s="1"/>
  <c r="AD190" i="164"/>
  <c r="AF190" i="164" s="1"/>
  <c r="AH190" i="164" s="1"/>
  <c r="AE198" i="164"/>
  <c r="AG198" i="164" s="1"/>
  <c r="AD198" i="164"/>
  <c r="AF198" i="164" s="1"/>
  <c r="AH198" i="164" s="1"/>
  <c r="AE206" i="164"/>
  <c r="AG206" i="164" s="1"/>
  <c r="AD206" i="164"/>
  <c r="AF206" i="164" s="1"/>
  <c r="AH206" i="164" s="1"/>
  <c r="AE216" i="164"/>
  <c r="AG216" i="164" s="1"/>
  <c r="AD216" i="164"/>
  <c r="AF216" i="164" s="1"/>
  <c r="AH216" i="164" s="1"/>
  <c r="AI231" i="164"/>
  <c r="AI263" i="164"/>
  <c r="AE228" i="164"/>
  <c r="AG228" i="164" s="1"/>
  <c r="AD228" i="164"/>
  <c r="AF228" i="164" s="1"/>
  <c r="AH228" i="164" s="1"/>
  <c r="AE244" i="164"/>
  <c r="AG244" i="164" s="1"/>
  <c r="AD244" i="164"/>
  <c r="AF244" i="164" s="1"/>
  <c r="AH244" i="164" s="1"/>
  <c r="AE260" i="164"/>
  <c r="AG260" i="164" s="1"/>
  <c r="AD260" i="164"/>
  <c r="AF260" i="164" s="1"/>
  <c r="AH260" i="164" s="1"/>
  <c r="AD165" i="164"/>
  <c r="AF165" i="164" s="1"/>
  <c r="AH165" i="164" s="1"/>
  <c r="AE165" i="164"/>
  <c r="AG165" i="164" s="1"/>
  <c r="AD173" i="164"/>
  <c r="AF173" i="164" s="1"/>
  <c r="AH173" i="164" s="1"/>
  <c r="AE173" i="164"/>
  <c r="AG173" i="164" s="1"/>
  <c r="AD181" i="164"/>
  <c r="AF181" i="164" s="1"/>
  <c r="AH181" i="164" s="1"/>
  <c r="AE181" i="164"/>
  <c r="AG181" i="164" s="1"/>
  <c r="AD189" i="164"/>
  <c r="AF189" i="164" s="1"/>
  <c r="AH189" i="164" s="1"/>
  <c r="AE189" i="164"/>
  <c r="AG189" i="164" s="1"/>
  <c r="AD197" i="164"/>
  <c r="AF197" i="164" s="1"/>
  <c r="AH197" i="164" s="1"/>
  <c r="AE197" i="164"/>
  <c r="AG197" i="164" s="1"/>
  <c r="AD205" i="164"/>
  <c r="AF205" i="164" s="1"/>
  <c r="AH205" i="164" s="1"/>
  <c r="AE205" i="164"/>
  <c r="AG205" i="164" s="1"/>
  <c r="AE214" i="164"/>
  <c r="AG214" i="164" s="1"/>
  <c r="AD214" i="164"/>
  <c r="AF214" i="164" s="1"/>
  <c r="AH214" i="164" s="1"/>
  <c r="AE230" i="164"/>
  <c r="AG230" i="164" s="1"/>
  <c r="AD230" i="164"/>
  <c r="AF230" i="164" s="1"/>
  <c r="AH230" i="164" s="1"/>
  <c r="AE246" i="164"/>
  <c r="AG246" i="164" s="1"/>
  <c r="AD246" i="164"/>
  <c r="AF246" i="164" s="1"/>
  <c r="AH246" i="164" s="1"/>
  <c r="AE262" i="164"/>
  <c r="AG262" i="164" s="1"/>
  <c r="AD262" i="164"/>
  <c r="AF262" i="164" s="1"/>
  <c r="AH262" i="164" s="1"/>
  <c r="AI120" i="164"/>
  <c r="AI128" i="164"/>
  <c r="AI136" i="164"/>
  <c r="AI144" i="164"/>
  <c r="AI152" i="164"/>
  <c r="AI160" i="164"/>
  <c r="AI168" i="164"/>
  <c r="AI176" i="164"/>
  <c r="AI184" i="164"/>
  <c r="AI192" i="164"/>
  <c r="AI200" i="164"/>
  <c r="AI208" i="164"/>
  <c r="AI216" i="164"/>
  <c r="AI224" i="164"/>
  <c r="AI232" i="164"/>
  <c r="AI240" i="164"/>
  <c r="AI248" i="164"/>
  <c r="AI256" i="164"/>
  <c r="AI264" i="164"/>
  <c r="AD213" i="164"/>
  <c r="AF213" i="164" s="1"/>
  <c r="AH213" i="164" s="1"/>
  <c r="AE213" i="164"/>
  <c r="AG213" i="164" s="1"/>
  <c r="AD221" i="164"/>
  <c r="AF221" i="164" s="1"/>
  <c r="AH221" i="164" s="1"/>
  <c r="AE221" i="164"/>
  <c r="AG221" i="164" s="1"/>
  <c r="AD229" i="164"/>
  <c r="AF229" i="164" s="1"/>
  <c r="AH229" i="164" s="1"/>
  <c r="AE229" i="164"/>
  <c r="AG229" i="164" s="1"/>
  <c r="AD237" i="164"/>
  <c r="AF237" i="164" s="1"/>
  <c r="AH237" i="164" s="1"/>
  <c r="AE237" i="164"/>
  <c r="AG237" i="164" s="1"/>
  <c r="AD245" i="164"/>
  <c r="AF245" i="164" s="1"/>
  <c r="AH245" i="164" s="1"/>
  <c r="AE245" i="164"/>
  <c r="AG245" i="164" s="1"/>
  <c r="AD253" i="164"/>
  <c r="AF253" i="164" s="1"/>
  <c r="AH253" i="164" s="1"/>
  <c r="AE253" i="164"/>
  <c r="AG253" i="164" s="1"/>
  <c r="AD261" i="164"/>
  <c r="AF261" i="164" s="1"/>
  <c r="AH261" i="164" s="1"/>
  <c r="AE261" i="164"/>
  <c r="AG261" i="164" s="1"/>
  <c r="AI42" i="167" l="1"/>
  <c r="AI92" i="167"/>
  <c r="AI183" i="167"/>
  <c r="AI193" i="167"/>
  <c r="AI209" i="167"/>
  <c r="AI225" i="167"/>
  <c r="AI241" i="167"/>
  <c r="AI257" i="167"/>
  <c r="AI139" i="167"/>
  <c r="AI117" i="167"/>
  <c r="AI133" i="167"/>
  <c r="AI149" i="167"/>
  <c r="AI165" i="167"/>
  <c r="AI181" i="167"/>
  <c r="AI261" i="167"/>
  <c r="AI131" i="167"/>
  <c r="AI203" i="167"/>
  <c r="AI235" i="167"/>
  <c r="AI251" i="167"/>
  <c r="AI108" i="167"/>
  <c r="AI26" i="167"/>
  <c r="AI74" i="167"/>
  <c r="AI44" i="167"/>
  <c r="AI219" i="167"/>
  <c r="Q101" i="164"/>
  <c r="E101" i="164"/>
  <c r="I95" i="152"/>
  <c r="L101" i="164"/>
  <c r="I56" i="152"/>
  <c r="E62" i="164"/>
  <c r="L62" i="164"/>
  <c r="Q62" i="164"/>
  <c r="Q137" i="164"/>
  <c r="E137" i="164"/>
  <c r="I131" i="152"/>
  <c r="L137" i="164"/>
  <c r="Q56" i="164"/>
  <c r="I50" i="152"/>
  <c r="E56" i="164"/>
  <c r="L56" i="164"/>
  <c r="I85" i="152"/>
  <c r="E91" i="164"/>
  <c r="L91" i="164"/>
  <c r="Q91" i="164"/>
  <c r="E67" i="164"/>
  <c r="I61" i="152"/>
  <c r="Q67" i="164"/>
  <c r="L67" i="164"/>
  <c r="L61" i="164"/>
  <c r="Q61" i="164"/>
  <c r="I55" i="152"/>
  <c r="E61" i="164"/>
  <c r="L22" i="164"/>
  <c r="E22" i="164"/>
  <c r="I16" i="152"/>
  <c r="Q22" i="164"/>
  <c r="E17" i="164"/>
  <c r="I11" i="152"/>
  <c r="Q17" i="164"/>
  <c r="L17" i="164"/>
  <c r="I147" i="152"/>
  <c r="L153" i="164"/>
  <c r="Q153" i="164"/>
  <c r="E153" i="164"/>
  <c r="L105" i="164"/>
  <c r="E105" i="164"/>
  <c r="I99" i="152"/>
  <c r="Q105" i="164"/>
  <c r="E24" i="164"/>
  <c r="L24" i="164"/>
  <c r="Q24" i="164"/>
  <c r="I18" i="152"/>
  <c r="I42" i="152"/>
  <c r="E48" i="164"/>
  <c r="Q48" i="164"/>
  <c r="L48" i="164"/>
  <c r="I178" i="152"/>
  <c r="E184" i="164"/>
  <c r="Q184" i="164"/>
  <c r="L184" i="164"/>
  <c r="L30" i="164"/>
  <c r="Q30" i="164"/>
  <c r="I24" i="152"/>
  <c r="E30" i="164"/>
  <c r="L216" i="164"/>
  <c r="E216" i="164"/>
  <c r="I210" i="152"/>
  <c r="Q216" i="164"/>
  <c r="I72" i="152"/>
  <c r="L78" i="164"/>
  <c r="Q78" i="164"/>
  <c r="E78" i="164"/>
  <c r="Q43" i="164"/>
  <c r="E43" i="164"/>
  <c r="I37" i="152"/>
  <c r="L43" i="164"/>
  <c r="I59" i="152"/>
  <c r="L65" i="164"/>
  <c r="Q65" i="164"/>
  <c r="E65" i="164"/>
  <c r="I140" i="152"/>
  <c r="L146" i="164"/>
  <c r="Q146" i="164"/>
  <c r="E146" i="164"/>
  <c r="I206" i="152"/>
  <c r="L212" i="164"/>
  <c r="Q212" i="164"/>
  <c r="E212" i="164"/>
  <c r="Q149" i="164"/>
  <c r="E149" i="164"/>
  <c r="I143" i="152"/>
  <c r="L149" i="164"/>
  <c r="I194" i="152"/>
  <c r="Q200" i="164"/>
  <c r="L200" i="164"/>
  <c r="E200" i="164"/>
  <c r="I26" i="152"/>
  <c r="Q32" i="164"/>
  <c r="L32" i="164"/>
  <c r="E32" i="164"/>
  <c r="E129" i="164"/>
  <c r="Q129" i="164"/>
  <c r="L129" i="164"/>
  <c r="I123" i="152"/>
  <c r="L96" i="164"/>
  <c r="E96" i="164"/>
  <c r="I90" i="152"/>
  <c r="Q96" i="164"/>
  <c r="E240" i="164"/>
  <c r="I234" i="152"/>
  <c r="Q240" i="164"/>
  <c r="L240" i="164"/>
  <c r="L210" i="164"/>
  <c r="Q210" i="164"/>
  <c r="I204" i="152"/>
  <c r="E210" i="164"/>
  <c r="Q60" i="164"/>
  <c r="E60" i="164"/>
  <c r="I54" i="152"/>
  <c r="L60" i="164"/>
  <c r="Q206" i="164"/>
  <c r="E206" i="164"/>
  <c r="I200" i="152"/>
  <c r="L206" i="164"/>
  <c r="I196" i="152"/>
  <c r="E202" i="164"/>
  <c r="L202" i="164"/>
  <c r="Q202" i="164"/>
  <c r="Q188" i="164"/>
  <c r="L188" i="164"/>
  <c r="E188" i="164"/>
  <c r="M188" i="164" s="1"/>
  <c r="I182" i="152"/>
  <c r="I250" i="152"/>
  <c r="L256" i="164"/>
  <c r="Q256" i="164"/>
  <c r="E256" i="164"/>
  <c r="E57" i="164"/>
  <c r="I51" i="152"/>
  <c r="Q57" i="164"/>
  <c r="L57" i="164"/>
  <c r="E25" i="164"/>
  <c r="I19" i="152"/>
  <c r="Q25" i="164"/>
  <c r="L25" i="164"/>
  <c r="I70" i="152"/>
  <c r="E76" i="164"/>
  <c r="L76" i="164"/>
  <c r="Q76" i="164"/>
  <c r="Q158" i="164"/>
  <c r="L158" i="164"/>
  <c r="I152" i="152"/>
  <c r="E158" i="164"/>
  <c r="Q192" i="164"/>
  <c r="E192" i="164"/>
  <c r="I186" i="152"/>
  <c r="L192" i="164"/>
  <c r="I63" i="152"/>
  <c r="L69" i="164"/>
  <c r="Q69" i="164"/>
  <c r="E69" i="164"/>
  <c r="I162" i="152"/>
  <c r="Q168" i="164"/>
  <c r="L168" i="164"/>
  <c r="E168" i="164"/>
  <c r="I12" i="152"/>
  <c r="L18" i="164"/>
  <c r="E18" i="164"/>
  <c r="Q18" i="164"/>
  <c r="E75" i="164"/>
  <c r="Q75" i="164"/>
  <c r="L75" i="164"/>
  <c r="I69" i="152"/>
  <c r="I184" i="152"/>
  <c r="E190" i="164"/>
  <c r="Q190" i="164"/>
  <c r="L190" i="164"/>
  <c r="I76" i="152"/>
  <c r="L82" i="164"/>
  <c r="Q82" i="164"/>
  <c r="E82" i="164"/>
  <c r="I22" i="152"/>
  <c r="L28" i="164"/>
  <c r="Q28" i="164"/>
  <c r="E28" i="164"/>
  <c r="L157" i="164"/>
  <c r="E157" i="164"/>
  <c r="I151" i="152"/>
  <c r="Q157" i="164"/>
  <c r="E89" i="164"/>
  <c r="I83" i="152"/>
  <c r="Q89" i="164"/>
  <c r="L89" i="164"/>
  <c r="Q110" i="164"/>
  <c r="E110" i="164"/>
  <c r="M110" i="164" s="1"/>
  <c r="I104" i="152"/>
  <c r="L110" i="164"/>
  <c r="E106" i="164"/>
  <c r="I100" i="152"/>
  <c r="Q106" i="164"/>
  <c r="L106" i="164"/>
  <c r="E156" i="164"/>
  <c r="I150" i="152"/>
  <c r="Q156" i="164"/>
  <c r="L156" i="164"/>
  <c r="L99" i="164"/>
  <c r="Q99" i="164"/>
  <c r="I93" i="152"/>
  <c r="E99" i="164"/>
  <c r="L64" i="164"/>
  <c r="E64" i="164"/>
  <c r="I58" i="152"/>
  <c r="Q64" i="164"/>
  <c r="Q176" i="164"/>
  <c r="E176" i="164"/>
  <c r="I170" i="152"/>
  <c r="L176" i="164"/>
  <c r="L77" i="164"/>
  <c r="Q77" i="164"/>
  <c r="I71" i="152"/>
  <c r="E77" i="164"/>
  <c r="Q21" i="164"/>
  <c r="L21" i="164"/>
  <c r="E21" i="164"/>
  <c r="I15" i="152"/>
  <c r="I135" i="152"/>
  <c r="Q141" i="164"/>
  <c r="L141" i="164"/>
  <c r="E141" i="164"/>
  <c r="E238" i="164"/>
  <c r="Q238" i="164"/>
  <c r="L238" i="164"/>
  <c r="I232" i="152"/>
  <c r="L23" i="164"/>
  <c r="Q23" i="164"/>
  <c r="I17" i="152"/>
  <c r="E23" i="164"/>
  <c r="L95" i="164"/>
  <c r="Q95" i="164"/>
  <c r="I89" i="152"/>
  <c r="E95" i="164"/>
  <c r="I13" i="152"/>
  <c r="E19" i="164"/>
  <c r="L19" i="164"/>
  <c r="Q19" i="164"/>
  <c r="I86" i="152"/>
  <c r="L92" i="164"/>
  <c r="Q92" i="164"/>
  <c r="E92" i="164"/>
  <c r="L41" i="164"/>
  <c r="E41" i="164"/>
  <c r="I35" i="152"/>
  <c r="Q41" i="164"/>
  <c r="Q128" i="164"/>
  <c r="E128" i="164"/>
  <c r="M128" i="164" s="1"/>
  <c r="I122" i="152"/>
  <c r="L128" i="164"/>
  <c r="E170" i="164"/>
  <c r="Q170" i="164"/>
  <c r="L170" i="164"/>
  <c r="I164" i="152"/>
  <c r="E246" i="164"/>
  <c r="Q246" i="164"/>
  <c r="L246" i="164"/>
  <c r="I240" i="152"/>
  <c r="L107" i="164"/>
  <c r="I101" i="152"/>
  <c r="E107" i="164"/>
  <c r="Q107" i="164"/>
  <c r="I41" i="152"/>
  <c r="E47" i="164"/>
  <c r="Q47" i="164"/>
  <c r="L47" i="164"/>
  <c r="E166" i="164"/>
  <c r="I160" i="152"/>
  <c r="Q166" i="164"/>
  <c r="L166" i="164"/>
  <c r="L36" i="164"/>
  <c r="Q36" i="164"/>
  <c r="I30" i="152"/>
  <c r="E36" i="164"/>
  <c r="L34" i="164"/>
  <c r="Q34" i="164"/>
  <c r="I28" i="152"/>
  <c r="E34" i="164"/>
  <c r="I188" i="152"/>
  <c r="L194" i="164"/>
  <c r="Q194" i="164"/>
  <c r="E194" i="164"/>
  <c r="Q26" i="164"/>
  <c r="I20" i="152"/>
  <c r="E26" i="164"/>
  <c r="L26" i="164"/>
  <c r="E59" i="164"/>
  <c r="I53" i="152"/>
  <c r="Q59" i="164"/>
  <c r="L59" i="164"/>
  <c r="I73" i="152"/>
  <c r="E79" i="164"/>
  <c r="M79" i="164" s="1"/>
  <c r="L79" i="164"/>
  <c r="Q79" i="164"/>
  <c r="I79" i="152"/>
  <c r="E85" i="164"/>
  <c r="L85" i="164"/>
  <c r="Q85" i="164"/>
  <c r="I106" i="152"/>
  <c r="E112" i="164"/>
  <c r="Q112" i="164"/>
  <c r="L112" i="164"/>
  <c r="I128" i="152"/>
  <c r="Q134" i="164"/>
  <c r="L134" i="164"/>
  <c r="E134" i="164"/>
  <c r="M134" i="164" s="1"/>
  <c r="I14" i="152"/>
  <c r="Q20" i="164"/>
  <c r="L20" i="164"/>
  <c r="E20" i="164"/>
  <c r="I67" i="152"/>
  <c r="Q73" i="164"/>
  <c r="L73" i="164"/>
  <c r="E73" i="164"/>
  <c r="I202" i="152"/>
  <c r="L208" i="164"/>
  <c r="Q208" i="164"/>
  <c r="E208" i="164"/>
  <c r="E138" i="164"/>
  <c r="Q138" i="164"/>
  <c r="L138" i="164"/>
  <c r="I132" i="152"/>
  <c r="I134" i="152"/>
  <c r="L140" i="164"/>
  <c r="Q140" i="164"/>
  <c r="E140" i="164"/>
  <c r="I192" i="152"/>
  <c r="E198" i="164"/>
  <c r="Q198" i="164"/>
  <c r="L198" i="164"/>
  <c r="Q154" i="164"/>
  <c r="L154" i="164"/>
  <c r="I148" i="152"/>
  <c r="E154" i="164"/>
  <c r="L53" i="164"/>
  <c r="Q53" i="164"/>
  <c r="I47" i="152"/>
  <c r="E53" i="164"/>
  <c r="Q144" i="164"/>
  <c r="E144" i="164"/>
  <c r="I138" i="152"/>
  <c r="L144" i="164"/>
  <c r="I81" i="152"/>
  <c r="Q87" i="164"/>
  <c r="L87" i="164"/>
  <c r="E87" i="164"/>
  <c r="M87" i="164" s="1"/>
  <c r="I91" i="152"/>
  <c r="L97" i="164"/>
  <c r="Q97" i="164"/>
  <c r="E97" i="164"/>
  <c r="I88" i="152"/>
  <c r="E94" i="164"/>
  <c r="L94" i="164"/>
  <c r="Q94" i="164"/>
  <c r="I49" i="152"/>
  <c r="E55" i="164"/>
  <c r="L55" i="164"/>
  <c r="Q55" i="164"/>
  <c r="Q178" i="164"/>
  <c r="L178" i="164"/>
  <c r="I172" i="152"/>
  <c r="E178" i="164"/>
  <c r="Q133" i="164"/>
  <c r="E133" i="164"/>
  <c r="I127" i="152"/>
  <c r="L133" i="164"/>
  <c r="Q174" i="164"/>
  <c r="E174" i="164"/>
  <c r="I168" i="152"/>
  <c r="L174" i="164"/>
  <c r="E83" i="164"/>
  <c r="L83" i="164"/>
  <c r="Q83" i="164"/>
  <c r="I77" i="152"/>
  <c r="I52" i="152"/>
  <c r="L58" i="164"/>
  <c r="Q58" i="164"/>
  <c r="E58" i="164"/>
  <c r="I29" i="152"/>
  <c r="E35" i="164"/>
  <c r="Q35" i="164"/>
  <c r="L35" i="164"/>
  <c r="I114" i="152"/>
  <c r="E120" i="164"/>
  <c r="Q120" i="164"/>
  <c r="L120" i="164"/>
  <c r="I254" i="152"/>
  <c r="E260" i="164"/>
  <c r="L260" i="164"/>
  <c r="Q260" i="164"/>
  <c r="Q148" i="164"/>
  <c r="I142" i="152"/>
  <c r="E148" i="164"/>
  <c r="L148" i="164"/>
  <c r="I74" i="152"/>
  <c r="E80" i="164"/>
  <c r="Q80" i="164"/>
  <c r="L80" i="164"/>
  <c r="I40" i="152"/>
  <c r="L46" i="164"/>
  <c r="Q46" i="164"/>
  <c r="E46" i="164"/>
  <c r="I27" i="152"/>
  <c r="L33" i="164"/>
  <c r="Q33" i="164"/>
  <c r="E33" i="164"/>
  <c r="E90" i="164"/>
  <c r="L90" i="164"/>
  <c r="Q90" i="164"/>
  <c r="I84" i="152"/>
  <c r="I108" i="152"/>
  <c r="E114" i="164"/>
  <c r="L114" i="164"/>
  <c r="Q114" i="164"/>
  <c r="L100" i="164"/>
  <c r="Q100" i="164"/>
  <c r="I94" i="152"/>
  <c r="E100" i="164"/>
  <c r="L250" i="164"/>
  <c r="Q250" i="164"/>
  <c r="I244" i="152"/>
  <c r="E250" i="164"/>
  <c r="Q126" i="164"/>
  <c r="L126" i="164"/>
  <c r="I120" i="152"/>
  <c r="E126" i="164"/>
  <c r="I33" i="152"/>
  <c r="L39" i="164"/>
  <c r="Q39" i="164"/>
  <c r="E39" i="164"/>
  <c r="I102" i="152"/>
  <c r="E108" i="164"/>
  <c r="L108" i="164"/>
  <c r="Q108" i="164"/>
  <c r="E145" i="164"/>
  <c r="I139" i="152"/>
  <c r="Q145" i="164"/>
  <c r="L145" i="164"/>
  <c r="I230" i="152"/>
  <c r="E236" i="164"/>
  <c r="Q236" i="164"/>
  <c r="L236" i="164"/>
  <c r="L66" i="164"/>
  <c r="Q66" i="164"/>
  <c r="I60" i="152"/>
  <c r="E66" i="164"/>
  <c r="Q162" i="164"/>
  <c r="E162" i="164"/>
  <c r="I156" i="152"/>
  <c r="L162" i="164"/>
  <c r="I43" i="152"/>
  <c r="Q49" i="164"/>
  <c r="L49" i="164"/>
  <c r="E49" i="164"/>
  <c r="I78" i="152"/>
  <c r="E84" i="164"/>
  <c r="L84" i="164"/>
  <c r="Q84" i="164"/>
  <c r="I64" i="152"/>
  <c r="E70" i="164"/>
  <c r="Q70" i="164"/>
  <c r="L70" i="164"/>
  <c r="Q172" i="164"/>
  <c r="L172" i="164"/>
  <c r="I166" i="152"/>
  <c r="E172" i="164"/>
  <c r="L44" i="164"/>
  <c r="Q44" i="164"/>
  <c r="I38" i="152"/>
  <c r="E44" i="164"/>
  <c r="M44" i="164" s="1"/>
  <c r="L252" i="164"/>
  <c r="E252" i="164"/>
  <c r="I246" i="152"/>
  <c r="Q252" i="164"/>
  <c r="E234" i="164"/>
  <c r="I228" i="152"/>
  <c r="Q234" i="164"/>
  <c r="L234" i="164"/>
  <c r="I92" i="152"/>
  <c r="E98" i="164"/>
  <c r="L98" i="164"/>
  <c r="Q98" i="164"/>
  <c r="I31" i="152"/>
  <c r="L37" i="164"/>
  <c r="Q37" i="164"/>
  <c r="E37" i="164"/>
  <c r="I218" i="152"/>
  <c r="L224" i="164"/>
  <c r="Q224" i="164"/>
  <c r="E224" i="164"/>
  <c r="E182" i="164"/>
  <c r="Q182" i="164"/>
  <c r="L182" i="164"/>
  <c r="I176" i="152"/>
  <c r="E242" i="164"/>
  <c r="Q242" i="164"/>
  <c r="L242" i="164"/>
  <c r="I236" i="152"/>
  <c r="I98" i="152"/>
  <c r="E104" i="164"/>
  <c r="Q104" i="164"/>
  <c r="L104" i="164"/>
  <c r="Q27" i="164"/>
  <c r="L27" i="164"/>
  <c r="E27" i="164"/>
  <c r="I21" i="152"/>
  <c r="Q136" i="164"/>
  <c r="L136" i="164"/>
  <c r="I130" i="152"/>
  <c r="E136" i="164"/>
  <c r="L31" i="164"/>
  <c r="Q31" i="164"/>
  <c r="I25" i="152"/>
  <c r="E31" i="164"/>
  <c r="Q160" i="164"/>
  <c r="E160" i="164"/>
  <c r="I154" i="152"/>
  <c r="L160" i="164"/>
  <c r="L111" i="164"/>
  <c r="I105" i="152"/>
  <c r="E111" i="164"/>
  <c r="Q111" i="164"/>
  <c r="Q50" i="164"/>
  <c r="E50" i="164"/>
  <c r="I44" i="152"/>
  <c r="L50" i="164"/>
  <c r="E88" i="164"/>
  <c r="L88" i="164"/>
  <c r="Q88" i="164"/>
  <c r="I82" i="152"/>
  <c r="I180" i="152"/>
  <c r="Q186" i="164"/>
  <c r="L186" i="164"/>
  <c r="E186" i="164"/>
  <c r="L86" i="164"/>
  <c r="I80" i="152"/>
  <c r="E86" i="164"/>
  <c r="M86" i="164" s="1"/>
  <c r="Q86" i="164"/>
  <c r="I158" i="152"/>
  <c r="E164" i="164"/>
  <c r="L164" i="164"/>
  <c r="Q164" i="164"/>
  <c r="L45" i="164"/>
  <c r="Q45" i="164"/>
  <c r="I39" i="152"/>
  <c r="E45" i="164"/>
  <c r="L125" i="164"/>
  <c r="Q125" i="164"/>
  <c r="I119" i="152"/>
  <c r="E125" i="164"/>
  <c r="L68" i="164"/>
  <c r="Q68" i="164"/>
  <c r="I62" i="152"/>
  <c r="E68" i="164"/>
  <c r="Q204" i="164"/>
  <c r="L204" i="164"/>
  <c r="E204" i="164"/>
  <c r="I198" i="152"/>
  <c r="L262" i="164"/>
  <c r="I256" i="152"/>
  <c r="E262" i="164"/>
  <c r="M262" i="164" s="1"/>
  <c r="Q262" i="164"/>
  <c r="Q42" i="164"/>
  <c r="L42" i="164"/>
  <c r="E42" i="164"/>
  <c r="I36" i="152"/>
  <c r="L71" i="164"/>
  <c r="Q71" i="164"/>
  <c r="I65" i="152"/>
  <c r="E71" i="164"/>
  <c r="Q244" i="164"/>
  <c r="I238" i="152"/>
  <c r="E244" i="164"/>
  <c r="L244" i="164"/>
  <c r="I258" i="152"/>
  <c r="E264" i="164"/>
  <c r="L264" i="164"/>
  <c r="Q264" i="164"/>
  <c r="I97" i="152"/>
  <c r="E103" i="164"/>
  <c r="Q103" i="164"/>
  <c r="L103" i="164"/>
  <c r="E218" i="164"/>
  <c r="I212" i="152"/>
  <c r="Q218" i="164"/>
  <c r="L218" i="164"/>
  <c r="I190" i="152"/>
  <c r="E196" i="164"/>
  <c r="L196" i="164"/>
  <c r="Q196" i="164"/>
  <c r="L230" i="164"/>
  <c r="I224" i="152"/>
  <c r="E230" i="164"/>
  <c r="Q230" i="164"/>
  <c r="E116" i="164"/>
  <c r="I110" i="152"/>
  <c r="Q116" i="164"/>
  <c r="L116" i="164"/>
  <c r="I214" i="152"/>
  <c r="E220" i="164"/>
  <c r="L220" i="164"/>
  <c r="Q220" i="164"/>
  <c r="Q214" i="164"/>
  <c r="I208" i="152"/>
  <c r="E214" i="164"/>
  <c r="L214" i="164"/>
  <c r="L226" i="164"/>
  <c r="Q226" i="164"/>
  <c r="I220" i="152"/>
  <c r="E226" i="164"/>
  <c r="M226" i="164" s="1"/>
  <c r="Q38" i="164"/>
  <c r="L38" i="164"/>
  <c r="I32" i="152"/>
  <c r="E38" i="164"/>
  <c r="L254" i="164"/>
  <c r="Q254" i="164"/>
  <c r="I248" i="152"/>
  <c r="E254" i="164"/>
  <c r="Q40" i="164"/>
  <c r="L40" i="164"/>
  <c r="I34" i="152"/>
  <c r="E40" i="164"/>
  <c r="L93" i="164"/>
  <c r="Q93" i="164"/>
  <c r="I87" i="152"/>
  <c r="E93" i="164"/>
  <c r="L209" i="164"/>
  <c r="I203" i="152"/>
  <c r="E209" i="164"/>
  <c r="Q209" i="164"/>
  <c r="L258" i="164"/>
  <c r="I252" i="152"/>
  <c r="E258" i="164"/>
  <c r="Q258" i="164"/>
  <c r="E74" i="164"/>
  <c r="I68" i="152"/>
  <c r="Q74" i="164"/>
  <c r="L74" i="164"/>
  <c r="E122" i="164"/>
  <c r="I116" i="152"/>
  <c r="Q122" i="164"/>
  <c r="L122" i="164"/>
  <c r="E124" i="164"/>
  <c r="I118" i="152"/>
  <c r="Q124" i="164"/>
  <c r="L124" i="164"/>
  <c r="M124" i="164" s="1"/>
  <c r="Q54" i="164"/>
  <c r="L54" i="164"/>
  <c r="I48" i="152"/>
  <c r="E54" i="164"/>
  <c r="Q130" i="164"/>
  <c r="I124" i="152"/>
  <c r="E130" i="164"/>
  <c r="L130" i="164"/>
  <c r="L222" i="164"/>
  <c r="I216" i="152"/>
  <c r="E222" i="164"/>
  <c r="Q222" i="164"/>
  <c r="Q132" i="164"/>
  <c r="I126" i="152"/>
  <c r="E132" i="164"/>
  <c r="L132" i="164"/>
  <c r="Q81" i="164"/>
  <c r="L81" i="164"/>
  <c r="E81" i="164"/>
  <c r="I75" i="152"/>
  <c r="L142" i="164"/>
  <c r="Q142" i="164"/>
  <c r="I136" i="152"/>
  <c r="E142" i="164"/>
  <c r="L29" i="164"/>
  <c r="Q29" i="164"/>
  <c r="I23" i="152"/>
  <c r="E29" i="164"/>
  <c r="L121" i="164"/>
  <c r="Q121" i="164"/>
  <c r="I115" i="152"/>
  <c r="E121" i="164"/>
  <c r="L51" i="164"/>
  <c r="Q51" i="164"/>
  <c r="I45" i="152"/>
  <c r="E51" i="164"/>
  <c r="Q152" i="164"/>
  <c r="L152" i="164"/>
  <c r="I146" i="152"/>
  <c r="E152" i="164"/>
  <c r="L228" i="164"/>
  <c r="Q228" i="164"/>
  <c r="I222" i="152"/>
  <c r="E228" i="164"/>
  <c r="L63" i="164"/>
  <c r="I57" i="152"/>
  <c r="E63" i="164"/>
  <c r="Q63" i="164"/>
  <c r="Q248" i="164"/>
  <c r="I242" i="152"/>
  <c r="E248" i="164"/>
  <c r="L248" i="164"/>
  <c r="I66" i="152"/>
  <c r="E72" i="164"/>
  <c r="Q72" i="164"/>
  <c r="L72" i="164"/>
  <c r="I112" i="152"/>
  <c r="E118" i="164"/>
  <c r="L118" i="164"/>
  <c r="Q118" i="164"/>
  <c r="L109" i="164"/>
  <c r="Q109" i="164"/>
  <c r="I103" i="152"/>
  <c r="E109" i="164"/>
  <c r="Q232" i="164"/>
  <c r="I226" i="152"/>
  <c r="E232" i="164"/>
  <c r="L232" i="164"/>
  <c r="Q150" i="164"/>
  <c r="L150" i="164"/>
  <c r="E150" i="164"/>
  <c r="I144" i="152"/>
  <c r="L52" i="164"/>
  <c r="Q52" i="164"/>
  <c r="I46" i="152"/>
  <c r="E52" i="164"/>
  <c r="Q102" i="164"/>
  <c r="L102" i="164"/>
  <c r="I96" i="152"/>
  <c r="E102" i="164"/>
  <c r="M102" i="164" s="1"/>
  <c r="L180" i="164"/>
  <c r="Q180" i="164"/>
  <c r="I174" i="152"/>
  <c r="E180" i="164"/>
  <c r="Q16" i="164"/>
  <c r="AA23" i="168"/>
  <c r="AA26" i="168"/>
  <c r="K26" i="167"/>
  <c r="K58" i="167"/>
  <c r="K90" i="167"/>
  <c r="K153" i="167"/>
  <c r="K52" i="167"/>
  <c r="K203" i="167"/>
  <c r="K145" i="167"/>
  <c r="K125" i="167"/>
  <c r="K255" i="167"/>
  <c r="K80" i="167"/>
  <c r="K263" i="167"/>
  <c r="K201" i="167"/>
  <c r="K233" i="167"/>
  <c r="K30" i="167"/>
  <c r="K62" i="167"/>
  <c r="K215" i="167"/>
  <c r="K28" i="167"/>
  <c r="K117" i="167"/>
  <c r="K173" i="167"/>
  <c r="K24" i="167"/>
  <c r="K88" i="167"/>
  <c r="K189" i="167"/>
  <c r="K221" i="167"/>
  <c r="K253" i="167"/>
  <c r="K34" i="167"/>
  <c r="K66" i="167"/>
  <c r="K199" i="167"/>
  <c r="K185" i="167"/>
  <c r="K68" i="167"/>
  <c r="K235" i="167"/>
  <c r="K177" i="167"/>
  <c r="K157" i="167"/>
  <c r="K32" i="167"/>
  <c r="K133" i="167"/>
  <c r="K102" i="167"/>
  <c r="K209" i="167"/>
  <c r="K241" i="167"/>
  <c r="K38" i="167"/>
  <c r="K70" i="167"/>
  <c r="K247" i="167"/>
  <c r="K44" i="167"/>
  <c r="K181" i="167"/>
  <c r="K98" i="167"/>
  <c r="K259" i="167"/>
  <c r="K207" i="167"/>
  <c r="K40" i="167"/>
  <c r="K165" i="167"/>
  <c r="K94" i="167"/>
  <c r="K197" i="167"/>
  <c r="K229" i="167"/>
  <c r="K42" i="167"/>
  <c r="K74" i="167"/>
  <c r="K231" i="167"/>
  <c r="K20" i="167"/>
  <c r="K84" i="167"/>
  <c r="K191" i="167"/>
  <c r="K48" i="167"/>
  <c r="K195" i="167"/>
  <c r="K113" i="167"/>
  <c r="K217" i="167"/>
  <c r="K249" i="167"/>
  <c r="K46" i="167"/>
  <c r="K78" i="167"/>
  <c r="K137" i="167"/>
  <c r="K60" i="167"/>
  <c r="K219" i="167"/>
  <c r="K129" i="167"/>
  <c r="K265" i="167"/>
  <c r="K239" i="167"/>
  <c r="K56" i="167"/>
  <c r="K211" i="167"/>
  <c r="K110" i="167"/>
  <c r="K205" i="167"/>
  <c r="K237" i="167"/>
  <c r="K50" i="167"/>
  <c r="K82" i="167"/>
  <c r="K121" i="167"/>
  <c r="K36" i="167"/>
  <c r="K149" i="167"/>
  <c r="K106" i="167"/>
  <c r="K261" i="167"/>
  <c r="K223" i="167"/>
  <c r="K64" i="167"/>
  <c r="K227" i="167"/>
  <c r="K193" i="167"/>
  <c r="K225" i="167"/>
  <c r="K257" i="167"/>
  <c r="K22" i="167"/>
  <c r="K54" i="167"/>
  <c r="K86" i="167"/>
  <c r="K169" i="167"/>
  <c r="K76" i="167"/>
  <c r="K251" i="167"/>
  <c r="K161" i="167"/>
  <c r="K141" i="167"/>
  <c r="K18" i="167"/>
  <c r="K72" i="167"/>
  <c r="K243" i="167"/>
  <c r="K213" i="167"/>
  <c r="K245" i="167"/>
  <c r="K16" i="167"/>
  <c r="I10" i="156" s="1"/>
  <c r="K24" i="166"/>
  <c r="K40" i="166"/>
  <c r="K56" i="166"/>
  <c r="K72" i="166"/>
  <c r="K54" i="166"/>
  <c r="K257" i="166"/>
  <c r="K18" i="166"/>
  <c r="K110" i="166"/>
  <c r="K213" i="166"/>
  <c r="K253" i="166"/>
  <c r="K62" i="166"/>
  <c r="K209" i="166"/>
  <c r="K58" i="166"/>
  <c r="K225" i="166"/>
  <c r="K28" i="166"/>
  <c r="K44" i="166"/>
  <c r="K60" i="166"/>
  <c r="K76" i="166"/>
  <c r="K70" i="166"/>
  <c r="K34" i="166"/>
  <c r="K189" i="166"/>
  <c r="K217" i="166"/>
  <c r="K107" i="166"/>
  <c r="K233" i="166"/>
  <c r="K74" i="166"/>
  <c r="K245" i="166"/>
  <c r="K265" i="166"/>
  <c r="K32" i="166"/>
  <c r="K48" i="166"/>
  <c r="K64" i="166"/>
  <c r="K22" i="166"/>
  <c r="K241" i="166"/>
  <c r="K50" i="166"/>
  <c r="K197" i="166"/>
  <c r="K249" i="166"/>
  <c r="K30" i="166"/>
  <c r="K193" i="166"/>
  <c r="K26" i="166"/>
  <c r="K229" i="166"/>
  <c r="K237" i="166"/>
  <c r="K20" i="166"/>
  <c r="K36" i="166"/>
  <c r="K52" i="166"/>
  <c r="K68" i="166"/>
  <c r="K38" i="166"/>
  <c r="K66" i="166"/>
  <c r="K205" i="166"/>
  <c r="K221" i="166"/>
  <c r="K46" i="166"/>
  <c r="K201" i="166"/>
  <c r="K42" i="166"/>
  <c r="K261" i="166"/>
  <c r="K16" i="166"/>
  <c r="AI96" i="167"/>
  <c r="AI112" i="167"/>
  <c r="AI32" i="167"/>
  <c r="AI48" i="167"/>
  <c r="AI64" i="167"/>
  <c r="AI80" i="167"/>
  <c r="AI191" i="167"/>
  <c r="AI207" i="167"/>
  <c r="AI223" i="167"/>
  <c r="AI239" i="167"/>
  <c r="AI255" i="167"/>
  <c r="AI104" i="167"/>
  <c r="AI24" i="167"/>
  <c r="AI40" i="167"/>
  <c r="AI56" i="167"/>
  <c r="AI72" i="167"/>
  <c r="AI88" i="167"/>
  <c r="AI199" i="167"/>
  <c r="AI215" i="167"/>
  <c r="AI231" i="167"/>
  <c r="AI247" i="167"/>
  <c r="AI34" i="167"/>
  <c r="AI50" i="167"/>
  <c r="AI66" i="167"/>
  <c r="AI82" i="167"/>
  <c r="AI18" i="167"/>
  <c r="AI263" i="167"/>
  <c r="AI60" i="167"/>
  <c r="AI76" i="167"/>
  <c r="AI163" i="167"/>
  <c r="AI171" i="167"/>
  <c r="AI125" i="167"/>
  <c r="AI141" i="167"/>
  <c r="AI157" i="167"/>
  <c r="AI173" i="167"/>
  <c r="AI115" i="167"/>
  <c r="AI179" i="167"/>
  <c r="AI123" i="167"/>
  <c r="AI187" i="167"/>
  <c r="AI197" i="167"/>
  <c r="AI213" i="167"/>
  <c r="AI229" i="167"/>
  <c r="AI245" i="167"/>
  <c r="AI147" i="167"/>
  <c r="AI155" i="167"/>
  <c r="AI189" i="167"/>
  <c r="AI205" i="167"/>
  <c r="AI221" i="167"/>
  <c r="AI237" i="167"/>
  <c r="AI253" i="167"/>
  <c r="AI143" i="167"/>
  <c r="AI167" i="167"/>
  <c r="AI121" i="167"/>
  <c r="AI137" i="167"/>
  <c r="AI153" i="167"/>
  <c r="AI169" i="167"/>
  <c r="AI185" i="167"/>
  <c r="AI265" i="167"/>
  <c r="AI175" i="167"/>
  <c r="AI135" i="167"/>
  <c r="AI113" i="167"/>
  <c r="AI129" i="167"/>
  <c r="AI145" i="167"/>
  <c r="AI161" i="167"/>
  <c r="AI177" i="167"/>
  <c r="AI127" i="167"/>
  <c r="AI151" i="167"/>
  <c r="AI201" i="167"/>
  <c r="AI217" i="167"/>
  <c r="AI233" i="167"/>
  <c r="AI249" i="167"/>
  <c r="AI30" i="167"/>
  <c r="AI46" i="167"/>
  <c r="AI62" i="167"/>
  <c r="AI78" i="167"/>
  <c r="AI22" i="167"/>
  <c r="AI38" i="167"/>
  <c r="AI54" i="167"/>
  <c r="AI70" i="167"/>
  <c r="AI86" i="167"/>
  <c r="AI100" i="167"/>
  <c r="AI20" i="167"/>
  <c r="AI36" i="167"/>
  <c r="AI52" i="167"/>
  <c r="AI68" i="167"/>
  <c r="AI84" i="167"/>
  <c r="AI195" i="167"/>
  <c r="AI211" i="167"/>
  <c r="AI227" i="167"/>
  <c r="AI243" i="167"/>
  <c r="AI259" i="167"/>
  <c r="AE266" i="165"/>
  <c r="AE267" i="165" s="1"/>
  <c r="AG16" i="165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81" i="167"/>
  <c r="AG81" i="167" s="1"/>
  <c r="AD81" i="167"/>
  <c r="AF81" i="167" s="1"/>
  <c r="AH81" i="167" s="1"/>
  <c r="AE206" i="167"/>
  <c r="AG206" i="167" s="1"/>
  <c r="AD206" i="167"/>
  <c r="AF206" i="167" s="1"/>
  <c r="AH206" i="167" s="1"/>
  <c r="AE238" i="167"/>
  <c r="AG238" i="167" s="1"/>
  <c r="AD238" i="167"/>
  <c r="AF238" i="167" s="1"/>
  <c r="AH238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75" i="167"/>
  <c r="AG75" i="167" s="1"/>
  <c r="AD75" i="167"/>
  <c r="AF75" i="167" s="1"/>
  <c r="AH75" i="167" s="1"/>
  <c r="AE91" i="167"/>
  <c r="AG91" i="167" s="1"/>
  <c r="AD91" i="167"/>
  <c r="AF91" i="167" s="1"/>
  <c r="AH91" i="167" s="1"/>
  <c r="AE210" i="167"/>
  <c r="AG210" i="167" s="1"/>
  <c r="AD210" i="167"/>
  <c r="AF210" i="167" s="1"/>
  <c r="AH210" i="167" s="1"/>
  <c r="AE242" i="167"/>
  <c r="AG242" i="167" s="1"/>
  <c r="AD242" i="167"/>
  <c r="AF242" i="167" s="1"/>
  <c r="AH242" i="167" s="1"/>
  <c r="AE19" i="167"/>
  <c r="AG19" i="167" s="1"/>
  <c r="AD19" i="167"/>
  <c r="AF19" i="167" s="1"/>
  <c r="AH19" i="167" s="1"/>
  <c r="AE99" i="167"/>
  <c r="AG99" i="167" s="1"/>
  <c r="AD99" i="167"/>
  <c r="AF99" i="167" s="1"/>
  <c r="AH99" i="167" s="1"/>
  <c r="AI23" i="167"/>
  <c r="AI31" i="167"/>
  <c r="AI39" i="167"/>
  <c r="AI47" i="167"/>
  <c r="AI55" i="167"/>
  <c r="AI63" i="167"/>
  <c r="AI71" i="167"/>
  <c r="AI79" i="167"/>
  <c r="AI87" i="167"/>
  <c r="AI95" i="167"/>
  <c r="AI103" i="167"/>
  <c r="AI111" i="167"/>
  <c r="AE93" i="167"/>
  <c r="AG93" i="167" s="1"/>
  <c r="AD93" i="167"/>
  <c r="AF93" i="167" s="1"/>
  <c r="AH93" i="167" s="1"/>
  <c r="AE101" i="167"/>
  <c r="AG101" i="167" s="1"/>
  <c r="AD101" i="167"/>
  <c r="AF101" i="167" s="1"/>
  <c r="AH101" i="167" s="1"/>
  <c r="AE109" i="167"/>
  <c r="AG109" i="167" s="1"/>
  <c r="AD109" i="167"/>
  <c r="AF109" i="167" s="1"/>
  <c r="AH109" i="167" s="1"/>
  <c r="AD118" i="167"/>
  <c r="AF118" i="167" s="1"/>
  <c r="AH118" i="167" s="1"/>
  <c r="AE118" i="167"/>
  <c r="AG118" i="167" s="1"/>
  <c r="AD126" i="167"/>
  <c r="AF126" i="167" s="1"/>
  <c r="AH126" i="167" s="1"/>
  <c r="AE126" i="167"/>
  <c r="AG126" i="167" s="1"/>
  <c r="AD134" i="167"/>
  <c r="AF134" i="167" s="1"/>
  <c r="AH134" i="167" s="1"/>
  <c r="AE134" i="167"/>
  <c r="AG134" i="167" s="1"/>
  <c r="AD142" i="167"/>
  <c r="AF142" i="167" s="1"/>
  <c r="AH142" i="167" s="1"/>
  <c r="AE142" i="167"/>
  <c r="AG142" i="167" s="1"/>
  <c r="AD150" i="167"/>
  <c r="AF150" i="167" s="1"/>
  <c r="AH150" i="167" s="1"/>
  <c r="AE150" i="167"/>
  <c r="AG150" i="167" s="1"/>
  <c r="AD158" i="167"/>
  <c r="AF158" i="167" s="1"/>
  <c r="AH158" i="167" s="1"/>
  <c r="AE158" i="167"/>
  <c r="AG158" i="167" s="1"/>
  <c r="AD166" i="167"/>
  <c r="AF166" i="167" s="1"/>
  <c r="AH166" i="167" s="1"/>
  <c r="AE166" i="167"/>
  <c r="AG166" i="167" s="1"/>
  <c r="AD174" i="167"/>
  <c r="AF174" i="167" s="1"/>
  <c r="AH174" i="167" s="1"/>
  <c r="AE174" i="167"/>
  <c r="AG174" i="167" s="1"/>
  <c r="AD182" i="167"/>
  <c r="AF182" i="167" s="1"/>
  <c r="AH182" i="167" s="1"/>
  <c r="AE182" i="167"/>
  <c r="AG182" i="167" s="1"/>
  <c r="AE192" i="167"/>
  <c r="AG192" i="167" s="1"/>
  <c r="AD192" i="167"/>
  <c r="AF192" i="167" s="1"/>
  <c r="AH192" i="167" s="1"/>
  <c r="AE208" i="167"/>
  <c r="AG208" i="167" s="1"/>
  <c r="AD208" i="167"/>
  <c r="AF208" i="167" s="1"/>
  <c r="AH208" i="167" s="1"/>
  <c r="AE224" i="167"/>
  <c r="AG224" i="167" s="1"/>
  <c r="AD224" i="167"/>
  <c r="AF224" i="167" s="1"/>
  <c r="AH224" i="167" s="1"/>
  <c r="AE240" i="167"/>
  <c r="AG240" i="167" s="1"/>
  <c r="AD240" i="167"/>
  <c r="AF240" i="167" s="1"/>
  <c r="AH240" i="167" s="1"/>
  <c r="AE256" i="167"/>
  <c r="AG256" i="167" s="1"/>
  <c r="AD256" i="167"/>
  <c r="AF256" i="167" s="1"/>
  <c r="AH256" i="167" s="1"/>
  <c r="AI21" i="167"/>
  <c r="AI29" i="167"/>
  <c r="AI37" i="167"/>
  <c r="AI45" i="167"/>
  <c r="AI53" i="167"/>
  <c r="AI61" i="167"/>
  <c r="AI69" i="167"/>
  <c r="AI77" i="167"/>
  <c r="AI85" i="167"/>
  <c r="AI93" i="167"/>
  <c r="AI101" i="167"/>
  <c r="AI109" i="167"/>
  <c r="AD119" i="167"/>
  <c r="AF119" i="167" s="1"/>
  <c r="AH119" i="167" s="1"/>
  <c r="AE119" i="167"/>
  <c r="AG119" i="167" s="1"/>
  <c r="AD127" i="167"/>
  <c r="AF127" i="167" s="1"/>
  <c r="AH127" i="167" s="1"/>
  <c r="AE127" i="167"/>
  <c r="AG127" i="167" s="1"/>
  <c r="AD135" i="167"/>
  <c r="AF135" i="167" s="1"/>
  <c r="AH135" i="167" s="1"/>
  <c r="AE135" i="167"/>
  <c r="AG135" i="167" s="1"/>
  <c r="AD143" i="167"/>
  <c r="AF143" i="167" s="1"/>
  <c r="AH143" i="167" s="1"/>
  <c r="AE143" i="167"/>
  <c r="AG143" i="167" s="1"/>
  <c r="AD151" i="167"/>
  <c r="AF151" i="167" s="1"/>
  <c r="AH151" i="167" s="1"/>
  <c r="AE151" i="167"/>
  <c r="AG151" i="167" s="1"/>
  <c r="AD159" i="167"/>
  <c r="AF159" i="167" s="1"/>
  <c r="AH159" i="167" s="1"/>
  <c r="AE159" i="167"/>
  <c r="AG159" i="167" s="1"/>
  <c r="AD167" i="167"/>
  <c r="AF167" i="167" s="1"/>
  <c r="AH167" i="167" s="1"/>
  <c r="AE167" i="167"/>
  <c r="AG167" i="167" s="1"/>
  <c r="AD175" i="167"/>
  <c r="AF175" i="167" s="1"/>
  <c r="AH175" i="167" s="1"/>
  <c r="AE175" i="167"/>
  <c r="AG175" i="167" s="1"/>
  <c r="AD183" i="167"/>
  <c r="AF183" i="167" s="1"/>
  <c r="AH183" i="167" s="1"/>
  <c r="AE183" i="167"/>
  <c r="AG183" i="167" s="1"/>
  <c r="AE264" i="167"/>
  <c r="AG264" i="167" s="1"/>
  <c r="AD264" i="167"/>
  <c r="AF264" i="167" s="1"/>
  <c r="AH264" i="167" s="1"/>
  <c r="AE113" i="167"/>
  <c r="AG113" i="167" s="1"/>
  <c r="AD113" i="167"/>
  <c r="AF113" i="167" s="1"/>
  <c r="AH113" i="167" s="1"/>
  <c r="AE121" i="167"/>
  <c r="AG121" i="167" s="1"/>
  <c r="AD121" i="167"/>
  <c r="AF121" i="167" s="1"/>
  <c r="AH121" i="167" s="1"/>
  <c r="AE129" i="167"/>
  <c r="AG129" i="167" s="1"/>
  <c r="AD129" i="167"/>
  <c r="AF129" i="167" s="1"/>
  <c r="AH129" i="167" s="1"/>
  <c r="AE137" i="167"/>
  <c r="AG137" i="167" s="1"/>
  <c r="AD137" i="167"/>
  <c r="AF137" i="167" s="1"/>
  <c r="AH137" i="167" s="1"/>
  <c r="AE145" i="167"/>
  <c r="AG145" i="167" s="1"/>
  <c r="AD145" i="167"/>
  <c r="AF145" i="167" s="1"/>
  <c r="AH145" i="167" s="1"/>
  <c r="AE153" i="167"/>
  <c r="AG153" i="167" s="1"/>
  <c r="AD153" i="167"/>
  <c r="AF153" i="167" s="1"/>
  <c r="AH153" i="167" s="1"/>
  <c r="AE161" i="167"/>
  <c r="AG161" i="167" s="1"/>
  <c r="AD161" i="167"/>
  <c r="AF161" i="167" s="1"/>
  <c r="AH161" i="167" s="1"/>
  <c r="AE169" i="167"/>
  <c r="AG169" i="167" s="1"/>
  <c r="AD169" i="167"/>
  <c r="AF169" i="167" s="1"/>
  <c r="AH169" i="167" s="1"/>
  <c r="AE177" i="167"/>
  <c r="AG177" i="167" s="1"/>
  <c r="AD177" i="167"/>
  <c r="AF177" i="167" s="1"/>
  <c r="AH177" i="167" s="1"/>
  <c r="AE185" i="167"/>
  <c r="AG185" i="167" s="1"/>
  <c r="AD185" i="167"/>
  <c r="AF185" i="167" s="1"/>
  <c r="AH185" i="167" s="1"/>
  <c r="AD193" i="167"/>
  <c r="AF193" i="167" s="1"/>
  <c r="AH193" i="167" s="1"/>
  <c r="AE193" i="167"/>
  <c r="AG193" i="167" s="1"/>
  <c r="AD201" i="167"/>
  <c r="AF201" i="167" s="1"/>
  <c r="AH201" i="167" s="1"/>
  <c r="AE201" i="167"/>
  <c r="AG201" i="167" s="1"/>
  <c r="AD209" i="167"/>
  <c r="AF209" i="167" s="1"/>
  <c r="AH209" i="167" s="1"/>
  <c r="AE209" i="167"/>
  <c r="AG209" i="167" s="1"/>
  <c r="AD217" i="167"/>
  <c r="AF217" i="167" s="1"/>
  <c r="AH217" i="167" s="1"/>
  <c r="AE217" i="167"/>
  <c r="AG217" i="167" s="1"/>
  <c r="AD225" i="167"/>
  <c r="AF225" i="167" s="1"/>
  <c r="AH225" i="167" s="1"/>
  <c r="AE225" i="167"/>
  <c r="AG225" i="167" s="1"/>
  <c r="AD233" i="167"/>
  <c r="AF233" i="167" s="1"/>
  <c r="AH233" i="167" s="1"/>
  <c r="AE233" i="167"/>
  <c r="AG233" i="167" s="1"/>
  <c r="AD241" i="167"/>
  <c r="AF241" i="167" s="1"/>
  <c r="AH241" i="167" s="1"/>
  <c r="AE241" i="167"/>
  <c r="AG241" i="167" s="1"/>
  <c r="AD249" i="167"/>
  <c r="AF249" i="167" s="1"/>
  <c r="AH249" i="167" s="1"/>
  <c r="AE249" i="167"/>
  <c r="AG249" i="167" s="1"/>
  <c r="AD257" i="167"/>
  <c r="AF257" i="167" s="1"/>
  <c r="AH257" i="167" s="1"/>
  <c r="AE257" i="167"/>
  <c r="AG257" i="167" s="1"/>
  <c r="AD265" i="167"/>
  <c r="AF265" i="167" s="1"/>
  <c r="AH265" i="167" s="1"/>
  <c r="AE265" i="167"/>
  <c r="AG265" i="167" s="1"/>
  <c r="AI188" i="167"/>
  <c r="AI196" i="167"/>
  <c r="AI204" i="167"/>
  <c r="AI212" i="167"/>
  <c r="AI220" i="167"/>
  <c r="AI228" i="167"/>
  <c r="AI236" i="167"/>
  <c r="AI244" i="167"/>
  <c r="AI252" i="167"/>
  <c r="AI260" i="167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69" i="167"/>
  <c r="AG69" i="167" s="1"/>
  <c r="AD69" i="167"/>
  <c r="AF69" i="167" s="1"/>
  <c r="AH69" i="167" s="1"/>
  <c r="AE85" i="167"/>
  <c r="AG85" i="167" s="1"/>
  <c r="AD85" i="167"/>
  <c r="AF85" i="167" s="1"/>
  <c r="AH85" i="167" s="1"/>
  <c r="AE214" i="167"/>
  <c r="AG214" i="167" s="1"/>
  <c r="AD214" i="167"/>
  <c r="AF214" i="167" s="1"/>
  <c r="AH214" i="167" s="1"/>
  <c r="AE246" i="167"/>
  <c r="AG246" i="167" s="1"/>
  <c r="AD246" i="167"/>
  <c r="AF246" i="167" s="1"/>
  <c r="AH246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E79" i="167"/>
  <c r="AG79" i="167" s="1"/>
  <c r="AD79" i="167"/>
  <c r="AF79" i="167" s="1"/>
  <c r="AH79" i="167" s="1"/>
  <c r="AE218" i="167"/>
  <c r="AG218" i="167" s="1"/>
  <c r="AD218" i="167"/>
  <c r="AF218" i="167" s="1"/>
  <c r="AH218" i="167" s="1"/>
  <c r="AE250" i="167"/>
  <c r="AG250" i="167" s="1"/>
  <c r="AD250" i="167"/>
  <c r="AF250" i="167" s="1"/>
  <c r="AH250" i="167" s="1"/>
  <c r="AC266" i="167"/>
  <c r="AI16" i="167"/>
  <c r="AE103" i="167"/>
  <c r="AG103" i="167" s="1"/>
  <c r="AD103" i="167"/>
  <c r="AF103" i="167" s="1"/>
  <c r="AH103" i="167" s="1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D66" i="167"/>
  <c r="AF66" i="167" s="1"/>
  <c r="AH66" i="167" s="1"/>
  <c r="AE66" i="167"/>
  <c r="AG66" i="167" s="1"/>
  <c r="AD74" i="167"/>
  <c r="AF74" i="167" s="1"/>
  <c r="AH74" i="167" s="1"/>
  <c r="AE74" i="167"/>
  <c r="AG74" i="167" s="1"/>
  <c r="AD82" i="167"/>
  <c r="AF82" i="167" s="1"/>
  <c r="AH82" i="167" s="1"/>
  <c r="AE82" i="167"/>
  <c r="AG82" i="167" s="1"/>
  <c r="AD90" i="167"/>
  <c r="AF90" i="167" s="1"/>
  <c r="AH90" i="167" s="1"/>
  <c r="AE90" i="167"/>
  <c r="AG90" i="167" s="1"/>
  <c r="AD98" i="167"/>
  <c r="AF98" i="167" s="1"/>
  <c r="AH98" i="167" s="1"/>
  <c r="AE98" i="167"/>
  <c r="AG98" i="167" s="1"/>
  <c r="AD106" i="167"/>
  <c r="AF106" i="167" s="1"/>
  <c r="AH106" i="167" s="1"/>
  <c r="AE106" i="167"/>
  <c r="AG106" i="167" s="1"/>
  <c r="AE258" i="167"/>
  <c r="AG258" i="167" s="1"/>
  <c r="AD258" i="167"/>
  <c r="AF258" i="167" s="1"/>
  <c r="AH258" i="167" s="1"/>
  <c r="AI94" i="167"/>
  <c r="AI102" i="167"/>
  <c r="AI110" i="167"/>
  <c r="AE120" i="167"/>
  <c r="AG120" i="167" s="1"/>
  <c r="AD120" i="167"/>
  <c r="AF120" i="167" s="1"/>
  <c r="AH120" i="167" s="1"/>
  <c r="AE128" i="167"/>
  <c r="AG128" i="167" s="1"/>
  <c r="AD128" i="167"/>
  <c r="AF128" i="167" s="1"/>
  <c r="AH128" i="167" s="1"/>
  <c r="AE136" i="167"/>
  <c r="AG136" i="167" s="1"/>
  <c r="AD136" i="167"/>
  <c r="AF136" i="167" s="1"/>
  <c r="AH136" i="167" s="1"/>
  <c r="AE144" i="167"/>
  <c r="AG144" i="167" s="1"/>
  <c r="AD144" i="167"/>
  <c r="AF144" i="167" s="1"/>
  <c r="AH144" i="167" s="1"/>
  <c r="AE152" i="167"/>
  <c r="AG152" i="167" s="1"/>
  <c r="AD152" i="167"/>
  <c r="AF152" i="167" s="1"/>
  <c r="AH152" i="167" s="1"/>
  <c r="AE160" i="167"/>
  <c r="AG160" i="167" s="1"/>
  <c r="AD160" i="167"/>
  <c r="AF160" i="167" s="1"/>
  <c r="AH160" i="167" s="1"/>
  <c r="AE168" i="167"/>
  <c r="AG168" i="167" s="1"/>
  <c r="AD168" i="167"/>
  <c r="AF168" i="167" s="1"/>
  <c r="AH168" i="167" s="1"/>
  <c r="AE176" i="167"/>
  <c r="AG176" i="167" s="1"/>
  <c r="AD176" i="167"/>
  <c r="AF176" i="167" s="1"/>
  <c r="AH176" i="167" s="1"/>
  <c r="AE184" i="167"/>
  <c r="AG184" i="167" s="1"/>
  <c r="AD184" i="167"/>
  <c r="AF184" i="167" s="1"/>
  <c r="AH184" i="167" s="1"/>
  <c r="AE196" i="167"/>
  <c r="AG196" i="167" s="1"/>
  <c r="AD196" i="167"/>
  <c r="AF196" i="167" s="1"/>
  <c r="AH196" i="167" s="1"/>
  <c r="AE212" i="167"/>
  <c r="AG212" i="167" s="1"/>
  <c r="AD212" i="167"/>
  <c r="AF212" i="167" s="1"/>
  <c r="AH212" i="167" s="1"/>
  <c r="AE228" i="167"/>
  <c r="AG228" i="167" s="1"/>
  <c r="AD228" i="167"/>
  <c r="AF228" i="167" s="1"/>
  <c r="AH228" i="167" s="1"/>
  <c r="AE244" i="167"/>
  <c r="AG244" i="167" s="1"/>
  <c r="AD244" i="167"/>
  <c r="AF244" i="167" s="1"/>
  <c r="AH244" i="167" s="1"/>
  <c r="AB266" i="167"/>
  <c r="AD16" i="167"/>
  <c r="AF16" i="167" s="1"/>
  <c r="AH16" i="167" s="1"/>
  <c r="AH26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D72" i="167"/>
  <c r="AF72" i="167" s="1"/>
  <c r="AH72" i="167" s="1"/>
  <c r="AE72" i="167"/>
  <c r="AG72" i="167" s="1"/>
  <c r="AD80" i="167"/>
  <c r="AF80" i="167" s="1"/>
  <c r="AH80" i="167" s="1"/>
  <c r="AE80" i="167"/>
  <c r="AG80" i="167" s="1"/>
  <c r="AD88" i="167"/>
  <c r="AF88" i="167" s="1"/>
  <c r="AH88" i="167" s="1"/>
  <c r="AE88" i="167"/>
  <c r="AG88" i="167" s="1"/>
  <c r="AE96" i="167"/>
  <c r="AG96" i="167" s="1"/>
  <c r="AD96" i="167"/>
  <c r="AF96" i="167" s="1"/>
  <c r="AH96" i="167" s="1"/>
  <c r="AE104" i="167"/>
  <c r="AG104" i="167" s="1"/>
  <c r="AD104" i="167"/>
  <c r="AF104" i="167" s="1"/>
  <c r="AH104" i="167" s="1"/>
  <c r="AE112" i="167"/>
  <c r="AG112" i="167" s="1"/>
  <c r="AD112" i="167"/>
  <c r="AF112" i="167" s="1"/>
  <c r="AH112" i="167" s="1"/>
  <c r="AI120" i="167"/>
  <c r="AI128" i="167"/>
  <c r="AI136" i="167"/>
  <c r="AI144" i="167"/>
  <c r="AI152" i="167"/>
  <c r="AI160" i="167"/>
  <c r="AI168" i="167"/>
  <c r="AI176" i="167"/>
  <c r="AI184" i="167"/>
  <c r="AI114" i="167"/>
  <c r="AI122" i="167"/>
  <c r="AI130" i="167"/>
  <c r="AI138" i="167"/>
  <c r="AI146" i="167"/>
  <c r="AI154" i="167"/>
  <c r="AI162" i="167"/>
  <c r="AI170" i="167"/>
  <c r="AI178" i="167"/>
  <c r="AI186" i="167"/>
  <c r="AI194" i="167"/>
  <c r="AI202" i="167"/>
  <c r="AI210" i="167"/>
  <c r="AI218" i="167"/>
  <c r="AI226" i="167"/>
  <c r="AI234" i="167"/>
  <c r="AI242" i="167"/>
  <c r="AI250" i="167"/>
  <c r="AI258" i="167"/>
  <c r="AD191" i="167"/>
  <c r="AF191" i="167" s="1"/>
  <c r="AH191" i="167" s="1"/>
  <c r="AE191" i="167"/>
  <c r="AG191" i="167" s="1"/>
  <c r="AD199" i="167"/>
  <c r="AF199" i="167" s="1"/>
  <c r="AH199" i="167" s="1"/>
  <c r="AE199" i="167"/>
  <c r="AG199" i="167" s="1"/>
  <c r="AD207" i="167"/>
  <c r="AF207" i="167" s="1"/>
  <c r="AH207" i="167" s="1"/>
  <c r="AE207" i="167"/>
  <c r="AG207" i="167" s="1"/>
  <c r="AD215" i="167"/>
  <c r="AF215" i="167" s="1"/>
  <c r="AH215" i="167" s="1"/>
  <c r="AE215" i="167"/>
  <c r="AG215" i="167" s="1"/>
  <c r="AD223" i="167"/>
  <c r="AF223" i="167" s="1"/>
  <c r="AH223" i="167" s="1"/>
  <c r="AE223" i="167"/>
  <c r="AG223" i="167" s="1"/>
  <c r="AD231" i="167"/>
  <c r="AF231" i="167" s="1"/>
  <c r="AH231" i="167" s="1"/>
  <c r="AE231" i="167"/>
  <c r="AG231" i="167" s="1"/>
  <c r="AD239" i="167"/>
  <c r="AF239" i="167" s="1"/>
  <c r="AH239" i="167" s="1"/>
  <c r="AE239" i="167"/>
  <c r="AG239" i="167" s="1"/>
  <c r="AD247" i="167"/>
  <c r="AF247" i="167" s="1"/>
  <c r="AH247" i="167" s="1"/>
  <c r="AE247" i="167"/>
  <c r="AG247" i="167" s="1"/>
  <c r="AD255" i="167"/>
  <c r="AF255" i="167" s="1"/>
  <c r="AH255" i="167" s="1"/>
  <c r="AE255" i="167"/>
  <c r="AG255" i="167" s="1"/>
  <c r="AD263" i="167"/>
  <c r="AF263" i="167" s="1"/>
  <c r="AH263" i="167" s="1"/>
  <c r="AE263" i="167"/>
  <c r="AG263" i="167" s="1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73" i="167"/>
  <c r="AG73" i="167" s="1"/>
  <c r="AD73" i="167"/>
  <c r="AF73" i="167" s="1"/>
  <c r="AH73" i="167" s="1"/>
  <c r="AE89" i="167"/>
  <c r="AG89" i="167" s="1"/>
  <c r="AD89" i="167"/>
  <c r="AF89" i="167" s="1"/>
  <c r="AH89" i="167" s="1"/>
  <c r="AE190" i="167"/>
  <c r="AG190" i="167" s="1"/>
  <c r="AD190" i="167"/>
  <c r="AF190" i="167" s="1"/>
  <c r="AH190" i="167" s="1"/>
  <c r="AE222" i="167"/>
  <c r="AG222" i="167" s="1"/>
  <c r="AD222" i="167"/>
  <c r="AF222" i="167" s="1"/>
  <c r="AH222" i="167" s="1"/>
  <c r="AE254" i="167"/>
  <c r="AG254" i="167" s="1"/>
  <c r="AD254" i="167"/>
  <c r="AF254" i="167" s="1"/>
  <c r="AH254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67" i="167"/>
  <c r="AG67" i="167" s="1"/>
  <c r="AD67" i="167"/>
  <c r="AF67" i="167" s="1"/>
  <c r="AH67" i="167" s="1"/>
  <c r="AE83" i="167"/>
  <c r="AG83" i="167" s="1"/>
  <c r="AD83" i="167"/>
  <c r="AF83" i="167" s="1"/>
  <c r="AH83" i="167" s="1"/>
  <c r="AE194" i="167"/>
  <c r="AG194" i="167" s="1"/>
  <c r="AD194" i="167"/>
  <c r="AF194" i="167" s="1"/>
  <c r="AH194" i="167" s="1"/>
  <c r="AE226" i="167"/>
  <c r="AG226" i="167" s="1"/>
  <c r="AD226" i="167"/>
  <c r="AF226" i="167" s="1"/>
  <c r="AH226" i="167" s="1"/>
  <c r="AE17" i="167"/>
  <c r="AG17" i="167" s="1"/>
  <c r="AD17" i="167"/>
  <c r="AF17" i="167" s="1"/>
  <c r="AH17" i="167" s="1"/>
  <c r="AE107" i="167"/>
  <c r="AG107" i="167" s="1"/>
  <c r="AD107" i="167"/>
  <c r="AF107" i="167" s="1"/>
  <c r="AH107" i="167" s="1"/>
  <c r="AI19" i="167"/>
  <c r="AI27" i="167"/>
  <c r="AI35" i="167"/>
  <c r="AI43" i="167"/>
  <c r="AI51" i="167"/>
  <c r="AI59" i="167"/>
  <c r="AI67" i="167"/>
  <c r="AI75" i="167"/>
  <c r="AI83" i="167"/>
  <c r="AI91" i="167"/>
  <c r="AI99" i="167"/>
  <c r="AI107" i="167"/>
  <c r="AE97" i="167"/>
  <c r="AG97" i="167" s="1"/>
  <c r="AD97" i="167"/>
  <c r="AF97" i="167" s="1"/>
  <c r="AH97" i="167" s="1"/>
  <c r="AE105" i="167"/>
  <c r="AG105" i="167" s="1"/>
  <c r="AD105" i="167"/>
  <c r="AF105" i="167" s="1"/>
  <c r="AH105" i="167" s="1"/>
  <c r="AD114" i="167"/>
  <c r="AF114" i="167" s="1"/>
  <c r="AH114" i="167" s="1"/>
  <c r="AE114" i="167"/>
  <c r="AG114" i="167" s="1"/>
  <c r="AD122" i="167"/>
  <c r="AF122" i="167" s="1"/>
  <c r="AH122" i="167" s="1"/>
  <c r="AE122" i="167"/>
  <c r="AG122" i="167" s="1"/>
  <c r="AD130" i="167"/>
  <c r="AF130" i="167" s="1"/>
  <c r="AH130" i="167" s="1"/>
  <c r="AE130" i="167"/>
  <c r="AG130" i="167" s="1"/>
  <c r="AD138" i="167"/>
  <c r="AF138" i="167" s="1"/>
  <c r="AH138" i="167" s="1"/>
  <c r="AE138" i="167"/>
  <c r="AG138" i="167" s="1"/>
  <c r="AD146" i="167"/>
  <c r="AF146" i="167" s="1"/>
  <c r="AH146" i="167" s="1"/>
  <c r="AE146" i="167"/>
  <c r="AG146" i="167" s="1"/>
  <c r="AD154" i="167"/>
  <c r="AF154" i="167" s="1"/>
  <c r="AH154" i="167" s="1"/>
  <c r="AE154" i="167"/>
  <c r="AG154" i="167" s="1"/>
  <c r="AD162" i="167"/>
  <c r="AF162" i="167" s="1"/>
  <c r="AH162" i="167" s="1"/>
  <c r="AE162" i="167"/>
  <c r="AG162" i="167" s="1"/>
  <c r="AD170" i="167"/>
  <c r="AF170" i="167" s="1"/>
  <c r="AH170" i="167" s="1"/>
  <c r="AE170" i="167"/>
  <c r="AG170" i="167" s="1"/>
  <c r="AD178" i="167"/>
  <c r="AF178" i="167" s="1"/>
  <c r="AH178" i="167" s="1"/>
  <c r="AE178" i="167"/>
  <c r="AG178" i="167" s="1"/>
  <c r="AD186" i="167"/>
  <c r="AF186" i="167" s="1"/>
  <c r="AH186" i="167" s="1"/>
  <c r="AE186" i="167"/>
  <c r="AG186" i="167" s="1"/>
  <c r="AE200" i="167"/>
  <c r="AG200" i="167" s="1"/>
  <c r="AD200" i="167"/>
  <c r="AF200" i="167" s="1"/>
  <c r="AH200" i="167" s="1"/>
  <c r="AE216" i="167"/>
  <c r="AG216" i="167" s="1"/>
  <c r="AD216" i="167"/>
  <c r="AF216" i="167" s="1"/>
  <c r="AH216" i="167" s="1"/>
  <c r="AE232" i="167"/>
  <c r="AG232" i="167" s="1"/>
  <c r="AD232" i="167"/>
  <c r="AF232" i="167" s="1"/>
  <c r="AH232" i="167" s="1"/>
  <c r="AE248" i="167"/>
  <c r="AG248" i="167" s="1"/>
  <c r="AD248" i="167"/>
  <c r="AF248" i="167" s="1"/>
  <c r="AH248" i="167" s="1"/>
  <c r="AI17" i="167"/>
  <c r="AI25" i="167"/>
  <c r="AI33" i="167"/>
  <c r="AI41" i="167"/>
  <c r="AI49" i="167"/>
  <c r="AI57" i="167"/>
  <c r="AI65" i="167"/>
  <c r="AI73" i="167"/>
  <c r="AI81" i="167"/>
  <c r="AI89" i="167"/>
  <c r="AI97" i="167"/>
  <c r="AI105" i="167"/>
  <c r="AD115" i="167"/>
  <c r="AF115" i="167" s="1"/>
  <c r="AH115" i="167" s="1"/>
  <c r="AE115" i="167"/>
  <c r="AG115" i="167" s="1"/>
  <c r="AD123" i="167"/>
  <c r="AF123" i="167" s="1"/>
  <c r="AH123" i="167" s="1"/>
  <c r="AE123" i="167"/>
  <c r="AG123" i="167" s="1"/>
  <c r="AD131" i="167"/>
  <c r="AF131" i="167" s="1"/>
  <c r="AH131" i="167" s="1"/>
  <c r="AE131" i="167"/>
  <c r="AG131" i="167" s="1"/>
  <c r="AD139" i="167"/>
  <c r="AF139" i="167" s="1"/>
  <c r="AH139" i="167" s="1"/>
  <c r="AE139" i="167"/>
  <c r="AG139" i="167" s="1"/>
  <c r="AD147" i="167"/>
  <c r="AF147" i="167" s="1"/>
  <c r="AH147" i="167" s="1"/>
  <c r="AE147" i="167"/>
  <c r="AG147" i="167" s="1"/>
  <c r="AD155" i="167"/>
  <c r="AF155" i="167" s="1"/>
  <c r="AH155" i="167" s="1"/>
  <c r="AE155" i="167"/>
  <c r="AG155" i="167" s="1"/>
  <c r="AD163" i="167"/>
  <c r="AF163" i="167" s="1"/>
  <c r="AH163" i="167" s="1"/>
  <c r="AE163" i="167"/>
  <c r="AG163" i="167" s="1"/>
  <c r="AD171" i="167"/>
  <c r="AF171" i="167" s="1"/>
  <c r="AH171" i="167" s="1"/>
  <c r="AE171" i="167"/>
  <c r="AG171" i="167" s="1"/>
  <c r="AD179" i="167"/>
  <c r="AF179" i="167" s="1"/>
  <c r="AH179" i="167" s="1"/>
  <c r="AE179" i="167"/>
  <c r="AG179" i="167" s="1"/>
  <c r="AD187" i="167"/>
  <c r="AF187" i="167" s="1"/>
  <c r="AH187" i="167" s="1"/>
  <c r="AE187" i="167"/>
  <c r="AG187" i="167" s="1"/>
  <c r="AE262" i="167"/>
  <c r="AG262" i="167" s="1"/>
  <c r="AD262" i="167"/>
  <c r="AF262" i="167" s="1"/>
  <c r="AH262" i="167" s="1"/>
  <c r="AE117" i="167"/>
  <c r="AG117" i="167" s="1"/>
  <c r="AD117" i="167"/>
  <c r="AF117" i="167" s="1"/>
  <c r="AH117" i="167" s="1"/>
  <c r="AE125" i="167"/>
  <c r="AG125" i="167" s="1"/>
  <c r="AD125" i="167"/>
  <c r="AF125" i="167" s="1"/>
  <c r="AH125" i="167" s="1"/>
  <c r="AE133" i="167"/>
  <c r="AG133" i="167" s="1"/>
  <c r="AD133" i="167"/>
  <c r="AF133" i="167" s="1"/>
  <c r="AH133" i="167" s="1"/>
  <c r="AE141" i="167"/>
  <c r="AG141" i="167" s="1"/>
  <c r="AD141" i="167"/>
  <c r="AF141" i="167" s="1"/>
  <c r="AH141" i="167" s="1"/>
  <c r="AE149" i="167"/>
  <c r="AG149" i="167" s="1"/>
  <c r="AD149" i="167"/>
  <c r="AF149" i="167" s="1"/>
  <c r="AH149" i="167" s="1"/>
  <c r="AE157" i="167"/>
  <c r="AG157" i="167" s="1"/>
  <c r="AD157" i="167"/>
  <c r="AF157" i="167" s="1"/>
  <c r="AH157" i="167" s="1"/>
  <c r="AE165" i="167"/>
  <c r="AG165" i="167" s="1"/>
  <c r="AD165" i="167"/>
  <c r="AF165" i="167" s="1"/>
  <c r="AH165" i="167" s="1"/>
  <c r="AE173" i="167"/>
  <c r="AG173" i="167" s="1"/>
  <c r="AD173" i="167"/>
  <c r="AF173" i="167" s="1"/>
  <c r="AH173" i="167" s="1"/>
  <c r="AE181" i="167"/>
  <c r="AG181" i="167" s="1"/>
  <c r="AD181" i="167"/>
  <c r="AF181" i="167" s="1"/>
  <c r="AH181" i="167" s="1"/>
  <c r="AD189" i="167"/>
  <c r="AF189" i="167" s="1"/>
  <c r="AH189" i="167" s="1"/>
  <c r="AE189" i="167"/>
  <c r="AG189" i="167" s="1"/>
  <c r="AD197" i="167"/>
  <c r="AF197" i="167" s="1"/>
  <c r="AH197" i="167" s="1"/>
  <c r="AE197" i="167"/>
  <c r="AG197" i="167" s="1"/>
  <c r="AD205" i="167"/>
  <c r="AF205" i="167" s="1"/>
  <c r="AH205" i="167" s="1"/>
  <c r="AE205" i="167"/>
  <c r="AG205" i="167" s="1"/>
  <c r="AD213" i="167"/>
  <c r="AF213" i="167" s="1"/>
  <c r="AH213" i="167" s="1"/>
  <c r="AE213" i="167"/>
  <c r="AG213" i="167" s="1"/>
  <c r="AD221" i="167"/>
  <c r="AF221" i="167" s="1"/>
  <c r="AH221" i="167" s="1"/>
  <c r="AE221" i="167"/>
  <c r="AG221" i="167" s="1"/>
  <c r="AD229" i="167"/>
  <c r="AF229" i="167" s="1"/>
  <c r="AH229" i="167" s="1"/>
  <c r="AE229" i="167"/>
  <c r="AG229" i="167" s="1"/>
  <c r="AD237" i="167"/>
  <c r="AF237" i="167" s="1"/>
  <c r="AH237" i="167" s="1"/>
  <c r="AE237" i="167"/>
  <c r="AG237" i="167" s="1"/>
  <c r="AD245" i="167"/>
  <c r="AF245" i="167" s="1"/>
  <c r="AH245" i="167" s="1"/>
  <c r="AE245" i="167"/>
  <c r="AG245" i="167" s="1"/>
  <c r="AD253" i="167"/>
  <c r="AF253" i="167" s="1"/>
  <c r="AH253" i="167" s="1"/>
  <c r="AE253" i="167"/>
  <c r="AG253" i="167" s="1"/>
  <c r="AD261" i="167"/>
  <c r="AF261" i="167" s="1"/>
  <c r="AH261" i="167" s="1"/>
  <c r="AE261" i="167"/>
  <c r="AG261" i="167" s="1"/>
  <c r="AI192" i="167"/>
  <c r="AI200" i="167"/>
  <c r="AI208" i="167"/>
  <c r="AI216" i="167"/>
  <c r="AI224" i="167"/>
  <c r="AI232" i="167"/>
  <c r="AI240" i="167"/>
  <c r="AI248" i="167"/>
  <c r="AI256" i="167"/>
  <c r="AI264" i="167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77" i="167"/>
  <c r="AG77" i="167" s="1"/>
  <c r="AD77" i="167"/>
  <c r="AF77" i="167" s="1"/>
  <c r="AH77" i="167" s="1"/>
  <c r="AE198" i="167"/>
  <c r="AG198" i="167" s="1"/>
  <c r="AD198" i="167"/>
  <c r="AF198" i="167" s="1"/>
  <c r="AH198" i="167" s="1"/>
  <c r="AE230" i="167"/>
  <c r="AG230" i="167" s="1"/>
  <c r="AD230" i="167"/>
  <c r="AF230" i="167" s="1"/>
  <c r="AH230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E71" i="167"/>
  <c r="AG71" i="167" s="1"/>
  <c r="AD71" i="167"/>
  <c r="AF71" i="167" s="1"/>
  <c r="AH71" i="167" s="1"/>
  <c r="AE87" i="167"/>
  <c r="AG87" i="167" s="1"/>
  <c r="AD87" i="167"/>
  <c r="AF87" i="167" s="1"/>
  <c r="AH87" i="167" s="1"/>
  <c r="AE202" i="167"/>
  <c r="AG202" i="167" s="1"/>
  <c r="AD202" i="167"/>
  <c r="AF202" i="167" s="1"/>
  <c r="AH202" i="167" s="1"/>
  <c r="AE234" i="167"/>
  <c r="AG234" i="167" s="1"/>
  <c r="AD234" i="167"/>
  <c r="AF234" i="167" s="1"/>
  <c r="AH234" i="167" s="1"/>
  <c r="AE95" i="167"/>
  <c r="AG95" i="167" s="1"/>
  <c r="AD95" i="167"/>
  <c r="AF95" i="167" s="1"/>
  <c r="AH95" i="167" s="1"/>
  <c r="AE111" i="167"/>
  <c r="AG111" i="167" s="1"/>
  <c r="AD111" i="167"/>
  <c r="AF111" i="167" s="1"/>
  <c r="AH111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70" i="167"/>
  <c r="AF70" i="167" s="1"/>
  <c r="AH70" i="167" s="1"/>
  <c r="AE70" i="167"/>
  <c r="AG70" i="167" s="1"/>
  <c r="AD78" i="167"/>
  <c r="AF78" i="167" s="1"/>
  <c r="AH78" i="167" s="1"/>
  <c r="AE78" i="167"/>
  <c r="AG78" i="167" s="1"/>
  <c r="AD86" i="167"/>
  <c r="AF86" i="167" s="1"/>
  <c r="AH86" i="167" s="1"/>
  <c r="AE86" i="167"/>
  <c r="AG86" i="167" s="1"/>
  <c r="AD94" i="167"/>
  <c r="AF94" i="167" s="1"/>
  <c r="AH94" i="167" s="1"/>
  <c r="AE94" i="167"/>
  <c r="AG94" i="167" s="1"/>
  <c r="AD102" i="167"/>
  <c r="AF102" i="167" s="1"/>
  <c r="AH102" i="167" s="1"/>
  <c r="AE102" i="167"/>
  <c r="AG102" i="167" s="1"/>
  <c r="AD110" i="167"/>
  <c r="AF110" i="167" s="1"/>
  <c r="AH110" i="167" s="1"/>
  <c r="AE110" i="167"/>
  <c r="AG110" i="167" s="1"/>
  <c r="AI98" i="167"/>
  <c r="AI106" i="167"/>
  <c r="AE116" i="167"/>
  <c r="AG116" i="167" s="1"/>
  <c r="AD116" i="167"/>
  <c r="AF116" i="167" s="1"/>
  <c r="AH116" i="167" s="1"/>
  <c r="AE124" i="167"/>
  <c r="AG124" i="167" s="1"/>
  <c r="AD124" i="167"/>
  <c r="AF124" i="167" s="1"/>
  <c r="AH124" i="167" s="1"/>
  <c r="AE132" i="167"/>
  <c r="AG132" i="167" s="1"/>
  <c r="AD132" i="167"/>
  <c r="AF132" i="167" s="1"/>
  <c r="AH132" i="167" s="1"/>
  <c r="AE140" i="167"/>
  <c r="AG140" i="167" s="1"/>
  <c r="AD140" i="167"/>
  <c r="AF140" i="167" s="1"/>
  <c r="AH140" i="167" s="1"/>
  <c r="AE148" i="167"/>
  <c r="AG148" i="167" s="1"/>
  <c r="AD148" i="167"/>
  <c r="AF148" i="167" s="1"/>
  <c r="AH148" i="167" s="1"/>
  <c r="AE156" i="167"/>
  <c r="AG156" i="167" s="1"/>
  <c r="AD156" i="167"/>
  <c r="AF156" i="167" s="1"/>
  <c r="AH156" i="167" s="1"/>
  <c r="AE164" i="167"/>
  <c r="AG164" i="167" s="1"/>
  <c r="AD164" i="167"/>
  <c r="AF164" i="167" s="1"/>
  <c r="AH164" i="167" s="1"/>
  <c r="AE172" i="167"/>
  <c r="AG172" i="167" s="1"/>
  <c r="AD172" i="167"/>
  <c r="AF172" i="167" s="1"/>
  <c r="AH172" i="167" s="1"/>
  <c r="AE180" i="167"/>
  <c r="AG180" i="167" s="1"/>
  <c r="AD180" i="167"/>
  <c r="AF180" i="167" s="1"/>
  <c r="AH180" i="167" s="1"/>
  <c r="AE188" i="167"/>
  <c r="AG188" i="167" s="1"/>
  <c r="AD188" i="167"/>
  <c r="AF188" i="167" s="1"/>
  <c r="AH188" i="167" s="1"/>
  <c r="AE204" i="167"/>
  <c r="AG204" i="167" s="1"/>
  <c r="AD204" i="167"/>
  <c r="AF204" i="167" s="1"/>
  <c r="AH204" i="167" s="1"/>
  <c r="AE220" i="167"/>
  <c r="AG220" i="167" s="1"/>
  <c r="AD220" i="167"/>
  <c r="AF220" i="167" s="1"/>
  <c r="AH220" i="167" s="1"/>
  <c r="AE236" i="167"/>
  <c r="AG236" i="167" s="1"/>
  <c r="AD236" i="167"/>
  <c r="AF236" i="167" s="1"/>
  <c r="AH236" i="167" s="1"/>
  <c r="AE252" i="167"/>
  <c r="AG252" i="167" s="1"/>
  <c r="AD252" i="167"/>
  <c r="AF252" i="167" s="1"/>
  <c r="AH252" i="167" s="1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D68" i="167"/>
  <c r="AF68" i="167" s="1"/>
  <c r="AH68" i="167" s="1"/>
  <c r="AE68" i="167"/>
  <c r="AG68" i="167" s="1"/>
  <c r="AD76" i="167"/>
  <c r="AF76" i="167" s="1"/>
  <c r="AH76" i="167" s="1"/>
  <c r="AE76" i="167"/>
  <c r="AG76" i="167" s="1"/>
  <c r="AD84" i="167"/>
  <c r="AF84" i="167" s="1"/>
  <c r="AH84" i="167" s="1"/>
  <c r="AE84" i="167"/>
  <c r="AG84" i="167" s="1"/>
  <c r="AE92" i="167"/>
  <c r="AG92" i="167" s="1"/>
  <c r="AD92" i="167"/>
  <c r="AF92" i="167" s="1"/>
  <c r="AH92" i="167" s="1"/>
  <c r="AE100" i="167"/>
  <c r="AG100" i="167" s="1"/>
  <c r="AD100" i="167"/>
  <c r="AF100" i="167" s="1"/>
  <c r="AH100" i="167" s="1"/>
  <c r="AE108" i="167"/>
  <c r="AG108" i="167" s="1"/>
  <c r="AD108" i="167"/>
  <c r="AF108" i="167" s="1"/>
  <c r="AH108" i="167" s="1"/>
  <c r="AI116" i="167"/>
  <c r="AI124" i="167"/>
  <c r="AI132" i="167"/>
  <c r="AI140" i="167"/>
  <c r="AI148" i="167"/>
  <c r="AI156" i="167"/>
  <c r="AI164" i="167"/>
  <c r="AI172" i="167"/>
  <c r="AI180" i="167"/>
  <c r="AE260" i="167"/>
  <c r="AG260" i="167" s="1"/>
  <c r="AD260" i="167"/>
  <c r="AF260" i="167" s="1"/>
  <c r="AH260" i="167" s="1"/>
  <c r="AI118" i="167"/>
  <c r="AI126" i="167"/>
  <c r="AI134" i="167"/>
  <c r="AI142" i="167"/>
  <c r="AI150" i="167"/>
  <c r="AI158" i="167"/>
  <c r="AI166" i="167"/>
  <c r="AI174" i="167"/>
  <c r="AI182" i="167"/>
  <c r="AI190" i="167"/>
  <c r="AI198" i="167"/>
  <c r="AI206" i="167"/>
  <c r="AI214" i="167"/>
  <c r="AI222" i="167"/>
  <c r="AI230" i="167"/>
  <c r="AI238" i="167"/>
  <c r="AI246" i="167"/>
  <c r="AI254" i="167"/>
  <c r="AI262" i="167"/>
  <c r="AD195" i="167"/>
  <c r="AF195" i="167" s="1"/>
  <c r="AH195" i="167" s="1"/>
  <c r="AE195" i="167"/>
  <c r="AG195" i="167" s="1"/>
  <c r="AD203" i="167"/>
  <c r="AF203" i="167" s="1"/>
  <c r="AH203" i="167" s="1"/>
  <c r="AE203" i="167"/>
  <c r="AG203" i="167" s="1"/>
  <c r="AD211" i="167"/>
  <c r="AF211" i="167" s="1"/>
  <c r="AH211" i="167" s="1"/>
  <c r="AE211" i="167"/>
  <c r="AG211" i="167" s="1"/>
  <c r="AD219" i="167"/>
  <c r="AF219" i="167" s="1"/>
  <c r="AH219" i="167" s="1"/>
  <c r="AE219" i="167"/>
  <c r="AG219" i="167" s="1"/>
  <c r="AD227" i="167"/>
  <c r="AF227" i="167" s="1"/>
  <c r="AH227" i="167" s="1"/>
  <c r="AE227" i="167"/>
  <c r="AG227" i="167" s="1"/>
  <c r="AD235" i="167"/>
  <c r="AF235" i="167" s="1"/>
  <c r="AH235" i="167" s="1"/>
  <c r="AE235" i="167"/>
  <c r="AG235" i="167" s="1"/>
  <c r="AD243" i="167"/>
  <c r="AF243" i="167" s="1"/>
  <c r="AH243" i="167" s="1"/>
  <c r="AE243" i="167"/>
  <c r="AG243" i="167" s="1"/>
  <c r="AD251" i="167"/>
  <c r="AF251" i="167" s="1"/>
  <c r="AH251" i="167" s="1"/>
  <c r="AE251" i="167"/>
  <c r="AG251" i="167" s="1"/>
  <c r="AD259" i="167"/>
  <c r="AF259" i="167" s="1"/>
  <c r="AH259" i="167" s="1"/>
  <c r="AE259" i="167"/>
  <c r="AG259" i="167" s="1"/>
  <c r="AE266" i="166"/>
  <c r="AE267" i="166" s="1"/>
  <c r="AG16" i="166"/>
  <c r="AE266" i="164"/>
  <c r="AE267" i="164" s="1"/>
  <c r="AG16" i="164"/>
  <c r="M54" i="164" l="1"/>
  <c r="M126" i="164"/>
  <c r="M58" i="164"/>
  <c r="M256" i="164"/>
  <c r="M186" i="164"/>
  <c r="M88" i="164"/>
  <c r="M73" i="164"/>
  <c r="M28" i="164"/>
  <c r="M132" i="164"/>
  <c r="M242" i="164"/>
  <c r="M182" i="164"/>
  <c r="M25" i="164"/>
  <c r="M57" i="164"/>
  <c r="M17" i="164"/>
  <c r="M67" i="164"/>
  <c r="M118" i="164"/>
  <c r="M116" i="164"/>
  <c r="M125" i="164"/>
  <c r="M111" i="164"/>
  <c r="M27" i="164"/>
  <c r="M37" i="164"/>
  <c r="M49" i="164"/>
  <c r="M170" i="164"/>
  <c r="M180" i="164"/>
  <c r="M196" i="164"/>
  <c r="M264" i="164"/>
  <c r="M98" i="164"/>
  <c r="M84" i="164"/>
  <c r="M53" i="164"/>
  <c r="M222" i="164"/>
  <c r="M40" i="164"/>
  <c r="M160" i="164"/>
  <c r="M31" i="164"/>
  <c r="M136" i="164"/>
  <c r="M34" i="164"/>
  <c r="M36" i="164"/>
  <c r="M48" i="164"/>
  <c r="M20" i="164"/>
  <c r="M45" i="164"/>
  <c r="M59" i="164"/>
  <c r="M97" i="164"/>
  <c r="M194" i="164"/>
  <c r="M39" i="164"/>
  <c r="M141" i="164"/>
  <c r="M104" i="164"/>
  <c r="M133" i="164"/>
  <c r="M178" i="164"/>
  <c r="M208" i="164"/>
  <c r="M47" i="164"/>
  <c r="M92" i="164"/>
  <c r="M90" i="164"/>
  <c r="M107" i="164"/>
  <c r="M77" i="164"/>
  <c r="M172" i="164"/>
  <c r="M140" i="164"/>
  <c r="M190" i="164"/>
  <c r="M122" i="164"/>
  <c r="M214" i="164"/>
  <c r="M164" i="164"/>
  <c r="M162" i="164"/>
  <c r="M46" i="164"/>
  <c r="M83" i="164"/>
  <c r="M154" i="164"/>
  <c r="M85" i="164"/>
  <c r="M157" i="164"/>
  <c r="M24" i="164"/>
  <c r="M152" i="164"/>
  <c r="M130" i="164"/>
  <c r="M258" i="164"/>
  <c r="M209" i="164"/>
  <c r="M230" i="164"/>
  <c r="M103" i="164"/>
  <c r="M55" i="164"/>
  <c r="M260" i="164"/>
  <c r="M166" i="164"/>
  <c r="M95" i="164"/>
  <c r="M109" i="164"/>
  <c r="M248" i="164"/>
  <c r="M63" i="164"/>
  <c r="M38" i="164"/>
  <c r="M68" i="164"/>
  <c r="M50" i="164"/>
  <c r="M252" i="164"/>
  <c r="M108" i="164"/>
  <c r="M246" i="164"/>
  <c r="M23" i="164"/>
  <c r="M176" i="164"/>
  <c r="M156" i="164"/>
  <c r="M106" i="164"/>
  <c r="M82" i="164"/>
  <c r="M75" i="164"/>
  <c r="M32" i="164"/>
  <c r="M200" i="164"/>
  <c r="M149" i="164"/>
  <c r="M212" i="164"/>
  <c r="M105" i="164"/>
  <c r="M238" i="164"/>
  <c r="M206" i="164"/>
  <c r="M60" i="164"/>
  <c r="M96" i="164"/>
  <c r="M129" i="164"/>
  <c r="M210" i="164"/>
  <c r="M240" i="164"/>
  <c r="M150" i="164"/>
  <c r="M232" i="164"/>
  <c r="M121" i="164"/>
  <c r="M29" i="164"/>
  <c r="M142" i="164"/>
  <c r="M74" i="164"/>
  <c r="M72" i="164"/>
  <c r="M81" i="164"/>
  <c r="M228" i="164"/>
  <c r="M236" i="164"/>
  <c r="M145" i="164"/>
  <c r="M144" i="164"/>
  <c r="M168" i="164"/>
  <c r="M69" i="164"/>
  <c r="M192" i="164"/>
  <c r="M158" i="164"/>
  <c r="M76" i="164"/>
  <c r="M30" i="164"/>
  <c r="M42" i="164"/>
  <c r="M26" i="164"/>
  <c r="M216" i="164"/>
  <c r="M22" i="164"/>
  <c r="M70" i="164"/>
  <c r="M41" i="164"/>
  <c r="M21" i="164"/>
  <c r="M64" i="164"/>
  <c r="M89" i="164"/>
  <c r="M220" i="164"/>
  <c r="M234" i="164"/>
  <c r="M94" i="164"/>
  <c r="M138" i="164"/>
  <c r="M19" i="164"/>
  <c r="M78" i="164"/>
  <c r="M61" i="164"/>
  <c r="M91" i="164"/>
  <c r="M137" i="164"/>
  <c r="M62" i="164"/>
  <c r="M101" i="164"/>
  <c r="M52" i="164"/>
  <c r="M51" i="164"/>
  <c r="M93" i="164"/>
  <c r="M254" i="164"/>
  <c r="M218" i="164"/>
  <c r="M244" i="164"/>
  <c r="M71" i="164"/>
  <c r="M33" i="164"/>
  <c r="M35" i="164"/>
  <c r="M204" i="164"/>
  <c r="M198" i="164"/>
  <c r="M202" i="164"/>
  <c r="M146" i="164"/>
  <c r="M65" i="164"/>
  <c r="M184" i="164"/>
  <c r="M153" i="164"/>
  <c r="M66" i="164"/>
  <c r="M250" i="164"/>
  <c r="M100" i="164"/>
  <c r="M148" i="164"/>
  <c r="M112" i="164"/>
  <c r="M18" i="164"/>
  <c r="M56" i="164"/>
  <c r="M224" i="164"/>
  <c r="M80" i="164"/>
  <c r="M120" i="164"/>
  <c r="M114" i="164"/>
  <c r="M174" i="164"/>
  <c r="M99" i="164"/>
  <c r="M43" i="164"/>
  <c r="AE266" i="167"/>
  <c r="AE267" i="167" s="1"/>
  <c r="AG16" i="167"/>
  <c r="E16" i="167" l="1"/>
  <c r="I243" i="152"/>
  <c r="E249" i="164"/>
  <c r="Q249" i="164"/>
  <c r="L249" i="164"/>
  <c r="Q219" i="164"/>
  <c r="L219" i="164"/>
  <c r="I213" i="152"/>
  <c r="E219" i="164"/>
  <c r="Q251" i="164"/>
  <c r="L251" i="164"/>
  <c r="I245" i="152"/>
  <c r="E251" i="164"/>
  <c r="I223" i="152"/>
  <c r="E229" i="164"/>
  <c r="Q229" i="164"/>
  <c r="L229" i="164"/>
  <c r="I241" i="152"/>
  <c r="E247" i="164"/>
  <c r="M247" i="164" s="1"/>
  <c r="Q247" i="164"/>
  <c r="L247" i="164"/>
  <c r="E205" i="164"/>
  <c r="Q205" i="164"/>
  <c r="L205" i="164"/>
  <c r="I199" i="152"/>
  <c r="Q217" i="164"/>
  <c r="L217" i="164"/>
  <c r="I211" i="152"/>
  <c r="E217" i="164"/>
  <c r="E159" i="164"/>
  <c r="Q159" i="164"/>
  <c r="L159" i="164"/>
  <c r="I153" i="152"/>
  <c r="E127" i="164"/>
  <c r="Q127" i="164"/>
  <c r="L127" i="164"/>
  <c r="I121" i="152"/>
  <c r="E113" i="164"/>
  <c r="Q113" i="164"/>
  <c r="L113" i="164"/>
  <c r="I107" i="152"/>
  <c r="I251" i="152"/>
  <c r="L257" i="164"/>
  <c r="E257" i="164"/>
  <c r="Q257" i="164"/>
  <c r="Q193" i="164"/>
  <c r="L193" i="164"/>
  <c r="I187" i="152"/>
  <c r="E193" i="164"/>
  <c r="Q167" i="164"/>
  <c r="L167" i="164"/>
  <c r="I161" i="152"/>
  <c r="E167" i="164"/>
  <c r="E139" i="164"/>
  <c r="Q139" i="164"/>
  <c r="L139" i="164"/>
  <c r="I133" i="152"/>
  <c r="I157" i="152"/>
  <c r="E163" i="164"/>
  <c r="Q163" i="164"/>
  <c r="L163" i="164"/>
  <c r="I129" i="152"/>
  <c r="E135" i="164"/>
  <c r="M135" i="164" s="1"/>
  <c r="Q135" i="164"/>
  <c r="L135" i="164"/>
  <c r="Q223" i="164"/>
  <c r="L223" i="164"/>
  <c r="I217" i="152"/>
  <c r="E223" i="164"/>
  <c r="I231" i="152"/>
  <c r="L237" i="164"/>
  <c r="E237" i="164"/>
  <c r="Q237" i="164"/>
  <c r="L255" i="164"/>
  <c r="I249" i="152"/>
  <c r="E255" i="164"/>
  <c r="Q255" i="164"/>
  <c r="E181" i="164"/>
  <c r="Q181" i="164"/>
  <c r="L181" i="164"/>
  <c r="I175" i="152"/>
  <c r="Q245" i="164"/>
  <c r="L245" i="164"/>
  <c r="I239" i="152"/>
  <c r="E245" i="164"/>
  <c r="M245" i="164" s="1"/>
  <c r="I205" i="152"/>
  <c r="L211" i="164"/>
  <c r="E211" i="164"/>
  <c r="M211" i="164" s="1"/>
  <c r="Q211" i="164"/>
  <c r="Q207" i="164"/>
  <c r="L207" i="164"/>
  <c r="I201" i="152"/>
  <c r="E207" i="164"/>
  <c r="M207" i="164" s="1"/>
  <c r="L183" i="164"/>
  <c r="E183" i="164"/>
  <c r="Q183" i="164"/>
  <c r="I177" i="152"/>
  <c r="Q155" i="164"/>
  <c r="I149" i="152"/>
  <c r="L155" i="164"/>
  <c r="E155" i="164"/>
  <c r="M155" i="164" s="1"/>
  <c r="E169" i="164"/>
  <c r="Q169" i="164"/>
  <c r="L169" i="164"/>
  <c r="I163" i="152"/>
  <c r="L179" i="164"/>
  <c r="I173" i="152"/>
  <c r="E179" i="164"/>
  <c r="Q179" i="164"/>
  <c r="Q165" i="164"/>
  <c r="L165" i="164"/>
  <c r="I159" i="152"/>
  <c r="E165" i="164"/>
  <c r="M165" i="164" s="1"/>
  <c r="E177" i="164"/>
  <c r="M177" i="164" s="1"/>
  <c r="Q177" i="164"/>
  <c r="L177" i="164"/>
  <c r="I171" i="152"/>
  <c r="I221" i="152"/>
  <c r="E227" i="164"/>
  <c r="Q227" i="164"/>
  <c r="L227" i="164"/>
  <c r="I111" i="152"/>
  <c r="E117" i="164"/>
  <c r="M117" i="164" s="1"/>
  <c r="Q117" i="164"/>
  <c r="L117" i="164"/>
  <c r="I247" i="152"/>
  <c r="E253" i="164"/>
  <c r="Q253" i="164"/>
  <c r="L253" i="164"/>
  <c r="I219" i="152"/>
  <c r="E225" i="164"/>
  <c r="Q225" i="164"/>
  <c r="L225" i="164"/>
  <c r="E187" i="164"/>
  <c r="M187" i="164" s="1"/>
  <c r="Q187" i="164"/>
  <c r="L187" i="164"/>
  <c r="I181" i="152"/>
  <c r="I209" i="152"/>
  <c r="E215" i="164"/>
  <c r="M215" i="164" s="1"/>
  <c r="Q215" i="164"/>
  <c r="L215" i="164"/>
  <c r="I109" i="152"/>
  <c r="L115" i="164"/>
  <c r="E115" i="164"/>
  <c r="M115" i="164" s="1"/>
  <c r="Q115" i="164"/>
  <c r="Q265" i="164"/>
  <c r="L265" i="164"/>
  <c r="I259" i="152"/>
  <c r="E265" i="164"/>
  <c r="I141" i="152"/>
  <c r="E147" i="164"/>
  <c r="Q147" i="164"/>
  <c r="L147" i="164"/>
  <c r="I125" i="152"/>
  <c r="E131" i="164"/>
  <c r="M131" i="164" s="1"/>
  <c r="Q131" i="164"/>
  <c r="L131" i="164"/>
  <c r="L241" i="164"/>
  <c r="I235" i="152"/>
  <c r="E241" i="164"/>
  <c r="Q241" i="164"/>
  <c r="I169" i="152"/>
  <c r="E175" i="164"/>
  <c r="M175" i="164" s="1"/>
  <c r="Q175" i="164"/>
  <c r="L175" i="164"/>
  <c r="I229" i="152"/>
  <c r="L235" i="164"/>
  <c r="E235" i="164"/>
  <c r="M235" i="164" s="1"/>
  <c r="Q235" i="164"/>
  <c r="Q263" i="164"/>
  <c r="L263" i="164"/>
  <c r="I257" i="152"/>
  <c r="E263" i="164"/>
  <c r="M263" i="164" s="1"/>
  <c r="I167" i="152"/>
  <c r="E173" i="164"/>
  <c r="Q173" i="164"/>
  <c r="L173" i="164"/>
  <c r="E203" i="164"/>
  <c r="Q203" i="164"/>
  <c r="L203" i="164"/>
  <c r="I197" i="152"/>
  <c r="Q197" i="164"/>
  <c r="I191" i="152"/>
  <c r="L197" i="164"/>
  <c r="E197" i="164"/>
  <c r="M197" i="164" s="1"/>
  <c r="I253" i="152"/>
  <c r="L259" i="164"/>
  <c r="E259" i="164"/>
  <c r="M259" i="164" s="1"/>
  <c r="Q259" i="164"/>
  <c r="Q261" i="164"/>
  <c r="L261" i="164"/>
  <c r="I255" i="152"/>
  <c r="E261" i="164"/>
  <c r="M261" i="164" s="1"/>
  <c r="L239" i="164"/>
  <c r="I233" i="152"/>
  <c r="E239" i="164"/>
  <c r="Q239" i="164"/>
  <c r="Q119" i="164"/>
  <c r="L119" i="164"/>
  <c r="I113" i="152"/>
  <c r="E119" i="164"/>
  <c r="M119" i="164" s="1"/>
  <c r="Q189" i="164"/>
  <c r="L189" i="164"/>
  <c r="I183" i="152"/>
  <c r="E189" i="164"/>
  <c r="M189" i="164" s="1"/>
  <c r="I155" i="152"/>
  <c r="E161" i="164"/>
  <c r="Q161" i="164"/>
  <c r="L161" i="164"/>
  <c r="I237" i="152"/>
  <c r="E243" i="164"/>
  <c r="Q243" i="164"/>
  <c r="L243" i="164"/>
  <c r="E221" i="164"/>
  <c r="M221" i="164" s="1"/>
  <c r="Q221" i="164"/>
  <c r="I215" i="152"/>
  <c r="L221" i="164"/>
  <c r="L16" i="167"/>
  <c r="I207" i="152"/>
  <c r="L213" i="164"/>
  <c r="E213" i="164"/>
  <c r="M213" i="164" s="1"/>
  <c r="Q213" i="164"/>
  <c r="Q185" i="164"/>
  <c r="L185" i="164"/>
  <c r="I179" i="152"/>
  <c r="E185" i="164"/>
  <c r="I185" i="152"/>
  <c r="E191" i="164"/>
  <c r="Q191" i="164"/>
  <c r="L191" i="164"/>
  <c r="Q231" i="164"/>
  <c r="L231" i="164"/>
  <c r="I225" i="152"/>
  <c r="E231" i="164"/>
  <c r="I137" i="152"/>
  <c r="E143" i="164"/>
  <c r="Q143" i="164"/>
  <c r="L143" i="164"/>
  <c r="L151" i="164"/>
  <c r="I145" i="152"/>
  <c r="E151" i="164"/>
  <c r="M151" i="164" s="1"/>
  <c r="Q151" i="164"/>
  <c r="E123" i="164"/>
  <c r="Q123" i="164"/>
  <c r="L123" i="164"/>
  <c r="I117" i="152"/>
  <c r="E233" i="164"/>
  <c r="Q233" i="164"/>
  <c r="L233" i="164"/>
  <c r="I227" i="152"/>
  <c r="Q199" i="164"/>
  <c r="L199" i="164"/>
  <c r="I193" i="152"/>
  <c r="E199" i="164"/>
  <c r="M199" i="164" s="1"/>
  <c r="Q195" i="164"/>
  <c r="L195" i="164"/>
  <c r="I189" i="152"/>
  <c r="E195" i="164"/>
  <c r="I195" i="152"/>
  <c r="E201" i="164"/>
  <c r="Q201" i="164"/>
  <c r="L201" i="164"/>
  <c r="I165" i="152"/>
  <c r="E171" i="164"/>
  <c r="Q171" i="164"/>
  <c r="L171" i="164"/>
  <c r="E221" i="167"/>
  <c r="I215" i="156"/>
  <c r="L221" i="167"/>
  <c r="M163" i="164"/>
  <c r="M229" i="164"/>
  <c r="M161" i="164"/>
  <c r="M147" i="164" l="1"/>
  <c r="M265" i="164"/>
  <c r="M223" i="164"/>
  <c r="M231" i="164"/>
  <c r="M233" i="164"/>
  <c r="M185" i="164"/>
  <c r="M225" i="164"/>
  <c r="M201" i="164"/>
  <c r="M241" i="164"/>
  <c r="M179" i="164"/>
  <c r="M255" i="164"/>
  <c r="M227" i="164"/>
  <c r="M183" i="164"/>
  <c r="M16" i="167"/>
  <c r="M253" i="164"/>
  <c r="M237" i="164"/>
  <c r="M195" i="164"/>
  <c r="M123" i="164"/>
  <c r="M243" i="164"/>
  <c r="M191" i="164"/>
  <c r="M203" i="164"/>
  <c r="M143" i="164"/>
  <c r="M221" i="167"/>
  <c r="M239" i="164"/>
  <c r="M181" i="164"/>
  <c r="M257" i="164"/>
  <c r="M173" i="164"/>
  <c r="M139" i="164"/>
  <c r="M159" i="164"/>
  <c r="M205" i="164"/>
  <c r="M249" i="164"/>
  <c r="M171" i="164"/>
  <c r="M169" i="164"/>
  <c r="M167" i="164"/>
  <c r="M193" i="164"/>
  <c r="M113" i="164"/>
  <c r="M127" i="164"/>
  <c r="M217" i="164"/>
  <c r="M251" i="164"/>
  <c r="M219" i="164"/>
  <c r="H14" i="168" l="1"/>
  <c r="H15" i="168"/>
  <c r="C10" i="24"/>
  <c r="D10" i="24"/>
  <c r="I278" i="156" l="1"/>
  <c r="I527" i="156"/>
  <c r="I914" i="156"/>
  <c r="I445" i="156"/>
  <c r="I863" i="156"/>
  <c r="I483" i="156"/>
  <c r="I906" i="156"/>
  <c r="I471" i="156"/>
  <c r="I815" i="156"/>
  <c r="I334" i="156"/>
  <c r="I382" i="156"/>
  <c r="I364" i="156"/>
  <c r="I927" i="156"/>
  <c r="I441" i="156"/>
  <c r="I567" i="156"/>
  <c r="I507" i="156"/>
  <c r="I821" i="156"/>
  <c r="I290" i="156"/>
  <c r="I926" i="156"/>
  <c r="I421" i="156"/>
  <c r="I654" i="156"/>
  <c r="I731" i="156"/>
  <c r="I419" i="156"/>
  <c r="I323" i="156"/>
  <c r="I615" i="156"/>
  <c r="I812" i="156"/>
  <c r="I480" i="156"/>
  <c r="I999" i="156"/>
  <c r="I434" i="156"/>
  <c r="I911" i="156"/>
  <c r="I719" i="156"/>
  <c r="I696" i="156"/>
  <c r="I481" i="156"/>
  <c r="I734" i="156"/>
  <c r="I836" i="156"/>
  <c r="I331" i="156"/>
  <c r="I768" i="156"/>
  <c r="I587" i="156"/>
  <c r="I873" i="156"/>
  <c r="I804" i="156"/>
  <c r="I675" i="156"/>
  <c r="I328" i="156"/>
  <c r="I826" i="156"/>
  <c r="I453" i="156"/>
  <c r="I960" i="156"/>
  <c r="I423" i="156"/>
  <c r="I877" i="156"/>
  <c r="I1001" i="156"/>
  <c r="I482" i="156"/>
  <c r="I627" i="156"/>
  <c r="I493" i="156"/>
  <c r="I712" i="156"/>
  <c r="I619" i="156"/>
  <c r="I603" i="156"/>
  <c r="I814" i="156"/>
  <c r="I557" i="156"/>
  <c r="I881" i="156"/>
  <c r="I494" i="156"/>
  <c r="I897" i="156"/>
  <c r="I366" i="156"/>
  <c r="I641" i="156"/>
  <c r="I549" i="156"/>
  <c r="I294" i="156"/>
  <c r="I531" i="156"/>
  <c r="I338" i="156"/>
  <c r="I463" i="156"/>
  <c r="I282" i="156"/>
  <c r="I764" i="156"/>
  <c r="I268" i="156"/>
  <c r="I760" i="156"/>
  <c r="I287" i="156"/>
  <c r="I456" i="156"/>
  <c r="I292" i="156"/>
  <c r="I478" i="156"/>
  <c r="I285" i="156"/>
  <c r="I392" i="156"/>
  <c r="I776" i="156"/>
  <c r="I521" i="156"/>
  <c r="I311" i="156"/>
  <c r="I655" i="156"/>
  <c r="I491" i="156"/>
  <c r="I979" i="156"/>
  <c r="I593" i="156"/>
  <c r="I314" i="156"/>
  <c r="I332" i="156"/>
  <c r="I885" i="156"/>
  <c r="I555" i="156"/>
  <c r="I442" i="156"/>
  <c r="I309" i="156"/>
  <c r="I682" i="156"/>
  <c r="I737" i="156"/>
  <c r="I571" i="156"/>
  <c r="I871" i="156"/>
  <c r="I920" i="156"/>
  <c r="I651" i="156"/>
  <c r="I692" i="156"/>
  <c r="I704" i="156"/>
  <c r="I947" i="156"/>
  <c r="I420" i="156"/>
  <c r="I875" i="156"/>
  <c r="I458" i="156"/>
  <c r="I272" i="156"/>
  <c r="I300" i="156"/>
  <c r="I390" i="156"/>
  <c r="I595" i="156"/>
  <c r="I934" i="156"/>
  <c r="I803" i="156"/>
  <c r="I545" i="156"/>
  <c r="I963" i="156"/>
  <c r="I605" i="156"/>
  <c r="I901" i="156"/>
  <c r="I916" i="156"/>
  <c r="I436" i="156"/>
  <c r="I693" i="156"/>
  <c r="I330" i="156"/>
  <c r="I790" i="156"/>
  <c r="I350" i="156"/>
  <c r="I411" i="156"/>
  <c r="I286" i="156"/>
  <c r="I559" i="156"/>
  <c r="I291" i="156"/>
  <c r="I995" i="156"/>
  <c r="I370" i="156"/>
  <c r="I342" i="156"/>
  <c r="I499" i="156"/>
  <c r="I289" i="156"/>
  <c r="I274" i="156"/>
  <c r="I687" i="156"/>
  <c r="I460" i="156"/>
  <c r="I1007" i="156"/>
  <c r="I551" i="156"/>
  <c r="I913" i="156"/>
  <c r="I749" i="156"/>
  <c r="I448" i="156"/>
  <c r="I662" i="156"/>
  <c r="I372" i="156"/>
  <c r="I439" i="156"/>
  <c r="I305" i="156"/>
  <c r="I780" i="156"/>
  <c r="I1003" i="156"/>
  <c r="I813" i="156"/>
  <c r="I961" i="156"/>
  <c r="I828" i="156"/>
  <c r="I440" i="156"/>
  <c r="I757" i="156"/>
  <c r="I352" i="156"/>
  <c r="I663" i="156"/>
  <c r="I426" i="156"/>
  <c r="I601" i="156"/>
  <c r="I475" i="156"/>
  <c r="I847" i="156"/>
  <c r="I374" i="156"/>
  <c r="I849" i="156"/>
  <c r="I324" i="156"/>
  <c r="I748" i="156"/>
  <c r="I688" i="156"/>
  <c r="I611" i="156"/>
  <c r="I936" i="156"/>
  <c r="I539" i="156"/>
  <c r="I553" i="156"/>
  <c r="I762" i="156"/>
  <c r="I380" i="156"/>
  <c r="I356" i="156"/>
  <c r="I474" i="156"/>
  <c r="I676" i="156"/>
  <c r="I523" i="156"/>
  <c r="I308" i="156"/>
  <c r="I661" i="156"/>
  <c r="I753" i="156"/>
  <c r="I301" i="156"/>
  <c r="I583" i="156"/>
  <c r="I800" i="156"/>
  <c r="I348" i="156"/>
  <c r="I907" i="156"/>
  <c r="I664" i="156"/>
  <c r="I695" i="156"/>
  <c r="I406" i="156"/>
  <c r="I823" i="156"/>
  <c r="I585" i="156"/>
  <c r="I270" i="156"/>
  <c r="I796" i="156"/>
  <c r="I296" i="156"/>
  <c r="I831" i="156"/>
  <c r="I388" i="156"/>
  <c r="I468" i="156"/>
  <c r="I547" i="156"/>
  <c r="I869" i="156"/>
  <c r="I789" i="156"/>
  <c r="I736" i="156"/>
  <c r="I360" i="156"/>
  <c r="I299" i="156"/>
  <c r="I443" i="156"/>
  <c r="I931" i="156"/>
  <c r="I894" i="156"/>
  <c r="I479" i="156"/>
  <c r="I935" i="156"/>
  <c r="I495" i="156"/>
  <c r="I808" i="156"/>
  <c r="I262" i="156"/>
  <c r="I477" i="156"/>
  <c r="I985" i="156"/>
  <c r="I710" i="156"/>
  <c r="I989" i="156"/>
  <c r="I340" i="156"/>
  <c r="I368" i="156"/>
  <c r="I432" i="156"/>
  <c r="I470" i="156"/>
  <c r="I492" i="156"/>
  <c r="I437" i="156"/>
  <c r="I832" i="156"/>
  <c r="I430" i="156"/>
  <c r="I293" i="156"/>
  <c r="I770" i="156"/>
  <c r="I354" i="156"/>
  <c r="I621" i="156"/>
  <c r="I303" i="156"/>
  <c r="I525" i="156"/>
  <c r="I599" i="156"/>
  <c r="I543" i="156"/>
  <c r="I414" i="156"/>
  <c r="I646" i="156"/>
  <c r="I409" i="156"/>
  <c r="I394" i="156"/>
  <c r="I645" i="156"/>
  <c r="I438" i="156"/>
  <c r="I643" i="156"/>
  <c r="I276" i="156"/>
  <c r="I903" i="156"/>
  <c r="I756" i="156"/>
  <c r="I670" i="156"/>
  <c r="I679" i="156"/>
  <c r="I316" i="156"/>
  <c r="I358" i="156"/>
  <c r="I827" i="156"/>
  <c r="I565" i="156"/>
  <c r="I318" i="156"/>
  <c r="I668" i="156"/>
  <c r="I541" i="156"/>
  <c r="I834" i="156"/>
  <c r="I487" i="156"/>
  <c r="I784" i="156"/>
  <c r="I703" i="156"/>
  <c r="I742" i="156"/>
  <c r="I307" i="156"/>
  <c r="I404" i="156"/>
  <c r="I793" i="156"/>
  <c r="I657" i="156"/>
  <c r="I488" i="156"/>
  <c r="I473" i="156"/>
  <c r="I344" i="156"/>
  <c r="I788" i="156"/>
  <c r="I716" i="156"/>
  <c r="I326" i="156"/>
  <c r="I465" i="156"/>
  <c r="I451" i="156"/>
  <c r="I819" i="156"/>
  <c r="I298" i="156"/>
  <c r="I515" i="156"/>
  <c r="I577" i="156"/>
  <c r="I890" i="156"/>
  <c r="I589" i="156"/>
  <c r="I317" i="156"/>
  <c r="I683" i="156"/>
  <c r="I378" i="156"/>
  <c r="I325" i="156"/>
  <c r="I427" i="156"/>
  <c r="I629" i="156"/>
  <c r="I782" i="156"/>
  <c r="I726" i="156"/>
  <c r="I459" i="156"/>
  <c r="I855" i="156"/>
  <c r="I754" i="156"/>
  <c r="I915" i="156"/>
  <c r="I449" i="156"/>
  <c r="I490" i="156"/>
  <c r="I957" i="156"/>
  <c r="I362" i="156"/>
  <c r="I977" i="156"/>
  <c r="I579" i="156"/>
  <c r="I295" i="156"/>
  <c r="I956" i="156"/>
  <c r="I990" i="156"/>
  <c r="I786" i="156"/>
  <c r="I336" i="156"/>
  <c r="I732" i="156"/>
  <c r="I446" i="156"/>
  <c r="I505" i="156"/>
  <c r="I659" i="156"/>
  <c r="I428" i="156"/>
  <c r="I690" i="156"/>
  <c r="I623" i="156"/>
  <c r="I939" i="156"/>
  <c r="I647" i="156"/>
  <c r="I899" i="156"/>
  <c r="I433" i="156"/>
  <c r="I489" i="156"/>
  <c r="I830" i="156"/>
  <c r="I750" i="156"/>
  <c r="I954" i="156"/>
  <c r="I744" i="156"/>
  <c r="I517" i="156"/>
  <c r="I861" i="156"/>
  <c r="I701" i="156"/>
  <c r="I501" i="156"/>
  <c r="I769" i="156"/>
  <c r="I715" i="156"/>
  <c r="I785" i="156"/>
  <c r="I940" i="156"/>
  <c r="I698" i="156"/>
  <c r="I649" i="156"/>
  <c r="I313" i="156"/>
  <c r="I416" i="156"/>
  <c r="I666" i="156"/>
  <c r="I319" i="156"/>
  <c r="I425" i="156"/>
  <c r="I503" i="156"/>
  <c r="I513" i="156"/>
  <c r="I883" i="156"/>
  <c r="I898" i="156"/>
  <c r="I706" i="156"/>
  <c r="I685" i="156"/>
  <c r="I310" i="156"/>
  <c r="I741" i="156"/>
  <c r="I486" i="156"/>
  <c r="I730" i="156"/>
  <c r="I476" i="156"/>
  <c r="I694" i="156"/>
  <c r="I943" i="156"/>
  <c r="I417" i="156"/>
  <c r="I955" i="156"/>
  <c r="I622" i="156"/>
  <c r="I485" i="156"/>
  <c r="I484" i="156"/>
  <c r="I717" i="156"/>
  <c r="I708" i="156"/>
  <c r="I519" i="156"/>
  <c r="I312" i="156"/>
  <c r="I896" i="156"/>
  <c r="I264" i="156"/>
  <c r="I398" i="156"/>
  <c r="I464" i="156"/>
  <c r="I533" i="156"/>
  <c r="I738" i="156"/>
  <c r="I811" i="156"/>
  <c r="I614" i="156"/>
  <c r="I937" i="156"/>
  <c r="I529" i="156"/>
  <c r="I928" i="156"/>
  <c r="I1002" i="156"/>
  <c r="I569" i="156"/>
  <c r="I591" i="156"/>
  <c r="I975" i="156"/>
  <c r="I638" i="156"/>
  <c r="I653" i="156"/>
  <c r="I346" i="156"/>
  <c r="I260" i="156"/>
  <c r="I887" i="156"/>
  <c r="I467" i="156"/>
  <c r="I825" i="156"/>
  <c r="I910" i="156"/>
  <c r="I424" i="156"/>
  <c r="I678" i="156"/>
  <c r="I402" i="156"/>
  <c r="I720" i="156"/>
  <c r="I773" i="156"/>
  <c r="I984" i="156"/>
  <c r="I607" i="156"/>
  <c r="I948" i="156"/>
  <c r="I723" i="156"/>
  <c r="I964" i="156"/>
  <c r="I1004" i="156"/>
  <c r="I707" i="156"/>
  <c r="I509" i="156"/>
  <c r="I778" i="156"/>
  <c r="I994" i="156"/>
  <c r="I329" i="156"/>
  <c r="I993" i="156"/>
  <c r="I702" i="156"/>
  <c r="I280" i="156"/>
  <c r="I799" i="156"/>
  <c r="I777" i="156"/>
  <c r="I765" i="156"/>
  <c r="I761" i="156"/>
  <c r="I297" i="156"/>
  <c r="I418" i="156"/>
  <c r="I511" i="156"/>
  <c r="I284" i="156"/>
  <c r="I429" i="156"/>
  <c r="I680" i="156"/>
  <c r="I1000" i="156"/>
  <c r="I758" i="156"/>
  <c r="I413" i="156"/>
  <c r="I320" i="156"/>
  <c r="I415" i="156"/>
  <c r="I996" i="156"/>
  <c r="I893" i="156"/>
  <c r="I1006" i="156"/>
  <c r="I625" i="156"/>
  <c r="I794" i="156"/>
  <c r="I837" i="156"/>
  <c r="I980" i="156"/>
  <c r="I817" i="156"/>
  <c r="I672" i="156"/>
  <c r="I537" i="156"/>
  <c r="I691" i="156"/>
  <c r="I496" i="156"/>
  <c r="I384" i="156"/>
  <c r="I674" i="156"/>
  <c r="I851" i="156"/>
  <c r="I973" i="156"/>
  <c r="I722" i="156"/>
  <c r="I447" i="156"/>
  <c r="I976" i="156"/>
  <c r="I408" i="156"/>
  <c r="I745" i="156"/>
  <c r="I902" i="156"/>
  <c r="I968" i="156"/>
  <c r="I665" i="156"/>
  <c r="I909" i="156"/>
  <c r="I376" i="156"/>
  <c r="I879" i="156"/>
  <c r="I908" i="156"/>
  <c r="I933" i="156"/>
  <c r="I724" i="156"/>
  <c r="I396" i="156"/>
  <c r="I575" i="156"/>
  <c r="I573" i="156"/>
  <c r="I635" i="156"/>
  <c r="I958" i="156"/>
  <c r="I835" i="156"/>
  <c r="I306" i="156"/>
  <c r="I709" i="156"/>
  <c r="I630" i="156"/>
  <c r="I820" i="156"/>
  <c r="I972" i="156"/>
  <c r="I740" i="156"/>
  <c r="I469" i="156"/>
  <c r="I930" i="156"/>
  <c r="I833" i="156"/>
  <c r="I631" i="156"/>
  <c r="I766" i="156"/>
  <c r="I727" i="156"/>
  <c r="I951" i="156"/>
  <c r="I422" i="156"/>
  <c r="I891" i="156"/>
  <c r="I684" i="156"/>
  <c r="I327" i="156"/>
  <c r="I322" i="156"/>
  <c r="I633" i="156"/>
  <c r="I457" i="156"/>
  <c r="I942" i="156"/>
  <c r="I667" i="156"/>
  <c r="I454" i="156"/>
  <c r="I845" i="156"/>
  <c r="I918" i="156"/>
  <c r="I925" i="156"/>
  <c r="I859" i="156"/>
  <c r="I561" i="156"/>
  <c r="I932" i="156"/>
  <c r="I921" i="156"/>
  <c r="I807" i="156"/>
  <c r="I865" i="156"/>
  <c r="I700" i="156"/>
  <c r="I941" i="156"/>
  <c r="I728" i="156"/>
  <c r="I410" i="156"/>
  <c r="I609" i="156"/>
  <c r="I919" i="156"/>
  <c r="I733" i="156"/>
  <c r="I412" i="156"/>
  <c r="I689" i="156"/>
  <c r="I772" i="156"/>
  <c r="I452" i="156"/>
  <c r="I472" i="156"/>
  <c r="I752" i="156"/>
  <c r="I998" i="156"/>
  <c r="I962" i="156"/>
  <c r="I971" i="156"/>
  <c r="I965" i="156"/>
  <c r="I792" i="156"/>
  <c r="I450" i="156"/>
  <c r="I725" i="156"/>
  <c r="I639" i="156"/>
  <c r="I822" i="156"/>
  <c r="I400" i="156"/>
  <c r="I746" i="156"/>
  <c r="I597" i="156"/>
  <c r="I535" i="156"/>
  <c r="I613" i="156"/>
  <c r="I462" i="156"/>
  <c r="I711" i="156"/>
  <c r="I843" i="156"/>
  <c r="I938" i="156"/>
  <c r="I699" i="156"/>
  <c r="I912" i="156"/>
  <c r="I969" i="156"/>
  <c r="I466" i="156"/>
  <c r="I946" i="156"/>
  <c r="I781" i="156"/>
  <c r="I686" i="156"/>
  <c r="I829" i="156"/>
  <c r="I917" i="156"/>
  <c r="I718" i="156"/>
  <c r="I857" i="156"/>
  <c r="I315" i="156"/>
  <c r="I889" i="156"/>
  <c r="I922" i="156"/>
  <c r="I671" i="156"/>
  <c r="I905" i="156"/>
  <c r="I841" i="156"/>
  <c r="I617" i="156"/>
  <c r="I637" i="156"/>
  <c r="I455" i="156"/>
  <c r="I839" i="156"/>
  <c r="I431" i="156"/>
  <c r="I321" i="156"/>
  <c r="I497" i="156"/>
  <c r="I563" i="156"/>
  <c r="I923" i="156"/>
  <c r="I714" i="156"/>
  <c r="I818" i="156"/>
  <c r="I1005" i="156"/>
  <c r="I867" i="156"/>
  <c r="I386" i="156"/>
  <c r="I266" i="156"/>
  <c r="I581" i="156"/>
  <c r="I302" i="156"/>
  <c r="I435" i="156"/>
  <c r="I816" i="156"/>
  <c r="I953" i="156"/>
  <c r="I949" i="156"/>
  <c r="I853" i="156"/>
  <c r="I924" i="156"/>
  <c r="I929" i="156"/>
  <c r="I461" i="156"/>
  <c r="I774" i="156"/>
  <c r="I966" i="156"/>
  <c r="I444" i="156"/>
  <c r="I618" i="156"/>
  <c r="I574" i="156"/>
  <c r="I884" i="156"/>
  <c r="I337" i="156"/>
  <c r="I395" i="156"/>
  <c r="I952" i="156"/>
  <c r="I755" i="156"/>
  <c r="I596" i="156"/>
  <c r="I862" i="156"/>
  <c r="I590" i="156"/>
  <c r="I988" i="156"/>
  <c r="I866" i="156"/>
  <c r="I806" i="156"/>
  <c r="I763" i="156"/>
  <c r="I945" i="156"/>
  <c r="I534" i="156"/>
  <c r="I864" i="156"/>
  <c r="I265" i="156"/>
  <c r="I357" i="156"/>
  <c r="I504" i="156"/>
  <c r="I522" i="156"/>
  <c r="I550" i="156"/>
  <c r="I895" i="156"/>
  <c r="I514" i="156"/>
  <c r="I982" i="156"/>
  <c r="I508" i="156"/>
  <c r="I510" i="156"/>
  <c r="I548" i="156"/>
  <c r="I844" i="156"/>
  <c r="I950" i="156"/>
  <c r="I500" i="156"/>
  <c r="I359" i="156"/>
  <c r="I729" i="156"/>
  <c r="I542" i="156"/>
  <c r="I379" i="156"/>
  <c r="I381" i="156"/>
  <c r="I747" i="156"/>
  <c r="I566" i="156"/>
  <c r="I564" i="156"/>
  <c r="I852" i="156"/>
  <c r="I810" i="156"/>
  <c r="I401" i="156"/>
  <c r="I355" i="156"/>
  <c r="I886" i="156"/>
  <c r="I377" i="156"/>
  <c r="I405" i="156"/>
  <c r="I604" i="156"/>
  <c r="I824" i="156"/>
  <c r="I558" i="156"/>
  <c r="I383" i="156"/>
  <c r="I528" i="156"/>
  <c r="I538" i="156"/>
  <c r="I779" i="156"/>
  <c r="I526" i="156"/>
  <c r="I751" i="156"/>
  <c r="I713" i="156"/>
  <c r="I735" i="156"/>
  <c r="I809" i="156"/>
  <c r="I261" i="156"/>
  <c r="I944" i="156"/>
  <c r="I403" i="156"/>
  <c r="I552" i="156"/>
  <c r="I556" i="156"/>
  <c r="I498" i="156"/>
  <c r="I648" i="156"/>
  <c r="I580" i="156"/>
  <c r="I281" i="156"/>
  <c r="I271" i="156"/>
  <c r="I791" i="156"/>
  <c r="I987" i="156"/>
  <c r="I970" i="156"/>
  <c r="I904" i="156"/>
  <c r="I878" i="156"/>
  <c r="I353" i="156"/>
  <c r="I697" i="156"/>
  <c r="I610" i="156"/>
  <c r="I578" i="156"/>
  <c r="I560" i="156"/>
  <c r="I349" i="156"/>
  <c r="I600" i="156"/>
  <c r="I594" i="156"/>
  <c r="I974" i="156"/>
  <c r="I343" i="156"/>
  <c r="I739" i="156"/>
  <c r="I1008" i="156"/>
  <c r="I640" i="156"/>
  <c r="I628" i="156"/>
  <c r="I986" i="156"/>
  <c r="I275" i="156"/>
  <c r="I669" i="156"/>
  <c r="I361" i="156"/>
  <c r="I351" i="156"/>
  <c r="I616" i="156"/>
  <c r="I838" i="156"/>
  <c r="I524" i="156"/>
  <c r="I267" i="156"/>
  <c r="I882" i="156"/>
  <c r="I860" i="156"/>
  <c r="I606" i="156"/>
  <c r="I588" i="156"/>
  <c r="I981" i="156"/>
  <c r="I532" i="156"/>
  <c r="I959" i="156"/>
  <c r="I681" i="156"/>
  <c r="I660" i="156"/>
  <c r="I554" i="156"/>
  <c r="I373" i="156"/>
  <c r="I658" i="156"/>
  <c r="I391" i="156"/>
  <c r="I544" i="156"/>
  <c r="I854" i="156"/>
  <c r="I620" i="156"/>
  <c r="I673" i="156"/>
  <c r="I347" i="156"/>
  <c r="I624" i="156"/>
  <c r="I612" i="156"/>
  <c r="I991" i="156"/>
  <c r="I840" i="156"/>
  <c r="I743" i="156"/>
  <c r="I369" i="156"/>
  <c r="I876" i="156"/>
  <c r="I367" i="156"/>
  <c r="I900" i="156"/>
  <c r="I997" i="156"/>
  <c r="I520" i="156"/>
  <c r="I506" i="156"/>
  <c r="I802" i="156"/>
  <c r="I570" i="156"/>
  <c r="I502" i="156"/>
  <c r="I546" i="156"/>
  <c r="I888" i="156"/>
  <c r="I652" i="156"/>
  <c r="I850" i="156"/>
  <c r="I783" i="156"/>
  <c r="I273" i="156"/>
  <c r="I576" i="156"/>
  <c r="I801" i="156"/>
  <c r="I602" i="156"/>
  <c r="I363" i="156"/>
  <c r="I787" i="156"/>
  <c r="I872" i="156"/>
  <c r="I263" i="156"/>
  <c r="I399" i="156"/>
  <c r="I371" i="156"/>
  <c r="I582" i="156"/>
  <c r="I642" i="156"/>
  <c r="I283" i="156"/>
  <c r="I530" i="156"/>
  <c r="I650" i="156"/>
  <c r="I512" i="156"/>
  <c r="I759" i="156"/>
  <c r="I846" i="156"/>
  <c r="I333" i="156"/>
  <c r="I385" i="156"/>
  <c r="I516" i="156"/>
  <c r="I842" i="156"/>
  <c r="I858" i="156"/>
  <c r="I345" i="156"/>
  <c r="I341" i="156"/>
  <c r="I608" i="156"/>
  <c r="I626" i="156"/>
  <c r="I805" i="156"/>
  <c r="I518" i="156"/>
  <c r="I269" i="156"/>
  <c r="I632" i="156"/>
  <c r="I598" i="156"/>
  <c r="I983" i="156"/>
  <c r="I856" i="156"/>
  <c r="I677" i="156"/>
  <c r="I705" i="156"/>
  <c r="I771" i="156"/>
  <c r="I562" i="156"/>
  <c r="I767" i="156"/>
  <c r="I304" i="156"/>
  <c r="I387" i="156"/>
  <c r="I798" i="156"/>
  <c r="I584" i="156"/>
  <c r="I586" i="156"/>
  <c r="I636" i="156"/>
  <c r="I721" i="156"/>
  <c r="I389" i="156"/>
  <c r="I967" i="156"/>
  <c r="I277" i="156"/>
  <c r="I279" i="156"/>
  <c r="I644" i="156"/>
  <c r="I775" i="156"/>
  <c r="I335" i="156"/>
  <c r="I365" i="156"/>
  <c r="I568" i="156"/>
  <c r="I797" i="156"/>
  <c r="I397" i="156"/>
  <c r="I288" i="156"/>
  <c r="I393" i="156"/>
  <c r="I870" i="156"/>
  <c r="I848" i="156"/>
  <c r="I874" i="156"/>
  <c r="I868" i="156"/>
  <c r="I656" i="156"/>
  <c r="I992" i="156"/>
  <c r="I407" i="156"/>
  <c r="I795" i="156"/>
  <c r="I978" i="156"/>
  <c r="I592" i="156"/>
  <c r="I892" i="156"/>
  <c r="I880" i="156"/>
  <c r="I536" i="156"/>
  <c r="I572" i="156"/>
  <c r="I634" i="156"/>
  <c r="I540" i="156"/>
  <c r="I339" i="156"/>
  <c r="I1009" i="156"/>
  <c r="I375" i="156"/>
  <c r="AA29" i="168"/>
  <c r="AD23" i="168"/>
  <c r="AA28" i="168"/>
  <c r="AC23" i="168"/>
  <c r="H13" i="168"/>
  <c r="B20" i="168" l="1"/>
  <c r="AA27" i="168"/>
  <c r="AB23" i="168"/>
  <c r="AA24" i="168" s="1"/>
  <c r="B18" i="168" s="1"/>
  <c r="J260" i="23"/>
  <c r="B24" i="168" l="1" a="1"/>
  <c r="B24" i="168" s="1"/>
  <c r="B23" i="168" a="1"/>
  <c r="B23" i="168" s="1"/>
  <c r="B22" i="168" a="1"/>
  <c r="B22" i="168" s="1"/>
  <c r="B21" i="168" a="1"/>
  <c r="B21" i="168" s="1"/>
  <c r="Q260" i="23"/>
  <c r="P260" i="23"/>
  <c r="O260" i="23"/>
  <c r="E266" i="167" s="1"/>
  <c r="N260" i="23"/>
  <c r="M260" i="23"/>
  <c r="L260" i="23"/>
  <c r="D13" i="24" l="1"/>
  <c r="D12" i="24"/>
  <c r="B233" i="165"/>
  <c r="B80" i="165"/>
  <c r="B143" i="167"/>
  <c r="B122" i="167"/>
  <c r="B216" i="166"/>
  <c r="B51" i="166"/>
  <c r="B138" i="167"/>
  <c r="AJ128" i="166"/>
  <c r="B27" i="167"/>
  <c r="B56" i="167"/>
  <c r="AK126" i="166"/>
  <c r="AK144" i="165"/>
  <c r="AK109" i="165"/>
  <c r="AK128" i="164"/>
  <c r="AK233" i="166"/>
  <c r="AJ209" i="167"/>
  <c r="AR5" i="165"/>
  <c r="B64" i="165"/>
  <c r="B99" i="166"/>
  <c r="B243" i="165"/>
  <c r="B131" i="167"/>
  <c r="B259" i="166"/>
  <c r="AJ81" i="165"/>
  <c r="AJ153" i="165"/>
  <c r="AK27" i="167"/>
  <c r="AJ265" i="165"/>
  <c r="B203" i="165"/>
  <c r="B24" i="167"/>
  <c r="AJ196" i="165"/>
  <c r="AK178" i="165"/>
  <c r="AJ60" i="165"/>
  <c r="B168" i="166"/>
  <c r="B244" i="167"/>
  <c r="B91" i="166"/>
  <c r="AK107" i="167"/>
  <c r="AR11" i="166"/>
  <c r="AK73" i="164"/>
  <c r="B60" i="167"/>
  <c r="B213" i="165"/>
  <c r="AJ259" i="165"/>
  <c r="B156" i="166"/>
  <c r="AJ150" i="165"/>
  <c r="B241" i="165"/>
  <c r="B240" i="167"/>
  <c r="B126" i="167"/>
  <c r="B215" i="165"/>
  <c r="B120" i="167"/>
  <c r="AK103" i="165"/>
  <c r="B246" i="167"/>
  <c r="AJ220" i="164"/>
  <c r="B157" i="166"/>
  <c r="AK171" i="165"/>
  <c r="B124" i="166"/>
  <c r="B251" i="165"/>
  <c r="AK101" i="167"/>
  <c r="B225" i="165"/>
  <c r="B121" i="166"/>
  <c r="B238" i="167"/>
  <c r="B114" i="167"/>
  <c r="B238" i="166"/>
  <c r="AK117" i="165"/>
  <c r="B77" i="165"/>
  <c r="AN7" i="165"/>
  <c r="B188" i="167"/>
  <c r="AK242" i="166"/>
  <c r="AJ44" i="167"/>
  <c r="B77" i="167"/>
  <c r="AJ181" i="165"/>
  <c r="AJ194" i="166"/>
  <c r="AJ51" i="164"/>
  <c r="AK144" i="164"/>
  <c r="B42" i="165"/>
  <c r="AJ42" i="166"/>
  <c r="B104" i="166"/>
  <c r="AJ138" i="166"/>
  <c r="B112" i="167"/>
  <c r="B86" i="167"/>
  <c r="AR9" i="167"/>
  <c r="B39" i="167"/>
  <c r="B20" i="166"/>
  <c r="B171" i="165"/>
  <c r="AK52" i="167"/>
  <c r="B149" i="166"/>
  <c r="AK62" i="167"/>
  <c r="B224" i="167"/>
  <c r="AJ84" i="165"/>
  <c r="AJ28" i="167"/>
  <c r="AK80" i="165"/>
  <c r="AJ106" i="167"/>
  <c r="AR4" i="164"/>
  <c r="AJ98" i="167"/>
  <c r="AJ200" i="166"/>
  <c r="B153" i="167"/>
  <c r="AK39" i="167"/>
  <c r="AJ86" i="166"/>
  <c r="AJ91" i="164"/>
  <c r="B178" i="166"/>
  <c r="AK227" i="167"/>
  <c r="AK195" i="165"/>
  <c r="B158" i="166"/>
  <c r="AJ210" i="167"/>
  <c r="AK132" i="166"/>
  <c r="AK124" i="165"/>
  <c r="AK232" i="165"/>
  <c r="B257" i="167"/>
  <c r="AK202" i="167"/>
  <c r="AK59" i="165"/>
  <c r="AJ60" i="166"/>
  <c r="AK75" i="167"/>
  <c r="AK46" i="165"/>
  <c r="B201" i="165"/>
  <c r="B170" i="167"/>
  <c r="AJ35" i="165"/>
  <c r="AJ201" i="165"/>
  <c r="B207" i="166"/>
  <c r="AK115" i="166"/>
  <c r="AK72" i="167"/>
  <c r="AK218" i="167"/>
  <c r="B81" i="167"/>
  <c r="B97" i="166"/>
  <c r="B18" i="166"/>
  <c r="B114" i="165"/>
  <c r="AK158" i="167"/>
  <c r="AJ121" i="166"/>
  <c r="AK176" i="166"/>
  <c r="B35" i="167"/>
  <c r="B179" i="167"/>
  <c r="B226" i="165"/>
  <c r="B55" i="167"/>
  <c r="B254" i="166"/>
  <c r="B206" i="166"/>
  <c r="B95" i="166"/>
  <c r="AK187" i="166"/>
  <c r="B22" i="167"/>
  <c r="AJ249" i="167"/>
  <c r="AJ40" i="165"/>
  <c r="B93" i="165"/>
  <c r="AJ225" i="166"/>
  <c r="AJ228" i="166"/>
  <c r="AK155" i="164"/>
  <c r="AJ132" i="164"/>
  <c r="AR18" i="165"/>
  <c r="B49" i="167"/>
  <c r="B109" i="166"/>
  <c r="AJ140" i="166"/>
  <c r="B4" i="166"/>
  <c r="AK24" i="164"/>
  <c r="B184" i="166"/>
  <c r="AJ122" i="165"/>
  <c r="B132" i="167"/>
  <c r="AK258" i="167"/>
  <c r="B50" i="165"/>
  <c r="B103" i="167"/>
  <c r="B265" i="165"/>
  <c r="AJ160" i="167"/>
  <c r="AJ94" i="166"/>
  <c r="B36" i="166"/>
  <c r="B81" i="165"/>
  <c r="AJ204" i="166"/>
  <c r="B183" i="165"/>
  <c r="B150" i="165"/>
  <c r="B20" i="165"/>
  <c r="B128" i="165"/>
  <c r="B263" i="166"/>
  <c r="AK228" i="166"/>
  <c r="B126" i="166"/>
  <c r="B202" i="165"/>
  <c r="B90" i="165"/>
  <c r="B1" i="167"/>
  <c r="B147" i="167"/>
  <c r="AR16" i="164"/>
  <c r="B122" i="166"/>
  <c r="B29" i="167"/>
  <c r="B4" i="165"/>
  <c r="B135" i="167"/>
  <c r="AK191" i="167"/>
  <c r="AK83" i="165"/>
  <c r="AK261" i="165"/>
  <c r="AJ31" i="166"/>
  <c r="AJ24" i="166"/>
  <c r="B62" i="166"/>
  <c r="B61" i="167"/>
  <c r="B211" i="167"/>
  <c r="B101" i="166"/>
  <c r="AK165" i="166"/>
  <c r="AR3" i="166"/>
  <c r="AK43" i="166"/>
  <c r="B250" i="167"/>
  <c r="B184" i="167"/>
  <c r="AJ199" i="164"/>
  <c r="B167" i="165"/>
  <c r="AK219" i="166"/>
  <c r="AR9" i="164"/>
  <c r="AJ106" i="165"/>
  <c r="B236" i="167"/>
  <c r="AJ156" i="164"/>
  <c r="B193" i="165"/>
  <c r="B211" i="166"/>
  <c r="B223" i="165"/>
  <c r="AJ103" i="165"/>
  <c r="B230" i="167"/>
  <c r="B79" i="165"/>
  <c r="B84" i="166"/>
  <c r="AJ230" i="165"/>
  <c r="B182" i="166"/>
  <c r="AK256" i="165"/>
  <c r="B61" i="166"/>
  <c r="AJ36" i="164"/>
  <c r="AJ131" i="166"/>
  <c r="AJ47" i="165"/>
  <c r="B174" i="166"/>
  <c r="AK69" i="166"/>
  <c r="AJ152" i="164"/>
  <c r="AJ133" i="166"/>
  <c r="B166" i="165"/>
  <c r="AK77" i="165"/>
  <c r="B183" i="167"/>
  <c r="AK158" i="164"/>
  <c r="AJ181" i="166"/>
  <c r="AK152" i="166"/>
  <c r="AK81" i="164"/>
  <c r="AJ57" i="165"/>
  <c r="AK189" i="165"/>
  <c r="AK130" i="165"/>
  <c r="AK67" i="167"/>
  <c r="AK55" i="165"/>
  <c r="AJ57" i="167"/>
  <c r="AJ62" i="167"/>
  <c r="B139" i="166"/>
  <c r="AJ37" i="165"/>
  <c r="AK27" i="165"/>
  <c r="AK135" i="166"/>
  <c r="AK198" i="167"/>
  <c r="AJ105" i="167"/>
  <c r="AJ217" i="166"/>
  <c r="AK244" i="165"/>
  <c r="B105" i="165"/>
  <c r="B153" i="165"/>
  <c r="AJ228" i="165"/>
  <c r="AK26" i="165"/>
  <c r="AK54" i="166"/>
  <c r="B17" i="167"/>
  <c r="AJ219" i="167"/>
  <c r="AJ22" i="166"/>
  <c r="B182" i="165"/>
  <c r="AR14" i="167"/>
  <c r="B105" i="167"/>
  <c r="AR6" i="166"/>
  <c r="B186" i="167"/>
  <c r="B83" i="167"/>
  <c r="AK165" i="164"/>
  <c r="AK148" i="164"/>
  <c r="B117" i="166"/>
  <c r="B244" i="165"/>
  <c r="B47" i="167"/>
  <c r="B85" i="166"/>
  <c r="AK168" i="166"/>
  <c r="B175" i="167"/>
  <c r="AK207" i="166"/>
  <c r="B41" i="166"/>
  <c r="AJ81" i="164"/>
  <c r="B130" i="165"/>
  <c r="AJ179" i="167"/>
  <c r="AK112" i="165"/>
  <c r="B137" i="166"/>
  <c r="AK264" i="167"/>
  <c r="AK53" i="167"/>
  <c r="B27" i="166"/>
  <c r="AJ165" i="167"/>
  <c r="B127" i="167"/>
  <c r="AK159" i="165"/>
  <c r="B94" i="166"/>
  <c r="B118" i="165"/>
  <c r="AJ91" i="167"/>
  <c r="B242" i="165"/>
  <c r="B142" i="167"/>
  <c r="AR15" i="167"/>
  <c r="B235" i="165"/>
  <c r="B162" i="165"/>
  <c r="B88" i="166"/>
  <c r="B230" i="165"/>
  <c r="AK84" i="166"/>
  <c r="AR9" i="165"/>
  <c r="B224" i="165"/>
  <c r="B263" i="165"/>
  <c r="B63" i="167"/>
  <c r="B256" i="167"/>
  <c r="B232" i="167"/>
  <c r="B136" i="166"/>
  <c r="B47" i="166"/>
  <c r="B78" i="166"/>
  <c r="B21" i="165"/>
  <c r="AJ86" i="165"/>
  <c r="B119" i="167"/>
  <c r="B37" i="165"/>
  <c r="B136" i="167"/>
  <c r="B77" i="166"/>
  <c r="B74" i="165"/>
  <c r="B129" i="166"/>
  <c r="AJ136" i="166"/>
  <c r="AJ184" i="164"/>
  <c r="B133" i="165"/>
  <c r="AK76" i="164"/>
  <c r="AJ202" i="166"/>
  <c r="B200" i="165"/>
  <c r="AK141" i="166"/>
  <c r="AJ164" i="166"/>
  <c r="AJ108" i="167"/>
  <c r="AJ52" i="166"/>
  <c r="B218" i="166"/>
  <c r="AK138" i="166"/>
  <c r="AK214" i="166"/>
  <c r="B234" i="167"/>
  <c r="B241" i="167"/>
  <c r="B180" i="167"/>
  <c r="B23" i="166"/>
  <c r="B113" i="165"/>
  <c r="AJ48" i="164"/>
  <c r="B208" i="167"/>
  <c r="AJ220" i="166"/>
  <c r="AJ54" i="167"/>
  <c r="B63" i="166"/>
  <c r="B173" i="166"/>
  <c r="AJ51" i="166"/>
  <c r="AK72" i="166"/>
  <c r="AJ66" i="167"/>
  <c r="AR19" i="167"/>
  <c r="B209" i="165"/>
  <c r="B219" i="165"/>
  <c r="B206" i="165"/>
  <c r="B159" i="167"/>
  <c r="B180" i="166"/>
  <c r="B252" i="165"/>
  <c r="B142" i="166"/>
  <c r="B154" i="166"/>
  <c r="B168" i="165"/>
  <c r="B181" i="165"/>
  <c r="B258" i="165"/>
  <c r="AJ42" i="165"/>
  <c r="AK230" i="166"/>
  <c r="AK94" i="166"/>
  <c r="AK175" i="166"/>
  <c r="AK48" i="166"/>
  <c r="B207" i="167"/>
  <c r="AK181" i="164"/>
  <c r="AJ142" i="166"/>
  <c r="B53" i="165"/>
  <c r="B152" i="167"/>
  <c r="B146" i="167"/>
  <c r="AR15" i="164"/>
  <c r="AK90" i="164"/>
  <c r="AK17" i="166"/>
  <c r="AJ16" i="166"/>
  <c r="B47" i="165"/>
  <c r="B154" i="167"/>
  <c r="AJ179" i="164"/>
  <c r="AJ17" i="166"/>
  <c r="AK207" i="165"/>
  <c r="B145" i="166"/>
  <c r="AK78" i="167"/>
  <c r="AJ100" i="164"/>
  <c r="AK59" i="166"/>
  <c r="B182" i="167"/>
  <c r="B115" i="167"/>
  <c r="B200" i="167"/>
  <c r="AK45" i="167"/>
  <c r="AJ201" i="164"/>
  <c r="AJ112" i="167"/>
  <c r="AK91" i="166"/>
  <c r="B116" i="167"/>
  <c r="AK57" i="165"/>
  <c r="AK54" i="164"/>
  <c r="B129" i="167"/>
  <c r="B237" i="165"/>
  <c r="B125" i="165"/>
  <c r="B113" i="166"/>
  <c r="B209" i="167"/>
  <c r="AR11" i="167"/>
  <c r="AJ160" i="166"/>
  <c r="B120" i="166"/>
  <c r="B100" i="165"/>
  <c r="B203" i="166"/>
  <c r="AR5" i="167"/>
  <c r="AK131" i="164"/>
  <c r="B79" i="167"/>
  <c r="B139" i="167"/>
  <c r="AR2" i="165"/>
  <c r="B89" i="165"/>
  <c r="AJ125" i="165"/>
  <c r="AJ61" i="166"/>
  <c r="B41" i="167"/>
  <c r="AK170" i="165"/>
  <c r="AK244" i="166"/>
  <c r="AK223" i="165"/>
  <c r="B21" i="167"/>
  <c r="AJ188" i="164"/>
  <c r="B190" i="167"/>
  <c r="AK17" i="167"/>
  <c r="B164" i="166"/>
  <c r="B58" i="165"/>
  <c r="B82" i="166"/>
  <c r="B192" i="167"/>
  <c r="AR17" i="165"/>
  <c r="AR8" i="166"/>
  <c r="AJ43" i="165"/>
  <c r="AK28" i="164"/>
  <c r="B49" i="165"/>
  <c r="B143" i="165"/>
  <c r="AR18" i="167"/>
  <c r="B85" i="165"/>
  <c r="B101" i="165"/>
  <c r="B39" i="166"/>
  <c r="B228" i="165"/>
  <c r="B234" i="166"/>
  <c r="AK261" i="166"/>
  <c r="B233" i="167"/>
  <c r="AJ124" i="165"/>
  <c r="B71" i="167"/>
  <c r="B245" i="165"/>
  <c r="B96" i="167"/>
  <c r="AK52" i="165"/>
  <c r="AR19" i="166"/>
  <c r="AK133" i="167"/>
  <c r="B88" i="165"/>
  <c r="AK99" i="164"/>
  <c r="B243" i="166"/>
  <c r="B217" i="165"/>
  <c r="B90" i="166"/>
  <c r="B148" i="166"/>
  <c r="AJ175" i="166"/>
  <c r="AK28" i="167"/>
  <c r="AJ19" i="166"/>
  <c r="AK170" i="166"/>
  <c r="AJ188" i="166"/>
  <c r="B192" i="165"/>
  <c r="B259" i="167"/>
  <c r="B100" i="166"/>
  <c r="B40" i="165"/>
  <c r="B89" i="166"/>
  <c r="B219" i="166"/>
  <c r="B28" i="165"/>
  <c r="B86" i="166"/>
  <c r="B172" i="165"/>
  <c r="B229" i="165"/>
  <c r="B37" i="167"/>
  <c r="AK246" i="164"/>
  <c r="B81" i="166"/>
  <c r="AJ214" i="167"/>
  <c r="AK25" i="164"/>
  <c r="B174" i="165"/>
  <c r="B198" i="166"/>
  <c r="B187" i="167"/>
  <c r="AJ212" i="166"/>
  <c r="B247" i="166"/>
  <c r="AK221" i="166"/>
  <c r="AK209" i="165"/>
  <c r="AJ185" i="164"/>
  <c r="AK178" i="164"/>
  <c r="AJ246" i="167"/>
  <c r="B44" i="165"/>
  <c r="B240" i="166"/>
  <c r="AJ211" i="165"/>
  <c r="B174" i="167"/>
  <c r="AK195" i="166"/>
  <c r="AJ262" i="166"/>
  <c r="AK233" i="165"/>
  <c r="AJ78" i="165"/>
  <c r="AJ138" i="165"/>
  <c r="AJ67" i="164"/>
  <c r="AK260" i="164"/>
  <c r="AJ75" i="165"/>
  <c r="B161" i="165"/>
  <c r="B31" i="166"/>
  <c r="AJ118" i="165"/>
  <c r="B227" i="166"/>
  <c r="AK202" i="165"/>
  <c r="B262" i="167"/>
  <c r="AJ82" i="166"/>
  <c r="AJ133" i="167"/>
  <c r="B231" i="165"/>
  <c r="AK113" i="164"/>
  <c r="AK265" i="166"/>
  <c r="AK32" i="167"/>
  <c r="AK52" i="164"/>
  <c r="AJ104" i="166"/>
  <c r="AJ181" i="167"/>
  <c r="B170" i="165"/>
  <c r="B144" i="166"/>
  <c r="B75" i="167"/>
  <c r="B29" i="166"/>
  <c r="B112" i="165"/>
  <c r="B171" i="166"/>
  <c r="AJ171" i="165"/>
  <c r="AK68" i="166"/>
  <c r="AR18" i="166"/>
  <c r="AK145" i="167"/>
  <c r="AK42" i="166"/>
  <c r="B141" i="165"/>
  <c r="AJ48" i="165"/>
  <c r="AR13" i="167"/>
  <c r="AK157" i="166"/>
  <c r="B45" i="167"/>
  <c r="AR8" i="167"/>
  <c r="B27" i="165"/>
  <c r="B163" i="166"/>
  <c r="B86" i="165"/>
  <c r="AJ191" i="166"/>
  <c r="B33" i="167"/>
  <c r="AJ109" i="167"/>
  <c r="B250" i="166"/>
  <c r="AK25" i="167"/>
  <c r="B153" i="166"/>
  <c r="B191" i="165"/>
  <c r="B19" i="167"/>
  <c r="B216" i="167"/>
  <c r="AR16" i="166"/>
  <c r="AK194" i="167"/>
  <c r="B66" i="165"/>
  <c r="AK47" i="164"/>
  <c r="AR17" i="164"/>
  <c r="AK64" i="167"/>
  <c r="B32" i="165"/>
  <c r="B118" i="167"/>
  <c r="B215" i="166"/>
  <c r="B98" i="165"/>
  <c r="B35" i="166"/>
  <c r="B200" i="166"/>
  <c r="B102" i="167"/>
  <c r="B239" i="166"/>
  <c r="B205" i="166"/>
  <c r="AK252" i="166"/>
  <c r="AJ20" i="164"/>
  <c r="AK173" i="164"/>
  <c r="AJ104" i="164"/>
  <c r="AK142" i="166"/>
  <c r="B218" i="165"/>
  <c r="B172" i="167"/>
  <c r="B260" i="167"/>
  <c r="AJ31" i="167"/>
  <c r="B99" i="167"/>
  <c r="AJ61" i="167"/>
  <c r="B54" i="165"/>
  <c r="AJ182" i="166"/>
  <c r="B231" i="166"/>
  <c r="B256" i="165"/>
  <c r="AK184" i="166"/>
  <c r="AJ74" i="166"/>
  <c r="B222" i="166"/>
  <c r="AK89" i="167"/>
  <c r="B142" i="165"/>
  <c r="B130" i="166"/>
  <c r="B41" i="165"/>
  <c r="B207" i="165"/>
  <c r="AR17" i="167"/>
  <c r="B150" i="167"/>
  <c r="AK156" i="167"/>
  <c r="B117" i="165"/>
  <c r="B16" i="165"/>
  <c r="AJ251" i="166"/>
  <c r="B240" i="165"/>
  <c r="B239" i="165"/>
  <c r="B168" i="167"/>
  <c r="B220" i="167"/>
  <c r="AJ130" i="167"/>
  <c r="B164" i="165"/>
  <c r="AJ153" i="167"/>
  <c r="AK37" i="165"/>
  <c r="B161" i="167"/>
  <c r="AK214" i="167"/>
  <c r="AJ246" i="164"/>
  <c r="B52" i="165"/>
  <c r="AK44" i="166"/>
  <c r="AJ50" i="167"/>
  <c r="B236" i="165"/>
  <c r="AJ217" i="167"/>
  <c r="B183" i="166"/>
  <c r="AR6" i="164"/>
  <c r="AJ221" i="166"/>
  <c r="B53" i="167"/>
  <c r="AK186" i="166"/>
  <c r="B228" i="167"/>
  <c r="B203" i="167"/>
  <c r="AR8" i="165"/>
  <c r="AJ240" i="166"/>
  <c r="AR19" i="165"/>
  <c r="AJ262" i="165"/>
  <c r="B163" i="165"/>
  <c r="B17" i="166"/>
  <c r="AJ84" i="166"/>
  <c r="B199" i="166"/>
  <c r="AK133" i="166"/>
  <c r="B246" i="165"/>
  <c r="AJ258" i="166"/>
  <c r="B69" i="167"/>
  <c r="AK186" i="164"/>
  <c r="AK41" i="166"/>
  <c r="AK149" i="165"/>
  <c r="AK215" i="165"/>
  <c r="B76" i="165"/>
  <c r="B189" i="166"/>
  <c r="AJ57" i="166"/>
  <c r="B210" i="165"/>
  <c r="B181" i="166"/>
  <c r="B104" i="167"/>
  <c r="AK161" i="164"/>
  <c r="B220" i="166"/>
  <c r="AK34" i="164"/>
  <c r="AK262" i="166"/>
  <c r="AJ24" i="167"/>
  <c r="AJ195" i="165"/>
  <c r="AJ165" i="166"/>
  <c r="AJ39" i="164"/>
  <c r="B169" i="167"/>
  <c r="B220" i="165"/>
  <c r="AJ207" i="166"/>
  <c r="AK68" i="164"/>
  <c r="B92" i="167"/>
  <c r="B98" i="166"/>
  <c r="AJ132" i="166"/>
  <c r="AJ70" i="164"/>
  <c r="B177" i="166"/>
  <c r="AJ162" i="167"/>
  <c r="AK24" i="166"/>
  <c r="B130" i="167"/>
  <c r="AJ138" i="164"/>
  <c r="AJ172" i="167"/>
  <c r="AJ260" i="166"/>
  <c r="AJ206" i="165"/>
  <c r="AJ215" i="166"/>
  <c r="AJ257" i="167"/>
  <c r="AJ76" i="167"/>
  <c r="B152" i="165"/>
  <c r="B244" i="166"/>
  <c r="B96" i="166"/>
  <c r="AJ250" i="164"/>
  <c r="B210" i="167"/>
  <c r="AJ173" i="166"/>
  <c r="B225" i="167"/>
  <c r="B110" i="167"/>
  <c r="AJ146" i="165"/>
  <c r="AK206" i="166"/>
  <c r="AR15" i="166"/>
  <c r="B194" i="165"/>
  <c r="AJ18" i="167"/>
  <c r="B43" i="166"/>
  <c r="AK225" i="166"/>
  <c r="AR10" i="164"/>
  <c r="B166" i="166"/>
  <c r="AK162" i="164"/>
  <c r="B214" i="167"/>
  <c r="B257" i="165"/>
  <c r="B116" i="165"/>
  <c r="B29" i="165"/>
  <c r="B132" i="165"/>
  <c r="AK155" i="166"/>
  <c r="B67" i="166"/>
  <c r="AK51" i="167"/>
  <c r="B188" i="166"/>
  <c r="B90" i="167"/>
  <c r="AK102" i="166"/>
  <c r="AK170" i="167"/>
  <c r="AR10" i="165"/>
  <c r="AK180" i="164"/>
  <c r="B248" i="167"/>
  <c r="AK223" i="166"/>
  <c r="B75" i="166"/>
  <c r="AK16" i="164"/>
  <c r="B45" i="166"/>
  <c r="B134" i="165"/>
  <c r="B55" i="166"/>
  <c r="B155" i="167"/>
  <c r="AJ23" i="164"/>
  <c r="B151" i="166"/>
  <c r="B214" i="165"/>
  <c r="B135" i="166"/>
  <c r="B242" i="166"/>
  <c r="AK239" i="164"/>
  <c r="B92" i="166"/>
  <c r="B50" i="166"/>
  <c r="B198" i="167"/>
  <c r="AK79" i="164"/>
  <c r="AK149" i="164"/>
  <c r="AK129" i="164"/>
  <c r="AJ26" i="166"/>
  <c r="AK101" i="166"/>
  <c r="AJ247" i="167"/>
  <c r="AR14" i="165"/>
  <c r="B134" i="166"/>
  <c r="AK28" i="166"/>
  <c r="B208" i="165"/>
  <c r="B56" i="165"/>
  <c r="B205" i="165"/>
  <c r="AR12" i="167"/>
  <c r="B134" i="167"/>
  <c r="AJ56" i="167"/>
  <c r="AR14" i="166"/>
  <c r="AJ117" i="167"/>
  <c r="B123" i="167"/>
  <c r="AJ229" i="166"/>
  <c r="AK131" i="167"/>
  <c r="AJ232" i="166"/>
  <c r="AJ80" i="167"/>
  <c r="AJ167" i="164"/>
  <c r="B198" i="165"/>
  <c r="B260" i="165"/>
  <c r="B222" i="167"/>
  <c r="B148" i="165"/>
  <c r="AR12" i="166"/>
  <c r="B222" i="165"/>
  <c r="B236" i="166"/>
  <c r="B185" i="166"/>
  <c r="B89" i="167"/>
  <c r="AK87" i="164"/>
  <c r="B171" i="167"/>
  <c r="B259" i="165"/>
  <c r="AK75" i="164"/>
  <c r="AJ171" i="167"/>
  <c r="AK120" i="166"/>
  <c r="B110" i="166"/>
  <c r="AJ139" i="166"/>
  <c r="AJ180" i="164"/>
  <c r="AK78" i="166"/>
  <c r="B108" i="166"/>
  <c r="B19" i="165"/>
  <c r="AK160" i="165"/>
  <c r="B111" i="166"/>
  <c r="B57" i="166"/>
  <c r="AJ185" i="167"/>
  <c r="AJ36" i="167"/>
  <c r="AK44" i="167"/>
  <c r="AJ241" i="164"/>
  <c r="AJ75" i="167"/>
  <c r="AK245" i="167"/>
  <c r="AK45" i="166"/>
  <c r="AJ84" i="167"/>
  <c r="B165" i="166"/>
  <c r="AJ256" i="167"/>
  <c r="AK115" i="164"/>
  <c r="AJ240" i="164"/>
  <c r="B197" i="167"/>
  <c r="AR3" i="164"/>
  <c r="B43" i="167"/>
  <c r="AJ157" i="166"/>
  <c r="AJ40" i="166"/>
  <c r="B261" i="166"/>
  <c r="AJ122" i="166"/>
  <c r="B215" i="167"/>
  <c r="AK226" i="167"/>
  <c r="AK110" i="166"/>
  <c r="AJ17" i="167"/>
  <c r="AK166" i="165"/>
  <c r="B97" i="165"/>
  <c r="B167" i="166"/>
  <c r="AJ74" i="167"/>
  <c r="AK122" i="164"/>
  <c r="AK188" i="167"/>
  <c r="AJ144" i="166"/>
  <c r="AK144" i="166"/>
  <c r="AK224" i="164"/>
  <c r="B175" i="166"/>
  <c r="B195" i="167"/>
  <c r="AK138" i="165"/>
  <c r="B138" i="165"/>
  <c r="B125" i="166"/>
  <c r="AK147" i="166"/>
  <c r="AK109" i="164"/>
  <c r="B255" i="165"/>
  <c r="B95" i="167"/>
  <c r="B30" i="166"/>
  <c r="AK242" i="165"/>
  <c r="B149" i="165"/>
  <c r="B191" i="166"/>
  <c r="B210" i="166"/>
  <c r="B128" i="167"/>
  <c r="AJ258" i="167"/>
  <c r="AJ80" i="165"/>
  <c r="B137" i="165"/>
  <c r="B97" i="167"/>
  <c r="AK232" i="167"/>
  <c r="AK104" i="166"/>
  <c r="AK173" i="167"/>
  <c r="AK168" i="164"/>
  <c r="B242" i="167"/>
  <c r="AK254" i="166"/>
  <c r="AK22" i="164"/>
  <c r="B258" i="166"/>
  <c r="AK102" i="164"/>
  <c r="AK23" i="166"/>
  <c r="B21" i="166"/>
  <c r="AJ210" i="164"/>
  <c r="AJ265" i="167"/>
  <c r="AK163" i="164"/>
  <c r="AJ220" i="165"/>
  <c r="AJ24" i="165"/>
  <c r="AR14" i="164"/>
  <c r="B70" i="167"/>
  <c r="B172" i="166"/>
  <c r="AR16" i="165"/>
  <c r="AJ54" i="164"/>
  <c r="AJ92" i="165"/>
  <c r="AJ193" i="166"/>
  <c r="B162" i="167"/>
  <c r="AK51" i="166"/>
  <c r="AJ62" i="165"/>
  <c r="AJ192" i="166"/>
  <c r="AJ99" i="167"/>
  <c r="AK64" i="164"/>
  <c r="AJ196" i="167"/>
  <c r="AK192" i="165"/>
  <c r="AK156" i="165"/>
  <c r="B103" i="166"/>
  <c r="B160" i="165"/>
  <c r="B105" i="166"/>
  <c r="B204" i="167"/>
  <c r="B65" i="165"/>
  <c r="B71" i="166"/>
  <c r="AK247" i="165"/>
  <c r="B3" i="167"/>
  <c r="B91" i="165"/>
  <c r="AJ241" i="165"/>
  <c r="AJ211" i="164"/>
  <c r="AK183" i="166"/>
  <c r="AJ127" i="167"/>
  <c r="AJ130" i="166"/>
  <c r="AK183" i="167"/>
  <c r="AK210" i="165"/>
  <c r="B187" i="165"/>
  <c r="B158" i="165"/>
  <c r="AR18" i="164"/>
  <c r="AR10" i="167"/>
  <c r="AK164" i="164"/>
  <c r="AJ127" i="166"/>
  <c r="AJ120" i="165"/>
  <c r="AK236" i="165"/>
  <c r="AJ154" i="166"/>
  <c r="AJ96" i="166"/>
  <c r="AJ95" i="164"/>
  <c r="B1" i="165"/>
  <c r="B65" i="167"/>
  <c r="B176" i="166"/>
  <c r="AK193" i="166"/>
  <c r="B234" i="165"/>
  <c r="AJ144" i="164"/>
  <c r="AJ197" i="166"/>
  <c r="AJ118" i="164"/>
  <c r="B45" i="165"/>
  <c r="B258" i="167"/>
  <c r="AK94" i="164"/>
  <c r="B148" i="167"/>
  <c r="B180" i="165"/>
  <c r="AK98" i="166"/>
  <c r="B93" i="166"/>
  <c r="AR3" i="165"/>
  <c r="B18" i="165"/>
  <c r="AK248" i="166"/>
  <c r="B129" i="165"/>
  <c r="B224" i="166"/>
  <c r="B175" i="165"/>
  <c r="B214" i="166"/>
  <c r="B156" i="167"/>
  <c r="AR11" i="165"/>
  <c r="B252" i="167"/>
  <c r="B91" i="167"/>
  <c r="AJ156" i="166"/>
  <c r="B221" i="166"/>
  <c r="B123" i="166"/>
  <c r="AJ181" i="164"/>
  <c r="AJ137" i="164"/>
  <c r="AK198" i="164"/>
  <c r="AJ30" i="167"/>
  <c r="AJ176" i="165"/>
  <c r="AK185" i="166"/>
  <c r="AJ110" i="165"/>
  <c r="B59" i="166"/>
  <c r="B195" i="165"/>
  <c r="B119" i="166"/>
  <c r="B164" i="167"/>
  <c r="B199" i="165"/>
  <c r="B68" i="165"/>
  <c r="AJ47" i="166"/>
  <c r="B151" i="165"/>
  <c r="AJ65" i="166"/>
  <c r="AJ170" i="164"/>
  <c r="AK153" i="164"/>
  <c r="AJ102" i="166"/>
  <c r="AJ161" i="167"/>
  <c r="AK235" i="166"/>
  <c r="AJ158" i="165"/>
  <c r="AJ189" i="165"/>
  <c r="B197" i="165"/>
  <c r="B195" i="166"/>
  <c r="AR7" i="165"/>
  <c r="AJ251" i="165"/>
  <c r="AK119" i="165"/>
  <c r="B103" i="165"/>
  <c r="AJ119" i="166"/>
  <c r="B100" i="167"/>
  <c r="AJ168" i="166"/>
  <c r="AK44" i="164"/>
  <c r="AJ264" i="165"/>
  <c r="AJ122" i="167"/>
  <c r="AJ94" i="164"/>
  <c r="AK50" i="167"/>
  <c r="AK173" i="166"/>
  <c r="AK150" i="164"/>
  <c r="B238" i="165"/>
  <c r="B25" i="166"/>
  <c r="AJ172" i="164"/>
  <c r="AJ246" i="165"/>
  <c r="AJ112" i="165"/>
  <c r="AR4" i="165"/>
  <c r="B218" i="167"/>
  <c r="AJ172" i="166"/>
  <c r="AK193" i="165"/>
  <c r="B181" i="167"/>
  <c r="AJ157" i="167"/>
  <c r="AK159" i="164"/>
  <c r="AJ152" i="166"/>
  <c r="AK117" i="164"/>
  <c r="AK203" i="167"/>
  <c r="AK234" i="167"/>
  <c r="AJ167" i="167"/>
  <c r="B17" i="165"/>
  <c r="AJ53" i="167"/>
  <c r="AK187" i="164"/>
  <c r="AJ75" i="166"/>
  <c r="AJ189" i="164"/>
  <c r="AK195" i="167"/>
  <c r="AJ141" i="167"/>
  <c r="AK192" i="167"/>
  <c r="AK160" i="164"/>
  <c r="AK166" i="167"/>
  <c r="AJ30" i="166"/>
  <c r="AK230" i="164"/>
  <c r="AK18" i="165"/>
  <c r="AJ198" i="164"/>
  <c r="AK37" i="166"/>
  <c r="B115" i="165"/>
  <c r="B192" i="166"/>
  <c r="AK217" i="165"/>
  <c r="AK105" i="164"/>
  <c r="AK212" i="165"/>
  <c r="AJ105" i="165"/>
  <c r="AJ37" i="166"/>
  <c r="AJ203" i="165"/>
  <c r="B57" i="165"/>
  <c r="AK193" i="164"/>
  <c r="AJ215" i="167"/>
  <c r="AK36" i="166"/>
  <c r="AJ168" i="167"/>
  <c r="AK91" i="165"/>
  <c r="AJ18" i="166"/>
  <c r="B24" i="165"/>
  <c r="B225" i="166"/>
  <c r="AJ178" i="164"/>
  <c r="AK237" i="164"/>
  <c r="AK121" i="165"/>
  <c r="AJ97" i="167"/>
  <c r="AJ145" i="167"/>
  <c r="AJ150" i="164"/>
  <c r="AJ136" i="164"/>
  <c r="AK206" i="167"/>
  <c r="B4" i="167"/>
  <c r="AK129" i="166"/>
  <c r="AJ252" i="164"/>
  <c r="AK240" i="164"/>
  <c r="AJ207" i="164"/>
  <c r="AJ45" i="165"/>
  <c r="AK195" i="164"/>
  <c r="AK154" i="165"/>
  <c r="AJ120" i="167"/>
  <c r="B186" i="166"/>
  <c r="AK38" i="164"/>
  <c r="AJ113" i="166"/>
  <c r="AK249" i="166"/>
  <c r="AK254" i="165"/>
  <c r="AJ215" i="164"/>
  <c r="AJ192" i="164"/>
  <c r="AK46" i="167"/>
  <c r="B144" i="167"/>
  <c r="B237" i="167"/>
  <c r="AK145" i="165"/>
  <c r="AK105" i="165"/>
  <c r="AJ82" i="165"/>
  <c r="AK100" i="166"/>
  <c r="AJ135" i="165"/>
  <c r="AK86" i="164"/>
  <c r="AK227" i="164"/>
  <c r="B178" i="167"/>
  <c r="AR6" i="165"/>
  <c r="B73" i="166"/>
  <c r="AJ161" i="165"/>
  <c r="B160" i="166"/>
  <c r="B166" i="167"/>
  <c r="AJ242" i="165"/>
  <c r="AK158" i="166"/>
  <c r="AR19" i="164"/>
  <c r="AK35" i="165"/>
  <c r="B49" i="166"/>
  <c r="AJ46" i="166"/>
  <c r="B34" i="165"/>
  <c r="AJ95" i="167"/>
  <c r="AR10" i="166"/>
  <c r="AR11" i="164"/>
  <c r="AK200" i="165"/>
  <c r="AK112" i="166"/>
  <c r="B80" i="166"/>
  <c r="AJ184" i="167"/>
  <c r="B204" i="165"/>
  <c r="B159" i="166"/>
  <c r="B247" i="167"/>
  <c r="B87" i="166"/>
  <c r="AJ34" i="165"/>
  <c r="AJ243" i="165"/>
  <c r="AK180" i="165"/>
  <c r="B23" i="165"/>
  <c r="AK139" i="167"/>
  <c r="AJ143" i="167"/>
  <c r="AJ145" i="166"/>
  <c r="AK204" i="165"/>
  <c r="AK75" i="166"/>
  <c r="AJ52" i="164"/>
  <c r="AK16" i="166"/>
  <c r="AK224" i="166"/>
  <c r="AJ110" i="166"/>
  <c r="B3" i="165"/>
  <c r="B140" i="166"/>
  <c r="B253" i="165"/>
  <c r="AK237" i="166"/>
  <c r="AJ136" i="167"/>
  <c r="AK140" i="165"/>
  <c r="B162" i="166"/>
  <c r="AJ56" i="165"/>
  <c r="AJ116" i="167"/>
  <c r="B116" i="166"/>
  <c r="AK131" i="165"/>
  <c r="AJ126" i="164"/>
  <c r="AK61" i="165"/>
  <c r="AJ224" i="167"/>
  <c r="AK53" i="166"/>
  <c r="B248" i="165"/>
  <c r="B264" i="165"/>
  <c r="AK97" i="166"/>
  <c r="AK210" i="167"/>
  <c r="AJ91" i="166"/>
  <c r="AJ63" i="167"/>
  <c r="AJ169" i="165"/>
  <c r="AK262" i="165"/>
  <c r="AK182" i="166"/>
  <c r="AJ240" i="167"/>
  <c r="AK216" i="165"/>
  <c r="AK206" i="165"/>
  <c r="AK59" i="167"/>
  <c r="AK249" i="165"/>
  <c r="B87" i="165"/>
  <c r="AK94" i="165"/>
  <c r="B19" i="166"/>
  <c r="AR13" i="165"/>
  <c r="AK113" i="165"/>
  <c r="AK258" i="165"/>
  <c r="AK91" i="167"/>
  <c r="B196" i="166"/>
  <c r="B169" i="165"/>
  <c r="B189" i="165"/>
  <c r="AK36" i="164"/>
  <c r="AJ222" i="166"/>
  <c r="AJ140" i="164"/>
  <c r="AJ97" i="164"/>
  <c r="AK234" i="166"/>
  <c r="AJ212" i="164"/>
  <c r="B44" i="167"/>
  <c r="AJ114" i="164"/>
  <c r="AJ53" i="166"/>
  <c r="B232" i="166"/>
  <c r="B72" i="165"/>
  <c r="AJ19" i="165"/>
  <c r="AK53" i="165"/>
  <c r="AK73" i="166"/>
  <c r="AK33" i="165"/>
  <c r="AK114" i="164"/>
  <c r="AJ19" i="164"/>
  <c r="AJ191" i="167"/>
  <c r="AJ98" i="165"/>
  <c r="AK205" i="165"/>
  <c r="AJ161" i="166"/>
  <c r="AK98" i="164"/>
  <c r="AJ38" i="167"/>
  <c r="AJ69" i="166"/>
  <c r="AK64" i="165"/>
  <c r="B212" i="167"/>
  <c r="AJ128" i="164"/>
  <c r="AK251" i="167"/>
  <c r="B217" i="167"/>
  <c r="AK172" i="166"/>
  <c r="AJ189" i="166"/>
  <c r="AK143" i="165"/>
  <c r="AJ243" i="166"/>
  <c r="AK89" i="166"/>
  <c r="AJ126" i="166"/>
  <c r="B265" i="167"/>
  <c r="B131" i="165"/>
  <c r="B223" i="167"/>
  <c r="AK152" i="164"/>
  <c r="AK71" i="166"/>
  <c r="AK92" i="166"/>
  <c r="AK141" i="167"/>
  <c r="AK88" i="166"/>
  <c r="AJ151" i="164"/>
  <c r="AK73" i="167"/>
  <c r="AK48" i="167"/>
  <c r="AJ164" i="167"/>
  <c r="AK200" i="164"/>
  <c r="AK60" i="167"/>
  <c r="AK234" i="164"/>
  <c r="AK191" i="165"/>
  <c r="AR3" i="167"/>
  <c r="AK112" i="164"/>
  <c r="AR16" i="167"/>
  <c r="AJ88" i="166"/>
  <c r="AK198" i="166"/>
  <c r="AJ38" i="166"/>
  <c r="B157" i="165"/>
  <c r="B223" i="166"/>
  <c r="AJ72" i="167"/>
  <c r="B73" i="167"/>
  <c r="B147" i="165"/>
  <c r="AN7" i="167"/>
  <c r="B87" i="167"/>
  <c r="B118" i="166"/>
  <c r="AJ249" i="166"/>
  <c r="AJ108" i="166"/>
  <c r="AR7" i="164"/>
  <c r="AK217" i="166"/>
  <c r="B250" i="165"/>
  <c r="B263" i="167"/>
  <c r="AK256" i="167"/>
  <c r="B33" i="166"/>
  <c r="B201" i="166"/>
  <c r="AK261" i="167"/>
  <c r="B48" i="165"/>
  <c r="AK250" i="167"/>
  <c r="AK220" i="166"/>
  <c r="B261" i="165"/>
  <c r="B106" i="165"/>
  <c r="AR4" i="167"/>
  <c r="AJ31" i="165"/>
  <c r="B136" i="165"/>
  <c r="AJ190" i="164"/>
  <c r="AK194" i="166"/>
  <c r="AK61" i="166"/>
  <c r="B95" i="165"/>
  <c r="AK157" i="165"/>
  <c r="B60" i="165"/>
  <c r="AJ87" i="164"/>
  <c r="B202" i="167"/>
  <c r="AK63" i="165"/>
  <c r="B107" i="165"/>
  <c r="B132" i="166"/>
  <c r="B227" i="165"/>
  <c r="AJ25" i="166"/>
  <c r="AK48" i="165"/>
  <c r="AK199" i="165"/>
  <c r="AK22" i="167"/>
  <c r="AJ67" i="167"/>
  <c r="AK261" i="164"/>
  <c r="AK47" i="167"/>
  <c r="AJ171" i="164"/>
  <c r="AK89" i="165"/>
  <c r="AK210" i="164"/>
  <c r="AK240" i="165"/>
  <c r="AK243" i="167"/>
  <c r="AK196" i="166"/>
  <c r="AK70" i="166"/>
  <c r="AJ33" i="167"/>
  <c r="AK152" i="167"/>
  <c r="B229" i="166"/>
  <c r="AJ232" i="165"/>
  <c r="AJ103" i="166"/>
  <c r="AK205" i="166"/>
  <c r="AJ152" i="167"/>
  <c r="AJ115" i="164"/>
  <c r="B188" i="165"/>
  <c r="AK175" i="167"/>
  <c r="B5" i="165"/>
  <c r="B69" i="165"/>
  <c r="B30" i="165"/>
  <c r="AJ49" i="166"/>
  <c r="AJ146" i="166"/>
  <c r="B67" i="167"/>
  <c r="B63" i="165"/>
  <c r="AJ90" i="164"/>
  <c r="AJ25" i="167"/>
  <c r="AJ139" i="167"/>
  <c r="AJ218" i="166"/>
  <c r="B201" i="167"/>
  <c r="AK84" i="165"/>
  <c r="AJ247" i="166"/>
  <c r="AK93" i="167"/>
  <c r="AJ119" i="167"/>
  <c r="AJ114" i="167"/>
  <c r="B140" i="165"/>
  <c r="AK222" i="164"/>
  <c r="AJ186" i="167"/>
  <c r="AJ256" i="164"/>
  <c r="AJ58" i="166"/>
  <c r="AJ103" i="164"/>
  <c r="AK182" i="164"/>
  <c r="AK93" i="166"/>
  <c r="AJ261" i="166"/>
  <c r="AK211" i="166"/>
  <c r="AK83" i="166"/>
  <c r="AJ230" i="167"/>
  <c r="AK117" i="166"/>
  <c r="AJ110" i="164"/>
  <c r="AK209" i="167"/>
  <c r="AJ135" i="166"/>
  <c r="AJ213" i="164"/>
  <c r="B67" i="165"/>
  <c r="AK163" i="165"/>
  <c r="AJ193" i="164"/>
  <c r="AJ211" i="166"/>
  <c r="B127" i="165"/>
  <c r="AJ216" i="167"/>
  <c r="B66" i="166"/>
  <c r="AK165" i="167"/>
  <c r="AJ41" i="165"/>
  <c r="AJ199" i="165"/>
  <c r="AK204" i="166"/>
  <c r="B83" i="165"/>
  <c r="AK179" i="166"/>
  <c r="AK249" i="167"/>
  <c r="AJ113" i="164"/>
  <c r="AJ32" i="164"/>
  <c r="AJ67" i="166"/>
  <c r="AJ74" i="165"/>
  <c r="AJ66" i="166"/>
  <c r="AR15" i="165"/>
  <c r="AJ91" i="165"/>
  <c r="AK229" i="164"/>
  <c r="AJ250" i="167"/>
  <c r="AK76" i="165"/>
  <c r="AK162" i="166"/>
  <c r="AJ253" i="166"/>
  <c r="AK19" i="167"/>
  <c r="AK36" i="165"/>
  <c r="AJ155" i="166"/>
  <c r="AK66" i="167"/>
  <c r="AK88" i="164"/>
  <c r="AJ221" i="165"/>
  <c r="AJ85" i="166"/>
  <c r="AJ19" i="167"/>
  <c r="B191" i="167"/>
  <c r="AK203" i="164"/>
  <c r="AK137" i="167"/>
  <c r="AJ50" i="164"/>
  <c r="AK253" i="164"/>
  <c r="AK199" i="167"/>
  <c r="AK20" i="166"/>
  <c r="AJ146" i="164"/>
  <c r="AJ44" i="165"/>
  <c r="AJ209" i="165"/>
  <c r="AK157" i="167"/>
  <c r="AK18" i="167"/>
  <c r="AJ166" i="166"/>
  <c r="B1" i="166"/>
  <c r="AJ209" i="164"/>
  <c r="AK106" i="165"/>
  <c r="AK189" i="166"/>
  <c r="B112" i="166"/>
  <c r="AK241" i="166"/>
  <c r="AK74" i="165"/>
  <c r="AK92" i="165"/>
  <c r="AR17" i="166"/>
  <c r="B78" i="165"/>
  <c r="AK139" i="164"/>
  <c r="B114" i="166"/>
  <c r="B133" i="166"/>
  <c r="B228" i="166"/>
  <c r="B232" i="165"/>
  <c r="B109" i="167"/>
  <c r="AJ191" i="164"/>
  <c r="B145" i="165"/>
  <c r="B206" i="167"/>
  <c r="B160" i="167"/>
  <c r="B173" i="165"/>
  <c r="AK31" i="165"/>
  <c r="AJ75" i="164"/>
  <c r="AK114" i="166"/>
  <c r="AJ109" i="166"/>
  <c r="AJ62" i="166"/>
  <c r="AK116" i="166"/>
  <c r="AJ137" i="167"/>
  <c r="AK29" i="167"/>
  <c r="AJ135" i="167"/>
  <c r="AK262" i="164"/>
  <c r="AJ253" i="167"/>
  <c r="B59" i="165"/>
  <c r="AK56" i="165"/>
  <c r="AK105" i="166"/>
  <c r="AJ239" i="165"/>
  <c r="AK89" i="164"/>
  <c r="B127" i="166"/>
  <c r="AJ111" i="165"/>
  <c r="AJ94" i="167"/>
  <c r="AK215" i="164"/>
  <c r="AK181" i="167"/>
  <c r="AK121" i="167"/>
  <c r="AK63" i="164"/>
  <c r="B75" i="165"/>
  <c r="AK129" i="167"/>
  <c r="AK196" i="165"/>
  <c r="AJ125" i="166"/>
  <c r="AK110" i="164"/>
  <c r="AK245" i="165"/>
  <c r="AJ253" i="165"/>
  <c r="AJ88" i="164"/>
  <c r="B101" i="167"/>
  <c r="B93" i="167"/>
  <c r="B254" i="165"/>
  <c r="B39" i="165"/>
  <c r="B260" i="166"/>
  <c r="B94" i="167"/>
  <c r="AK185" i="165"/>
  <c r="AJ156" i="167"/>
  <c r="AK86" i="167"/>
  <c r="AK257" i="164"/>
  <c r="AJ180" i="167"/>
  <c r="B26" i="167"/>
  <c r="AJ182" i="164"/>
  <c r="AK153" i="165"/>
  <c r="AK133" i="165"/>
  <c r="AK181" i="166"/>
  <c r="B108" i="165"/>
  <c r="B143" i="166"/>
  <c r="AR2" i="164"/>
  <c r="AJ111" i="167"/>
  <c r="B99" i="165"/>
  <c r="B123" i="165"/>
  <c r="AJ259" i="164"/>
  <c r="AK96" i="166"/>
  <c r="AJ22" i="167"/>
  <c r="AK191" i="164"/>
  <c r="AK51" i="164"/>
  <c r="B237" i="166"/>
  <c r="AK236" i="167"/>
  <c r="AK166" i="166"/>
  <c r="AJ207" i="165"/>
  <c r="AK187" i="167"/>
  <c r="AJ249" i="165"/>
  <c r="AR13" i="166"/>
  <c r="AJ174" i="166"/>
  <c r="AJ154" i="167"/>
  <c r="B165" i="167"/>
  <c r="AJ236" i="165"/>
  <c r="AK143" i="166"/>
  <c r="AK69" i="167"/>
  <c r="AK181" i="165"/>
  <c r="AJ177" i="165"/>
  <c r="AJ155" i="165"/>
  <c r="AJ159" i="167"/>
  <c r="B58" i="167"/>
  <c r="AK78" i="164"/>
  <c r="B170" i="166"/>
  <c r="AK117" i="167"/>
  <c r="B58" i="166"/>
  <c r="B144" i="165"/>
  <c r="B247" i="165"/>
  <c r="AJ29" i="167"/>
  <c r="AJ168" i="164"/>
  <c r="AJ246" i="166"/>
  <c r="B18" i="167"/>
  <c r="AK246" i="166"/>
  <c r="AJ166" i="164"/>
  <c r="B88" i="167"/>
  <c r="B82" i="167"/>
  <c r="AK74" i="167"/>
  <c r="B73" i="165"/>
  <c r="B84" i="165"/>
  <c r="B151" i="167"/>
  <c r="AJ234" i="165"/>
  <c r="AJ108" i="164"/>
  <c r="AJ232" i="164"/>
  <c r="AJ87" i="165"/>
  <c r="B229" i="167"/>
  <c r="AJ134" i="164"/>
  <c r="AK216" i="167"/>
  <c r="AK164" i="167"/>
  <c r="AK147" i="164"/>
  <c r="AJ49" i="164"/>
  <c r="AK62" i="164"/>
  <c r="AK207" i="164"/>
  <c r="AJ257" i="165"/>
  <c r="AJ128" i="165"/>
  <c r="AK95" i="165"/>
  <c r="AJ213" i="167"/>
  <c r="AJ259" i="167"/>
  <c r="AJ60" i="164"/>
  <c r="AJ202" i="164"/>
  <c r="AK33" i="167"/>
  <c r="AK123" i="164"/>
  <c r="AK161" i="167"/>
  <c r="AJ197" i="164"/>
  <c r="AJ119" i="165"/>
  <c r="AJ208" i="164"/>
  <c r="AK21" i="166"/>
  <c r="AJ101" i="166"/>
  <c r="AJ151" i="165"/>
  <c r="AK119" i="166"/>
  <c r="AJ51" i="165"/>
  <c r="AJ146" i="167"/>
  <c r="AJ144" i="165"/>
  <c r="AJ144" i="167"/>
  <c r="AK52" i="166"/>
  <c r="AJ107" i="167"/>
  <c r="AK26" i="167"/>
  <c r="AK112" i="167"/>
  <c r="B26" i="165"/>
  <c r="B51" i="167"/>
  <c r="AJ148" i="164"/>
  <c r="B122" i="165"/>
  <c r="B85" i="167"/>
  <c r="AK151" i="167"/>
  <c r="AJ116" i="164"/>
  <c r="AK140" i="166"/>
  <c r="B124" i="165"/>
  <c r="AK225" i="164"/>
  <c r="AK191" i="166"/>
  <c r="B31" i="167"/>
  <c r="AK90" i="166"/>
  <c r="B204" i="166"/>
  <c r="B4" i="164"/>
  <c r="B25" i="165"/>
  <c r="AK179" i="165"/>
  <c r="B57" i="167"/>
  <c r="B38" i="165"/>
  <c r="B194" i="166"/>
  <c r="AR12" i="164"/>
  <c r="AK183" i="164"/>
  <c r="AJ226" i="165"/>
  <c r="B83" i="166"/>
  <c r="AJ174" i="164"/>
  <c r="AK235" i="167"/>
  <c r="AJ248" i="164"/>
  <c r="B246" i="166"/>
  <c r="AK110" i="165"/>
  <c r="B196" i="165"/>
  <c r="AK224" i="165"/>
  <c r="AJ190" i="165"/>
  <c r="AJ254" i="166"/>
  <c r="AK248" i="164"/>
  <c r="AK128" i="165"/>
  <c r="AK213" i="165"/>
  <c r="B262" i="166"/>
  <c r="B177" i="165"/>
  <c r="B109" i="165"/>
  <c r="AJ77" i="166"/>
  <c r="B190" i="165"/>
  <c r="B159" i="165"/>
  <c r="B124" i="167"/>
  <c r="AJ150" i="166"/>
  <c r="B187" i="166"/>
  <c r="AR8" i="164"/>
  <c r="B179" i="166"/>
  <c r="B212" i="166"/>
  <c r="B179" i="165"/>
  <c r="AJ89" i="166"/>
  <c r="B216" i="165"/>
  <c r="B3" i="166"/>
  <c r="B65" i="166"/>
  <c r="AJ157" i="165"/>
  <c r="B53" i="166"/>
  <c r="AJ45" i="164"/>
  <c r="AK58" i="164"/>
  <c r="AJ237" i="164"/>
  <c r="AK123" i="167"/>
  <c r="AJ63" i="165"/>
  <c r="AK238" i="164"/>
  <c r="AK41" i="167"/>
  <c r="AJ121" i="165"/>
  <c r="AK126" i="167"/>
  <c r="AJ64" i="165"/>
  <c r="AK72" i="164"/>
  <c r="AJ158" i="164"/>
  <c r="AJ40" i="167"/>
  <c r="AJ256" i="166"/>
  <c r="AJ180" i="165"/>
  <c r="AJ241" i="167"/>
  <c r="AK170" i="164"/>
  <c r="AJ188" i="167"/>
  <c r="B211" i="165"/>
  <c r="B155" i="165"/>
  <c r="AR2" i="167"/>
  <c r="AJ204" i="165"/>
  <c r="AK63" i="167"/>
  <c r="AJ107" i="166"/>
  <c r="AJ134" i="167"/>
  <c r="B46" i="167"/>
  <c r="AK194" i="165"/>
  <c r="B38" i="166"/>
  <c r="AK202" i="166"/>
  <c r="AJ263" i="164"/>
  <c r="AJ193" i="165"/>
  <c r="AK22" i="166"/>
  <c r="AK33" i="166"/>
  <c r="AK186" i="165"/>
  <c r="B94" i="165"/>
  <c r="AK72" i="165"/>
  <c r="B163" i="167"/>
  <c r="AK25" i="165"/>
  <c r="B165" i="165"/>
  <c r="AK90" i="165"/>
  <c r="AR13" i="164"/>
  <c r="AR7" i="167"/>
  <c r="AK109" i="166"/>
  <c r="AJ63" i="166"/>
  <c r="AK177" i="165"/>
  <c r="AK34" i="167"/>
  <c r="AK167" i="167"/>
  <c r="AJ234" i="167"/>
  <c r="AJ141" i="166"/>
  <c r="B176" i="165"/>
  <c r="B256" i="166"/>
  <c r="AK38" i="165"/>
  <c r="B146" i="166"/>
  <c r="AJ142" i="165"/>
  <c r="B120" i="165"/>
  <c r="AJ157" i="164"/>
  <c r="AK35" i="166"/>
  <c r="AK37" i="164"/>
  <c r="AJ73" i="164"/>
  <c r="AK199" i="164"/>
  <c r="AK262" i="167"/>
  <c r="AK154" i="167"/>
  <c r="AJ212" i="165"/>
  <c r="AK116" i="164"/>
  <c r="AJ87" i="166"/>
  <c r="AJ198" i="166"/>
  <c r="B40" i="167"/>
  <c r="AJ260" i="167"/>
  <c r="AK94" i="167"/>
  <c r="AK150" i="165"/>
  <c r="AJ239" i="167"/>
  <c r="AJ56" i="166"/>
  <c r="AJ183" i="166"/>
  <c r="AK42" i="167"/>
  <c r="AJ233" i="165"/>
  <c r="AK57" i="164"/>
  <c r="AK67" i="165"/>
  <c r="AJ202" i="165"/>
  <c r="AK128" i="166"/>
  <c r="AK135" i="164"/>
  <c r="AK99" i="165"/>
  <c r="AK110" i="167"/>
  <c r="AJ163" i="167"/>
  <c r="AJ150" i="167"/>
  <c r="AK50" i="165"/>
  <c r="AJ27" i="167"/>
  <c r="AJ255" i="165"/>
  <c r="AK39" i="165"/>
  <c r="B245" i="166"/>
  <c r="B265" i="166"/>
  <c r="AK237" i="165"/>
  <c r="AK232" i="166"/>
  <c r="B257" i="166"/>
  <c r="AJ194" i="165"/>
  <c r="B205" i="167"/>
  <c r="AJ33" i="166"/>
  <c r="AJ257" i="164"/>
  <c r="AJ205" i="166"/>
  <c r="AJ224" i="166"/>
  <c r="AJ175" i="164"/>
  <c r="AK125" i="167"/>
  <c r="AK92" i="167"/>
  <c r="AJ41" i="166"/>
  <c r="AJ29" i="164"/>
  <c r="AJ59" i="164"/>
  <c r="AJ170" i="166"/>
  <c r="AK257" i="166"/>
  <c r="AJ27" i="166"/>
  <c r="AJ26" i="167"/>
  <c r="AK179" i="164"/>
  <c r="AJ186" i="166"/>
  <c r="AK198" i="165"/>
  <c r="AK32" i="166"/>
  <c r="AK130" i="167"/>
  <c r="AK45" i="165"/>
  <c r="AJ258" i="164"/>
  <c r="AK41" i="164"/>
  <c r="AJ44" i="164"/>
  <c r="AJ141" i="164"/>
  <c r="B66" i="167"/>
  <c r="AK70" i="164"/>
  <c r="AK233" i="167"/>
  <c r="AJ153" i="166"/>
  <c r="B108" i="167"/>
  <c r="B155" i="166"/>
  <c r="AK60" i="164"/>
  <c r="AJ113" i="165"/>
  <c r="AK199" i="166"/>
  <c r="AK162" i="167"/>
  <c r="B72" i="166"/>
  <c r="AK249" i="164"/>
  <c r="B40" i="166"/>
  <c r="B140" i="167"/>
  <c r="AK47" i="166"/>
  <c r="B209" i="166"/>
  <c r="B111" i="167"/>
  <c r="AJ224" i="164"/>
  <c r="AK39" i="166"/>
  <c r="B161" i="166"/>
  <c r="AJ97" i="165"/>
  <c r="AK31" i="166"/>
  <c r="AN7" i="166"/>
  <c r="AK159" i="166"/>
  <c r="AJ249" i="164"/>
  <c r="B186" i="165"/>
  <c r="B115" i="166"/>
  <c r="B68" i="166"/>
  <c r="AJ167" i="165"/>
  <c r="AJ34" i="167"/>
  <c r="B128" i="166"/>
  <c r="AJ216" i="166"/>
  <c r="AJ73" i="165"/>
  <c r="B52" i="167"/>
  <c r="AK98" i="167"/>
  <c r="AK174" i="166"/>
  <c r="AK96" i="167"/>
  <c r="B141" i="166"/>
  <c r="AJ90" i="166"/>
  <c r="AJ159" i="164"/>
  <c r="AJ223" i="166"/>
  <c r="AK260" i="166"/>
  <c r="AK197" i="164"/>
  <c r="AK231" i="165"/>
  <c r="AK44" i="165"/>
  <c r="AJ129" i="164"/>
  <c r="AJ21" i="166"/>
  <c r="AK212" i="167"/>
  <c r="AK46" i="164"/>
  <c r="AJ100" i="166"/>
  <c r="AJ223" i="165"/>
  <c r="AJ35" i="166"/>
  <c r="AK136" i="164"/>
  <c r="AK114" i="167"/>
  <c r="B231" i="167"/>
  <c r="AJ57" i="164"/>
  <c r="AK159" i="167"/>
  <c r="AJ89" i="165"/>
  <c r="AJ65" i="167"/>
  <c r="AJ262" i="164"/>
  <c r="AK134" i="166"/>
  <c r="AJ227" i="165"/>
  <c r="AJ195" i="164"/>
  <c r="AJ42" i="167"/>
  <c r="AK118" i="167"/>
  <c r="AK58" i="165"/>
  <c r="AJ26" i="165"/>
  <c r="AK149" i="166"/>
  <c r="AK93" i="165"/>
  <c r="AK226" i="164"/>
  <c r="B36" i="165"/>
  <c r="AJ201" i="166"/>
  <c r="AJ206" i="166"/>
  <c r="AJ35" i="164"/>
  <c r="AJ244" i="167"/>
  <c r="AK211" i="165"/>
  <c r="AJ265" i="166"/>
  <c r="AK209" i="166"/>
  <c r="AK143" i="164"/>
  <c r="AK136" i="167"/>
  <c r="AJ132" i="165"/>
  <c r="AJ45" i="166"/>
  <c r="AK226" i="165"/>
  <c r="AJ176" i="166"/>
  <c r="AK69" i="164"/>
  <c r="B213" i="167"/>
  <c r="AK36" i="167"/>
  <c r="AK108" i="165"/>
  <c r="B28" i="167"/>
  <c r="AJ219" i="166"/>
  <c r="AK155" i="167"/>
  <c r="B254" i="167"/>
  <c r="B196" i="167"/>
  <c r="B92" i="165"/>
  <c r="AK239" i="167"/>
  <c r="AJ54" i="165"/>
  <c r="AJ158" i="166"/>
  <c r="AK211" i="167"/>
  <c r="AK32" i="165"/>
  <c r="AJ231" i="166"/>
  <c r="AK150" i="166"/>
  <c r="B69" i="166"/>
  <c r="AK99" i="166"/>
  <c r="AK151" i="165"/>
  <c r="B138" i="166"/>
  <c r="AK180" i="166"/>
  <c r="AK183" i="165"/>
  <c r="AK104" i="164"/>
  <c r="AJ199" i="167"/>
  <c r="AK217" i="167"/>
  <c r="AJ209" i="166"/>
  <c r="AJ173" i="167"/>
  <c r="AJ208" i="165"/>
  <c r="AJ262" i="167"/>
  <c r="AK260" i="165"/>
  <c r="AJ41" i="164"/>
  <c r="AJ76" i="164"/>
  <c r="B193" i="166"/>
  <c r="AJ109" i="165"/>
  <c r="B255" i="166"/>
  <c r="AJ33" i="165"/>
  <c r="AJ169" i="167"/>
  <c r="AK184" i="167"/>
  <c r="AK229" i="167"/>
  <c r="AJ213" i="166"/>
  <c r="AK165" i="165"/>
  <c r="AK219" i="165"/>
  <c r="AK107" i="166"/>
  <c r="AJ99" i="166"/>
  <c r="AK85" i="166"/>
  <c r="AJ115" i="167"/>
  <c r="AJ89" i="164"/>
  <c r="AJ96" i="167"/>
  <c r="AK260" i="167"/>
  <c r="AK145" i="164"/>
  <c r="AJ194" i="164"/>
  <c r="AJ243" i="164"/>
  <c r="AK142" i="167"/>
  <c r="AJ16" i="167"/>
  <c r="AK106" i="167"/>
  <c r="AK211" i="164"/>
  <c r="AK37" i="167"/>
  <c r="AK185" i="167"/>
  <c r="AJ240" i="165"/>
  <c r="AJ102" i="164"/>
  <c r="AK239" i="166"/>
  <c r="AJ93" i="167"/>
  <c r="B255" i="167"/>
  <c r="AJ58" i="165"/>
  <c r="AK21" i="167"/>
  <c r="AK18" i="164"/>
  <c r="AJ218" i="165"/>
  <c r="AJ123" i="166"/>
  <c r="AK253" i="166"/>
  <c r="AK116" i="165"/>
  <c r="AJ90" i="167"/>
  <c r="AJ225" i="164"/>
  <c r="AJ68" i="164"/>
  <c r="AK125" i="166"/>
  <c r="AJ137" i="166"/>
  <c r="AK67" i="164"/>
  <c r="AJ118" i="167"/>
  <c r="AK95" i="164"/>
  <c r="B139" i="165"/>
  <c r="AJ126" i="165"/>
  <c r="AK149" i="167"/>
  <c r="AJ16" i="165"/>
  <c r="AK255" i="164"/>
  <c r="AK20" i="165"/>
  <c r="AJ25" i="165"/>
  <c r="AK188" i="164"/>
  <c r="AK200" i="166"/>
  <c r="AK126" i="164"/>
  <c r="AK252" i="164"/>
  <c r="AJ113" i="167"/>
  <c r="AK43" i="164"/>
  <c r="AK138" i="164"/>
  <c r="AJ184" i="165"/>
  <c r="AK229" i="165"/>
  <c r="AJ187" i="166"/>
  <c r="AJ163" i="165"/>
  <c r="AK62" i="166"/>
  <c r="AK145" i="166"/>
  <c r="AK144" i="167"/>
  <c r="AJ72" i="166"/>
  <c r="AJ228" i="167"/>
  <c r="B121" i="167"/>
  <c r="AK81" i="165"/>
  <c r="AK168" i="167"/>
  <c r="AK186" i="167"/>
  <c r="AJ162" i="166"/>
  <c r="AK87" i="167"/>
  <c r="AK263" i="166"/>
  <c r="AJ227" i="164"/>
  <c r="AK51" i="165"/>
  <c r="AK169" i="164"/>
  <c r="AJ30" i="164"/>
  <c r="AJ116" i="166"/>
  <c r="AJ228" i="164"/>
  <c r="AJ261" i="164"/>
  <c r="B74" i="166"/>
  <c r="AK90" i="167"/>
  <c r="AJ95" i="166"/>
  <c r="AK222" i="167"/>
  <c r="AK250" i="166"/>
  <c r="AK132" i="164"/>
  <c r="AK40" i="166"/>
  <c r="AK226" i="166"/>
  <c r="AJ148" i="167"/>
  <c r="AK125" i="164"/>
  <c r="B70" i="165"/>
  <c r="B33" i="165"/>
  <c r="AK128" i="167"/>
  <c r="B264" i="166"/>
  <c r="B208" i="166"/>
  <c r="B147" i="166"/>
  <c r="AK258" i="166"/>
  <c r="AJ143" i="166"/>
  <c r="B82" i="165"/>
  <c r="B107" i="167"/>
  <c r="AJ229" i="164"/>
  <c r="AK221" i="165"/>
  <c r="B126" i="165"/>
  <c r="AK109" i="167"/>
  <c r="AK87" i="166"/>
  <c r="AK34" i="166"/>
  <c r="AK242" i="164"/>
  <c r="AJ66" i="164"/>
  <c r="AK70" i="167"/>
  <c r="AK75" i="165"/>
  <c r="AJ30" i="165"/>
  <c r="B249" i="167"/>
  <c r="AK49" i="167"/>
  <c r="AJ81" i="167"/>
  <c r="AK111" i="166"/>
  <c r="B119" i="165"/>
  <c r="AK16" i="165"/>
  <c r="AK35" i="164"/>
  <c r="AJ256" i="165"/>
  <c r="B227" i="167"/>
  <c r="AJ120" i="166"/>
  <c r="AK255" i="167"/>
  <c r="AK233" i="164"/>
  <c r="AK81" i="166"/>
  <c r="AK235" i="165"/>
  <c r="AJ17" i="164"/>
  <c r="AK77" i="166"/>
  <c r="AK56" i="166"/>
  <c r="AJ217" i="164"/>
  <c r="AJ162" i="165"/>
  <c r="AJ243" i="167"/>
  <c r="AK205" i="164"/>
  <c r="AJ170" i="165"/>
  <c r="AK205" i="167"/>
  <c r="AK17" i="165"/>
  <c r="B44" i="166"/>
  <c r="AJ166" i="165"/>
  <c r="AK25" i="166"/>
  <c r="AJ167" i="166"/>
  <c r="AK179" i="167"/>
  <c r="AJ43" i="166"/>
  <c r="AJ244" i="165"/>
  <c r="B248" i="166"/>
  <c r="B23" i="167"/>
  <c r="AJ105" i="164"/>
  <c r="AJ203" i="167"/>
  <c r="AJ254" i="165"/>
  <c r="AJ107" i="164"/>
  <c r="AR5" i="164"/>
  <c r="AK216" i="166"/>
  <c r="AJ198" i="165"/>
  <c r="AJ47" i="167"/>
  <c r="AK213" i="164"/>
  <c r="AJ185" i="166"/>
  <c r="AK135" i="167"/>
  <c r="AK134" i="165"/>
  <c r="AJ70" i="167"/>
  <c r="AK187" i="165"/>
  <c r="AK26" i="164"/>
  <c r="AK23" i="167"/>
  <c r="B43" i="165"/>
  <c r="AK197" i="167"/>
  <c r="B76" i="166"/>
  <c r="AK53" i="164"/>
  <c r="AJ233" i="164"/>
  <c r="AK176" i="167"/>
  <c r="AJ251" i="164"/>
  <c r="AJ186" i="165"/>
  <c r="B24" i="166"/>
  <c r="AK264" i="165"/>
  <c r="AJ250" i="165"/>
  <c r="AK257" i="167"/>
  <c r="AJ245" i="164"/>
  <c r="AJ131" i="164"/>
  <c r="AJ222" i="165"/>
  <c r="AK143" i="167"/>
  <c r="AK193" i="167"/>
  <c r="AJ131" i="167"/>
  <c r="AJ123" i="164"/>
  <c r="AK100" i="167"/>
  <c r="AK28" i="165"/>
  <c r="AJ208" i="167"/>
  <c r="AK108" i="164"/>
  <c r="AJ22" i="165"/>
  <c r="AJ21" i="167"/>
  <c r="AK21" i="164"/>
  <c r="B70" i="166"/>
  <c r="AK31" i="167"/>
  <c r="B28" i="166"/>
  <c r="AJ39" i="167"/>
  <c r="AK123" i="165"/>
  <c r="AK263" i="164"/>
  <c r="AK153" i="167"/>
  <c r="AJ69" i="167"/>
  <c r="AK97" i="164"/>
  <c r="B34" i="167"/>
  <c r="AK19" i="164"/>
  <c r="AJ83" i="164"/>
  <c r="AJ176" i="167"/>
  <c r="AK111" i="165"/>
  <c r="AK71" i="165"/>
  <c r="AJ159" i="166"/>
  <c r="AK147" i="165"/>
  <c r="AJ119" i="164"/>
  <c r="AK116" i="167"/>
  <c r="AJ169" i="166"/>
  <c r="AK208" i="166"/>
  <c r="AK120" i="165"/>
  <c r="B72" i="167"/>
  <c r="AJ80" i="164"/>
  <c r="AJ68" i="166"/>
  <c r="B5" i="164"/>
  <c r="AR2" i="166"/>
  <c r="AK146" i="166"/>
  <c r="AK238" i="167"/>
  <c r="AJ98" i="166"/>
  <c r="AJ92" i="164"/>
  <c r="AK127" i="167"/>
  <c r="AJ20" i="165"/>
  <c r="AK156" i="164"/>
  <c r="B251" i="166"/>
  <c r="AK264" i="164"/>
  <c r="AK76" i="166"/>
  <c r="AK204" i="167"/>
  <c r="AK163" i="166"/>
  <c r="AK184" i="164"/>
  <c r="AK178" i="167"/>
  <c r="B245" i="167"/>
  <c r="AK208" i="167"/>
  <c r="AK180" i="167"/>
  <c r="AJ139" i="165"/>
  <c r="AK121" i="166"/>
  <c r="AJ90" i="165"/>
  <c r="AJ242" i="164"/>
  <c r="AJ226" i="166"/>
  <c r="AJ180" i="166"/>
  <c r="AK265" i="167"/>
  <c r="AK40" i="164"/>
  <c r="AJ187" i="165"/>
  <c r="B167" i="167"/>
  <c r="AK100" i="165"/>
  <c r="AK63" i="166"/>
  <c r="AK124" i="167"/>
  <c r="AK119" i="164"/>
  <c r="B38" i="167"/>
  <c r="AK175" i="164"/>
  <c r="B253" i="167"/>
  <c r="AK134" i="164"/>
  <c r="AJ83" i="167"/>
  <c r="AJ121" i="167"/>
  <c r="AJ82" i="164"/>
  <c r="B125" i="167"/>
  <c r="B213" i="166"/>
  <c r="AJ43" i="164"/>
  <c r="B46" i="166"/>
  <c r="AR5" i="166"/>
  <c r="AJ171" i="166"/>
  <c r="AJ129" i="167"/>
  <c r="AK57" i="166"/>
  <c r="AJ263" i="165"/>
  <c r="AJ124" i="166"/>
  <c r="AK60" i="166"/>
  <c r="AJ190" i="166"/>
  <c r="B262" i="165"/>
  <c r="AJ235" i="166"/>
  <c r="B154" i="165"/>
  <c r="AR4" i="166"/>
  <c r="B190" i="166"/>
  <c r="AK49" i="165"/>
  <c r="AK231" i="164"/>
  <c r="AK231" i="167"/>
  <c r="AK200" i="167"/>
  <c r="AK237" i="167"/>
  <c r="AK132" i="165"/>
  <c r="AJ151" i="166"/>
  <c r="AJ55" i="167"/>
  <c r="AJ160" i="165"/>
  <c r="AJ59" i="166"/>
  <c r="AK43" i="167"/>
  <c r="AJ66" i="165"/>
  <c r="AK172" i="165"/>
  <c r="AJ194" i="167"/>
  <c r="AK17" i="164"/>
  <c r="AJ205" i="167"/>
  <c r="AK245" i="166"/>
  <c r="AJ18" i="165"/>
  <c r="AJ221" i="164"/>
  <c r="AK214" i="165"/>
  <c r="AK120" i="167"/>
  <c r="B158" i="167"/>
  <c r="B152" i="166"/>
  <c r="AJ203" i="164"/>
  <c r="B252" i="166"/>
  <c r="AK103" i="164"/>
  <c r="AK85" i="165"/>
  <c r="AJ115" i="165"/>
  <c r="AJ210" i="166"/>
  <c r="B5" i="166"/>
  <c r="B74" i="167"/>
  <c r="AK147" i="167"/>
  <c r="AK153" i="166"/>
  <c r="B96" i="165"/>
  <c r="B104" i="165"/>
  <c r="AJ237" i="167"/>
  <c r="AJ86" i="167"/>
  <c r="B42" i="167"/>
  <c r="AJ205" i="165"/>
  <c r="AJ255" i="166"/>
  <c r="AJ70" i="165"/>
  <c r="B141" i="167"/>
  <c r="AJ61" i="164"/>
  <c r="AK129" i="165"/>
  <c r="AK100" i="164"/>
  <c r="AJ112" i="166"/>
  <c r="AK23" i="165"/>
  <c r="AJ111" i="164"/>
  <c r="AK173" i="165"/>
  <c r="AK230" i="167"/>
  <c r="AK168" i="165"/>
  <c r="AK185" i="164"/>
  <c r="AK67" i="166"/>
  <c r="B235" i="166"/>
  <c r="AK152" i="165"/>
  <c r="AK84" i="167"/>
  <c r="AJ211" i="167"/>
  <c r="AJ164" i="165"/>
  <c r="AJ255" i="167"/>
  <c r="AK138" i="167"/>
  <c r="AJ64" i="164"/>
  <c r="AK174" i="167"/>
  <c r="AJ140" i="167"/>
  <c r="AK48" i="164"/>
  <c r="AJ52" i="167"/>
  <c r="AJ29" i="165"/>
  <c r="AK196" i="164"/>
  <c r="B107" i="166"/>
  <c r="AJ223" i="164"/>
  <c r="AK33" i="164"/>
  <c r="AK228" i="165"/>
  <c r="AK133" i="164"/>
  <c r="AK61" i="167"/>
  <c r="AJ175" i="165"/>
  <c r="B102" i="166"/>
  <c r="AK121" i="164"/>
  <c r="AK61" i="164"/>
  <c r="AK213" i="166"/>
  <c r="AJ18" i="164"/>
  <c r="AK258" i="164"/>
  <c r="AJ263" i="166"/>
  <c r="AK107" i="165"/>
  <c r="AK236" i="164"/>
  <c r="AJ147" i="167"/>
  <c r="AK113" i="166"/>
  <c r="AJ230" i="164"/>
  <c r="AK115" i="165"/>
  <c r="AJ72" i="164"/>
  <c r="AJ42" i="164"/>
  <c r="AK71" i="164"/>
  <c r="AK190" i="164"/>
  <c r="AJ185" i="165"/>
  <c r="AJ106" i="164"/>
  <c r="AK146" i="164"/>
  <c r="AJ48" i="167"/>
  <c r="AJ236" i="166"/>
  <c r="AK148" i="165"/>
  <c r="AJ236" i="164"/>
  <c r="AJ176" i="164"/>
  <c r="AJ85" i="167"/>
  <c r="AJ120" i="164"/>
  <c r="AJ61" i="165"/>
  <c r="B106" i="167"/>
  <c r="AK256" i="164"/>
  <c r="AK169" i="166"/>
  <c r="AK241" i="167"/>
  <c r="B194" i="167"/>
  <c r="B113" i="167"/>
  <c r="AK203" i="166"/>
  <c r="AJ134" i="166"/>
  <c r="AJ83" i="165"/>
  <c r="AK252" i="165"/>
  <c r="AJ52" i="165"/>
  <c r="AJ96" i="164"/>
  <c r="AJ65" i="164"/>
  <c r="B193" i="167"/>
  <c r="B54" i="166"/>
  <c r="AK119" i="167"/>
  <c r="AK155" i="165"/>
  <c r="AJ208" i="166"/>
  <c r="AK224" i="167"/>
  <c r="AR9" i="166"/>
  <c r="B16" i="166"/>
  <c r="AK50" i="164"/>
  <c r="B185" i="165"/>
  <c r="AK222" i="165"/>
  <c r="AK103" i="167"/>
  <c r="B177" i="167"/>
  <c r="B25" i="167"/>
  <c r="AJ214" i="166"/>
  <c r="AK68" i="165"/>
  <c r="AK209" i="164"/>
  <c r="B110" i="165"/>
  <c r="AK57" i="167"/>
  <c r="B173" i="167"/>
  <c r="B156" i="165"/>
  <c r="AK251" i="164"/>
  <c r="AK91" i="164"/>
  <c r="AJ54" i="166"/>
  <c r="AJ117" i="166"/>
  <c r="AK80" i="167"/>
  <c r="AJ101" i="165"/>
  <c r="AJ187" i="167"/>
  <c r="B46" i="165"/>
  <c r="B31" i="165"/>
  <c r="AK247" i="167"/>
  <c r="B249" i="166"/>
  <c r="AK223" i="167"/>
  <c r="AJ125" i="164"/>
  <c r="AJ168" i="165"/>
  <c r="AK102" i="165"/>
  <c r="AJ118" i="166"/>
  <c r="AJ199" i="166"/>
  <c r="AJ183" i="164"/>
  <c r="AJ92" i="167"/>
  <c r="AJ85" i="164"/>
  <c r="AJ76" i="166"/>
  <c r="B233" i="166"/>
  <c r="AJ103" i="167"/>
  <c r="AJ233" i="166"/>
  <c r="AJ140" i="165"/>
  <c r="B212" i="165"/>
  <c r="AK79" i="166"/>
  <c r="AK154" i="166"/>
  <c r="AJ187" i="164"/>
  <c r="AJ79" i="167"/>
  <c r="AJ252" i="165"/>
  <c r="B37" i="166"/>
  <c r="AJ179" i="165"/>
  <c r="AJ253" i="164"/>
  <c r="AK45" i="164"/>
  <c r="AK158" i="165"/>
  <c r="AJ129" i="165"/>
  <c r="B202" i="166"/>
  <c r="AK60" i="165"/>
  <c r="AJ35" i="167"/>
  <c r="AK76" i="167"/>
  <c r="AK118" i="165"/>
  <c r="B32" i="166"/>
  <c r="AJ131" i="165"/>
  <c r="AK174" i="165"/>
  <c r="B80" i="167"/>
  <c r="AJ64" i="167"/>
  <c r="AJ86" i="164"/>
  <c r="AK83" i="167"/>
  <c r="B185" i="167"/>
  <c r="AJ88" i="165"/>
  <c r="AK126" i="165"/>
  <c r="AJ45" i="167"/>
  <c r="AJ46" i="165"/>
  <c r="AK190" i="166"/>
  <c r="AK34" i="165"/>
  <c r="B150" i="166"/>
  <c r="AK169" i="165"/>
  <c r="AK194" i="164"/>
  <c r="AK29" i="166"/>
  <c r="B178" i="165"/>
  <c r="B241" i="166"/>
  <c r="AK55" i="166"/>
  <c r="B226" i="166"/>
  <c r="B146" i="165"/>
  <c r="AJ151" i="167"/>
  <c r="AJ48" i="166"/>
  <c r="B239" i="167"/>
  <c r="AJ87" i="167"/>
  <c r="B35" i="165"/>
  <c r="AJ218" i="164"/>
  <c r="AJ239" i="164"/>
  <c r="B3" i="164"/>
  <c r="B264" i="167"/>
  <c r="B5" i="167"/>
  <c r="B249" i="165"/>
  <c r="AJ71" i="165"/>
  <c r="B62" i="165"/>
  <c r="AJ255" i="164"/>
  <c r="AK120" i="164"/>
  <c r="AK220" i="164"/>
  <c r="AK264" i="166"/>
  <c r="AJ242" i="167"/>
  <c r="B226" i="167"/>
  <c r="AJ102" i="167"/>
  <c r="AJ148" i="165"/>
  <c r="AK244" i="167"/>
  <c r="AK29" i="164"/>
  <c r="AJ163" i="164"/>
  <c r="B32" i="167"/>
  <c r="AK213" i="167"/>
  <c r="AK27" i="164"/>
  <c r="B61" i="165"/>
  <c r="AJ235" i="165"/>
  <c r="AK171" i="164"/>
  <c r="AK139" i="165"/>
  <c r="AJ257" i="166"/>
  <c r="AJ153" i="164"/>
  <c r="AK106" i="166"/>
  <c r="AK251" i="166"/>
  <c r="B59" i="167"/>
  <c r="AJ161" i="164"/>
  <c r="AK214" i="164"/>
  <c r="AJ231" i="165"/>
  <c r="AK167" i="165"/>
  <c r="B261" i="167"/>
  <c r="AJ47" i="164"/>
  <c r="AK188" i="165"/>
  <c r="AK41" i="165"/>
  <c r="AJ38" i="164"/>
  <c r="AK35" i="167"/>
  <c r="AJ225" i="165"/>
  <c r="AK85" i="167"/>
  <c r="AK88" i="165"/>
  <c r="AJ245" i="165"/>
  <c r="AK93" i="164"/>
  <c r="AK85" i="164"/>
  <c r="AJ142" i="164"/>
  <c r="AK30" i="164"/>
  <c r="B251" i="167"/>
  <c r="AK139" i="166"/>
  <c r="AJ154" i="165"/>
  <c r="AJ129" i="166"/>
  <c r="AJ127" i="164"/>
  <c r="AK151" i="164"/>
  <c r="AK88" i="167"/>
  <c r="AK257" i="165"/>
  <c r="AJ136" i="165"/>
  <c r="AK248" i="165"/>
  <c r="AJ53" i="164"/>
  <c r="AJ265" i="164"/>
  <c r="AJ77" i="165"/>
  <c r="AK82" i="165"/>
  <c r="AK167" i="164"/>
  <c r="AK69" i="165"/>
  <c r="AJ71" i="164"/>
  <c r="AK184" i="165"/>
  <c r="AK221" i="164"/>
  <c r="AK20" i="167"/>
  <c r="AJ116" i="165"/>
  <c r="AJ248" i="166"/>
  <c r="B64" i="166"/>
  <c r="AK192" i="164"/>
  <c r="B60" i="166"/>
  <c r="AJ189" i="167"/>
  <c r="AJ73" i="166"/>
  <c r="AJ178" i="165"/>
  <c r="AJ71" i="167"/>
  <c r="AJ39" i="166"/>
  <c r="AJ69" i="165"/>
  <c r="AJ133" i="165"/>
  <c r="AJ250" i="166"/>
  <c r="B55" i="165"/>
  <c r="AJ130" i="164"/>
  <c r="AK84" i="164"/>
  <c r="B133" i="167"/>
  <c r="AJ219" i="165"/>
  <c r="AJ248" i="167"/>
  <c r="AK107" i="164"/>
  <c r="AJ184" i="166"/>
  <c r="AJ149" i="165"/>
  <c r="AK201" i="166"/>
  <c r="AK250" i="165"/>
  <c r="AK178" i="166"/>
  <c r="AJ122" i="164"/>
  <c r="AK124" i="164"/>
  <c r="AK127" i="166"/>
  <c r="AJ252" i="167"/>
  <c r="AK24" i="165"/>
  <c r="AK31" i="164"/>
  <c r="AJ214" i="165"/>
  <c r="AK227" i="165"/>
  <c r="AK102" i="167"/>
  <c r="AK207" i="167"/>
  <c r="AJ264" i="164"/>
  <c r="AJ206" i="164"/>
  <c r="AJ60" i="167"/>
  <c r="B20" i="167"/>
  <c r="AJ219" i="164"/>
  <c r="AJ50" i="165"/>
  <c r="AK250" i="164"/>
  <c r="AJ68" i="165"/>
  <c r="AK95" i="167"/>
  <c r="AK148" i="166"/>
  <c r="AJ109" i="164"/>
  <c r="AJ149" i="167"/>
  <c r="B131" i="166"/>
  <c r="AJ227" i="166"/>
  <c r="AJ55" i="164"/>
  <c r="B230" i="166"/>
  <c r="AR6" i="167"/>
  <c r="AJ21" i="164"/>
  <c r="AJ73" i="167"/>
  <c r="AK177" i="167"/>
  <c r="AR12" i="165"/>
  <c r="AK254" i="164"/>
  <c r="AJ200" i="165"/>
  <c r="AK47" i="165"/>
  <c r="B79" i="166"/>
  <c r="AK204" i="164"/>
  <c r="AK212" i="166"/>
  <c r="AJ229" i="165"/>
  <c r="B54" i="167"/>
  <c r="AK238" i="166"/>
  <c r="B22" i="165"/>
  <c r="AK86" i="166"/>
  <c r="AJ169" i="164"/>
  <c r="AJ117" i="165"/>
  <c r="AJ114" i="166"/>
  <c r="AJ143" i="164"/>
  <c r="AK134" i="167"/>
  <c r="AK97" i="167"/>
  <c r="AJ81" i="166"/>
  <c r="B184" i="165"/>
  <c r="B157" i="167"/>
  <c r="B176" i="167"/>
  <c r="AK218" i="166"/>
  <c r="AJ23" i="165"/>
  <c r="AJ29" i="166"/>
  <c r="AJ239" i="166"/>
  <c r="AK227" i="166"/>
  <c r="AJ38" i="165"/>
  <c r="B169" i="166"/>
  <c r="AJ195" i="167"/>
  <c r="AK154" i="164"/>
  <c r="AK161" i="165"/>
  <c r="B121" i="165"/>
  <c r="AK46" i="166"/>
  <c r="AJ106" i="166"/>
  <c r="AK175" i="165"/>
  <c r="AJ104" i="167"/>
  <c r="AK259" i="164"/>
  <c r="AJ51" i="167"/>
  <c r="B135" i="165"/>
  <c r="AK40" i="167"/>
  <c r="AJ37" i="167"/>
  <c r="AJ27" i="164"/>
  <c r="B64" i="167"/>
  <c r="AK164" i="165"/>
  <c r="AJ149" i="166"/>
  <c r="AJ154" i="164"/>
  <c r="AJ115" i="166"/>
  <c r="B106" i="166"/>
  <c r="AK259" i="165"/>
  <c r="AJ93" i="166"/>
  <c r="AJ175" i="167"/>
  <c r="AJ174" i="165"/>
  <c r="AK79" i="167"/>
  <c r="AJ200" i="164"/>
  <c r="AJ259" i="166"/>
  <c r="AK65" i="165"/>
  <c r="B145" i="167"/>
  <c r="AJ79" i="164"/>
  <c r="AK132" i="167"/>
  <c r="AJ99" i="165"/>
  <c r="AJ220" i="167"/>
  <c r="B68" i="167"/>
  <c r="AJ72" i="165"/>
  <c r="AJ102" i="165"/>
  <c r="AK172" i="167"/>
  <c r="AJ193" i="167"/>
  <c r="AK225" i="167"/>
  <c r="AJ85" i="165"/>
  <c r="AK38" i="167"/>
  <c r="AK255" i="165"/>
  <c r="AJ96" i="165"/>
  <c r="AK192" i="166"/>
  <c r="AJ121" i="164"/>
  <c r="B71" i="165"/>
  <c r="AJ112" i="164"/>
  <c r="AJ165" i="165"/>
  <c r="AJ172" i="165"/>
  <c r="AJ100" i="165"/>
  <c r="AK247" i="166"/>
  <c r="AK201" i="165"/>
  <c r="AK234" i="165"/>
  <c r="AK206" i="164"/>
  <c r="AJ204" i="164"/>
  <c r="AJ76" i="165"/>
  <c r="AK73" i="165"/>
  <c r="AJ49" i="167"/>
  <c r="AJ77" i="164"/>
  <c r="AK124" i="166"/>
  <c r="AK197" i="166"/>
  <c r="AJ234" i="166"/>
  <c r="AJ50" i="166"/>
  <c r="AK103" i="166"/>
  <c r="AK146" i="167"/>
  <c r="AJ58" i="167"/>
  <c r="AK203" i="165"/>
  <c r="AJ245" i="166"/>
  <c r="AK248" i="167"/>
  <c r="AK66" i="164"/>
  <c r="AJ34" i="166"/>
  <c r="AK104" i="165"/>
  <c r="AJ235" i="167"/>
  <c r="AK21" i="165"/>
  <c r="AK223" i="164"/>
  <c r="B51" i="165"/>
  <c r="AK221" i="167"/>
  <c r="AJ254" i="167"/>
  <c r="AK239" i="165"/>
  <c r="AJ137" i="165"/>
  <c r="AJ128" i="167"/>
  <c r="AJ79" i="165"/>
  <c r="AJ53" i="165"/>
  <c r="AJ142" i="167"/>
  <c r="AJ114" i="165"/>
  <c r="AK105" i="167"/>
  <c r="AK160" i="167"/>
  <c r="AJ68" i="167"/>
  <c r="AK141" i="165"/>
  <c r="AJ67" i="165"/>
  <c r="AJ222" i="164"/>
  <c r="AK238" i="165"/>
  <c r="AK59" i="164"/>
  <c r="AJ65" i="165"/>
  <c r="AJ216" i="165"/>
  <c r="AJ206" i="167"/>
  <c r="AK230" i="165"/>
  <c r="AJ217" i="165"/>
  <c r="AK77" i="167"/>
  <c r="AK189" i="164"/>
  <c r="AK65" i="166"/>
  <c r="AK256" i="166"/>
  <c r="B36" i="167"/>
  <c r="AJ40" i="164"/>
  <c r="AK164" i="166"/>
  <c r="AJ241" i="166"/>
  <c r="AK190" i="167"/>
  <c r="AJ202" i="167"/>
  <c r="AJ160" i="164"/>
  <c r="AK254" i="167"/>
  <c r="AK163" i="167"/>
  <c r="AJ251" i="167"/>
  <c r="AJ162" i="164"/>
  <c r="AK96" i="164"/>
  <c r="AJ64" i="166"/>
  <c r="AJ192" i="167"/>
  <c r="AJ201" i="167"/>
  <c r="AK24" i="167"/>
  <c r="AJ107" i="165"/>
  <c r="AK141" i="164"/>
  <c r="AK251" i="165"/>
  <c r="AK118" i="164"/>
  <c r="AK71" i="167"/>
  <c r="AK98" i="165"/>
  <c r="AJ26" i="164"/>
  <c r="AK49" i="164"/>
  <c r="AK82" i="164"/>
  <c r="AJ231" i="164"/>
  <c r="AK162" i="165"/>
  <c r="AK130" i="166"/>
  <c r="AJ108" i="165"/>
  <c r="AK125" i="165"/>
  <c r="B117" i="167"/>
  <c r="AJ237" i="165"/>
  <c r="AK26" i="166"/>
  <c r="AJ244" i="164"/>
  <c r="AK208" i="165"/>
  <c r="AK104" i="167"/>
  <c r="AK108" i="167"/>
  <c r="AJ36" i="165"/>
  <c r="B221" i="165"/>
  <c r="AK30" i="167"/>
  <c r="AK231" i="166"/>
  <c r="AJ158" i="167"/>
  <c r="AK201" i="164"/>
  <c r="AJ46" i="164"/>
  <c r="AK252" i="167"/>
  <c r="B42" i="166"/>
  <c r="AK122" i="165"/>
  <c r="AK174" i="164"/>
  <c r="AJ186" i="164"/>
  <c r="AJ28" i="164"/>
  <c r="AJ235" i="164"/>
  <c r="AR7" i="166"/>
  <c r="AJ135" i="164"/>
  <c r="AK215" i="167"/>
  <c r="AK65" i="164"/>
  <c r="AJ214" i="164"/>
  <c r="AJ197" i="167"/>
  <c r="B26" i="166"/>
  <c r="AJ188" i="165"/>
  <c r="AK235" i="164"/>
  <c r="AK190" i="165"/>
  <c r="AK245" i="164"/>
  <c r="AJ183" i="165"/>
  <c r="AK58" i="166"/>
  <c r="AK212" i="164"/>
  <c r="AJ46" i="167"/>
  <c r="AK228" i="167"/>
  <c r="B22" i="166"/>
  <c r="B30" i="167"/>
  <c r="AK80" i="164"/>
  <c r="AJ25" i="164"/>
  <c r="AK32" i="164"/>
  <c r="B253" i="166"/>
  <c r="AJ221" i="167"/>
  <c r="AK96" i="165"/>
  <c r="AK253" i="165"/>
  <c r="AK177" i="166"/>
  <c r="AJ242" i="166"/>
  <c r="AK56" i="164"/>
  <c r="AK136" i="165"/>
  <c r="AK156" i="166"/>
  <c r="AJ178" i="166"/>
  <c r="AJ261" i="165"/>
  <c r="AJ203" i="166"/>
  <c r="B137" i="167"/>
  <c r="AJ28" i="165"/>
  <c r="AK77" i="164"/>
  <c r="AJ258" i="165"/>
  <c r="AK171" i="166"/>
  <c r="AJ97" i="166"/>
  <c r="AJ229" i="167"/>
  <c r="AJ141" i="165"/>
  <c r="AJ182" i="165"/>
  <c r="B189" i="167"/>
  <c r="AK123" i="166"/>
  <c r="AJ156" i="165"/>
  <c r="AJ80" i="166"/>
  <c r="AK43" i="165"/>
  <c r="AJ89" i="167"/>
  <c r="B34" i="166"/>
  <c r="AJ110" i="167"/>
  <c r="AJ28" i="166"/>
  <c r="AJ247" i="165"/>
  <c r="AK23" i="164"/>
  <c r="AJ55" i="165"/>
  <c r="AK157" i="164"/>
  <c r="AJ43" i="167"/>
  <c r="B102" i="165"/>
  <c r="AK83" i="164"/>
  <c r="AK265" i="164"/>
  <c r="AK87" i="165"/>
  <c r="AK151" i="166"/>
  <c r="AK201" i="167"/>
  <c r="AJ236" i="167"/>
  <c r="AK113" i="167"/>
  <c r="AJ143" i="165"/>
  <c r="AK182" i="165"/>
  <c r="AJ16" i="164"/>
  <c r="AJ190" i="167"/>
  <c r="AJ93" i="165"/>
  <c r="AK27" i="166"/>
  <c r="AK210" i="166"/>
  <c r="B243" i="167"/>
  <c r="AK122" i="167"/>
  <c r="AK246" i="165"/>
  <c r="AJ149" i="164"/>
  <c r="AK217" i="164"/>
  <c r="AK49" i="166"/>
  <c r="AK146" i="165"/>
  <c r="AJ132" i="167"/>
  <c r="AJ177" i="164"/>
  <c r="AJ196" i="166"/>
  <c r="AK106" i="164"/>
  <c r="AJ74" i="164"/>
  <c r="AK160" i="166"/>
  <c r="AK246" i="167"/>
  <c r="AJ254" i="164"/>
  <c r="AJ233" i="167"/>
  <c r="AK243" i="166"/>
  <c r="B197" i="166"/>
  <c r="AJ238" i="165"/>
  <c r="AK161" i="166"/>
  <c r="AJ215" i="165"/>
  <c r="AJ130" i="165"/>
  <c r="AJ78" i="167"/>
  <c r="AK66" i="165"/>
  <c r="AJ223" i="167"/>
  <c r="B48" i="167"/>
  <c r="AK136" i="166"/>
  <c r="AJ226" i="167"/>
  <c r="AK54" i="167"/>
  <c r="AJ234" i="164"/>
  <c r="AJ244" i="166"/>
  <c r="AK202" i="164"/>
  <c r="AJ145" i="165"/>
  <c r="AJ173" i="165"/>
  <c r="AK55" i="167"/>
  <c r="AJ124" i="164"/>
  <c r="AJ226" i="164"/>
  <c r="AJ174" i="167"/>
  <c r="AJ41" i="167"/>
  <c r="AK196" i="167"/>
  <c r="AK111" i="164"/>
  <c r="AK259" i="166"/>
  <c r="AJ222" i="167"/>
  <c r="AK232" i="164"/>
  <c r="AK240" i="166"/>
  <c r="AJ59" i="167"/>
  <c r="AK137" i="166"/>
  <c r="AK19" i="165"/>
  <c r="AJ22" i="164"/>
  <c r="AK140" i="167"/>
  <c r="AJ134" i="165"/>
  <c r="AK82" i="166"/>
  <c r="AJ100" i="167"/>
  <c r="AK50" i="166"/>
  <c r="AJ245" i="167"/>
  <c r="AJ92" i="166"/>
  <c r="AJ27" i="165"/>
  <c r="AK241" i="164"/>
  <c r="AK108" i="166"/>
  <c r="B76" i="167"/>
  <c r="B199" i="167"/>
  <c r="AK216" i="164"/>
  <c r="AJ82" i="167"/>
  <c r="AJ99" i="164"/>
  <c r="AJ127" i="165"/>
  <c r="AK189" i="167"/>
  <c r="AK66" i="166"/>
  <c r="B219" i="167"/>
  <c r="AK122" i="166"/>
  <c r="AJ173" i="164"/>
  <c r="AJ147" i="164"/>
  <c r="AK142" i="164"/>
  <c r="AJ32" i="166"/>
  <c r="AK68" i="167"/>
  <c r="AJ101" i="167"/>
  <c r="AK39" i="164"/>
  <c r="AK243" i="164"/>
  <c r="AK30" i="165"/>
  <c r="AJ101" i="164"/>
  <c r="B84" i="167"/>
  <c r="AJ133" i="164"/>
  <c r="AK55" i="164"/>
  <c r="AJ139" i="164"/>
  <c r="AJ78" i="166"/>
  <c r="AK218" i="164"/>
  <c r="AJ34" i="164"/>
  <c r="AK215" i="166"/>
  <c r="AJ252" i="166"/>
  <c r="AJ147" i="165"/>
  <c r="AJ218" i="167"/>
  <c r="AJ58" i="164"/>
  <c r="AK99" i="167"/>
  <c r="AK118" i="166"/>
  <c r="AJ192" i="165"/>
  <c r="AK42" i="165"/>
  <c r="AJ164" i="164"/>
  <c r="AK236" i="166"/>
  <c r="AK127" i="164"/>
  <c r="AJ263" i="167"/>
  <c r="AJ70" i="166"/>
  <c r="AJ170" i="167"/>
  <c r="AK20" i="164"/>
  <c r="AJ77" i="167"/>
  <c r="AJ33" i="164"/>
  <c r="AK38" i="166"/>
  <c r="AK225" i="165"/>
  <c r="AK101" i="165"/>
  <c r="AJ20" i="167"/>
  <c r="AJ213" i="165"/>
  <c r="AJ56" i="164"/>
  <c r="AJ37" i="164"/>
  <c r="AK150" i="167"/>
  <c r="AK137" i="165"/>
  <c r="AK219" i="167"/>
  <c r="AJ152" i="165"/>
  <c r="AJ195" i="166"/>
  <c r="AK188" i="166"/>
  <c r="AK19" i="166"/>
  <c r="AK58" i="167"/>
  <c r="AJ232" i="167"/>
  <c r="AJ145" i="164"/>
  <c r="AJ23" i="166"/>
  <c r="AK92" i="164"/>
  <c r="AJ260" i="164"/>
  <c r="AJ21" i="165"/>
  <c r="AK166" i="164"/>
  <c r="AJ182" i="167"/>
  <c r="AK197" i="165"/>
  <c r="AK142" i="165"/>
  <c r="AJ230" i="166"/>
  <c r="AK135" i="165"/>
  <c r="AK228" i="164"/>
  <c r="AK16" i="167"/>
  <c r="AJ31" i="164"/>
  <c r="AK130" i="164"/>
  <c r="AK220" i="165"/>
  <c r="AK148" i="167"/>
  <c r="AK176" i="164"/>
  <c r="AJ95" i="165"/>
  <c r="B62" i="167"/>
  <c r="AK222" i="166"/>
  <c r="AJ69" i="164"/>
  <c r="AJ39" i="165"/>
  <c r="AK40" i="165"/>
  <c r="AK242" i="167"/>
  <c r="AJ63" i="164"/>
  <c r="AK131" i="166"/>
  <c r="AJ207" i="167"/>
  <c r="AJ105" i="166"/>
  <c r="AK137" i="164"/>
  <c r="AK255" i="166"/>
  <c r="AJ212" i="167"/>
  <c r="AJ94" i="165"/>
  <c r="AJ260" i="165"/>
  <c r="AJ261" i="167"/>
  <c r="AJ123" i="167"/>
  <c r="AK22" i="165"/>
  <c r="AK208" i="164"/>
  <c r="AK101" i="164"/>
  <c r="AJ227" i="167"/>
  <c r="AK172" i="164"/>
  <c r="AJ79" i="166"/>
  <c r="AJ224" i="165"/>
  <c r="AK64" i="166"/>
  <c r="AK182" i="167"/>
  <c r="AK54" i="165"/>
  <c r="AJ24" i="164"/>
  <c r="AK169" i="167"/>
  <c r="B48" i="166"/>
  <c r="AJ210" i="165"/>
  <c r="AJ17" i="165"/>
  <c r="AJ155" i="167"/>
  <c r="AJ238" i="166"/>
  <c r="AK219" i="164"/>
  <c r="AJ32" i="167"/>
  <c r="AK30" i="166"/>
  <c r="AK65" i="167"/>
  <c r="AJ104" i="165"/>
  <c r="AK62" i="165"/>
  <c r="AK70" i="165"/>
  <c r="AJ231" i="167"/>
  <c r="AJ71" i="166"/>
  <c r="AK229" i="166"/>
  <c r="AK18" i="166"/>
  <c r="AK241" i="165"/>
  <c r="AJ238" i="167"/>
  <c r="B52" i="166"/>
  <c r="AJ84" i="164"/>
  <c r="AJ44" i="166"/>
  <c r="AK74" i="164"/>
  <c r="AJ83" i="166"/>
  <c r="AK259" i="167"/>
  <c r="AJ59" i="165"/>
  <c r="AJ93" i="164"/>
  <c r="AK80" i="166"/>
  <c r="AJ200" i="167"/>
  <c r="AK240" i="167"/>
  <c r="AJ178" i="167"/>
  <c r="B56" i="166"/>
  <c r="AK220" i="167"/>
  <c r="B149" i="167"/>
  <c r="AJ49" i="165"/>
  <c r="AJ264" i="167"/>
  <c r="AK42" i="164"/>
  <c r="AK29" i="165"/>
  <c r="AK115" i="167"/>
  <c r="AJ126" i="167"/>
  <c r="AJ237" i="166"/>
  <c r="AJ36" i="166"/>
  <c r="AK97" i="165"/>
  <c r="AJ196" i="164"/>
  <c r="AJ147" i="166"/>
  <c r="AK127" i="165"/>
  <c r="AJ124" i="167"/>
  <c r="AJ125" i="167"/>
  <c r="AJ238" i="164"/>
  <c r="AJ204" i="167"/>
  <c r="AJ32" i="165"/>
  <c r="AJ123" i="165"/>
  <c r="AJ197" i="165"/>
  <c r="AJ148" i="166"/>
  <c r="AK140" i="164"/>
  <c r="AJ20" i="166"/>
  <c r="AJ248" i="165"/>
  <c r="AJ111" i="166"/>
  <c r="AJ62" i="164"/>
  <c r="B50" i="167"/>
  <c r="AK243" i="165"/>
  <c r="AK218" i="165"/>
  <c r="AJ163" i="166"/>
  <c r="AJ165" i="164"/>
  <c r="AJ183" i="167"/>
  <c r="AJ177" i="167"/>
  <c r="AK114" i="165"/>
  <c r="AK253" i="167"/>
  <c r="AJ166" i="167"/>
  <c r="AK78" i="165"/>
  <c r="B111" i="165"/>
  <c r="AJ247" i="164"/>
  <c r="AJ98" i="164"/>
  <c r="B217" i="166"/>
  <c r="AK81" i="167"/>
  <c r="AK95" i="166"/>
  <c r="AK244" i="164"/>
  <c r="B235" i="167"/>
  <c r="AK247" i="164"/>
  <c r="AJ216" i="164"/>
  <c r="AJ117" i="164"/>
  <c r="AJ23" i="167"/>
  <c r="AK167" i="166"/>
  <c r="AK171" i="167"/>
  <c r="AK82" i="167"/>
  <c r="AJ138" i="167"/>
  <c r="AJ198" i="167"/>
  <c r="AK86" i="165"/>
  <c r="AN7" i="164"/>
  <c r="AK265" i="165"/>
  <c r="AK74" i="166"/>
  <c r="AJ225" i="167"/>
  <c r="AJ78" i="164"/>
  <c r="AJ155" i="164"/>
  <c r="AJ159" i="165"/>
  <c r="AJ191" i="165"/>
  <c r="AK56" i="167"/>
  <c r="AJ55" i="166"/>
  <c r="AJ264" i="166"/>
  <c r="AK79" i="165"/>
  <c r="AK263" i="167"/>
  <c r="AJ205" i="164"/>
  <c r="AJ177" i="166"/>
  <c r="AK176" i="165"/>
  <c r="B78" i="167"/>
  <c r="B98" i="167"/>
  <c r="AK177" i="164"/>
  <c r="AK111" i="167"/>
  <c r="AJ179" i="166"/>
  <c r="AJ88" i="167"/>
  <c r="AK263" i="165"/>
  <c r="D98" i="167" l="1"/>
  <c r="C98" i="167"/>
  <c r="L98" i="167"/>
  <c r="E98" i="167"/>
  <c r="I92" i="156"/>
  <c r="M98" i="167"/>
  <c r="D78" i="167"/>
  <c r="C78" i="167"/>
  <c r="L78" i="167"/>
  <c r="E78" i="167"/>
  <c r="M78" i="167" s="1"/>
  <c r="I72" i="156"/>
  <c r="AN6" i="164"/>
  <c r="D235" i="167"/>
  <c r="I229" i="156"/>
  <c r="E235" i="167"/>
  <c r="L235" i="167"/>
  <c r="C235" i="167"/>
  <c r="M235" i="167"/>
  <c r="D217" i="166"/>
  <c r="L217" i="166"/>
  <c r="C217" i="166"/>
  <c r="E217" i="166"/>
  <c r="I211" i="155"/>
  <c r="M217" i="166"/>
  <c r="C111" i="165"/>
  <c r="L111" i="165"/>
  <c r="M111" i="165" s="1"/>
  <c r="E111" i="165"/>
  <c r="I105" i="154"/>
  <c r="D111" i="165"/>
  <c r="D50" i="167"/>
  <c r="C50" i="167"/>
  <c r="I44" i="156"/>
  <c r="E50" i="167"/>
  <c r="M50" i="167" s="1"/>
  <c r="L50" i="167"/>
  <c r="L149" i="167"/>
  <c r="I143" i="156"/>
  <c r="C149" i="167"/>
  <c r="E149" i="167"/>
  <c r="M149" i="167" s="1"/>
  <c r="D149" i="167"/>
  <c r="L56" i="166"/>
  <c r="E56" i="166"/>
  <c r="C56" i="166"/>
  <c r="I50" i="155"/>
  <c r="D56" i="166"/>
  <c r="M56" i="166"/>
  <c r="I46" i="155"/>
  <c r="L52" i="166"/>
  <c r="D52" i="166"/>
  <c r="C52" i="166"/>
  <c r="E52" i="166"/>
  <c r="L48" i="166"/>
  <c r="D48" i="166"/>
  <c r="I42" i="155"/>
  <c r="C48" i="166"/>
  <c r="E48" i="166"/>
  <c r="M48" i="166" s="1"/>
  <c r="L62" i="167"/>
  <c r="E62" i="167"/>
  <c r="I56" i="156"/>
  <c r="C62" i="167"/>
  <c r="D62" i="167"/>
  <c r="M62" i="167"/>
  <c r="AK266" i="167"/>
  <c r="AK267" i="167" s="1"/>
  <c r="C84" i="167"/>
  <c r="I78" i="156"/>
  <c r="D84" i="167"/>
  <c r="L84" i="167"/>
  <c r="E84" i="167"/>
  <c r="M84" i="167"/>
  <c r="I213" i="156"/>
  <c r="L219" i="167"/>
  <c r="C219" i="167"/>
  <c r="D219" i="167"/>
  <c r="E219" i="167"/>
  <c r="M219" i="167"/>
  <c r="C199" i="167"/>
  <c r="D199" i="167"/>
  <c r="L199" i="167"/>
  <c r="M199" i="167" s="1"/>
  <c r="I193" i="156"/>
  <c r="E199" i="167"/>
  <c r="L76" i="167"/>
  <c r="E76" i="167"/>
  <c r="I70" i="156"/>
  <c r="D76" i="167"/>
  <c r="C76" i="167"/>
  <c r="D48" i="167"/>
  <c r="E48" i="167"/>
  <c r="M48" i="167" s="1"/>
  <c r="I42" i="156"/>
  <c r="C48" i="167"/>
  <c r="L48" i="167"/>
  <c r="L197" i="166"/>
  <c r="D197" i="166"/>
  <c r="C197" i="166"/>
  <c r="I191" i="155"/>
  <c r="E197" i="166"/>
  <c r="L243" i="167"/>
  <c r="D243" i="167"/>
  <c r="I237" i="156"/>
  <c r="E243" i="167"/>
  <c r="M243" i="167" s="1"/>
  <c r="C243" i="167"/>
  <c r="D102" i="165"/>
  <c r="L102" i="165"/>
  <c r="I96" i="154"/>
  <c r="E102" i="165"/>
  <c r="M102" i="165" s="1"/>
  <c r="C102" i="165"/>
  <c r="E34" i="166"/>
  <c r="L34" i="166"/>
  <c r="I28" i="155"/>
  <c r="C34" i="166"/>
  <c r="D34" i="166"/>
  <c r="L189" i="167"/>
  <c r="C189" i="167"/>
  <c r="I183" i="156"/>
  <c r="D189" i="167"/>
  <c r="E189" i="167"/>
  <c r="M189" i="167" s="1"/>
  <c r="C137" i="167"/>
  <c r="L137" i="167"/>
  <c r="E137" i="167"/>
  <c r="M137" i="167" s="1"/>
  <c r="D137" i="167"/>
  <c r="I131" i="156"/>
  <c r="E253" i="166"/>
  <c r="M253" i="166" s="1"/>
  <c r="C253" i="166"/>
  <c r="D253" i="166"/>
  <c r="L253" i="166"/>
  <c r="I247" i="155"/>
  <c r="E30" i="167"/>
  <c r="M30" i="167" s="1"/>
  <c r="L30" i="167"/>
  <c r="C30" i="167"/>
  <c r="I24" i="156"/>
  <c r="D30" i="167"/>
  <c r="L22" i="166"/>
  <c r="E22" i="166"/>
  <c r="D22" i="166"/>
  <c r="C22" i="166"/>
  <c r="I16" i="155"/>
  <c r="M22" i="166"/>
  <c r="D26" i="166"/>
  <c r="L26" i="166"/>
  <c r="I20" i="155"/>
  <c r="C26" i="166"/>
  <c r="E26" i="166"/>
  <c r="M26" i="166" s="1"/>
  <c r="I36" i="155"/>
  <c r="C42" i="166"/>
  <c r="L42" i="166"/>
  <c r="D42" i="166"/>
  <c r="E42" i="166"/>
  <c r="M42" i="166"/>
  <c r="E221" i="165"/>
  <c r="C221" i="165"/>
  <c r="I215" i="154"/>
  <c r="D221" i="165"/>
  <c r="L221" i="165"/>
  <c r="E117" i="167"/>
  <c r="C117" i="167"/>
  <c r="L117" i="167"/>
  <c r="D117" i="167"/>
  <c r="I111" i="156"/>
  <c r="M117" i="167"/>
  <c r="C36" i="167"/>
  <c r="L36" i="167"/>
  <c r="D36" i="167"/>
  <c r="E36" i="167"/>
  <c r="M36" i="167" s="1"/>
  <c r="I30" i="156"/>
  <c r="I45" i="154"/>
  <c r="D51" i="165"/>
  <c r="L51" i="165"/>
  <c r="E51" i="165"/>
  <c r="M51" i="165" s="1"/>
  <c r="C51" i="165"/>
  <c r="C71" i="165"/>
  <c r="I65" i="154"/>
  <c r="D71" i="165"/>
  <c r="E71" i="165"/>
  <c r="L71" i="165"/>
  <c r="M71" i="165" s="1"/>
  <c r="E68" i="167"/>
  <c r="M68" i="167" s="1"/>
  <c r="C68" i="167"/>
  <c r="I62" i="156"/>
  <c r="L68" i="167"/>
  <c r="D68" i="167"/>
  <c r="E145" i="167"/>
  <c r="M145" i="167" s="1"/>
  <c r="L145" i="167"/>
  <c r="I139" i="156"/>
  <c r="C145" i="167"/>
  <c r="D145" i="167"/>
  <c r="E106" i="166"/>
  <c r="M106" i="166" s="1"/>
  <c r="D106" i="166"/>
  <c r="I100" i="155"/>
  <c r="C106" i="166"/>
  <c r="L106" i="166"/>
  <c r="I58" i="156"/>
  <c r="D64" i="167"/>
  <c r="E64" i="167"/>
  <c r="M64" i="167" s="1"/>
  <c r="L64" i="167"/>
  <c r="C64" i="167"/>
  <c r="L135" i="165"/>
  <c r="M135" i="165" s="1"/>
  <c r="E135" i="165"/>
  <c r="D135" i="165"/>
  <c r="I129" i="154"/>
  <c r="C135" i="165"/>
  <c r="I115" i="154"/>
  <c r="E121" i="165"/>
  <c r="C121" i="165"/>
  <c r="D121" i="165"/>
  <c r="L121" i="165"/>
  <c r="E169" i="166"/>
  <c r="I163" i="155"/>
  <c r="D169" i="166"/>
  <c r="L169" i="166"/>
  <c r="C169" i="166"/>
  <c r="M169" i="166"/>
  <c r="I170" i="156"/>
  <c r="C176" i="167"/>
  <c r="L176" i="167"/>
  <c r="E176" i="167"/>
  <c r="D176" i="167"/>
  <c r="L157" i="167"/>
  <c r="I151" i="156"/>
  <c r="D157" i="167"/>
  <c r="E157" i="167"/>
  <c r="C157" i="167"/>
  <c r="D184" i="165"/>
  <c r="I178" i="154"/>
  <c r="L184" i="165"/>
  <c r="E184" i="165"/>
  <c r="C184" i="165"/>
  <c r="M184" i="165"/>
  <c r="D22" i="165"/>
  <c r="I16" i="154"/>
  <c r="C22" i="165"/>
  <c r="E22" i="165"/>
  <c r="M22" i="165" s="1"/>
  <c r="L22" i="165"/>
  <c r="C54" i="167"/>
  <c r="E54" i="167"/>
  <c r="I48" i="156"/>
  <c r="D54" i="167"/>
  <c r="L54" i="167"/>
  <c r="M54" i="167"/>
  <c r="D79" i="166"/>
  <c r="C79" i="166"/>
  <c r="E79" i="166"/>
  <c r="M79" i="166" s="1"/>
  <c r="I73" i="155"/>
  <c r="L79" i="166"/>
  <c r="E230" i="166"/>
  <c r="L230" i="166"/>
  <c r="D230" i="166"/>
  <c r="C230" i="166"/>
  <c r="I224" i="155"/>
  <c r="I125" i="155"/>
  <c r="C131" i="166"/>
  <c r="D131" i="166"/>
  <c r="E131" i="166"/>
  <c r="L131" i="166"/>
  <c r="E20" i="167"/>
  <c r="D20" i="167"/>
  <c r="I14" i="156"/>
  <c r="L20" i="167"/>
  <c r="C20" i="167"/>
  <c r="E133" i="167"/>
  <c r="M133" i="167" s="1"/>
  <c r="D133" i="167"/>
  <c r="L133" i="167"/>
  <c r="C133" i="167"/>
  <c r="I127" i="156"/>
  <c r="E55" i="165"/>
  <c r="C55" i="165"/>
  <c r="L55" i="165"/>
  <c r="D55" i="165"/>
  <c r="I49" i="154"/>
  <c r="M55" i="165"/>
  <c r="I54" i="155"/>
  <c r="C60" i="166"/>
  <c r="L60" i="166"/>
  <c r="D60" i="166"/>
  <c r="E60" i="166"/>
  <c r="M60" i="166" s="1"/>
  <c r="C64" i="166"/>
  <c r="I58" i="155"/>
  <c r="E64" i="166"/>
  <c r="D64" i="166"/>
  <c r="L64" i="166"/>
  <c r="D251" i="167"/>
  <c r="E251" i="167"/>
  <c r="I245" i="156"/>
  <c r="C251" i="167"/>
  <c r="L251" i="167"/>
  <c r="M251" i="167" s="1"/>
  <c r="L261" i="167"/>
  <c r="I255" i="156"/>
  <c r="E261" i="167"/>
  <c r="M261" i="167" s="1"/>
  <c r="C261" i="167"/>
  <c r="D261" i="167"/>
  <c r="D59" i="167"/>
  <c r="E59" i="167"/>
  <c r="M59" i="167" s="1"/>
  <c r="I53" i="156"/>
  <c r="C59" i="167"/>
  <c r="L59" i="167"/>
  <c r="E61" i="165"/>
  <c r="M61" i="165" s="1"/>
  <c r="L61" i="165"/>
  <c r="D61" i="165"/>
  <c r="I55" i="154"/>
  <c r="C61" i="165"/>
  <c r="E32" i="167"/>
  <c r="C32" i="167"/>
  <c r="D32" i="167"/>
  <c r="L32" i="167"/>
  <c r="I26" i="156"/>
  <c r="M32" i="167"/>
  <c r="C226" i="167"/>
  <c r="D226" i="167"/>
  <c r="I220" i="156"/>
  <c r="E226" i="167"/>
  <c r="M226" i="167" s="1"/>
  <c r="L226" i="167"/>
  <c r="L62" i="165"/>
  <c r="I56" i="154"/>
  <c r="C62" i="165"/>
  <c r="D62" i="165"/>
  <c r="E62" i="165"/>
  <c r="M62" i="165" s="1"/>
  <c r="C249" i="165"/>
  <c r="D249" i="165"/>
  <c r="L249" i="165"/>
  <c r="E249" i="165"/>
  <c r="I243" i="154"/>
  <c r="M249" i="165"/>
  <c r="E264" i="167"/>
  <c r="C264" i="167"/>
  <c r="L264" i="167"/>
  <c r="M264" i="167" s="1"/>
  <c r="D264" i="167"/>
  <c r="I258" i="156"/>
  <c r="E35" i="165"/>
  <c r="M35" i="165" s="1"/>
  <c r="I29" i="154"/>
  <c r="C35" i="165"/>
  <c r="D35" i="165"/>
  <c r="L35" i="165"/>
  <c r="D239" i="167"/>
  <c r="L239" i="167"/>
  <c r="C239" i="167"/>
  <c r="I233" i="156"/>
  <c r="E239" i="167"/>
  <c r="M239" i="167"/>
  <c r="E146" i="165"/>
  <c r="C146" i="165"/>
  <c r="I140" i="154"/>
  <c r="D146" i="165"/>
  <c r="L146" i="165"/>
  <c r="M146" i="165" s="1"/>
  <c r="E226" i="166"/>
  <c r="M226" i="166" s="1"/>
  <c r="D226" i="166"/>
  <c r="L226" i="166"/>
  <c r="C226" i="166"/>
  <c r="I220" i="155"/>
  <c r="C241" i="166"/>
  <c r="I235" i="155"/>
  <c r="E241" i="166"/>
  <c r="M241" i="166" s="1"/>
  <c r="L241" i="166"/>
  <c r="D241" i="166"/>
  <c r="L178" i="165"/>
  <c r="D178" i="165"/>
  <c r="C178" i="165"/>
  <c r="E178" i="165"/>
  <c r="I172" i="154"/>
  <c r="C150" i="166"/>
  <c r="I144" i="155"/>
  <c r="D150" i="166"/>
  <c r="E150" i="166"/>
  <c r="L150" i="166"/>
  <c r="M150" i="166" s="1"/>
  <c r="E185" i="167"/>
  <c r="M185" i="167" s="1"/>
  <c r="C185" i="167"/>
  <c r="I179" i="156"/>
  <c r="D185" i="167"/>
  <c r="L185" i="167"/>
  <c r="E80" i="167"/>
  <c r="D80" i="167"/>
  <c r="L80" i="167"/>
  <c r="M80" i="167" s="1"/>
  <c r="I74" i="156"/>
  <c r="C80" i="167"/>
  <c r="L32" i="166"/>
  <c r="C32" i="166"/>
  <c r="D32" i="166"/>
  <c r="E32" i="166"/>
  <c r="I26" i="155"/>
  <c r="M32" i="166"/>
  <c r="C202" i="166"/>
  <c r="D202" i="166"/>
  <c r="L202" i="166"/>
  <c r="M202" i="166" s="1"/>
  <c r="E202" i="166"/>
  <c r="I196" i="155"/>
  <c r="E37" i="166"/>
  <c r="M37" i="166" s="1"/>
  <c r="C37" i="166"/>
  <c r="L37" i="166"/>
  <c r="I31" i="155"/>
  <c r="D37" i="166"/>
  <c r="C212" i="165"/>
  <c r="E212" i="165"/>
  <c r="I206" i="154"/>
  <c r="L212" i="165"/>
  <c r="M212" i="165" s="1"/>
  <c r="D212" i="165"/>
  <c r="L233" i="166"/>
  <c r="E233" i="166"/>
  <c r="D233" i="166"/>
  <c r="I227" i="155"/>
  <c r="C233" i="166"/>
  <c r="M233" i="166"/>
  <c r="D249" i="166"/>
  <c r="E249" i="166"/>
  <c r="M249" i="166" s="1"/>
  <c r="C249" i="166"/>
  <c r="L249" i="166"/>
  <c r="I243" i="155"/>
  <c r="I25" i="154"/>
  <c r="E31" i="165"/>
  <c r="D31" i="165"/>
  <c r="C31" i="165"/>
  <c r="L31" i="165"/>
  <c r="D46" i="165"/>
  <c r="I40" i="154"/>
  <c r="L46" i="165"/>
  <c r="C46" i="165"/>
  <c r="E46" i="165"/>
  <c r="M46" i="165"/>
  <c r="D156" i="165"/>
  <c r="L156" i="165"/>
  <c r="C156" i="165"/>
  <c r="I150" i="154"/>
  <c r="E156" i="165"/>
  <c r="M156" i="165" s="1"/>
  <c r="E173" i="167"/>
  <c r="M173" i="167" s="1"/>
  <c r="C173" i="167"/>
  <c r="I167" i="156"/>
  <c r="D173" i="167"/>
  <c r="L173" i="167"/>
  <c r="L110" i="165"/>
  <c r="E110" i="165"/>
  <c r="C110" i="165"/>
  <c r="D110" i="165"/>
  <c r="I104" i="154"/>
  <c r="M110" i="165"/>
  <c r="E25" i="167"/>
  <c r="D25" i="167"/>
  <c r="I19" i="156"/>
  <c r="C25" i="167"/>
  <c r="L25" i="167"/>
  <c r="D177" i="167"/>
  <c r="C177" i="167"/>
  <c r="I171" i="156"/>
  <c r="E177" i="167"/>
  <c r="L177" i="167"/>
  <c r="M177" i="167"/>
  <c r="C185" i="165"/>
  <c r="D185" i="165"/>
  <c r="L185" i="165"/>
  <c r="E185" i="165"/>
  <c r="I179" i="154"/>
  <c r="L16" i="166"/>
  <c r="E16" i="166"/>
  <c r="C16" i="166"/>
  <c r="D16" i="166"/>
  <c r="I10" i="155"/>
  <c r="D54" i="166"/>
  <c r="I48" i="155"/>
  <c r="L54" i="166"/>
  <c r="M54" i="166" s="1"/>
  <c r="C54" i="166"/>
  <c r="E54" i="166"/>
  <c r="I187" i="156"/>
  <c r="D193" i="167"/>
  <c r="E193" i="167"/>
  <c r="M193" i="167" s="1"/>
  <c r="C193" i="167"/>
  <c r="L193" i="167"/>
  <c r="E113" i="167"/>
  <c r="C113" i="167"/>
  <c r="I107" i="156"/>
  <c r="D113" i="167"/>
  <c r="L113" i="167"/>
  <c r="M113" i="167"/>
  <c r="C194" i="167"/>
  <c r="I188" i="156"/>
  <c r="D194" i="167"/>
  <c r="L194" i="167"/>
  <c r="E194" i="167"/>
  <c r="M194" i="167" s="1"/>
  <c r="L106" i="167"/>
  <c r="I100" i="156"/>
  <c r="E106" i="167"/>
  <c r="M106" i="167" s="1"/>
  <c r="D106" i="167"/>
  <c r="C106" i="167"/>
  <c r="E102" i="166"/>
  <c r="C102" i="166"/>
  <c r="L102" i="166"/>
  <c r="M102" i="166" s="1"/>
  <c r="I96" i="155"/>
  <c r="D102" i="166"/>
  <c r="I101" i="155"/>
  <c r="D107" i="166"/>
  <c r="C107" i="166"/>
  <c r="L107" i="166"/>
  <c r="E107" i="166"/>
  <c r="L235" i="166"/>
  <c r="M235" i="166" s="1"/>
  <c r="I229" i="155"/>
  <c r="D235" i="166"/>
  <c r="E235" i="166"/>
  <c r="C235" i="166"/>
  <c r="C141" i="167"/>
  <c r="E141" i="167"/>
  <c r="M141" i="167" s="1"/>
  <c r="D141" i="167"/>
  <c r="I135" i="156"/>
  <c r="L141" i="167"/>
  <c r="L42" i="167"/>
  <c r="E42" i="167"/>
  <c r="D42" i="167"/>
  <c r="I36" i="156"/>
  <c r="C42" i="167"/>
  <c r="M42" i="167"/>
  <c r="E104" i="165"/>
  <c r="M104" i="165" s="1"/>
  <c r="L104" i="165"/>
  <c r="C104" i="165"/>
  <c r="I98" i="154"/>
  <c r="D104" i="165"/>
  <c r="L96" i="165"/>
  <c r="C96" i="165"/>
  <c r="E96" i="165"/>
  <c r="I90" i="154"/>
  <c r="D96" i="165"/>
  <c r="I68" i="156"/>
  <c r="C74" i="167"/>
  <c r="D74" i="167"/>
  <c r="L74" i="167"/>
  <c r="E74" i="167"/>
  <c r="C252" i="166"/>
  <c r="L252" i="166"/>
  <c r="I246" i="155"/>
  <c r="D252" i="166"/>
  <c r="E252" i="166"/>
  <c r="M252" i="166"/>
  <c r="L152" i="166"/>
  <c r="E152" i="166"/>
  <c r="M152" i="166" s="1"/>
  <c r="D152" i="166"/>
  <c r="C152" i="166"/>
  <c r="I146" i="155"/>
  <c r="E158" i="167"/>
  <c r="I152" i="156"/>
  <c r="D158" i="167"/>
  <c r="C158" i="167"/>
  <c r="L158" i="167"/>
  <c r="D190" i="166"/>
  <c r="C190" i="166"/>
  <c r="E190" i="166"/>
  <c r="L190" i="166"/>
  <c r="I184" i="155"/>
  <c r="L154" i="165"/>
  <c r="E154" i="165"/>
  <c r="M154" i="165" s="1"/>
  <c r="I148" i="154"/>
  <c r="D154" i="165"/>
  <c r="C154" i="165"/>
  <c r="E262" i="165"/>
  <c r="M262" i="165" s="1"/>
  <c r="C262" i="165"/>
  <c r="L262" i="165"/>
  <c r="D262" i="165"/>
  <c r="I256" i="154"/>
  <c r="I40" i="155"/>
  <c r="L46" i="166"/>
  <c r="C46" i="166"/>
  <c r="E46" i="166"/>
  <c r="D46" i="166"/>
  <c r="M46" i="166"/>
  <c r="I207" i="155"/>
  <c r="L213" i="166"/>
  <c r="E213" i="166"/>
  <c r="M213" i="166" s="1"/>
  <c r="D213" i="166"/>
  <c r="C213" i="166"/>
  <c r="L125" i="167"/>
  <c r="D125" i="167"/>
  <c r="C125" i="167"/>
  <c r="I119" i="156"/>
  <c r="E125" i="167"/>
  <c r="M125" i="167" s="1"/>
  <c r="L253" i="167"/>
  <c r="C253" i="167"/>
  <c r="D253" i="167"/>
  <c r="E253" i="167"/>
  <c r="M253" i="167" s="1"/>
  <c r="I247" i="156"/>
  <c r="L38" i="167"/>
  <c r="I32" i="156"/>
  <c r="E38" i="167"/>
  <c r="C38" i="167"/>
  <c r="D38" i="167"/>
  <c r="M38" i="167"/>
  <c r="I161" i="156"/>
  <c r="C167" i="167"/>
  <c r="L167" i="167"/>
  <c r="M167" i="167" s="1"/>
  <c r="D167" i="167"/>
  <c r="E167" i="167"/>
  <c r="L245" i="167"/>
  <c r="E245" i="167"/>
  <c r="M245" i="167" s="1"/>
  <c r="D245" i="167"/>
  <c r="C245" i="167"/>
  <c r="I239" i="156"/>
  <c r="D251" i="166"/>
  <c r="E251" i="166"/>
  <c r="I245" i="155"/>
  <c r="C251" i="166"/>
  <c r="L251" i="166"/>
  <c r="M251" i="166"/>
  <c r="AQ8" i="166"/>
  <c r="AQ10" i="166"/>
  <c r="AQ6" i="166"/>
  <c r="AQ9" i="166"/>
  <c r="AQ13" i="166"/>
  <c r="AQ5" i="166"/>
  <c r="AQ7" i="166"/>
  <c r="AQ3" i="166"/>
  <c r="AQ11" i="166"/>
  <c r="AQ4" i="166"/>
  <c r="AQ12" i="166"/>
  <c r="AQ2" i="166"/>
  <c r="E72" i="167"/>
  <c r="I66" i="156"/>
  <c r="D72" i="167"/>
  <c r="C72" i="167"/>
  <c r="L72" i="167"/>
  <c r="M72" i="167"/>
  <c r="C34" i="167"/>
  <c r="E34" i="167"/>
  <c r="M34" i="167" s="1"/>
  <c r="I28" i="156"/>
  <c r="D34" i="167"/>
  <c r="L34" i="167"/>
  <c r="D28" i="166"/>
  <c r="E28" i="166"/>
  <c r="M28" i="166" s="1"/>
  <c r="L28" i="166"/>
  <c r="C28" i="166"/>
  <c r="I22" i="155"/>
  <c r="I64" i="155"/>
  <c r="L70" i="166"/>
  <c r="D70" i="166"/>
  <c r="C70" i="166"/>
  <c r="E70" i="166"/>
  <c r="M70" i="166"/>
  <c r="D24" i="166"/>
  <c r="L24" i="166"/>
  <c r="E24" i="166"/>
  <c r="M24" i="166" s="1"/>
  <c r="I18" i="155"/>
  <c r="C24" i="166"/>
  <c r="D76" i="166"/>
  <c r="E76" i="166"/>
  <c r="C76" i="166"/>
  <c r="I70" i="155"/>
  <c r="L76" i="166"/>
  <c r="M76" i="166"/>
  <c r="L43" i="165"/>
  <c r="C43" i="165"/>
  <c r="I37" i="154"/>
  <c r="D43" i="165"/>
  <c r="E43" i="165"/>
  <c r="M43" i="165" s="1"/>
  <c r="L23" i="167"/>
  <c r="D23" i="167"/>
  <c r="C23" i="167"/>
  <c r="E23" i="167"/>
  <c r="M23" i="167" s="1"/>
  <c r="I17" i="156"/>
  <c r="C248" i="166"/>
  <c r="E248" i="166"/>
  <c r="M248" i="166" s="1"/>
  <c r="D248" i="166"/>
  <c r="L248" i="166"/>
  <c r="I242" i="155"/>
  <c r="L44" i="166"/>
  <c r="I38" i="155"/>
  <c r="D44" i="166"/>
  <c r="C44" i="166"/>
  <c r="E44" i="166"/>
  <c r="M44" i="166" s="1"/>
  <c r="L227" i="167"/>
  <c r="C227" i="167"/>
  <c r="D227" i="167"/>
  <c r="E227" i="167"/>
  <c r="I221" i="156"/>
  <c r="M227" i="167"/>
  <c r="AK266" i="165"/>
  <c r="AK267" i="165" s="1"/>
  <c r="E119" i="165"/>
  <c r="M119" i="165" s="1"/>
  <c r="D119" i="165"/>
  <c r="C119" i="165"/>
  <c r="I113" i="154"/>
  <c r="L119" i="165"/>
  <c r="E249" i="167"/>
  <c r="L249" i="167"/>
  <c r="I243" i="156"/>
  <c r="D249" i="167"/>
  <c r="C249" i="167"/>
  <c r="I120" i="154"/>
  <c r="C126" i="165"/>
  <c r="E126" i="165"/>
  <c r="D126" i="165"/>
  <c r="L126" i="165"/>
  <c r="E107" i="167"/>
  <c r="L107" i="167"/>
  <c r="M107" i="167" s="1"/>
  <c r="C107" i="167"/>
  <c r="D107" i="167"/>
  <c r="I101" i="156"/>
  <c r="L82" i="165"/>
  <c r="I76" i="154"/>
  <c r="C82" i="165"/>
  <c r="E82" i="165"/>
  <c r="D82" i="165"/>
  <c r="E147" i="166"/>
  <c r="C147" i="166"/>
  <c r="L147" i="166"/>
  <c r="I141" i="155"/>
  <c r="D147" i="166"/>
  <c r="I202" i="155"/>
  <c r="E208" i="166"/>
  <c r="M208" i="166" s="1"/>
  <c r="L208" i="166"/>
  <c r="C208" i="166"/>
  <c r="D208" i="166"/>
  <c r="D264" i="166"/>
  <c r="E264" i="166"/>
  <c r="M264" i="166" s="1"/>
  <c r="L264" i="166"/>
  <c r="I258" i="155"/>
  <c r="C264" i="166"/>
  <c r="I27" i="154"/>
  <c r="C33" i="165"/>
  <c r="D33" i="165"/>
  <c r="L33" i="165"/>
  <c r="E33" i="165"/>
  <c r="M33" i="165"/>
  <c r="C70" i="165"/>
  <c r="E70" i="165"/>
  <c r="L70" i="165"/>
  <c r="I64" i="154"/>
  <c r="D70" i="165"/>
  <c r="C74" i="166"/>
  <c r="L74" i="166"/>
  <c r="D74" i="166"/>
  <c r="I68" i="155"/>
  <c r="E74" i="166"/>
  <c r="M74" i="166"/>
  <c r="E121" i="167"/>
  <c r="C121" i="167"/>
  <c r="D121" i="167"/>
  <c r="I115" i="156"/>
  <c r="L121" i="167"/>
  <c r="M121" i="167" s="1"/>
  <c r="C139" i="165"/>
  <c r="L139" i="165"/>
  <c r="M139" i="165" s="1"/>
  <c r="I133" i="154"/>
  <c r="D139" i="165"/>
  <c r="E139" i="165"/>
  <c r="E255" i="167"/>
  <c r="L255" i="167"/>
  <c r="I249" i="156"/>
  <c r="C255" i="167"/>
  <c r="D255" i="167"/>
  <c r="M255" i="167"/>
  <c r="I249" i="155"/>
  <c r="C255" i="166"/>
  <c r="E255" i="166"/>
  <c r="D255" i="166"/>
  <c r="L255" i="166"/>
  <c r="M255" i="166"/>
  <c r="L193" i="166"/>
  <c r="C193" i="166"/>
  <c r="I187" i="155"/>
  <c r="D193" i="166"/>
  <c r="E193" i="166"/>
  <c r="M193" i="166" s="1"/>
  <c r="E138" i="166"/>
  <c r="L138" i="166"/>
  <c r="C138" i="166"/>
  <c r="D138" i="166"/>
  <c r="I132" i="155"/>
  <c r="I63" i="155"/>
  <c r="L69" i="166"/>
  <c r="E69" i="166"/>
  <c r="M69" i="166" s="1"/>
  <c r="D69" i="166"/>
  <c r="C69" i="166"/>
  <c r="I86" i="154"/>
  <c r="C92" i="165"/>
  <c r="E92" i="165"/>
  <c r="D92" i="165"/>
  <c r="L92" i="165"/>
  <c r="I190" i="156"/>
  <c r="L196" i="167"/>
  <c r="C196" i="167"/>
  <c r="D196" i="167"/>
  <c r="E196" i="167"/>
  <c r="E254" i="167"/>
  <c r="C254" i="167"/>
  <c r="D254" i="167"/>
  <c r="I248" i="156"/>
  <c r="L254" i="167"/>
  <c r="C28" i="167"/>
  <c r="I22" i="156"/>
  <c r="D28" i="167"/>
  <c r="L28" i="167"/>
  <c r="E28" i="167"/>
  <c r="M28" i="167" s="1"/>
  <c r="E213" i="167"/>
  <c r="M213" i="167" s="1"/>
  <c r="L213" i="167"/>
  <c r="I207" i="156"/>
  <c r="D213" i="167"/>
  <c r="C213" i="167"/>
  <c r="E36" i="165"/>
  <c r="M36" i="165" s="1"/>
  <c r="L36" i="165"/>
  <c r="I30" i="154"/>
  <c r="D36" i="165"/>
  <c r="C36" i="165"/>
  <c r="C231" i="167"/>
  <c r="I225" i="156"/>
  <c r="E231" i="167"/>
  <c r="M231" i="167" s="1"/>
  <c r="D231" i="167"/>
  <c r="L231" i="167"/>
  <c r="I135" i="155"/>
  <c r="E141" i="166"/>
  <c r="M141" i="166" s="1"/>
  <c r="L141" i="166"/>
  <c r="C141" i="166"/>
  <c r="D141" i="166"/>
  <c r="E52" i="167"/>
  <c r="M52" i="167" s="1"/>
  <c r="I46" i="156"/>
  <c r="L52" i="167"/>
  <c r="D52" i="167"/>
  <c r="C52" i="167"/>
  <c r="C128" i="166"/>
  <c r="E128" i="166"/>
  <c r="L128" i="166"/>
  <c r="M128" i="166" s="1"/>
  <c r="I122" i="155"/>
  <c r="D128" i="166"/>
  <c r="D68" i="166"/>
  <c r="E68" i="166"/>
  <c r="I62" i="155"/>
  <c r="C68" i="166"/>
  <c r="L68" i="166"/>
  <c r="M68" i="166"/>
  <c r="C115" i="166"/>
  <c r="L115" i="166"/>
  <c r="I109" i="155"/>
  <c r="E115" i="166"/>
  <c r="M115" i="166" s="1"/>
  <c r="D115" i="166"/>
  <c r="I180" i="154"/>
  <c r="L186" i="165"/>
  <c r="E186" i="165"/>
  <c r="M186" i="165" s="1"/>
  <c r="D186" i="165"/>
  <c r="C186" i="165"/>
  <c r="AN6" i="166"/>
  <c r="E161" i="166"/>
  <c r="I155" i="155"/>
  <c r="L161" i="166"/>
  <c r="D161" i="166"/>
  <c r="C161" i="166"/>
  <c r="M161" i="166"/>
  <c r="L111" i="167"/>
  <c r="D111" i="167"/>
  <c r="C111" i="167"/>
  <c r="I105" i="156"/>
  <c r="E111" i="167"/>
  <c r="M111" i="167" s="1"/>
  <c r="L209" i="166"/>
  <c r="E209" i="166"/>
  <c r="D209" i="166"/>
  <c r="C209" i="166"/>
  <c r="I203" i="155"/>
  <c r="C140" i="167"/>
  <c r="D140" i="167"/>
  <c r="E140" i="167"/>
  <c r="M140" i="167" s="1"/>
  <c r="L140" i="167"/>
  <c r="I134" i="156"/>
  <c r="I34" i="155"/>
  <c r="E40" i="166"/>
  <c r="M40" i="166" s="1"/>
  <c r="L40" i="166"/>
  <c r="D40" i="166"/>
  <c r="C40" i="166"/>
  <c r="L72" i="166"/>
  <c r="E72" i="166"/>
  <c r="M72" i="166" s="1"/>
  <c r="I66" i="155"/>
  <c r="C72" i="166"/>
  <c r="D72" i="166"/>
  <c r="D155" i="166"/>
  <c r="I149" i="155"/>
  <c r="C155" i="166"/>
  <c r="L155" i="166"/>
  <c r="M155" i="166" s="1"/>
  <c r="E155" i="166"/>
  <c r="I102" i="156"/>
  <c r="D108" i="167"/>
  <c r="E108" i="167"/>
  <c r="C108" i="167"/>
  <c r="L108" i="167"/>
  <c r="M108" i="167"/>
  <c r="I60" i="156"/>
  <c r="E66" i="167"/>
  <c r="M66" i="167" s="1"/>
  <c r="D66" i="167"/>
  <c r="C66" i="167"/>
  <c r="L66" i="167"/>
  <c r="L205" i="167"/>
  <c r="E205" i="167"/>
  <c r="M205" i="167" s="1"/>
  <c r="C205" i="167"/>
  <c r="I199" i="156"/>
  <c r="D205" i="167"/>
  <c r="C257" i="166"/>
  <c r="L257" i="166"/>
  <c r="D257" i="166"/>
  <c r="E257" i="166"/>
  <c r="I251" i="155"/>
  <c r="C265" i="166"/>
  <c r="L265" i="166"/>
  <c r="I259" i="155"/>
  <c r="E265" i="166"/>
  <c r="D265" i="166"/>
  <c r="C245" i="166"/>
  <c r="E245" i="166"/>
  <c r="M245" i="166" s="1"/>
  <c r="I239" i="155"/>
  <c r="L245" i="166"/>
  <c r="D245" i="166"/>
  <c r="C40" i="167"/>
  <c r="L40" i="167"/>
  <c r="E40" i="167"/>
  <c r="I34" i="156"/>
  <c r="D40" i="167"/>
  <c r="M40" i="167"/>
  <c r="C120" i="165"/>
  <c r="L120" i="165"/>
  <c r="E120" i="165"/>
  <c r="D120" i="165"/>
  <c r="I114" i="154"/>
  <c r="C146" i="166"/>
  <c r="E146" i="166"/>
  <c r="I140" i="155"/>
  <c r="D146" i="166"/>
  <c r="L146" i="166"/>
  <c r="M146" i="166"/>
  <c r="E256" i="166"/>
  <c r="M256" i="166" s="1"/>
  <c r="L256" i="166"/>
  <c r="D256" i="166"/>
  <c r="I250" i="155"/>
  <c r="C256" i="166"/>
  <c r="D176" i="165"/>
  <c r="L176" i="165"/>
  <c r="C176" i="165"/>
  <c r="E176" i="165"/>
  <c r="I170" i="154"/>
  <c r="L165" i="165"/>
  <c r="E165" i="165"/>
  <c r="M165" i="165" s="1"/>
  <c r="I159" i="154"/>
  <c r="C165" i="165"/>
  <c r="D165" i="165"/>
  <c r="D163" i="167"/>
  <c r="C163" i="167"/>
  <c r="I157" i="156"/>
  <c r="L163" i="167"/>
  <c r="M163" i="167" s="1"/>
  <c r="E163" i="167"/>
  <c r="E94" i="165"/>
  <c r="L94" i="165"/>
  <c r="C94" i="165"/>
  <c r="D94" i="165"/>
  <c r="I88" i="154"/>
  <c r="D38" i="166"/>
  <c r="I32" i="155"/>
  <c r="E38" i="166"/>
  <c r="M38" i="166" s="1"/>
  <c r="C38" i="166"/>
  <c r="L38" i="166"/>
  <c r="C46" i="167"/>
  <c r="E46" i="167"/>
  <c r="D46" i="167"/>
  <c r="L46" i="167"/>
  <c r="I40" i="156"/>
  <c r="AQ5" i="167"/>
  <c r="AQ13" i="167"/>
  <c r="AQ4" i="167"/>
  <c r="AQ6" i="167"/>
  <c r="AQ3" i="167"/>
  <c r="AQ11" i="167"/>
  <c r="AQ10" i="167"/>
  <c r="AQ9" i="167"/>
  <c r="AQ2" i="167"/>
  <c r="AQ8" i="167"/>
  <c r="AQ7" i="167"/>
  <c r="AQ12" i="167"/>
  <c r="I149" i="154"/>
  <c r="E155" i="165"/>
  <c r="D155" i="165"/>
  <c r="C155" i="165"/>
  <c r="L155" i="165"/>
  <c r="M155" i="165" s="1"/>
  <c r="E211" i="165"/>
  <c r="M211" i="165" s="1"/>
  <c r="C211" i="165"/>
  <c r="D211" i="165"/>
  <c r="I205" i="154"/>
  <c r="L211" i="165"/>
  <c r="L53" i="166"/>
  <c r="D53" i="166"/>
  <c r="E53" i="166"/>
  <c r="M53" i="166" s="1"/>
  <c r="I47" i="155"/>
  <c r="C53" i="166"/>
  <c r="C65" i="166"/>
  <c r="L65" i="166"/>
  <c r="I59" i="155"/>
  <c r="D65" i="166"/>
  <c r="E65" i="166"/>
  <c r="M65" i="166" s="1"/>
  <c r="L216" i="165"/>
  <c r="E216" i="165"/>
  <c r="I210" i="154"/>
  <c r="C216" i="165"/>
  <c r="D216" i="165"/>
  <c r="C179" i="165"/>
  <c r="L179" i="165"/>
  <c r="I173" i="154"/>
  <c r="E179" i="165"/>
  <c r="D179" i="165"/>
  <c r="C212" i="166"/>
  <c r="L212" i="166"/>
  <c r="I206" i="155"/>
  <c r="D212" i="166"/>
  <c r="E212" i="166"/>
  <c r="L179" i="166"/>
  <c r="I173" i="155"/>
  <c r="C179" i="166"/>
  <c r="D179" i="166"/>
  <c r="E179" i="166"/>
  <c r="M179" i="166" s="1"/>
  <c r="E187" i="166"/>
  <c r="M187" i="166" s="1"/>
  <c r="L187" i="166"/>
  <c r="I181" i="155"/>
  <c r="D187" i="166"/>
  <c r="C187" i="166"/>
  <c r="I118" i="156"/>
  <c r="L124" i="167"/>
  <c r="C124" i="167"/>
  <c r="D124" i="167"/>
  <c r="E124" i="167"/>
  <c r="M124" i="167" s="1"/>
  <c r="E159" i="165"/>
  <c r="I153" i="154"/>
  <c r="D159" i="165"/>
  <c r="L159" i="165"/>
  <c r="C159" i="165"/>
  <c r="D190" i="165"/>
  <c r="L190" i="165"/>
  <c r="E190" i="165"/>
  <c r="M190" i="165" s="1"/>
  <c r="I184" i="154"/>
  <c r="C190" i="165"/>
  <c r="C109" i="165"/>
  <c r="I103" i="154"/>
  <c r="E109" i="165"/>
  <c r="M109" i="165" s="1"/>
  <c r="D109" i="165"/>
  <c r="L109" i="165"/>
  <c r="I171" i="154"/>
  <c r="L177" i="165"/>
  <c r="D177" i="165"/>
  <c r="E177" i="165"/>
  <c r="M177" i="165" s="1"/>
  <c r="C177" i="165"/>
  <c r="E262" i="166"/>
  <c r="D262" i="166"/>
  <c r="L262" i="166"/>
  <c r="I256" i="155"/>
  <c r="C262" i="166"/>
  <c r="I190" i="154"/>
  <c r="L196" i="165"/>
  <c r="C196" i="165"/>
  <c r="D196" i="165"/>
  <c r="E196" i="165"/>
  <c r="L246" i="166"/>
  <c r="C246" i="166"/>
  <c r="I240" i="155"/>
  <c r="D246" i="166"/>
  <c r="E246" i="166"/>
  <c r="M246" i="166" s="1"/>
  <c r="D83" i="166"/>
  <c r="I77" i="155"/>
  <c r="C83" i="166"/>
  <c r="L83" i="166"/>
  <c r="E83" i="166"/>
  <c r="E194" i="166"/>
  <c r="C194" i="166"/>
  <c r="L194" i="166"/>
  <c r="I188" i="155"/>
  <c r="D194" i="166"/>
  <c r="D38" i="165"/>
  <c r="I32" i="154"/>
  <c r="E38" i="165"/>
  <c r="L38" i="165"/>
  <c r="C38" i="165"/>
  <c r="E57" i="167"/>
  <c r="D57" i="167"/>
  <c r="L57" i="167"/>
  <c r="C57" i="167"/>
  <c r="I51" i="156"/>
  <c r="M57" i="167"/>
  <c r="D25" i="165"/>
  <c r="I19" i="154"/>
  <c r="L25" i="165"/>
  <c r="M25" i="165" s="1"/>
  <c r="C25" i="165"/>
  <c r="E25" i="165"/>
  <c r="I198" i="155"/>
  <c r="E204" i="166"/>
  <c r="C204" i="166"/>
  <c r="L204" i="166"/>
  <c r="D204" i="166"/>
  <c r="D31" i="167"/>
  <c r="L31" i="167"/>
  <c r="M31" i="167" s="1"/>
  <c r="E31" i="167"/>
  <c r="C31" i="167"/>
  <c r="I25" i="156"/>
  <c r="L124" i="165"/>
  <c r="I118" i="154"/>
  <c r="C124" i="165"/>
  <c r="D124" i="165"/>
  <c r="E124" i="165"/>
  <c r="D85" i="167"/>
  <c r="I79" i="156"/>
  <c r="L85" i="167"/>
  <c r="C85" i="167"/>
  <c r="E85" i="167"/>
  <c r="M85" i="167" s="1"/>
  <c r="D122" i="165"/>
  <c r="C122" i="165"/>
  <c r="E122" i="165"/>
  <c r="L122" i="165"/>
  <c r="I116" i="154"/>
  <c r="I45" i="156"/>
  <c r="L51" i="167"/>
  <c r="E51" i="167"/>
  <c r="M51" i="167" s="1"/>
  <c r="C51" i="167"/>
  <c r="D51" i="167"/>
  <c r="D26" i="165"/>
  <c r="E26" i="165"/>
  <c r="M26" i="165" s="1"/>
  <c r="C26" i="165"/>
  <c r="L26" i="165"/>
  <c r="I20" i="154"/>
  <c r="C229" i="167"/>
  <c r="I223" i="156"/>
  <c r="D229" i="167"/>
  <c r="L229" i="167"/>
  <c r="E229" i="167"/>
  <c r="M229" i="167" s="1"/>
  <c r="E151" i="167"/>
  <c r="D151" i="167"/>
  <c r="C151" i="167"/>
  <c r="I145" i="156"/>
  <c r="L151" i="167"/>
  <c r="M151" i="167"/>
  <c r="C84" i="165"/>
  <c r="D84" i="165"/>
  <c r="L84" i="165"/>
  <c r="I78" i="154"/>
  <c r="E84" i="165"/>
  <c r="E73" i="165"/>
  <c r="M73" i="165" s="1"/>
  <c r="I67" i="154"/>
  <c r="C73" i="165"/>
  <c r="L73" i="165"/>
  <c r="D73" i="165"/>
  <c r="E82" i="167"/>
  <c r="D82" i="167"/>
  <c r="L82" i="167"/>
  <c r="I76" i="156"/>
  <c r="C82" i="167"/>
  <c r="M82" i="167"/>
  <c r="L88" i="167"/>
  <c r="I82" i="156"/>
  <c r="C88" i="167"/>
  <c r="D88" i="167"/>
  <c r="E88" i="167"/>
  <c r="M88" i="167" s="1"/>
  <c r="L18" i="167"/>
  <c r="D18" i="167"/>
  <c r="I12" i="156"/>
  <c r="C18" i="167"/>
  <c r="E18" i="167"/>
  <c r="M18" i="167" s="1"/>
  <c r="I241" i="154"/>
  <c r="D247" i="165"/>
  <c r="E247" i="165"/>
  <c r="M247" i="165" s="1"/>
  <c r="C247" i="165"/>
  <c r="L247" i="165"/>
  <c r="C144" i="165"/>
  <c r="E144" i="165"/>
  <c r="M144" i="165" s="1"/>
  <c r="D144" i="165"/>
  <c r="L144" i="165"/>
  <c r="I138" i="154"/>
  <c r="I52" i="155"/>
  <c r="E58" i="166"/>
  <c r="M58" i="166" s="1"/>
  <c r="L58" i="166"/>
  <c r="D58" i="166"/>
  <c r="C58" i="166"/>
  <c r="I164" i="155"/>
  <c r="C170" i="166"/>
  <c r="L170" i="166"/>
  <c r="D170" i="166"/>
  <c r="E170" i="166"/>
  <c r="C58" i="167"/>
  <c r="I52" i="156"/>
  <c r="L58" i="167"/>
  <c r="D58" i="167"/>
  <c r="E58" i="167"/>
  <c r="M58" i="167" s="1"/>
  <c r="D165" i="167"/>
  <c r="I159" i="156"/>
  <c r="C165" i="167"/>
  <c r="E165" i="167"/>
  <c r="L165" i="167"/>
  <c r="M165" i="167" s="1"/>
  <c r="C237" i="166"/>
  <c r="D237" i="166"/>
  <c r="E237" i="166"/>
  <c r="M237" i="166" s="1"/>
  <c r="L237" i="166"/>
  <c r="I231" i="155"/>
  <c r="D123" i="165"/>
  <c r="L123" i="165"/>
  <c r="E123" i="165"/>
  <c r="C123" i="165"/>
  <c r="I117" i="154"/>
  <c r="M123" i="165"/>
  <c r="C99" i="165"/>
  <c r="D99" i="165"/>
  <c r="E99" i="165"/>
  <c r="L99" i="165"/>
  <c r="I93" i="154"/>
  <c r="AQ13" i="164"/>
  <c r="AQ4" i="164"/>
  <c r="AQ10" i="164"/>
  <c r="AQ11" i="164"/>
  <c r="AQ12" i="164"/>
  <c r="AQ2" i="164"/>
  <c r="AQ9" i="164"/>
  <c r="AQ5" i="164"/>
  <c r="AQ8" i="164"/>
  <c r="AQ3" i="164"/>
  <c r="AQ7" i="164"/>
  <c r="AQ6" i="164"/>
  <c r="C143" i="166"/>
  <c r="L143" i="166"/>
  <c r="M143" i="166" s="1"/>
  <c r="E143" i="166"/>
  <c r="D143" i="166"/>
  <c r="I137" i="155"/>
  <c r="D108" i="165"/>
  <c r="E108" i="165"/>
  <c r="C108" i="165"/>
  <c r="I102" i="154"/>
  <c r="L108" i="165"/>
  <c r="I20" i="156"/>
  <c r="L26" i="167"/>
  <c r="E26" i="167"/>
  <c r="M26" i="167" s="1"/>
  <c r="C26" i="167"/>
  <c r="D26" i="167"/>
  <c r="D94" i="167"/>
  <c r="C94" i="167"/>
  <c r="L94" i="167"/>
  <c r="I88" i="156"/>
  <c r="E94" i="167"/>
  <c r="D260" i="166"/>
  <c r="E260" i="166"/>
  <c r="C260" i="166"/>
  <c r="I254" i="155"/>
  <c r="L260" i="166"/>
  <c r="M260" i="166"/>
  <c r="D39" i="165"/>
  <c r="I33" i="154"/>
  <c r="C39" i="165"/>
  <c r="E39" i="165"/>
  <c r="L39" i="165"/>
  <c r="D254" i="165"/>
  <c r="L254" i="165"/>
  <c r="C254" i="165"/>
  <c r="E254" i="165"/>
  <c r="M254" i="165" s="1"/>
  <c r="I248" i="154"/>
  <c r="E93" i="167"/>
  <c r="M93" i="167" s="1"/>
  <c r="C93" i="167"/>
  <c r="D93" i="167"/>
  <c r="L93" i="167"/>
  <c r="I87" i="156"/>
  <c r="D101" i="167"/>
  <c r="E101" i="167"/>
  <c r="L101" i="167"/>
  <c r="I95" i="156"/>
  <c r="C101" i="167"/>
  <c r="L75" i="165"/>
  <c r="C75" i="165"/>
  <c r="I69" i="154"/>
  <c r="E75" i="165"/>
  <c r="D75" i="165"/>
  <c r="M75" i="165"/>
  <c r="L127" i="166"/>
  <c r="D127" i="166"/>
  <c r="I121" i="155"/>
  <c r="C127" i="166"/>
  <c r="E127" i="166"/>
  <c r="M127" i="166"/>
  <c r="L59" i="165"/>
  <c r="I53" i="154"/>
  <c r="C59" i="165"/>
  <c r="D59" i="165"/>
  <c r="E59" i="165"/>
  <c r="D173" i="165"/>
  <c r="C173" i="165"/>
  <c r="E173" i="165"/>
  <c r="M173" i="165" s="1"/>
  <c r="L173" i="165"/>
  <c r="I167" i="154"/>
  <c r="D160" i="167"/>
  <c r="L160" i="167"/>
  <c r="I154" i="156"/>
  <c r="E160" i="167"/>
  <c r="C160" i="167"/>
  <c r="D206" i="167"/>
  <c r="E206" i="167"/>
  <c r="M206" i="167" s="1"/>
  <c r="I200" i="156"/>
  <c r="C206" i="167"/>
  <c r="L206" i="167"/>
  <c r="C145" i="165"/>
  <c r="I139" i="154"/>
  <c r="L145" i="165"/>
  <c r="D145" i="165"/>
  <c r="E145" i="165"/>
  <c r="M145" i="165" s="1"/>
  <c r="L109" i="167"/>
  <c r="M109" i="167" s="1"/>
  <c r="D109" i="167"/>
  <c r="I103" i="156"/>
  <c r="E109" i="167"/>
  <c r="C109" i="167"/>
  <c r="E232" i="165"/>
  <c r="I226" i="154"/>
  <c r="D232" i="165"/>
  <c r="C232" i="165"/>
  <c r="L232" i="165"/>
  <c r="D228" i="166"/>
  <c r="E228" i="166"/>
  <c r="I222" i="155"/>
  <c r="C228" i="166"/>
  <c r="L228" i="166"/>
  <c r="M228" i="166" s="1"/>
  <c r="D133" i="166"/>
  <c r="I127" i="155"/>
  <c r="C133" i="166"/>
  <c r="L133" i="166"/>
  <c r="E133" i="166"/>
  <c r="I108" i="155"/>
  <c r="D114" i="166"/>
  <c r="C114" i="166"/>
  <c r="E114" i="166"/>
  <c r="L114" i="166"/>
  <c r="L78" i="165"/>
  <c r="E78" i="165"/>
  <c r="I72" i="154"/>
  <c r="D78" i="165"/>
  <c r="C78" i="165"/>
  <c r="C112" i="166"/>
  <c r="D112" i="166"/>
  <c r="I106" i="155"/>
  <c r="E112" i="166"/>
  <c r="L112" i="166"/>
  <c r="D191" i="167"/>
  <c r="L191" i="167"/>
  <c r="I185" i="156"/>
  <c r="C191" i="167"/>
  <c r="E191" i="167"/>
  <c r="M191" i="167" s="1"/>
  <c r="C83" i="165"/>
  <c r="I77" i="154"/>
  <c r="E83" i="165"/>
  <c r="L83" i="165"/>
  <c r="D83" i="165"/>
  <c r="I60" i="155"/>
  <c r="L66" i="166"/>
  <c r="C66" i="166"/>
  <c r="D66" i="166"/>
  <c r="E66" i="166"/>
  <c r="M66" i="166" s="1"/>
  <c r="I121" i="154"/>
  <c r="D127" i="165"/>
  <c r="C127" i="165"/>
  <c r="L127" i="165"/>
  <c r="E127" i="165"/>
  <c r="M127" i="165" s="1"/>
  <c r="L67" i="165"/>
  <c r="E67" i="165"/>
  <c r="I61" i="154"/>
  <c r="C67" i="165"/>
  <c r="D67" i="165"/>
  <c r="M67" i="165"/>
  <c r="E140" i="165"/>
  <c r="I134" i="154"/>
  <c r="L140" i="165"/>
  <c r="D140" i="165"/>
  <c r="C140" i="165"/>
  <c r="M140" i="165"/>
  <c r="C201" i="167"/>
  <c r="L201" i="167"/>
  <c r="E201" i="167"/>
  <c r="M201" i="167" s="1"/>
  <c r="I195" i="156"/>
  <c r="D201" i="167"/>
  <c r="L63" i="165"/>
  <c r="E63" i="165"/>
  <c r="C63" i="165"/>
  <c r="I57" i="154"/>
  <c r="D63" i="165"/>
  <c r="L67" i="167"/>
  <c r="C67" i="167"/>
  <c r="D67" i="167"/>
  <c r="E67" i="167"/>
  <c r="I61" i="156"/>
  <c r="E30" i="165"/>
  <c r="D30" i="165"/>
  <c r="C30" i="165"/>
  <c r="L30" i="165"/>
  <c r="I24" i="154"/>
  <c r="C69" i="165"/>
  <c r="I63" i="154"/>
  <c r="D69" i="165"/>
  <c r="E69" i="165"/>
  <c r="M69" i="165" s="1"/>
  <c r="L69" i="165"/>
  <c r="D188" i="165"/>
  <c r="L188" i="165"/>
  <c r="C188" i="165"/>
  <c r="I182" i="154"/>
  <c r="E188" i="165"/>
  <c r="M188" i="165" s="1"/>
  <c r="L229" i="166"/>
  <c r="I223" i="155"/>
  <c r="E229" i="166"/>
  <c r="C229" i="166"/>
  <c r="D229" i="166"/>
  <c r="D227" i="165"/>
  <c r="C227" i="165"/>
  <c r="E227" i="165"/>
  <c r="M227" i="165" s="1"/>
  <c r="L227" i="165"/>
  <c r="I221" i="154"/>
  <c r="L132" i="166"/>
  <c r="I126" i="155"/>
  <c r="C132" i="166"/>
  <c r="D132" i="166"/>
  <c r="E132" i="166"/>
  <c r="I101" i="154"/>
  <c r="C107" i="165"/>
  <c r="E107" i="165"/>
  <c r="D107" i="165"/>
  <c r="L107" i="165"/>
  <c r="I196" i="156"/>
  <c r="E202" i="167"/>
  <c r="M202" i="167" s="1"/>
  <c r="L202" i="167"/>
  <c r="C202" i="167"/>
  <c r="D202" i="167"/>
  <c r="I54" i="154"/>
  <c r="C60" i="165"/>
  <c r="L60" i="165"/>
  <c r="E60" i="165"/>
  <c r="D60" i="165"/>
  <c r="I89" i="154"/>
  <c r="D95" i="165"/>
  <c r="E95" i="165"/>
  <c r="C95" i="165"/>
  <c r="L95" i="165"/>
  <c r="M95" i="165"/>
  <c r="D136" i="165"/>
  <c r="I130" i="154"/>
  <c r="C136" i="165"/>
  <c r="L136" i="165"/>
  <c r="E136" i="165"/>
  <c r="M136" i="165"/>
  <c r="C106" i="165"/>
  <c r="D106" i="165"/>
  <c r="I100" i="154"/>
  <c r="E106" i="165"/>
  <c r="L106" i="165"/>
  <c r="D261" i="165"/>
  <c r="L261" i="165"/>
  <c r="E261" i="165"/>
  <c r="C261" i="165"/>
  <c r="I255" i="154"/>
  <c r="C48" i="165"/>
  <c r="E48" i="165"/>
  <c r="I42" i="154"/>
  <c r="L48" i="165"/>
  <c r="D48" i="165"/>
  <c r="M48" i="165"/>
  <c r="L201" i="166"/>
  <c r="C201" i="166"/>
  <c r="I195" i="155"/>
  <c r="E201" i="166"/>
  <c r="D201" i="166"/>
  <c r="I27" i="155"/>
  <c r="C33" i="166"/>
  <c r="L33" i="166"/>
  <c r="M33" i="166" s="1"/>
  <c r="E33" i="166"/>
  <c r="D33" i="166"/>
  <c r="I257" i="156"/>
  <c r="D263" i="167"/>
  <c r="L263" i="167"/>
  <c r="E263" i="167"/>
  <c r="C263" i="167"/>
  <c r="C250" i="165"/>
  <c r="D250" i="165"/>
  <c r="I244" i="154"/>
  <c r="E250" i="165"/>
  <c r="L250" i="165"/>
  <c r="M250" i="165"/>
  <c r="D118" i="166"/>
  <c r="C118" i="166"/>
  <c r="I112" i="155"/>
  <c r="E118" i="166"/>
  <c r="L118" i="166"/>
  <c r="I81" i="156"/>
  <c r="C87" i="167"/>
  <c r="E87" i="167"/>
  <c r="D87" i="167"/>
  <c r="L87" i="167"/>
  <c r="AN6" i="167"/>
  <c r="E147" i="165"/>
  <c r="D147" i="165"/>
  <c r="L147" i="165"/>
  <c r="C147" i="165"/>
  <c r="I141" i="154"/>
  <c r="D73" i="167"/>
  <c r="L73" i="167"/>
  <c r="I67" i="156"/>
  <c r="E73" i="167"/>
  <c r="M73" i="167" s="1"/>
  <c r="C73" i="167"/>
  <c r="E223" i="166"/>
  <c r="L223" i="166"/>
  <c r="C223" i="166"/>
  <c r="D223" i="166"/>
  <c r="I217" i="155"/>
  <c r="L157" i="165"/>
  <c r="C157" i="165"/>
  <c r="D157" i="165"/>
  <c r="E157" i="165"/>
  <c r="I151" i="154"/>
  <c r="I217" i="156"/>
  <c r="D223" i="167"/>
  <c r="C223" i="167"/>
  <c r="E223" i="167"/>
  <c r="M223" i="167" s="1"/>
  <c r="L223" i="167"/>
  <c r="E131" i="165"/>
  <c r="M131" i="165" s="1"/>
  <c r="I125" i="154"/>
  <c r="D131" i="165"/>
  <c r="L131" i="165"/>
  <c r="C131" i="165"/>
  <c r="I259" i="156"/>
  <c r="C265" i="167"/>
  <c r="E265" i="167"/>
  <c r="M265" i="167" s="1"/>
  <c r="L265" i="167"/>
  <c r="D265" i="167"/>
  <c r="E217" i="167"/>
  <c r="I211" i="156"/>
  <c r="L217" i="167"/>
  <c r="D217" i="167"/>
  <c r="C217" i="167"/>
  <c r="M217" i="167"/>
  <c r="L212" i="167"/>
  <c r="M212" i="167" s="1"/>
  <c r="I206" i="156"/>
  <c r="D212" i="167"/>
  <c r="E212" i="167"/>
  <c r="C212" i="167"/>
  <c r="L72" i="165"/>
  <c r="D72" i="165"/>
  <c r="C72" i="165"/>
  <c r="I66" i="154"/>
  <c r="E72" i="165"/>
  <c r="M72" i="165" s="1"/>
  <c r="D232" i="166"/>
  <c r="C232" i="166"/>
  <c r="E232" i="166"/>
  <c r="L232" i="166"/>
  <c r="M232" i="166" s="1"/>
  <c r="I226" i="155"/>
  <c r="D44" i="167"/>
  <c r="L44" i="167"/>
  <c r="I38" i="156"/>
  <c r="C44" i="167"/>
  <c r="E44" i="167"/>
  <c r="M44" i="167" s="1"/>
  <c r="E189" i="165"/>
  <c r="M189" i="165" s="1"/>
  <c r="C189" i="165"/>
  <c r="L189" i="165"/>
  <c r="D189" i="165"/>
  <c r="I183" i="154"/>
  <c r="E169" i="165"/>
  <c r="D169" i="165"/>
  <c r="I163" i="154"/>
  <c r="C169" i="165"/>
  <c r="L169" i="165"/>
  <c r="M169" i="165"/>
  <c r="I190" i="155"/>
  <c r="L196" i="166"/>
  <c r="C196" i="166"/>
  <c r="E196" i="166"/>
  <c r="D196" i="166"/>
  <c r="M196" i="166"/>
  <c r="L19" i="166"/>
  <c r="E19" i="166"/>
  <c r="D19" i="166"/>
  <c r="I13" i="155"/>
  <c r="C19" i="166"/>
  <c r="L87" i="165"/>
  <c r="C87" i="165"/>
  <c r="D87" i="165"/>
  <c r="E87" i="165"/>
  <c r="I81" i="154"/>
  <c r="C264" i="165"/>
  <c r="I258" i="154"/>
  <c r="D264" i="165"/>
  <c r="L264" i="165"/>
  <c r="E264" i="165"/>
  <c r="C248" i="165"/>
  <c r="D248" i="165"/>
  <c r="I242" i="154"/>
  <c r="E248" i="165"/>
  <c r="M248" i="165" s="1"/>
  <c r="L248" i="165"/>
  <c r="E116" i="166"/>
  <c r="I110" i="155"/>
  <c r="D116" i="166"/>
  <c r="L116" i="166"/>
  <c r="C116" i="166"/>
  <c r="E162" i="166"/>
  <c r="M162" i="166" s="1"/>
  <c r="L162" i="166"/>
  <c r="C162" i="166"/>
  <c r="D162" i="166"/>
  <c r="I156" i="155"/>
  <c r="I247" i="154"/>
  <c r="C253" i="165"/>
  <c r="E253" i="165"/>
  <c r="M253" i="165" s="1"/>
  <c r="D253" i="165"/>
  <c r="L253" i="165"/>
  <c r="D140" i="166"/>
  <c r="E140" i="166"/>
  <c r="I134" i="155"/>
  <c r="C140" i="166"/>
  <c r="L140" i="166"/>
  <c r="AK266" i="166"/>
  <c r="AK267" i="166" s="1"/>
  <c r="L23" i="165"/>
  <c r="D23" i="165"/>
  <c r="E23" i="165"/>
  <c r="C23" i="165"/>
  <c r="I17" i="154"/>
  <c r="M23" i="165"/>
  <c r="I81" i="155"/>
  <c r="E87" i="166"/>
  <c r="C87" i="166"/>
  <c r="D87" i="166"/>
  <c r="L87" i="166"/>
  <c r="I241" i="156"/>
  <c r="C247" i="167"/>
  <c r="L247" i="167"/>
  <c r="M247" i="167" s="1"/>
  <c r="D247" i="167"/>
  <c r="E247" i="167"/>
  <c r="E159" i="166"/>
  <c r="D159" i="166"/>
  <c r="C159" i="166"/>
  <c r="L159" i="166"/>
  <c r="I153" i="155"/>
  <c r="L204" i="165"/>
  <c r="D204" i="165"/>
  <c r="C204" i="165"/>
  <c r="I198" i="154"/>
  <c r="E204" i="165"/>
  <c r="M204" i="165" s="1"/>
  <c r="I74" i="155"/>
  <c r="D80" i="166"/>
  <c r="C80" i="166"/>
  <c r="L80" i="166"/>
  <c r="E80" i="166"/>
  <c r="M80" i="166" s="1"/>
  <c r="E34" i="165"/>
  <c r="I28" i="154"/>
  <c r="L34" i="165"/>
  <c r="M34" i="165" s="1"/>
  <c r="D34" i="165"/>
  <c r="C34" i="165"/>
  <c r="L49" i="166"/>
  <c r="E49" i="166"/>
  <c r="C49" i="166"/>
  <c r="D49" i="166"/>
  <c r="I43" i="155"/>
  <c r="C166" i="167"/>
  <c r="I160" i="156"/>
  <c r="L166" i="167"/>
  <c r="E166" i="167"/>
  <c r="D166" i="167"/>
  <c r="M166" i="167"/>
  <c r="D160" i="166"/>
  <c r="I154" i="155"/>
  <c r="L160" i="166"/>
  <c r="E160" i="166"/>
  <c r="C160" i="166"/>
  <c r="M160" i="166"/>
  <c r="E73" i="166"/>
  <c r="D73" i="166"/>
  <c r="C73" i="166"/>
  <c r="L73" i="166"/>
  <c r="I67" i="155"/>
  <c r="D178" i="167"/>
  <c r="L178" i="167"/>
  <c r="E178" i="167"/>
  <c r="M178" i="167" s="1"/>
  <c r="I172" i="156"/>
  <c r="C178" i="167"/>
  <c r="I231" i="156"/>
  <c r="E237" i="167"/>
  <c r="C237" i="167"/>
  <c r="L237" i="167"/>
  <c r="M237" i="167" s="1"/>
  <c r="D237" i="167"/>
  <c r="D144" i="167"/>
  <c r="L144" i="167"/>
  <c r="I138" i="156"/>
  <c r="E144" i="167"/>
  <c r="C144" i="167"/>
  <c r="M144" i="167"/>
  <c r="D186" i="166"/>
  <c r="C186" i="166"/>
  <c r="L186" i="166"/>
  <c r="M186" i="166" s="1"/>
  <c r="E186" i="166"/>
  <c r="I180" i="155"/>
  <c r="C225" i="166"/>
  <c r="E225" i="166"/>
  <c r="I219" i="155"/>
  <c r="L225" i="166"/>
  <c r="M225" i="166" s="1"/>
  <c r="D225" i="166"/>
  <c r="C24" i="165"/>
  <c r="D24" i="165"/>
  <c r="I18" i="154"/>
  <c r="L24" i="165"/>
  <c r="E24" i="165"/>
  <c r="M24" i="165"/>
  <c r="C57" i="165"/>
  <c r="E57" i="165"/>
  <c r="L57" i="165"/>
  <c r="D57" i="165"/>
  <c r="I51" i="154"/>
  <c r="E192" i="166"/>
  <c r="L192" i="166"/>
  <c r="I186" i="155"/>
  <c r="C192" i="166"/>
  <c r="D192" i="166"/>
  <c r="M192" i="166"/>
  <c r="D115" i="165"/>
  <c r="E115" i="165"/>
  <c r="I109" i="154"/>
  <c r="C115" i="165"/>
  <c r="L115" i="165"/>
  <c r="D17" i="165"/>
  <c r="I11" i="154"/>
  <c r="C17" i="165"/>
  <c r="L17" i="165"/>
  <c r="E17" i="165"/>
  <c r="L181" i="167"/>
  <c r="I175" i="156"/>
  <c r="D181" i="167"/>
  <c r="E181" i="167"/>
  <c r="C181" i="167"/>
  <c r="M181" i="167"/>
  <c r="C218" i="167"/>
  <c r="E218" i="167"/>
  <c r="M218" i="167" s="1"/>
  <c r="I212" i="156"/>
  <c r="D218" i="167"/>
  <c r="L218" i="167"/>
  <c r="C25" i="166"/>
  <c r="L25" i="166"/>
  <c r="D25" i="166"/>
  <c r="I19" i="155"/>
  <c r="E25" i="166"/>
  <c r="M25" i="166" s="1"/>
  <c r="E238" i="165"/>
  <c r="L238" i="165"/>
  <c r="C238" i="165"/>
  <c r="I232" i="154"/>
  <c r="D238" i="165"/>
  <c r="M238" i="165"/>
  <c r="C100" i="167"/>
  <c r="D100" i="167"/>
  <c r="L100" i="167"/>
  <c r="E100" i="167"/>
  <c r="I94" i="156"/>
  <c r="L103" i="165"/>
  <c r="M103" i="165" s="1"/>
  <c r="D103" i="165"/>
  <c r="I97" i="154"/>
  <c r="C103" i="165"/>
  <c r="E103" i="165"/>
  <c r="L195" i="166"/>
  <c r="D195" i="166"/>
  <c r="I189" i="155"/>
  <c r="C195" i="166"/>
  <c r="E195" i="166"/>
  <c r="L197" i="165"/>
  <c r="C197" i="165"/>
  <c r="I191" i="154"/>
  <c r="E197" i="165"/>
  <c r="D197" i="165"/>
  <c r="M197" i="165"/>
  <c r="E151" i="165"/>
  <c r="M151" i="165" s="1"/>
  <c r="D151" i="165"/>
  <c r="L151" i="165"/>
  <c r="I145" i="154"/>
  <c r="C151" i="165"/>
  <c r="E68" i="165"/>
  <c r="M68" i="165" s="1"/>
  <c r="D68" i="165"/>
  <c r="L68" i="165"/>
  <c r="C68" i="165"/>
  <c r="I62" i="154"/>
  <c r="D199" i="165"/>
  <c r="L199" i="165"/>
  <c r="E199" i="165"/>
  <c r="C199" i="165"/>
  <c r="I193" i="154"/>
  <c r="I158" i="156"/>
  <c r="D164" i="167"/>
  <c r="C164" i="167"/>
  <c r="L164" i="167"/>
  <c r="E164" i="167"/>
  <c r="M164" i="167"/>
  <c r="I113" i="155"/>
  <c r="C119" i="166"/>
  <c r="E119" i="166"/>
  <c r="M119" i="166" s="1"/>
  <c r="D119" i="166"/>
  <c r="L119" i="166"/>
  <c r="L195" i="165"/>
  <c r="I189" i="154"/>
  <c r="C195" i="165"/>
  <c r="D195" i="165"/>
  <c r="E195" i="165"/>
  <c r="M195" i="165" s="1"/>
  <c r="C59" i="166"/>
  <c r="L59" i="166"/>
  <c r="I53" i="155"/>
  <c r="D59" i="166"/>
  <c r="E59" i="166"/>
  <c r="I117" i="155"/>
  <c r="D123" i="166"/>
  <c r="C123" i="166"/>
  <c r="E123" i="166"/>
  <c r="L123" i="166"/>
  <c r="M123" i="166" s="1"/>
  <c r="L221" i="166"/>
  <c r="E221" i="166"/>
  <c r="M221" i="166" s="1"/>
  <c r="C221" i="166"/>
  <c r="D221" i="166"/>
  <c r="I215" i="155"/>
  <c r="I85" i="156"/>
  <c r="E91" i="167"/>
  <c r="L91" i="167"/>
  <c r="C91" i="167"/>
  <c r="D91" i="167"/>
  <c r="C252" i="167"/>
  <c r="E252" i="167"/>
  <c r="D252" i="167"/>
  <c r="I246" i="156"/>
  <c r="L252" i="167"/>
  <c r="I150" i="156"/>
  <c r="L156" i="167"/>
  <c r="D156" i="167"/>
  <c r="E156" i="167"/>
  <c r="C156" i="167"/>
  <c r="C214" i="166"/>
  <c r="I208" i="155"/>
  <c r="D214" i="166"/>
  <c r="L214" i="166"/>
  <c r="E214" i="166"/>
  <c r="M214" i="166" s="1"/>
  <c r="E175" i="165"/>
  <c r="I169" i="154"/>
  <c r="D175" i="165"/>
  <c r="L175" i="165"/>
  <c r="C175" i="165"/>
  <c r="M175" i="165"/>
  <c r="D224" i="166"/>
  <c r="E224" i="166"/>
  <c r="M224" i="166" s="1"/>
  <c r="L224" i="166"/>
  <c r="I218" i="155"/>
  <c r="C224" i="166"/>
  <c r="I123" i="154"/>
  <c r="L129" i="165"/>
  <c r="D129" i="165"/>
  <c r="C129" i="165"/>
  <c r="E129" i="165"/>
  <c r="M129" i="165"/>
  <c r="D18" i="165"/>
  <c r="L18" i="165"/>
  <c r="I12" i="154"/>
  <c r="E18" i="165"/>
  <c r="C18" i="165"/>
  <c r="I87" i="155"/>
  <c r="C93" i="166"/>
  <c r="D93" i="166"/>
  <c r="L93" i="166"/>
  <c r="E93" i="166"/>
  <c r="D180" i="165"/>
  <c r="I174" i="154"/>
  <c r="L180" i="165"/>
  <c r="E180" i="165"/>
  <c r="C180" i="165"/>
  <c r="D148" i="167"/>
  <c r="E148" i="167"/>
  <c r="I142" i="156"/>
  <c r="L148" i="167"/>
  <c r="C148" i="167"/>
  <c r="D258" i="167"/>
  <c r="E258" i="167"/>
  <c r="I252" i="156"/>
  <c r="L258" i="167"/>
  <c r="C258" i="167"/>
  <c r="D45" i="165"/>
  <c r="L45" i="165"/>
  <c r="E45" i="165"/>
  <c r="C45" i="165"/>
  <c r="M45" i="165"/>
  <c r="I39" i="154"/>
  <c r="C234" i="165"/>
  <c r="L234" i="165"/>
  <c r="D234" i="165"/>
  <c r="I228" i="154"/>
  <c r="E234" i="165"/>
  <c r="M234" i="165" s="1"/>
  <c r="D176" i="166"/>
  <c r="L176" i="166"/>
  <c r="C176" i="166"/>
  <c r="E176" i="166"/>
  <c r="M176" i="166" s="1"/>
  <c r="I170" i="155"/>
  <c r="L65" i="167"/>
  <c r="C65" i="167"/>
  <c r="I59" i="156"/>
  <c r="D65" i="167"/>
  <c r="E65" i="167"/>
  <c r="AQ19" i="164"/>
  <c r="AQ18" i="164"/>
  <c r="D158" i="165"/>
  <c r="I152" i="154"/>
  <c r="E158" i="165"/>
  <c r="C158" i="165"/>
  <c r="L158" i="165"/>
  <c r="M158" i="165"/>
  <c r="I181" i="154"/>
  <c r="C187" i="165"/>
  <c r="E187" i="165"/>
  <c r="D187" i="165"/>
  <c r="L187" i="165"/>
  <c r="M187" i="165"/>
  <c r="C91" i="165"/>
  <c r="I85" i="154"/>
  <c r="L91" i="165"/>
  <c r="E91" i="165"/>
  <c r="M91" i="165" s="1"/>
  <c r="D91" i="165"/>
  <c r="C71" i="166"/>
  <c r="L71" i="166"/>
  <c r="I65" i="155"/>
  <c r="E71" i="166"/>
  <c r="M71" i="166" s="1"/>
  <c r="D71" i="166"/>
  <c r="I59" i="154"/>
  <c r="E65" i="165"/>
  <c r="D65" i="165"/>
  <c r="L65" i="165"/>
  <c r="C65" i="165"/>
  <c r="C204" i="167"/>
  <c r="E204" i="167"/>
  <c r="M204" i="167" s="1"/>
  <c r="I198" i="156"/>
  <c r="D204" i="167"/>
  <c r="L204" i="167"/>
  <c r="D105" i="166"/>
  <c r="I99" i="155"/>
  <c r="L105" i="166"/>
  <c r="C105" i="166"/>
  <c r="E105" i="166"/>
  <c r="M105" i="166"/>
  <c r="E160" i="165"/>
  <c r="L160" i="165"/>
  <c r="C160" i="165"/>
  <c r="I154" i="154"/>
  <c r="D160" i="165"/>
  <c r="M160" i="165"/>
  <c r="C103" i="166"/>
  <c r="E103" i="166"/>
  <c r="L103" i="166"/>
  <c r="D103" i="166"/>
  <c r="I97" i="155"/>
  <c r="I156" i="156"/>
  <c r="D162" i="167"/>
  <c r="E162" i="167"/>
  <c r="M162" i="167" s="1"/>
  <c r="C162" i="167"/>
  <c r="L162" i="167"/>
  <c r="C172" i="166"/>
  <c r="D172" i="166"/>
  <c r="L172" i="166"/>
  <c r="E172" i="166"/>
  <c r="M172" i="166" s="1"/>
  <c r="I166" i="155"/>
  <c r="I64" i="156"/>
  <c r="D70" i="167"/>
  <c r="L70" i="167"/>
  <c r="E70" i="167"/>
  <c r="C70" i="167"/>
  <c r="AQ16" i="164"/>
  <c r="AQ15" i="164"/>
  <c r="AQ14" i="164"/>
  <c r="AQ17" i="164"/>
  <c r="D21" i="166"/>
  <c r="I15" i="155"/>
  <c r="C21" i="166"/>
  <c r="E21" i="166"/>
  <c r="L21" i="166"/>
  <c r="E258" i="166"/>
  <c r="C258" i="166"/>
  <c r="L258" i="166"/>
  <c r="D258" i="166"/>
  <c r="I252" i="155"/>
  <c r="E242" i="167"/>
  <c r="I236" i="156"/>
  <c r="L242" i="167"/>
  <c r="M242" i="167" s="1"/>
  <c r="D242" i="167"/>
  <c r="C242" i="167"/>
  <c r="E97" i="167"/>
  <c r="L97" i="167"/>
  <c r="C97" i="167"/>
  <c r="I91" i="156"/>
  <c r="D97" i="167"/>
  <c r="I131" i="154"/>
  <c r="C137" i="165"/>
  <c r="L137" i="165"/>
  <c r="E137" i="165"/>
  <c r="D137" i="165"/>
  <c r="C128" i="167"/>
  <c r="L128" i="167"/>
  <c r="I122" i="156"/>
  <c r="D128" i="167"/>
  <c r="E128" i="167"/>
  <c r="I204" i="155"/>
  <c r="D210" i="166"/>
  <c r="E210" i="166"/>
  <c r="C210" i="166"/>
  <c r="L210" i="166"/>
  <c r="M210" i="166"/>
  <c r="D191" i="166"/>
  <c r="E191" i="166"/>
  <c r="I185" i="155"/>
  <c r="C191" i="166"/>
  <c r="L191" i="166"/>
  <c r="I143" i="154"/>
  <c r="D149" i="165"/>
  <c r="E149" i="165"/>
  <c r="L149" i="165"/>
  <c r="M149" i="165"/>
  <c r="C149" i="165"/>
  <c r="I24" i="155"/>
  <c r="C30" i="166"/>
  <c r="E30" i="166"/>
  <c r="D30" i="166"/>
  <c r="L30" i="166"/>
  <c r="M30" i="166" s="1"/>
  <c r="I89" i="156"/>
  <c r="L95" i="167"/>
  <c r="C95" i="167"/>
  <c r="E95" i="167"/>
  <c r="D95" i="167"/>
  <c r="L255" i="165"/>
  <c r="D255" i="165"/>
  <c r="C255" i="165"/>
  <c r="I249" i="154"/>
  <c r="E255" i="165"/>
  <c r="M255" i="165" s="1"/>
  <c r="E125" i="166"/>
  <c r="L125" i="166"/>
  <c r="D125" i="166"/>
  <c r="I119" i="155"/>
  <c r="C125" i="166"/>
  <c r="I132" i="154"/>
  <c r="L138" i="165"/>
  <c r="D138" i="165"/>
  <c r="C138" i="165"/>
  <c r="E138" i="165"/>
  <c r="M138" i="165" s="1"/>
  <c r="D195" i="167"/>
  <c r="I189" i="156"/>
  <c r="L195" i="167"/>
  <c r="E195" i="167"/>
  <c r="C195" i="167"/>
  <c r="C175" i="166"/>
  <c r="L175" i="166"/>
  <c r="D175" i="166"/>
  <c r="E175" i="166"/>
  <c r="I169" i="155"/>
  <c r="L167" i="166"/>
  <c r="C167" i="166"/>
  <c r="D167" i="166"/>
  <c r="E167" i="166"/>
  <c r="M167" i="166" s="1"/>
  <c r="I161" i="155"/>
  <c r="D97" i="165"/>
  <c r="L97" i="165"/>
  <c r="E97" i="165"/>
  <c r="C97" i="165"/>
  <c r="I91" i="154"/>
  <c r="L215" i="167"/>
  <c r="D215" i="167"/>
  <c r="E215" i="167"/>
  <c r="I209" i="156"/>
  <c r="C215" i="167"/>
  <c r="E261" i="166"/>
  <c r="L261" i="166"/>
  <c r="D261" i="166"/>
  <c r="C261" i="166"/>
  <c r="I255" i="155"/>
  <c r="I37" i="156"/>
  <c r="E43" i="167"/>
  <c r="M43" i="167" s="1"/>
  <c r="L43" i="167"/>
  <c r="D43" i="167"/>
  <c r="C43" i="167"/>
  <c r="I191" i="156"/>
  <c r="D197" i="167"/>
  <c r="L197" i="167"/>
  <c r="E197" i="167"/>
  <c r="C197" i="167"/>
  <c r="C165" i="166"/>
  <c r="L165" i="166"/>
  <c r="I159" i="155"/>
  <c r="E165" i="166"/>
  <c r="M165" i="166" s="1"/>
  <c r="D165" i="166"/>
  <c r="E57" i="166"/>
  <c r="M57" i="166" s="1"/>
  <c r="C57" i="166"/>
  <c r="D57" i="166"/>
  <c r="L57" i="166"/>
  <c r="I51" i="155"/>
  <c r="I105" i="155"/>
  <c r="L111" i="166"/>
  <c r="E111" i="166"/>
  <c r="M111" i="166" s="1"/>
  <c r="C111" i="166"/>
  <c r="D111" i="166"/>
  <c r="D19" i="165"/>
  <c r="E19" i="165"/>
  <c r="C19" i="165"/>
  <c r="L19" i="165"/>
  <c r="I13" i="154"/>
  <c r="M19" i="165"/>
  <c r="I102" i="155"/>
  <c r="L108" i="166"/>
  <c r="D108" i="166"/>
  <c r="C108" i="166"/>
  <c r="E108" i="166"/>
  <c r="M108" i="166" s="1"/>
  <c r="L110" i="166"/>
  <c r="I104" i="155"/>
  <c r="C110" i="166"/>
  <c r="E110" i="166"/>
  <c r="D110" i="166"/>
  <c r="D259" i="165"/>
  <c r="C259" i="165"/>
  <c r="L259" i="165"/>
  <c r="I253" i="154"/>
  <c r="E259" i="165"/>
  <c r="M259" i="165"/>
  <c r="L171" i="167"/>
  <c r="D171" i="167"/>
  <c r="C171" i="167"/>
  <c r="E171" i="167"/>
  <c r="I165" i="156"/>
  <c r="M171" i="167"/>
  <c r="L89" i="167"/>
  <c r="C89" i="167"/>
  <c r="I83" i="156"/>
  <c r="E89" i="167"/>
  <c r="D89" i="167"/>
  <c r="M89" i="167"/>
  <c r="L185" i="166"/>
  <c r="C185" i="166"/>
  <c r="E185" i="166"/>
  <c r="M185" i="166" s="1"/>
  <c r="D185" i="166"/>
  <c r="I179" i="155"/>
  <c r="I230" i="155"/>
  <c r="E236" i="166"/>
  <c r="L236" i="166"/>
  <c r="C236" i="166"/>
  <c r="D236" i="166"/>
  <c r="M236" i="166"/>
  <c r="I216" i="154"/>
  <c r="D222" i="165"/>
  <c r="E222" i="165"/>
  <c r="L222" i="165"/>
  <c r="C222" i="165"/>
  <c r="I142" i="154"/>
  <c r="L148" i="165"/>
  <c r="C148" i="165"/>
  <c r="E148" i="165"/>
  <c r="D148" i="165"/>
  <c r="E222" i="167"/>
  <c r="C222" i="167"/>
  <c r="D222" i="167"/>
  <c r="I216" i="156"/>
  <c r="L222" i="167"/>
  <c r="M222" i="167"/>
  <c r="I254" i="154"/>
  <c r="D260" i="165"/>
  <c r="C260" i="165"/>
  <c r="L260" i="165"/>
  <c r="M260" i="165" s="1"/>
  <c r="E260" i="165"/>
  <c r="L198" i="165"/>
  <c r="I192" i="154"/>
  <c r="C198" i="165"/>
  <c r="D198" i="165"/>
  <c r="E198" i="165"/>
  <c r="E123" i="167"/>
  <c r="M123" i="167" s="1"/>
  <c r="I117" i="156"/>
  <c r="D123" i="167"/>
  <c r="C123" i="167"/>
  <c r="L123" i="167"/>
  <c r="AQ15" i="166"/>
  <c r="AQ17" i="166"/>
  <c r="AQ16" i="166"/>
  <c r="AQ14" i="166"/>
  <c r="L134" i="167"/>
  <c r="C134" i="167"/>
  <c r="E134" i="167"/>
  <c r="D134" i="167"/>
  <c r="I128" i="156"/>
  <c r="D205" i="165"/>
  <c r="E205" i="165"/>
  <c r="C205" i="165"/>
  <c r="L205" i="165"/>
  <c r="I199" i="154"/>
  <c r="D56" i="165"/>
  <c r="C56" i="165"/>
  <c r="E56" i="165"/>
  <c r="I50" i="154"/>
  <c r="L56" i="165"/>
  <c r="C208" i="165"/>
  <c r="D208" i="165"/>
  <c r="I202" i="154"/>
  <c r="E208" i="165"/>
  <c r="M208" i="165" s="1"/>
  <c r="L208" i="165"/>
  <c r="D134" i="166"/>
  <c r="E134" i="166"/>
  <c r="L134" i="166"/>
  <c r="I128" i="155"/>
  <c r="C134" i="166"/>
  <c r="AQ14" i="165"/>
  <c r="AQ17" i="165"/>
  <c r="AQ15" i="165"/>
  <c r="AQ16" i="165"/>
  <c r="D198" i="167"/>
  <c r="E198" i="167"/>
  <c r="I192" i="156"/>
  <c r="C198" i="167"/>
  <c r="L198" i="167"/>
  <c r="C50" i="166"/>
  <c r="I44" i="155"/>
  <c r="D50" i="166"/>
  <c r="L50" i="166"/>
  <c r="E50" i="166"/>
  <c r="M50" i="166"/>
  <c r="L92" i="166"/>
  <c r="D92" i="166"/>
  <c r="E92" i="166"/>
  <c r="C92" i="166"/>
  <c r="I86" i="155"/>
  <c r="I236" i="155"/>
  <c r="C242" i="166"/>
  <c r="D242" i="166"/>
  <c r="E242" i="166"/>
  <c r="L242" i="166"/>
  <c r="C135" i="166"/>
  <c r="L135" i="166"/>
  <c r="I129" i="155"/>
  <c r="D135" i="166"/>
  <c r="E135" i="166"/>
  <c r="I208" i="154"/>
  <c r="C214" i="165"/>
  <c r="E214" i="165"/>
  <c r="D214" i="165"/>
  <c r="L214" i="165"/>
  <c r="I145" i="155"/>
  <c r="E151" i="166"/>
  <c r="D151" i="166"/>
  <c r="L151" i="166"/>
  <c r="C151" i="166"/>
  <c r="L155" i="167"/>
  <c r="D155" i="167"/>
  <c r="C155" i="167"/>
  <c r="E155" i="167"/>
  <c r="I149" i="156"/>
  <c r="D55" i="166"/>
  <c r="L55" i="166"/>
  <c r="E55" i="166"/>
  <c r="I49" i="155"/>
  <c r="C55" i="166"/>
  <c r="L134" i="165"/>
  <c r="C134" i="165"/>
  <c r="I128" i="154"/>
  <c r="D134" i="165"/>
  <c r="E134" i="165"/>
  <c r="I39" i="155"/>
  <c r="L45" i="166"/>
  <c r="E45" i="166"/>
  <c r="C45" i="166"/>
  <c r="D45" i="166"/>
  <c r="AK266" i="164"/>
  <c r="AK267" i="164" s="1"/>
  <c r="D75" i="166"/>
  <c r="E75" i="166"/>
  <c r="I69" i="155"/>
  <c r="C75" i="166"/>
  <c r="L75" i="166"/>
  <c r="E248" i="167"/>
  <c r="M248" i="167" s="1"/>
  <c r="L248" i="167"/>
  <c r="I242" i="156"/>
  <c r="D248" i="167"/>
  <c r="C248" i="167"/>
  <c r="E90" i="167"/>
  <c r="M90" i="167" s="1"/>
  <c r="L90" i="167"/>
  <c r="C90" i="167"/>
  <c r="D90" i="167"/>
  <c r="I84" i="156"/>
  <c r="I182" i="155"/>
  <c r="E188" i="166"/>
  <c r="M188" i="166" s="1"/>
  <c r="D188" i="166"/>
  <c r="L188" i="166"/>
  <c r="C188" i="166"/>
  <c r="E67" i="166"/>
  <c r="C67" i="166"/>
  <c r="I61" i="155"/>
  <c r="L67" i="166"/>
  <c r="M67" i="166" s="1"/>
  <c r="D67" i="166"/>
  <c r="L132" i="165"/>
  <c r="I126" i="154"/>
  <c r="C132" i="165"/>
  <c r="D132" i="165"/>
  <c r="E132" i="165"/>
  <c r="L29" i="165"/>
  <c r="C29" i="165"/>
  <c r="D29" i="165"/>
  <c r="I23" i="154"/>
  <c r="E29" i="165"/>
  <c r="M29" i="165" s="1"/>
  <c r="L116" i="165"/>
  <c r="D116" i="165"/>
  <c r="I110" i="154"/>
  <c r="E116" i="165"/>
  <c r="C116" i="165"/>
  <c r="L257" i="165"/>
  <c r="I251" i="154"/>
  <c r="E257" i="165"/>
  <c r="M257" i="165" s="1"/>
  <c r="C257" i="165"/>
  <c r="D257" i="165"/>
  <c r="L214" i="167"/>
  <c r="E214" i="167"/>
  <c r="I208" i="156"/>
  <c r="D214" i="167"/>
  <c r="C214" i="167"/>
  <c r="C166" i="166"/>
  <c r="D166" i="166"/>
  <c r="I160" i="155"/>
  <c r="L166" i="166"/>
  <c r="E166" i="166"/>
  <c r="M166" i="166" s="1"/>
  <c r="C43" i="166"/>
  <c r="D43" i="166"/>
  <c r="I37" i="155"/>
  <c r="E43" i="166"/>
  <c r="M43" i="166" s="1"/>
  <c r="L43" i="166"/>
  <c r="I188" i="154"/>
  <c r="D194" i="165"/>
  <c r="L194" i="165"/>
  <c r="C194" i="165"/>
  <c r="E194" i="165"/>
  <c r="M194" i="165" s="1"/>
  <c r="L110" i="167"/>
  <c r="D110" i="167"/>
  <c r="C110" i="167"/>
  <c r="E110" i="167"/>
  <c r="M110" i="167" s="1"/>
  <c r="I104" i="156"/>
  <c r="D225" i="167"/>
  <c r="I219" i="156"/>
  <c r="C225" i="167"/>
  <c r="L225" i="167"/>
  <c r="E225" i="167"/>
  <c r="I204" i="156"/>
  <c r="D210" i="167"/>
  <c r="C210" i="167"/>
  <c r="L210" i="167"/>
  <c r="M210" i="167" s="1"/>
  <c r="E210" i="167"/>
  <c r="I90" i="155"/>
  <c r="C96" i="166"/>
  <c r="L96" i="166"/>
  <c r="D96" i="166"/>
  <c r="E96" i="166"/>
  <c r="E244" i="166"/>
  <c r="M244" i="166" s="1"/>
  <c r="D244" i="166"/>
  <c r="L244" i="166"/>
  <c r="C244" i="166"/>
  <c r="I238" i="155"/>
  <c r="I146" i="154"/>
  <c r="E152" i="165"/>
  <c r="L152" i="165"/>
  <c r="M152" i="165" s="1"/>
  <c r="C152" i="165"/>
  <c r="D152" i="165"/>
  <c r="L130" i="167"/>
  <c r="D130" i="167"/>
  <c r="E130" i="167"/>
  <c r="C130" i="167"/>
  <c r="I124" i="156"/>
  <c r="M130" i="167"/>
  <c r="C177" i="166"/>
  <c r="E177" i="166"/>
  <c r="I171" i="155"/>
  <c r="D177" i="166"/>
  <c r="L177" i="166"/>
  <c r="D98" i="166"/>
  <c r="C98" i="166"/>
  <c r="L98" i="166"/>
  <c r="E98" i="166"/>
  <c r="I92" i="155"/>
  <c r="I86" i="156"/>
  <c r="D92" i="167"/>
  <c r="C92" i="167"/>
  <c r="L92" i="167"/>
  <c r="E92" i="167"/>
  <c r="M92" i="167"/>
  <c r="I214" i="154"/>
  <c r="E220" i="165"/>
  <c r="C220" i="165"/>
  <c r="L220" i="165"/>
  <c r="D220" i="165"/>
  <c r="D169" i="167"/>
  <c r="I163" i="156"/>
  <c r="C169" i="167"/>
  <c r="L169" i="167"/>
  <c r="E169" i="167"/>
  <c r="M169" i="167" s="1"/>
  <c r="E220" i="166"/>
  <c r="I214" i="155"/>
  <c r="L220" i="166"/>
  <c r="D220" i="166"/>
  <c r="C220" i="166"/>
  <c r="M220" i="166"/>
  <c r="L104" i="167"/>
  <c r="E104" i="167"/>
  <c r="M104" i="167" s="1"/>
  <c r="I98" i="156"/>
  <c r="D104" i="167"/>
  <c r="C104" i="167"/>
  <c r="I175" i="155"/>
  <c r="L181" i="166"/>
  <c r="E181" i="166"/>
  <c r="M181" i="166" s="1"/>
  <c r="D181" i="166"/>
  <c r="C181" i="166"/>
  <c r="I204" i="154"/>
  <c r="L210" i="165"/>
  <c r="E210" i="165"/>
  <c r="C210" i="165"/>
  <c r="D210" i="165"/>
  <c r="M210" i="165"/>
  <c r="I183" i="155"/>
  <c r="D189" i="166"/>
  <c r="E189" i="166"/>
  <c r="L189" i="166"/>
  <c r="C189" i="166"/>
  <c r="I70" i="154"/>
  <c r="E76" i="165"/>
  <c r="D76" i="165"/>
  <c r="L76" i="165"/>
  <c r="C76" i="165"/>
  <c r="I63" i="156"/>
  <c r="E69" i="167"/>
  <c r="C69" i="167"/>
  <c r="L69" i="167"/>
  <c r="D69" i="167"/>
  <c r="M69" i="167"/>
  <c r="E246" i="165"/>
  <c r="L246" i="165"/>
  <c r="C246" i="165"/>
  <c r="I240" i="154"/>
  <c r="D246" i="165"/>
  <c r="M246" i="165"/>
  <c r="C199" i="166"/>
  <c r="D199" i="166"/>
  <c r="L199" i="166"/>
  <c r="E199" i="166"/>
  <c r="I193" i="155"/>
  <c r="E17" i="166"/>
  <c r="M17" i="166" s="1"/>
  <c r="C17" i="166"/>
  <c r="D17" i="166"/>
  <c r="I11" i="155"/>
  <c r="L17" i="166"/>
  <c r="D163" i="165"/>
  <c r="L163" i="165"/>
  <c r="C163" i="165"/>
  <c r="I157" i="154"/>
  <c r="E163" i="165"/>
  <c r="D203" i="167"/>
  <c r="L203" i="167"/>
  <c r="M203" i="167" s="1"/>
  <c r="I197" i="156"/>
  <c r="C203" i="167"/>
  <c r="E203" i="167"/>
  <c r="L228" i="167"/>
  <c r="I222" i="156"/>
  <c r="C228" i="167"/>
  <c r="E228" i="167"/>
  <c r="M228" i="167" s="1"/>
  <c r="D228" i="167"/>
  <c r="D53" i="167"/>
  <c r="C53" i="167"/>
  <c r="E53" i="167"/>
  <c r="M53" i="167" s="1"/>
  <c r="I47" i="156"/>
  <c r="L53" i="167"/>
  <c r="I177" i="155"/>
  <c r="D183" i="166"/>
  <c r="E183" i="166"/>
  <c r="L183" i="166"/>
  <c r="C183" i="166"/>
  <c r="M183" i="166"/>
  <c r="I230" i="154"/>
  <c r="E236" i="165"/>
  <c r="M236" i="165" s="1"/>
  <c r="C236" i="165"/>
  <c r="D236" i="165"/>
  <c r="L236" i="165"/>
  <c r="I46" i="154"/>
  <c r="E52" i="165"/>
  <c r="C52" i="165"/>
  <c r="L52" i="165"/>
  <c r="D52" i="165"/>
  <c r="L161" i="167"/>
  <c r="E161" i="167"/>
  <c r="I155" i="156"/>
  <c r="D161" i="167"/>
  <c r="C161" i="167"/>
  <c r="E164" i="165"/>
  <c r="C164" i="165"/>
  <c r="I158" i="154"/>
  <c r="L164" i="165"/>
  <c r="D164" i="165"/>
  <c r="I214" i="156"/>
  <c r="D220" i="167"/>
  <c r="C220" i="167"/>
  <c r="E220" i="167"/>
  <c r="M220" i="167" s="1"/>
  <c r="L220" i="167"/>
  <c r="I162" i="156"/>
  <c r="D168" i="167"/>
  <c r="E168" i="167"/>
  <c r="L168" i="167"/>
  <c r="C168" i="167"/>
  <c r="M168" i="167"/>
  <c r="L239" i="165"/>
  <c r="D239" i="165"/>
  <c r="E239" i="165"/>
  <c r="M239" i="165" s="1"/>
  <c r="C239" i="165"/>
  <c r="I233" i="154"/>
  <c r="C240" i="165"/>
  <c r="D240" i="165"/>
  <c r="E240" i="165"/>
  <c r="I234" i="154"/>
  <c r="L240" i="165"/>
  <c r="M240" i="165" s="1"/>
  <c r="E16" i="165"/>
  <c r="I10" i="154"/>
  <c r="D16" i="165"/>
  <c r="C16" i="165"/>
  <c r="L16" i="165"/>
  <c r="M16" i="165"/>
  <c r="I111" i="154"/>
  <c r="D117" i="165"/>
  <c r="C117" i="165"/>
  <c r="L117" i="165"/>
  <c r="E117" i="165"/>
  <c r="M117" i="165"/>
  <c r="C150" i="167"/>
  <c r="I144" i="156"/>
  <c r="D150" i="167"/>
  <c r="E150" i="167"/>
  <c r="M150" i="167" s="1"/>
  <c r="L150" i="167"/>
  <c r="E207" i="165"/>
  <c r="C207" i="165"/>
  <c r="D207" i="165"/>
  <c r="I201" i="154"/>
  <c r="L207" i="165"/>
  <c r="C41" i="165"/>
  <c r="E41" i="165"/>
  <c r="D41" i="165"/>
  <c r="L41" i="165"/>
  <c r="I35" i="154"/>
  <c r="E130" i="166"/>
  <c r="M130" i="166" s="1"/>
  <c r="D130" i="166"/>
  <c r="L130" i="166"/>
  <c r="C130" i="166"/>
  <c r="I124" i="155"/>
  <c r="C142" i="165"/>
  <c r="E142" i="165"/>
  <c r="D142" i="165"/>
  <c r="I136" i="154"/>
  <c r="L142" i="165"/>
  <c r="L222" i="166"/>
  <c r="D222" i="166"/>
  <c r="E222" i="166"/>
  <c r="I216" i="155"/>
  <c r="C222" i="166"/>
  <c r="I250" i="154"/>
  <c r="D256" i="165"/>
  <c r="L256" i="165"/>
  <c r="E256" i="165"/>
  <c r="C256" i="165"/>
  <c r="C231" i="166"/>
  <c r="D231" i="166"/>
  <c r="E231" i="166"/>
  <c r="M231" i="166" s="1"/>
  <c r="L231" i="166"/>
  <c r="I225" i="155"/>
  <c r="E54" i="165"/>
  <c r="I48" i="154"/>
  <c r="C54" i="165"/>
  <c r="L54" i="165"/>
  <c r="M54" i="165"/>
  <c r="D54" i="165"/>
  <c r="I93" i="156"/>
  <c r="E99" i="167"/>
  <c r="D99" i="167"/>
  <c r="C99" i="167"/>
  <c r="L99" i="167"/>
  <c r="C260" i="167"/>
  <c r="I254" i="156"/>
  <c r="D260" i="167"/>
  <c r="L260" i="167"/>
  <c r="E260" i="167"/>
  <c r="D172" i="167"/>
  <c r="I166" i="156"/>
  <c r="E172" i="167"/>
  <c r="C172" i="167"/>
  <c r="L172" i="167"/>
  <c r="I212" i="154"/>
  <c r="D218" i="165"/>
  <c r="E218" i="165"/>
  <c r="C218" i="165"/>
  <c r="L218" i="165"/>
  <c r="L205" i="166"/>
  <c r="D205" i="166"/>
  <c r="I199" i="155"/>
  <c r="E205" i="166"/>
  <c r="M205" i="166" s="1"/>
  <c r="C205" i="166"/>
  <c r="L239" i="166"/>
  <c r="I233" i="155"/>
  <c r="C239" i="166"/>
  <c r="D239" i="166"/>
  <c r="E239" i="166"/>
  <c r="M239" i="166" s="1"/>
  <c r="C102" i="167"/>
  <c r="M102" i="167"/>
  <c r="D102" i="167"/>
  <c r="E102" i="167"/>
  <c r="I96" i="156"/>
  <c r="L102" i="167"/>
  <c r="L200" i="166"/>
  <c r="I194" i="155"/>
  <c r="E200" i="166"/>
  <c r="C200" i="166"/>
  <c r="D200" i="166"/>
  <c r="I29" i="155"/>
  <c r="C35" i="166"/>
  <c r="E35" i="166"/>
  <c r="L35" i="166"/>
  <c r="D35" i="166"/>
  <c r="E98" i="165"/>
  <c r="M98" i="165" s="1"/>
  <c r="C98" i="165"/>
  <c r="D98" i="165"/>
  <c r="L98" i="165"/>
  <c r="I92" i="154"/>
  <c r="D215" i="166"/>
  <c r="L215" i="166"/>
  <c r="E215" i="166"/>
  <c r="C215" i="166"/>
  <c r="I209" i="155"/>
  <c r="L118" i="167"/>
  <c r="C118" i="167"/>
  <c r="E118" i="167"/>
  <c r="M118" i="167" s="1"/>
  <c r="I112" i="156"/>
  <c r="D118" i="167"/>
  <c r="C32" i="165"/>
  <c r="E32" i="165"/>
  <c r="D32" i="165"/>
  <c r="I26" i="154"/>
  <c r="L32" i="165"/>
  <c r="I60" i="154"/>
  <c r="E66" i="165"/>
  <c r="D66" i="165"/>
  <c r="L66" i="165"/>
  <c r="C66" i="165"/>
  <c r="E216" i="167"/>
  <c r="L216" i="167"/>
  <c r="M216" i="167" s="1"/>
  <c r="D216" i="167"/>
  <c r="C216" i="167"/>
  <c r="I210" i="156"/>
  <c r="L19" i="167"/>
  <c r="D19" i="167"/>
  <c r="E19" i="167"/>
  <c r="I13" i="156"/>
  <c r="C19" i="167"/>
  <c r="C191" i="165"/>
  <c r="I185" i="154"/>
  <c r="E191" i="165"/>
  <c r="D191" i="165"/>
  <c r="L191" i="165"/>
  <c r="C153" i="166"/>
  <c r="I147" i="155"/>
  <c r="E153" i="166"/>
  <c r="D153" i="166"/>
  <c r="L153" i="166"/>
  <c r="D250" i="166"/>
  <c r="C250" i="166"/>
  <c r="E250" i="166"/>
  <c r="I244" i="155"/>
  <c r="L250" i="166"/>
  <c r="D33" i="167"/>
  <c r="C33" i="167"/>
  <c r="E33" i="167"/>
  <c r="M33" i="167" s="1"/>
  <c r="I27" i="156"/>
  <c r="L33" i="167"/>
  <c r="L86" i="165"/>
  <c r="D86" i="165"/>
  <c r="E86" i="165"/>
  <c r="I80" i="154"/>
  <c r="C86" i="165"/>
  <c r="E163" i="166"/>
  <c r="M163" i="166" s="1"/>
  <c r="L163" i="166"/>
  <c r="I157" i="155"/>
  <c r="C163" i="166"/>
  <c r="D163" i="166"/>
  <c r="I21" i="154"/>
  <c r="D27" i="165"/>
  <c r="C27" i="165"/>
  <c r="E27" i="165"/>
  <c r="L27" i="165"/>
  <c r="M27" i="165"/>
  <c r="E45" i="167"/>
  <c r="C45" i="167"/>
  <c r="I39" i="156"/>
  <c r="D45" i="167"/>
  <c r="L45" i="167"/>
  <c r="M45" i="167" s="1"/>
  <c r="D141" i="165"/>
  <c r="E141" i="165"/>
  <c r="I135" i="154"/>
  <c r="L141" i="165"/>
  <c r="M141" i="165" s="1"/>
  <c r="C141" i="165"/>
  <c r="AQ18" i="166"/>
  <c r="AQ19" i="166"/>
  <c r="E171" i="166"/>
  <c r="D171" i="166"/>
  <c r="C171" i="166"/>
  <c r="L171" i="166"/>
  <c r="I165" i="155"/>
  <c r="C112" i="165"/>
  <c r="D112" i="165"/>
  <c r="E112" i="165"/>
  <c r="L112" i="165"/>
  <c r="M112" i="165" s="1"/>
  <c r="I106" i="154"/>
  <c r="L29" i="166"/>
  <c r="E29" i="166"/>
  <c r="D29" i="166"/>
  <c r="I23" i="155"/>
  <c r="C29" i="166"/>
  <c r="C75" i="167"/>
  <c r="L75" i="167"/>
  <c r="E75" i="167"/>
  <c r="D75" i="167"/>
  <c r="I69" i="156"/>
  <c r="C144" i="166"/>
  <c r="E144" i="166"/>
  <c r="M144" i="166" s="1"/>
  <c r="I138" i="155"/>
  <c r="D144" i="166"/>
  <c r="L144" i="166"/>
  <c r="E170" i="165"/>
  <c r="D170" i="165"/>
  <c r="I164" i="154"/>
  <c r="L170" i="165"/>
  <c r="M170" i="165" s="1"/>
  <c r="C170" i="165"/>
  <c r="I225" i="154"/>
  <c r="D231" i="165"/>
  <c r="E231" i="165"/>
  <c r="L231" i="165"/>
  <c r="C231" i="165"/>
  <c r="M231" i="165"/>
  <c r="D262" i="167"/>
  <c r="I256" i="156"/>
  <c r="L262" i="167"/>
  <c r="M262" i="167" s="1"/>
  <c r="C262" i="167"/>
  <c r="E262" i="167"/>
  <c r="C227" i="166"/>
  <c r="E227" i="166"/>
  <c r="L227" i="166"/>
  <c r="I221" i="155"/>
  <c r="D227" i="166"/>
  <c r="L31" i="166"/>
  <c r="C31" i="166"/>
  <c r="D31" i="166"/>
  <c r="I25" i="155"/>
  <c r="E31" i="166"/>
  <c r="L161" i="165"/>
  <c r="E161" i="165"/>
  <c r="M161" i="165" s="1"/>
  <c r="I155" i="154"/>
  <c r="D161" i="165"/>
  <c r="C161" i="165"/>
  <c r="E174" i="167"/>
  <c r="L174" i="167"/>
  <c r="D174" i="167"/>
  <c r="I168" i="156"/>
  <c r="C174" i="167"/>
  <c r="C240" i="166"/>
  <c r="D240" i="166"/>
  <c r="E240" i="166"/>
  <c r="I234" i="155"/>
  <c r="L240" i="166"/>
  <c r="E44" i="165"/>
  <c r="D44" i="165"/>
  <c r="I38" i="154"/>
  <c r="L44" i="165"/>
  <c r="M44" i="165" s="1"/>
  <c r="C44" i="165"/>
  <c r="I241" i="155"/>
  <c r="C247" i="166"/>
  <c r="L247" i="166"/>
  <c r="D247" i="166"/>
  <c r="E247" i="166"/>
  <c r="D187" i="167"/>
  <c r="I181" i="156"/>
  <c r="L187" i="167"/>
  <c r="E187" i="167"/>
  <c r="C187" i="167"/>
  <c r="L198" i="166"/>
  <c r="E198" i="166"/>
  <c r="C198" i="166"/>
  <c r="I192" i="155"/>
  <c r="D198" i="166"/>
  <c r="E174" i="165"/>
  <c r="C174" i="165"/>
  <c r="D174" i="165"/>
  <c r="L174" i="165"/>
  <c r="M174" i="165" s="1"/>
  <c r="I168" i="154"/>
  <c r="L81" i="166"/>
  <c r="C81" i="166"/>
  <c r="D81" i="166"/>
  <c r="I75" i="155"/>
  <c r="E81" i="166"/>
  <c r="M81" i="166" s="1"/>
  <c r="E37" i="167"/>
  <c r="M37" i="167" s="1"/>
  <c r="I31" i="156"/>
  <c r="D37" i="167"/>
  <c r="C37" i="167"/>
  <c r="L37" i="167"/>
  <c r="D229" i="165"/>
  <c r="E229" i="165"/>
  <c r="C229" i="165"/>
  <c r="L229" i="165"/>
  <c r="M229" i="165" s="1"/>
  <c r="I223" i="154"/>
  <c r="C172" i="165"/>
  <c r="E172" i="165"/>
  <c r="L172" i="165"/>
  <c r="D172" i="165"/>
  <c r="I166" i="154"/>
  <c r="L86" i="166"/>
  <c r="C86" i="166"/>
  <c r="E86" i="166"/>
  <c r="M86" i="166" s="1"/>
  <c r="D86" i="166"/>
  <c r="I80" i="155"/>
  <c r="I22" i="154"/>
  <c r="E28" i="165"/>
  <c r="M28" i="165" s="1"/>
  <c r="L28" i="165"/>
  <c r="D28" i="165"/>
  <c r="C28" i="165"/>
  <c r="E219" i="166"/>
  <c r="M219" i="166" s="1"/>
  <c r="C219" i="166"/>
  <c r="I213" i="155"/>
  <c r="D219" i="166"/>
  <c r="L219" i="166"/>
  <c r="L89" i="166"/>
  <c r="C89" i="166"/>
  <c r="I83" i="155"/>
  <c r="E89" i="166"/>
  <c r="M89" i="166" s="1"/>
  <c r="D89" i="166"/>
  <c r="E40" i="165"/>
  <c r="C40" i="165"/>
  <c r="I34" i="154"/>
  <c r="L40" i="165"/>
  <c r="D40" i="165"/>
  <c r="M40" i="165"/>
  <c r="C100" i="166"/>
  <c r="E100" i="166"/>
  <c r="I94" i="155"/>
  <c r="D100" i="166"/>
  <c r="L100" i="166"/>
  <c r="M100" i="166"/>
  <c r="E259" i="167"/>
  <c r="D259" i="167"/>
  <c r="I253" i="156"/>
  <c r="C259" i="167"/>
  <c r="L259" i="167"/>
  <c r="C192" i="165"/>
  <c r="I186" i="154"/>
  <c r="E192" i="165"/>
  <c r="D192" i="165"/>
  <c r="L192" i="165"/>
  <c r="M192" i="165" s="1"/>
  <c r="I142" i="155"/>
  <c r="C148" i="166"/>
  <c r="D148" i="166"/>
  <c r="L148" i="166"/>
  <c r="E148" i="166"/>
  <c r="M148" i="166"/>
  <c r="I84" i="155"/>
  <c r="D90" i="166"/>
  <c r="L90" i="166"/>
  <c r="E90" i="166"/>
  <c r="C90" i="166"/>
  <c r="M90" i="166"/>
  <c r="E217" i="165"/>
  <c r="C217" i="165"/>
  <c r="I211" i="154"/>
  <c r="D217" i="165"/>
  <c r="L217" i="165"/>
  <c r="E243" i="166"/>
  <c r="I237" i="155"/>
  <c r="L243" i="166"/>
  <c r="C243" i="166"/>
  <c r="D243" i="166"/>
  <c r="D88" i="165"/>
  <c r="I82" i="154"/>
  <c r="E88" i="165"/>
  <c r="L88" i="165"/>
  <c r="C88" i="165"/>
  <c r="C96" i="167"/>
  <c r="L96" i="167"/>
  <c r="D96" i="167"/>
  <c r="I90" i="156"/>
  <c r="E96" i="167"/>
  <c r="L245" i="165"/>
  <c r="C245" i="165"/>
  <c r="E245" i="165"/>
  <c r="D245" i="165"/>
  <c r="I239" i="154"/>
  <c r="C71" i="167"/>
  <c r="D71" i="167"/>
  <c r="L71" i="167"/>
  <c r="M71" i="167" s="1"/>
  <c r="E71" i="167"/>
  <c r="I65" i="156"/>
  <c r="C233" i="167"/>
  <c r="D233" i="167"/>
  <c r="L233" i="167"/>
  <c r="I227" i="156"/>
  <c r="E233" i="167"/>
  <c r="M233" i="167" s="1"/>
  <c r="E234" i="166"/>
  <c r="I228" i="155"/>
  <c r="L234" i="166"/>
  <c r="C234" i="166"/>
  <c r="M234" i="166"/>
  <c r="D234" i="166"/>
  <c r="D228" i="165"/>
  <c r="C228" i="165"/>
  <c r="E228" i="165"/>
  <c r="L228" i="165"/>
  <c r="I222" i="154"/>
  <c r="L39" i="166"/>
  <c r="I33" i="155"/>
  <c r="C39" i="166"/>
  <c r="D39" i="166"/>
  <c r="E39" i="166"/>
  <c r="M39" i="166" s="1"/>
  <c r="D101" i="165"/>
  <c r="L101" i="165"/>
  <c r="I95" i="154"/>
  <c r="C101" i="165"/>
  <c r="E101" i="165"/>
  <c r="M101" i="165" s="1"/>
  <c r="D85" i="165"/>
  <c r="C85" i="165"/>
  <c r="E85" i="165"/>
  <c r="I79" i="154"/>
  <c r="L85" i="165"/>
  <c r="AQ18" i="167"/>
  <c r="AQ19" i="167"/>
  <c r="E143" i="165"/>
  <c r="I137" i="154"/>
  <c r="D143" i="165"/>
  <c r="C143" i="165"/>
  <c r="L143" i="165"/>
  <c r="L49" i="165"/>
  <c r="I43" i="154"/>
  <c r="D49" i="165"/>
  <c r="E49" i="165"/>
  <c r="M49" i="165" s="1"/>
  <c r="C49" i="165"/>
  <c r="I186" i="156"/>
  <c r="D192" i="167"/>
  <c r="L192" i="167"/>
  <c r="C192" i="167"/>
  <c r="E192" i="167"/>
  <c r="D82" i="166"/>
  <c r="L82" i="166"/>
  <c r="C82" i="166"/>
  <c r="E82" i="166"/>
  <c r="I76" i="155"/>
  <c r="C58" i="165"/>
  <c r="D58" i="165"/>
  <c r="L58" i="165"/>
  <c r="I52" i="154"/>
  <c r="E58" i="165"/>
  <c r="L164" i="166"/>
  <c r="D164" i="166"/>
  <c r="I158" i="155"/>
  <c r="E164" i="166"/>
  <c r="C164" i="166"/>
  <c r="E190" i="167"/>
  <c r="L190" i="167"/>
  <c r="I184" i="156"/>
  <c r="D190" i="167"/>
  <c r="C190" i="167"/>
  <c r="M190" i="167"/>
  <c r="E21" i="167"/>
  <c r="I15" i="156"/>
  <c r="C21" i="167"/>
  <c r="L21" i="167"/>
  <c r="D21" i="167"/>
  <c r="D41" i="167"/>
  <c r="I35" i="156"/>
  <c r="E41" i="167"/>
  <c r="M41" i="167" s="1"/>
  <c r="C41" i="167"/>
  <c r="L41" i="167"/>
  <c r="I83" i="154"/>
  <c r="E89" i="165"/>
  <c r="C89" i="165"/>
  <c r="D89" i="165"/>
  <c r="L89" i="165"/>
  <c r="AQ10" i="165"/>
  <c r="AQ5" i="165"/>
  <c r="AQ4" i="165"/>
  <c r="AQ11" i="165"/>
  <c r="AQ3" i="165"/>
  <c r="AQ12" i="165"/>
  <c r="AQ6" i="165"/>
  <c r="AQ2" i="165"/>
  <c r="AQ7" i="165"/>
  <c r="AQ13" i="165"/>
  <c r="AQ9" i="165"/>
  <c r="AQ8" i="165"/>
  <c r="E139" i="167"/>
  <c r="C139" i="167"/>
  <c r="L139" i="167"/>
  <c r="D139" i="167"/>
  <c r="I133" i="156"/>
  <c r="L79" i="167"/>
  <c r="D79" i="167"/>
  <c r="C79" i="167"/>
  <c r="I73" i="156"/>
  <c r="E79" i="167"/>
  <c r="I197" i="155"/>
  <c r="C203" i="166"/>
  <c r="D203" i="166"/>
  <c r="E203" i="166"/>
  <c r="L203" i="166"/>
  <c r="C100" i="165"/>
  <c r="I94" i="154"/>
  <c r="L100" i="165"/>
  <c r="D100" i="165"/>
  <c r="E100" i="165"/>
  <c r="L120" i="166"/>
  <c r="C120" i="166"/>
  <c r="D120" i="166"/>
  <c r="I114" i="155"/>
  <c r="E120" i="166"/>
  <c r="E209" i="167"/>
  <c r="D209" i="167"/>
  <c r="C209" i="167"/>
  <c r="I203" i="156"/>
  <c r="L209" i="167"/>
  <c r="L113" i="166"/>
  <c r="C113" i="166"/>
  <c r="I107" i="155"/>
  <c r="E113" i="166"/>
  <c r="M113" i="166" s="1"/>
  <c r="D113" i="166"/>
  <c r="I119" i="154"/>
  <c r="L125" i="165"/>
  <c r="D125" i="165"/>
  <c r="C125" i="165"/>
  <c r="E125" i="165"/>
  <c r="L237" i="165"/>
  <c r="D237" i="165"/>
  <c r="I231" i="154"/>
  <c r="C237" i="165"/>
  <c r="E237" i="165"/>
  <c r="D129" i="167"/>
  <c r="I123" i="156"/>
  <c r="E129" i="167"/>
  <c r="L129" i="167"/>
  <c r="C129" i="167"/>
  <c r="C116" i="167"/>
  <c r="E116" i="167"/>
  <c r="M116" i="167" s="1"/>
  <c r="D116" i="167"/>
  <c r="I110" i="156"/>
  <c r="L116" i="167"/>
  <c r="E200" i="167"/>
  <c r="C200" i="167"/>
  <c r="I194" i="156"/>
  <c r="L200" i="167"/>
  <c r="D200" i="167"/>
  <c r="E115" i="167"/>
  <c r="I109" i="156"/>
  <c r="C115" i="167"/>
  <c r="L115" i="167"/>
  <c r="M115" i="167" s="1"/>
  <c r="D115" i="167"/>
  <c r="L182" i="167"/>
  <c r="I176" i="156"/>
  <c r="C182" i="167"/>
  <c r="D182" i="167"/>
  <c r="E182" i="167"/>
  <c r="M182" i="167"/>
  <c r="E145" i="166"/>
  <c r="M145" i="166" s="1"/>
  <c r="C145" i="166"/>
  <c r="D145" i="166"/>
  <c r="L145" i="166"/>
  <c r="I139" i="155"/>
  <c r="I148" i="156"/>
  <c r="C154" i="167"/>
  <c r="L154" i="167"/>
  <c r="E154" i="167"/>
  <c r="D154" i="167"/>
  <c r="C47" i="165"/>
  <c r="E47" i="165"/>
  <c r="D47" i="165"/>
  <c r="I41" i="154"/>
  <c r="L47" i="165"/>
  <c r="M47" i="165" s="1"/>
  <c r="E146" i="167"/>
  <c r="M146" i="167" s="1"/>
  <c r="C146" i="167"/>
  <c r="I140" i="156"/>
  <c r="L146" i="167"/>
  <c r="D146" i="167"/>
  <c r="D152" i="167"/>
  <c r="C152" i="167"/>
  <c r="L152" i="167"/>
  <c r="M152" i="167" s="1"/>
  <c r="E152" i="167"/>
  <c r="I146" i="156"/>
  <c r="L53" i="165"/>
  <c r="D53" i="165"/>
  <c r="I47" i="154"/>
  <c r="C53" i="165"/>
  <c r="E53" i="165"/>
  <c r="M53" i="165" s="1"/>
  <c r="I201" i="156"/>
  <c r="D207" i="167"/>
  <c r="E207" i="167"/>
  <c r="C207" i="167"/>
  <c r="L207" i="167"/>
  <c r="C258" i="165"/>
  <c r="L258" i="165"/>
  <c r="D258" i="165"/>
  <c r="E258" i="165"/>
  <c r="I252" i="154"/>
  <c r="I175" i="154"/>
  <c r="C181" i="165"/>
  <c r="E181" i="165"/>
  <c r="D181" i="165"/>
  <c r="L181" i="165"/>
  <c r="M181" i="165"/>
  <c r="E168" i="165"/>
  <c r="L168" i="165"/>
  <c r="M168" i="165" s="1"/>
  <c r="C168" i="165"/>
  <c r="D168" i="165"/>
  <c r="I162" i="154"/>
  <c r="L154" i="166"/>
  <c r="M154" i="166" s="1"/>
  <c r="C154" i="166"/>
  <c r="D154" i="166"/>
  <c r="E154" i="166"/>
  <c r="I148" i="155"/>
  <c r="I136" i="155"/>
  <c r="D142" i="166"/>
  <c r="C142" i="166"/>
  <c r="E142" i="166"/>
  <c r="L142" i="166"/>
  <c r="I246" i="154"/>
  <c r="C252" i="165"/>
  <c r="L252" i="165"/>
  <c r="D252" i="165"/>
  <c r="E252" i="165"/>
  <c r="M252" i="165" s="1"/>
  <c r="D180" i="166"/>
  <c r="C180" i="166"/>
  <c r="L180" i="166"/>
  <c r="M180" i="166" s="1"/>
  <c r="E180" i="166"/>
  <c r="I174" i="155"/>
  <c r="D159" i="167"/>
  <c r="I153" i="156"/>
  <c r="C159" i="167"/>
  <c r="E159" i="167"/>
  <c r="L159" i="167"/>
  <c r="M159" i="167"/>
  <c r="E206" i="165"/>
  <c r="D206" i="165"/>
  <c r="C206" i="165"/>
  <c r="L206" i="165"/>
  <c r="I200" i="154"/>
  <c r="E219" i="165"/>
  <c r="M219" i="165" s="1"/>
  <c r="D219" i="165"/>
  <c r="L219" i="165"/>
  <c r="I213" i="154"/>
  <c r="C219" i="165"/>
  <c r="E209" i="165"/>
  <c r="L209" i="165"/>
  <c r="I203" i="154"/>
  <c r="C209" i="165"/>
  <c r="D209" i="165"/>
  <c r="M209" i="165"/>
  <c r="E173" i="166"/>
  <c r="L173" i="166"/>
  <c r="C173" i="166"/>
  <c r="I167" i="155"/>
  <c r="D173" i="166"/>
  <c r="L63" i="166"/>
  <c r="I57" i="155"/>
  <c r="E63" i="166"/>
  <c r="C63" i="166"/>
  <c r="D63" i="166"/>
  <c r="C208" i="167"/>
  <c r="I202" i="156"/>
  <c r="D208" i="167"/>
  <c r="E208" i="167"/>
  <c r="L208" i="167"/>
  <c r="D113" i="165"/>
  <c r="I107" i="154"/>
  <c r="C113" i="165"/>
  <c r="E113" i="165"/>
  <c r="L113" i="165"/>
  <c r="E23" i="166"/>
  <c r="C23" i="166"/>
  <c r="L23" i="166"/>
  <c r="M23" i="166" s="1"/>
  <c r="D23" i="166"/>
  <c r="I17" i="155"/>
  <c r="C180" i="167"/>
  <c r="L180" i="167"/>
  <c r="E180" i="167"/>
  <c r="I174" i="156"/>
  <c r="D180" i="167"/>
  <c r="E241" i="167"/>
  <c r="L241" i="167"/>
  <c r="C241" i="167"/>
  <c r="D241" i="167"/>
  <c r="I235" i="156"/>
  <c r="D234" i="167"/>
  <c r="L234" i="167"/>
  <c r="M234" i="167" s="1"/>
  <c r="E234" i="167"/>
  <c r="I228" i="156"/>
  <c r="C234" i="167"/>
  <c r="C218" i="166"/>
  <c r="L218" i="166"/>
  <c r="D218" i="166"/>
  <c r="I212" i="155"/>
  <c r="E218" i="166"/>
  <c r="M218" i="166" s="1"/>
  <c r="D200" i="165"/>
  <c r="C200" i="165"/>
  <c r="E200" i="165"/>
  <c r="I194" i="154"/>
  <c r="L200" i="165"/>
  <c r="L133" i="165"/>
  <c r="C133" i="165"/>
  <c r="I127" i="154"/>
  <c r="E133" i="165"/>
  <c r="D133" i="165"/>
  <c r="I123" i="155"/>
  <c r="D129" i="166"/>
  <c r="L129" i="166"/>
  <c r="C129" i="166"/>
  <c r="E129" i="166"/>
  <c r="C74" i="165"/>
  <c r="L74" i="165"/>
  <c r="I68" i="154"/>
  <c r="E74" i="165"/>
  <c r="D74" i="165"/>
  <c r="D77" i="166"/>
  <c r="L77" i="166"/>
  <c r="C77" i="166"/>
  <c r="I71" i="155"/>
  <c r="E77" i="166"/>
  <c r="E136" i="167"/>
  <c r="L136" i="167"/>
  <c r="C136" i="167"/>
  <c r="D136" i="167"/>
  <c r="I130" i="156"/>
  <c r="C37" i="165"/>
  <c r="E37" i="165"/>
  <c r="I31" i="154"/>
  <c r="L37" i="165"/>
  <c r="D37" i="165"/>
  <c r="C119" i="167"/>
  <c r="E119" i="167"/>
  <c r="I113" i="156"/>
  <c r="L119" i="167"/>
  <c r="D119" i="167"/>
  <c r="I15" i="154"/>
  <c r="E21" i="165"/>
  <c r="C21" i="165"/>
  <c r="L21" i="165"/>
  <c r="D21" i="165"/>
  <c r="D78" i="166"/>
  <c r="C78" i="166"/>
  <c r="E78" i="166"/>
  <c r="L78" i="166"/>
  <c r="M78" i="166" s="1"/>
  <c r="I72" i="155"/>
  <c r="I41" i="155"/>
  <c r="E47" i="166"/>
  <c r="C47" i="166"/>
  <c r="D47" i="166"/>
  <c r="L47" i="166"/>
  <c r="L136" i="166"/>
  <c r="I130" i="155"/>
  <c r="C136" i="166"/>
  <c r="D136" i="166"/>
  <c r="E136" i="166"/>
  <c r="M136" i="166" s="1"/>
  <c r="L232" i="167"/>
  <c r="C232" i="167"/>
  <c r="I226" i="156"/>
  <c r="E232" i="167"/>
  <c r="M232" i="167" s="1"/>
  <c r="D232" i="167"/>
  <c r="E256" i="167"/>
  <c r="M256" i="167" s="1"/>
  <c r="C256" i="167"/>
  <c r="D256" i="167"/>
  <c r="L256" i="167"/>
  <c r="I250" i="156"/>
  <c r="D63" i="167"/>
  <c r="L63" i="167"/>
  <c r="C63" i="167"/>
  <c r="E63" i="167"/>
  <c r="M63" i="167" s="1"/>
  <c r="I57" i="156"/>
  <c r="D263" i="165"/>
  <c r="C263" i="165"/>
  <c r="L263" i="165"/>
  <c r="I257" i="154"/>
  <c r="E263" i="165"/>
  <c r="C224" i="165"/>
  <c r="I218" i="154"/>
  <c r="D224" i="165"/>
  <c r="E224" i="165"/>
  <c r="L224" i="165"/>
  <c r="I224" i="154"/>
  <c r="D230" i="165"/>
  <c r="C230" i="165"/>
  <c r="E230" i="165"/>
  <c r="L230" i="165"/>
  <c r="M230" i="165" s="1"/>
  <c r="L88" i="166"/>
  <c r="E88" i="166"/>
  <c r="C88" i="166"/>
  <c r="I82" i="155"/>
  <c r="D88" i="166"/>
  <c r="L162" i="165"/>
  <c r="M162" i="165" s="1"/>
  <c r="E162" i="165"/>
  <c r="I156" i="154"/>
  <c r="D162" i="165"/>
  <c r="C162" i="165"/>
  <c r="L235" i="165"/>
  <c r="C235" i="165"/>
  <c r="E235" i="165"/>
  <c r="D235" i="165"/>
  <c r="I229" i="154"/>
  <c r="L142" i="167"/>
  <c r="C142" i="167"/>
  <c r="E142" i="167"/>
  <c r="M142" i="167" s="1"/>
  <c r="I136" i="156"/>
  <c r="D142" i="167"/>
  <c r="E242" i="165"/>
  <c r="M242" i="165" s="1"/>
  <c r="C242" i="165"/>
  <c r="L242" i="165"/>
  <c r="D242" i="165"/>
  <c r="I236" i="154"/>
  <c r="C118" i="165"/>
  <c r="E118" i="165"/>
  <c r="M118" i="165" s="1"/>
  <c r="I112" i="154"/>
  <c r="L118" i="165"/>
  <c r="D118" i="165"/>
  <c r="D94" i="166"/>
  <c r="E94" i="166"/>
  <c r="I88" i="155"/>
  <c r="C94" i="166"/>
  <c r="L94" i="166"/>
  <c r="M94" i="166" s="1"/>
  <c r="C127" i="167"/>
  <c r="E127" i="167"/>
  <c r="I121" i="156"/>
  <c r="L127" i="167"/>
  <c r="M127" i="167" s="1"/>
  <c r="D127" i="167"/>
  <c r="I21" i="155"/>
  <c r="C27" i="166"/>
  <c r="E27" i="166"/>
  <c r="D27" i="166"/>
  <c r="L27" i="166"/>
  <c r="E137" i="166"/>
  <c r="I131" i="155"/>
  <c r="D137" i="166"/>
  <c r="L137" i="166"/>
  <c r="C137" i="166"/>
  <c r="E130" i="165"/>
  <c r="C130" i="165"/>
  <c r="D130" i="165"/>
  <c r="I124" i="154"/>
  <c r="L130" i="165"/>
  <c r="L41" i="166"/>
  <c r="I35" i="155"/>
  <c r="C41" i="166"/>
  <c r="E41" i="166"/>
  <c r="M41" i="166" s="1"/>
  <c r="D41" i="166"/>
  <c r="M175" i="167"/>
  <c r="I169" i="156"/>
  <c r="E175" i="167"/>
  <c r="D175" i="167"/>
  <c r="C175" i="167"/>
  <c r="L175" i="167"/>
  <c r="I79" i="155"/>
  <c r="L85" i="166"/>
  <c r="E85" i="166"/>
  <c r="D85" i="166"/>
  <c r="C85" i="166"/>
  <c r="L47" i="167"/>
  <c r="E47" i="167"/>
  <c r="C47" i="167"/>
  <c r="I41" i="156"/>
  <c r="D47" i="167"/>
  <c r="C244" i="165"/>
  <c r="I238" i="154"/>
  <c r="L244" i="165"/>
  <c r="M244" i="165" s="1"/>
  <c r="E244" i="165"/>
  <c r="D244" i="165"/>
  <c r="I111" i="155"/>
  <c r="D117" i="166"/>
  <c r="E117" i="166"/>
  <c r="L117" i="166"/>
  <c r="C117" i="166"/>
  <c r="I77" i="156"/>
  <c r="D83" i="167"/>
  <c r="L83" i="167"/>
  <c r="C83" i="167"/>
  <c r="E83" i="167"/>
  <c r="M83" i="167"/>
  <c r="L186" i="167"/>
  <c r="M186" i="167" s="1"/>
  <c r="E186" i="167"/>
  <c r="C186" i="167"/>
  <c r="I180" i="156"/>
  <c r="D186" i="167"/>
  <c r="I99" i="156"/>
  <c r="C105" i="167"/>
  <c r="L105" i="167"/>
  <c r="M105" i="167" s="1"/>
  <c r="E105" i="167"/>
  <c r="D105" i="167"/>
  <c r="AQ15" i="167"/>
  <c r="AQ16" i="167"/>
  <c r="AQ14" i="167"/>
  <c r="AQ17" i="167"/>
  <c r="C182" i="165"/>
  <c r="L182" i="165"/>
  <c r="E182" i="165"/>
  <c r="M182" i="165" s="1"/>
  <c r="I176" i="154"/>
  <c r="D182" i="165"/>
  <c r="L17" i="167"/>
  <c r="D17" i="167"/>
  <c r="C17" i="167"/>
  <c r="I11" i="156"/>
  <c r="E17" i="167"/>
  <c r="D153" i="165"/>
  <c r="I147" i="154"/>
  <c r="L153" i="165"/>
  <c r="C153" i="165"/>
  <c r="E153" i="165"/>
  <c r="M153" i="165" s="1"/>
  <c r="D105" i="165"/>
  <c r="E105" i="165"/>
  <c r="C105" i="165"/>
  <c r="L105" i="165"/>
  <c r="I99" i="154"/>
  <c r="E139" i="166"/>
  <c r="L139" i="166"/>
  <c r="M139" i="166" s="1"/>
  <c r="D139" i="166"/>
  <c r="C139" i="166"/>
  <c r="I133" i="155"/>
  <c r="I177" i="156"/>
  <c r="C183" i="167"/>
  <c r="E183" i="167"/>
  <c r="D183" i="167"/>
  <c r="L183" i="167"/>
  <c r="M183" i="167"/>
  <c r="L166" i="165"/>
  <c r="D166" i="165"/>
  <c r="E166" i="165"/>
  <c r="M166" i="165" s="1"/>
  <c r="I160" i="154"/>
  <c r="C166" i="165"/>
  <c r="E174" i="166"/>
  <c r="C174" i="166"/>
  <c r="I168" i="155"/>
  <c r="D174" i="166"/>
  <c r="L174" i="166"/>
  <c r="E61" i="166"/>
  <c r="I55" i="155"/>
  <c r="D61" i="166"/>
  <c r="C61" i="166"/>
  <c r="L61" i="166"/>
  <c r="M61" i="166"/>
  <c r="L182" i="166"/>
  <c r="M182" i="166" s="1"/>
  <c r="E182" i="166"/>
  <c r="D182" i="166"/>
  <c r="C182" i="166"/>
  <c r="I176" i="155"/>
  <c r="I78" i="155"/>
  <c r="E84" i="166"/>
  <c r="C84" i="166"/>
  <c r="D84" i="166"/>
  <c r="L84" i="166"/>
  <c r="D79" i="165"/>
  <c r="I73" i="154"/>
  <c r="L79" i="165"/>
  <c r="E79" i="165"/>
  <c r="C79" i="165"/>
  <c r="C230" i="167"/>
  <c r="L230" i="167"/>
  <c r="D230" i="167"/>
  <c r="E230" i="167"/>
  <c r="I224" i="156"/>
  <c r="L223" i="165"/>
  <c r="D223" i="165"/>
  <c r="E223" i="165"/>
  <c r="M223" i="165" s="1"/>
  <c r="C223" i="165"/>
  <c r="I217" i="154"/>
  <c r="C211" i="166"/>
  <c r="E211" i="166"/>
  <c r="D211" i="166"/>
  <c r="I205" i="155"/>
  <c r="L211" i="166"/>
  <c r="I187" i="154"/>
  <c r="E193" i="165"/>
  <c r="M193" i="165" s="1"/>
  <c r="D193" i="165"/>
  <c r="C193" i="165"/>
  <c r="L193" i="165"/>
  <c r="L236" i="167"/>
  <c r="E236" i="167"/>
  <c r="D236" i="167"/>
  <c r="C236" i="167"/>
  <c r="I230" i="156"/>
  <c r="L167" i="165"/>
  <c r="I161" i="154"/>
  <c r="D167" i="165"/>
  <c r="E167" i="165"/>
  <c r="C167" i="165"/>
  <c r="E184" i="167"/>
  <c r="M184" i="167" s="1"/>
  <c r="C184" i="167"/>
  <c r="D184" i="167"/>
  <c r="I178" i="156"/>
  <c r="L184" i="167"/>
  <c r="C250" i="167"/>
  <c r="L250" i="167"/>
  <c r="I244" i="156"/>
  <c r="D250" i="167"/>
  <c r="E250" i="167"/>
  <c r="M250" i="167" s="1"/>
  <c r="D101" i="166"/>
  <c r="E101" i="166"/>
  <c r="M101" i="166" s="1"/>
  <c r="I95" i="155"/>
  <c r="C101" i="166"/>
  <c r="L101" i="166"/>
  <c r="C211" i="167"/>
  <c r="E211" i="167"/>
  <c r="L211" i="167"/>
  <c r="D211" i="167"/>
  <c r="I205" i="156"/>
  <c r="I55" i="156"/>
  <c r="E61" i="167"/>
  <c r="D61" i="167"/>
  <c r="C61" i="167"/>
  <c r="L61" i="167"/>
  <c r="E62" i="166"/>
  <c r="I56" i="155"/>
  <c r="L62" i="166"/>
  <c r="C62" i="166"/>
  <c r="D62" i="166"/>
  <c r="L135" i="167"/>
  <c r="D135" i="167"/>
  <c r="E135" i="167"/>
  <c r="M135" i="167" s="1"/>
  <c r="I129" i="156"/>
  <c r="C135" i="167"/>
  <c r="L29" i="167"/>
  <c r="E29" i="167"/>
  <c r="C29" i="167"/>
  <c r="M29" i="167"/>
  <c r="D29" i="167"/>
  <c r="I23" i="156"/>
  <c r="D122" i="166"/>
  <c r="E122" i="166"/>
  <c r="L122" i="166"/>
  <c r="I116" i="155"/>
  <c r="C122" i="166"/>
  <c r="L147" i="167"/>
  <c r="M147" i="167" s="1"/>
  <c r="C147" i="167"/>
  <c r="E147" i="167"/>
  <c r="D147" i="167"/>
  <c r="I141" i="156"/>
  <c r="L90" i="165"/>
  <c r="D90" i="165"/>
  <c r="E90" i="165"/>
  <c r="M90" i="165" s="1"/>
  <c r="I84" i="154"/>
  <c r="C90" i="165"/>
  <c r="L202" i="165"/>
  <c r="I196" i="154"/>
  <c r="C202" i="165"/>
  <c r="D202" i="165"/>
  <c r="E202" i="165"/>
  <c r="M202" i="165" s="1"/>
  <c r="D126" i="166"/>
  <c r="I120" i="155"/>
  <c r="C126" i="166"/>
  <c r="E126" i="166"/>
  <c r="L126" i="166"/>
  <c r="C263" i="166"/>
  <c r="L263" i="166"/>
  <c r="E263" i="166"/>
  <c r="I257" i="155"/>
  <c r="D263" i="166"/>
  <c r="E128" i="165"/>
  <c r="L128" i="165"/>
  <c r="I122" i="154"/>
  <c r="D128" i="165"/>
  <c r="C128" i="165"/>
  <c r="E20" i="165"/>
  <c r="L20" i="165"/>
  <c r="I14" i="154"/>
  <c r="C20" i="165"/>
  <c r="D20" i="165"/>
  <c r="I144" i="154"/>
  <c r="L150" i="165"/>
  <c r="D150" i="165"/>
  <c r="C150" i="165"/>
  <c r="E150" i="165"/>
  <c r="M150" i="165" s="1"/>
  <c r="I177" i="154"/>
  <c r="C183" i="165"/>
  <c r="L183" i="165"/>
  <c r="E183" i="165"/>
  <c r="D183" i="165"/>
  <c r="D81" i="165"/>
  <c r="C81" i="165"/>
  <c r="I75" i="154"/>
  <c r="L81" i="165"/>
  <c r="E81" i="165"/>
  <c r="M81" i="165" s="1"/>
  <c r="C36" i="166"/>
  <c r="E36" i="166"/>
  <c r="M36" i="166" s="1"/>
  <c r="I30" i="155"/>
  <c r="D36" i="166"/>
  <c r="L36" i="166"/>
  <c r="D265" i="165"/>
  <c r="E265" i="165"/>
  <c r="L265" i="165"/>
  <c r="C265" i="165"/>
  <c r="I259" i="154"/>
  <c r="I97" i="156"/>
  <c r="L103" i="167"/>
  <c r="C103" i="167"/>
  <c r="E103" i="167"/>
  <c r="D103" i="167"/>
  <c r="C50" i="165"/>
  <c r="D50" i="165"/>
  <c r="I44" i="154"/>
  <c r="E50" i="165"/>
  <c r="L50" i="165"/>
  <c r="D132" i="167"/>
  <c r="C132" i="167"/>
  <c r="L132" i="167"/>
  <c r="I126" i="156"/>
  <c r="E132" i="167"/>
  <c r="D184" i="166"/>
  <c r="L184" i="166"/>
  <c r="I178" i="155"/>
  <c r="C184" i="166"/>
  <c r="E184" i="166"/>
  <c r="M184" i="166" s="1"/>
  <c r="E109" i="166"/>
  <c r="M109" i="166" s="1"/>
  <c r="C109" i="166"/>
  <c r="I103" i="155"/>
  <c r="L109" i="166"/>
  <c r="D109" i="166"/>
  <c r="C49" i="167"/>
  <c r="E49" i="167"/>
  <c r="L49" i="167"/>
  <c r="M49" i="167" s="1"/>
  <c r="D49" i="167"/>
  <c r="I43" i="156"/>
  <c r="AQ18" i="165"/>
  <c r="AQ19" i="165"/>
  <c r="D93" i="165"/>
  <c r="L93" i="165"/>
  <c r="C93" i="165"/>
  <c r="I87" i="154"/>
  <c r="E93" i="165"/>
  <c r="C22" i="167"/>
  <c r="L22" i="167"/>
  <c r="D22" i="167"/>
  <c r="I16" i="156"/>
  <c r="E22" i="167"/>
  <c r="M22" i="167" s="1"/>
  <c r="E95" i="166"/>
  <c r="C95" i="166"/>
  <c r="I89" i="155"/>
  <c r="D95" i="166"/>
  <c r="L95" i="166"/>
  <c r="D206" i="166"/>
  <c r="C206" i="166"/>
  <c r="E206" i="166"/>
  <c r="L206" i="166"/>
  <c r="M206" i="166" s="1"/>
  <c r="I200" i="155"/>
  <c r="E254" i="166"/>
  <c r="C254" i="166"/>
  <c r="I248" i="155"/>
  <c r="L254" i="166"/>
  <c r="D254" i="166"/>
  <c r="D55" i="167"/>
  <c r="C55" i="167"/>
  <c r="L55" i="167"/>
  <c r="I49" i="156"/>
  <c r="E55" i="167"/>
  <c r="M55" i="167" s="1"/>
  <c r="I220" i="154"/>
  <c r="E226" i="165"/>
  <c r="C226" i="165"/>
  <c r="L226" i="165"/>
  <c r="M226" i="165" s="1"/>
  <c r="D226" i="165"/>
  <c r="L179" i="167"/>
  <c r="M179" i="167" s="1"/>
  <c r="I173" i="156"/>
  <c r="C179" i="167"/>
  <c r="D179" i="167"/>
  <c r="E179" i="167"/>
  <c r="E35" i="167"/>
  <c r="I29" i="156"/>
  <c r="C35" i="167"/>
  <c r="L35" i="167"/>
  <c r="D35" i="167"/>
  <c r="I108" i="154"/>
  <c r="C114" i="165"/>
  <c r="L114" i="165"/>
  <c r="E114" i="165"/>
  <c r="D114" i="165"/>
  <c r="L18" i="166"/>
  <c r="C18" i="166"/>
  <c r="I12" i="155"/>
  <c r="D18" i="166"/>
  <c r="E18" i="166"/>
  <c r="E97" i="166"/>
  <c r="I91" i="155"/>
  <c r="D97" i="166"/>
  <c r="L97" i="166"/>
  <c r="M97" i="166" s="1"/>
  <c r="C97" i="166"/>
  <c r="E81" i="167"/>
  <c r="M81" i="167" s="1"/>
  <c r="L81" i="167"/>
  <c r="C81" i="167"/>
  <c r="I75" i="156"/>
  <c r="D81" i="167"/>
  <c r="D207" i="166"/>
  <c r="E207" i="166"/>
  <c r="I201" i="155"/>
  <c r="L207" i="166"/>
  <c r="C207" i="166"/>
  <c r="I164" i="156"/>
  <c r="D170" i="167"/>
  <c r="L170" i="167"/>
  <c r="E170" i="167"/>
  <c r="C170" i="167"/>
  <c r="D201" i="165"/>
  <c r="C201" i="165"/>
  <c r="I195" i="154"/>
  <c r="L201" i="165"/>
  <c r="E201" i="165"/>
  <c r="M201" i="165" s="1"/>
  <c r="L257" i="167"/>
  <c r="I251" i="156"/>
  <c r="D257" i="167"/>
  <c r="E257" i="167"/>
  <c r="M257" i="167" s="1"/>
  <c r="C257" i="167"/>
  <c r="I152" i="155"/>
  <c r="E158" i="166"/>
  <c r="L158" i="166"/>
  <c r="M158" i="166" s="1"/>
  <c r="C158" i="166"/>
  <c r="D158" i="166"/>
  <c r="C178" i="166"/>
  <c r="L178" i="166"/>
  <c r="D178" i="166"/>
  <c r="I172" i="155"/>
  <c r="E178" i="166"/>
  <c r="M178" i="166"/>
  <c r="E153" i="167"/>
  <c r="M153" i="167" s="1"/>
  <c r="I147" i="156"/>
  <c r="D153" i="167"/>
  <c r="L153" i="167"/>
  <c r="C153" i="167"/>
  <c r="D224" i="167"/>
  <c r="I218" i="156"/>
  <c r="C224" i="167"/>
  <c r="E224" i="167"/>
  <c r="L224" i="167"/>
  <c r="M224" i="167" s="1"/>
  <c r="E149" i="166"/>
  <c r="L149" i="166"/>
  <c r="I143" i="155"/>
  <c r="C149" i="166"/>
  <c r="D149" i="166"/>
  <c r="E171" i="165"/>
  <c r="C171" i="165"/>
  <c r="D171" i="165"/>
  <c r="L171" i="165"/>
  <c r="I165" i="154"/>
  <c r="C20" i="166"/>
  <c r="I14" i="155"/>
  <c r="D20" i="166"/>
  <c r="E20" i="166"/>
  <c r="M20" i="166" s="1"/>
  <c r="L20" i="166"/>
  <c r="E39" i="167"/>
  <c r="C39" i="167"/>
  <c r="I33" i="156"/>
  <c r="L39" i="167"/>
  <c r="D39" i="167"/>
  <c r="M39" i="167"/>
  <c r="D86" i="167"/>
  <c r="E86" i="167"/>
  <c r="M86" i="167" s="1"/>
  <c r="C86" i="167"/>
  <c r="L86" i="167"/>
  <c r="I80" i="156"/>
  <c r="D112" i="167"/>
  <c r="L112" i="167"/>
  <c r="E112" i="167"/>
  <c r="M112" i="167" s="1"/>
  <c r="I106" i="156"/>
  <c r="C112" i="167"/>
  <c r="E104" i="166"/>
  <c r="M104" i="166" s="1"/>
  <c r="L104" i="166"/>
  <c r="I98" i="155"/>
  <c r="D104" i="166"/>
  <c r="C104" i="166"/>
  <c r="E42" i="165"/>
  <c r="M42" i="165" s="1"/>
  <c r="I36" i="154"/>
  <c r="D42" i="165"/>
  <c r="L42" i="165"/>
  <c r="C42" i="165"/>
  <c r="I71" i="156"/>
  <c r="D77" i="167"/>
  <c r="C77" i="167"/>
  <c r="E77" i="167"/>
  <c r="L77" i="167"/>
  <c r="I182" i="156"/>
  <c r="E188" i="167"/>
  <c r="C188" i="167"/>
  <c r="L188" i="167"/>
  <c r="D188" i="167"/>
  <c r="AN6" i="165"/>
  <c r="E77" i="165"/>
  <c r="C77" i="165"/>
  <c r="I71" i="154"/>
  <c r="D77" i="165"/>
  <c r="L77" i="165"/>
  <c r="M77" i="165"/>
  <c r="E238" i="166"/>
  <c r="M238" i="166" s="1"/>
  <c r="D238" i="166"/>
  <c r="I232" i="155"/>
  <c r="C238" i="166"/>
  <c r="L238" i="166"/>
  <c r="L114" i="167"/>
  <c r="D114" i="167"/>
  <c r="C114" i="167"/>
  <c r="E114" i="167"/>
  <c r="I108" i="156"/>
  <c r="E238" i="167"/>
  <c r="M238" i="167" s="1"/>
  <c r="L238" i="167"/>
  <c r="C238" i="167"/>
  <c r="I232" i="156"/>
  <c r="D238" i="167"/>
  <c r="C121" i="166"/>
  <c r="L121" i="166"/>
  <c r="E121" i="166"/>
  <c r="M121" i="166" s="1"/>
  <c r="D121" i="166"/>
  <c r="I115" i="155"/>
  <c r="I219" i="154"/>
  <c r="D225" i="165"/>
  <c r="E225" i="165"/>
  <c r="L225" i="165"/>
  <c r="C225" i="165"/>
  <c r="D251" i="165"/>
  <c r="L251" i="165"/>
  <c r="E251" i="165"/>
  <c r="I245" i="154"/>
  <c r="C251" i="165"/>
  <c r="L124" i="166"/>
  <c r="E124" i="166"/>
  <c r="M124" i="166" s="1"/>
  <c r="C124" i="166"/>
  <c r="I118" i="155"/>
  <c r="D124" i="166"/>
  <c r="L157" i="166"/>
  <c r="E157" i="166"/>
  <c r="M157" i="166" s="1"/>
  <c r="D157" i="166"/>
  <c r="C157" i="166"/>
  <c r="I151" i="155"/>
  <c r="D246" i="167"/>
  <c r="L246" i="167"/>
  <c r="M246" i="167" s="1"/>
  <c r="C246" i="167"/>
  <c r="E246" i="167"/>
  <c r="I240" i="156"/>
  <c r="D120" i="167"/>
  <c r="L120" i="167"/>
  <c r="I114" i="156"/>
  <c r="C120" i="167"/>
  <c r="E120" i="167"/>
  <c r="M120" i="167" s="1"/>
  <c r="D215" i="165"/>
  <c r="C215" i="165"/>
  <c r="I209" i="154"/>
  <c r="E215" i="165"/>
  <c r="M215" i="165" s="1"/>
  <c r="L215" i="165"/>
  <c r="C126" i="167"/>
  <c r="E126" i="167"/>
  <c r="L126" i="167"/>
  <c r="D126" i="167"/>
  <c r="I120" i="156"/>
  <c r="C240" i="167"/>
  <c r="D240" i="167"/>
  <c r="L240" i="167"/>
  <c r="E240" i="167"/>
  <c r="I234" i="156"/>
  <c r="I235" i="154"/>
  <c r="L241" i="165"/>
  <c r="C241" i="165"/>
  <c r="E241" i="165"/>
  <c r="D241" i="165"/>
  <c r="L156" i="166"/>
  <c r="C156" i="166"/>
  <c r="E156" i="166"/>
  <c r="I150" i="155"/>
  <c r="D156" i="166"/>
  <c r="I207" i="154"/>
  <c r="E213" i="165"/>
  <c r="C213" i="165"/>
  <c r="L213" i="165"/>
  <c r="D213" i="165"/>
  <c r="C60" i="167"/>
  <c r="D60" i="167"/>
  <c r="L60" i="167"/>
  <c r="E60" i="167"/>
  <c r="M60" i="167" s="1"/>
  <c r="I54" i="156"/>
  <c r="L91" i="166"/>
  <c r="C91" i="166"/>
  <c r="E91" i="166"/>
  <c r="D91" i="166"/>
  <c r="I85" i="155"/>
  <c r="L244" i="167"/>
  <c r="I238" i="156"/>
  <c r="C244" i="167"/>
  <c r="E244" i="167"/>
  <c r="M244" i="167" s="1"/>
  <c r="D244" i="167"/>
  <c r="C168" i="166"/>
  <c r="L168" i="166"/>
  <c r="I162" i="155"/>
  <c r="E168" i="166"/>
  <c r="D168" i="166"/>
  <c r="E24" i="167"/>
  <c r="M24" i="167" s="1"/>
  <c r="L24" i="167"/>
  <c r="I18" i="156"/>
  <c r="C24" i="167"/>
  <c r="D24" i="167"/>
  <c r="C203" i="165"/>
  <c r="E203" i="165"/>
  <c r="I197" i="154"/>
  <c r="D203" i="165"/>
  <c r="L203" i="165"/>
  <c r="M203" i="165" s="1"/>
  <c r="D259" i="166"/>
  <c r="L259" i="166"/>
  <c r="C259" i="166"/>
  <c r="E259" i="166"/>
  <c r="I253" i="155"/>
  <c r="E131" i="167"/>
  <c r="M131" i="167" s="1"/>
  <c r="C131" i="167"/>
  <c r="D131" i="167"/>
  <c r="L131" i="167"/>
  <c r="I125" i="156"/>
  <c r="D243" i="165"/>
  <c r="C243" i="165"/>
  <c r="E243" i="165"/>
  <c r="L243" i="165"/>
  <c r="I237" i="154"/>
  <c r="E99" i="166"/>
  <c r="M99" i="166" s="1"/>
  <c r="D99" i="166"/>
  <c r="C99" i="166"/>
  <c r="I93" i="155"/>
  <c r="L99" i="166"/>
  <c r="I58" i="154"/>
  <c r="E64" i="165"/>
  <c r="L64" i="165"/>
  <c r="C64" i="165"/>
  <c r="D64" i="165"/>
  <c r="E56" i="167"/>
  <c r="M56" i="167" s="1"/>
  <c r="C56" i="167"/>
  <c r="D56" i="167"/>
  <c r="L56" i="167"/>
  <c r="I50" i="156"/>
  <c r="I21" i="156"/>
  <c r="D27" i="167"/>
  <c r="L27" i="167"/>
  <c r="E27" i="167"/>
  <c r="C27" i="167"/>
  <c r="C138" i="167"/>
  <c r="E138" i="167"/>
  <c r="L138" i="167"/>
  <c r="M138" i="167" s="1"/>
  <c r="I132" i="156"/>
  <c r="D138" i="167"/>
  <c r="D51" i="166"/>
  <c r="E51" i="166"/>
  <c r="M51" i="166" s="1"/>
  <c r="L51" i="166"/>
  <c r="I45" i="155"/>
  <c r="C51" i="166"/>
  <c r="L216" i="166"/>
  <c r="C216" i="166"/>
  <c r="I210" i="155"/>
  <c r="D216" i="166"/>
  <c r="E216" i="166"/>
  <c r="I116" i="156"/>
  <c r="E122" i="167"/>
  <c r="D122" i="167"/>
  <c r="C122" i="167"/>
  <c r="L122" i="167"/>
  <c r="M122" i="167" s="1"/>
  <c r="I137" i="156"/>
  <c r="E143" i="167"/>
  <c r="M143" i="167" s="1"/>
  <c r="L143" i="167"/>
  <c r="C143" i="167"/>
  <c r="D143" i="167"/>
  <c r="E80" i="165"/>
  <c r="C80" i="165"/>
  <c r="L80" i="165"/>
  <c r="I74" i="154"/>
  <c r="D80" i="165"/>
  <c r="C233" i="165"/>
  <c r="E233" i="165"/>
  <c r="L233" i="165"/>
  <c r="D233" i="165"/>
  <c r="I227" i="154"/>
  <c r="M80" i="165"/>
  <c r="M198" i="167"/>
  <c r="M52" i="165"/>
  <c r="M77" i="167"/>
  <c r="M114" i="165"/>
  <c r="M197" i="167"/>
  <c r="M59" i="165"/>
  <c r="M101" i="167"/>
  <c r="M64" i="165"/>
  <c r="M37" i="165"/>
  <c r="M180" i="165"/>
  <c r="M88" i="165"/>
  <c r="M98" i="166"/>
  <c r="M254" i="167"/>
  <c r="M148" i="167"/>
  <c r="M114" i="167"/>
  <c r="M261" i="165"/>
  <c r="M251" i="165"/>
  <c r="M125" i="166"/>
  <c r="M82" i="166"/>
  <c r="M27" i="166"/>
  <c r="M29" i="166"/>
  <c r="M93" i="165"/>
  <c r="M151" i="166"/>
  <c r="M214" i="165"/>
  <c r="M129" i="166"/>
  <c r="M35" i="166"/>
  <c r="M168" i="166"/>
  <c r="M260" i="167"/>
  <c r="M183" i="165"/>
  <c r="M96" i="167"/>
  <c r="M241" i="165"/>
  <c r="M86" i="165"/>
  <c r="M207" i="166"/>
  <c r="M82" i="165"/>
  <c r="M87" i="165"/>
  <c r="M100" i="165"/>
  <c r="M153" i="166"/>
  <c r="M130" i="165"/>
  <c r="M131" i="166"/>
  <c r="M172" i="167"/>
  <c r="M126" i="166"/>
  <c r="M256" i="165"/>
  <c r="M41" i="165"/>
  <c r="M114" i="166"/>
  <c r="M217" i="165"/>
  <c r="M191" i="166"/>
  <c r="M61" i="167"/>
  <c r="M204" i="166"/>
  <c r="M93" i="166"/>
  <c r="M92" i="165"/>
  <c r="M198" i="166"/>
  <c r="M137" i="165"/>
  <c r="M187" i="167"/>
  <c r="M38" i="165"/>
  <c r="M222" i="165"/>
  <c r="M263" i="167"/>
  <c r="M194" i="166"/>
  <c r="M128" i="165"/>
  <c r="M78" i="165"/>
  <c r="M118" i="166"/>
  <c r="M76" i="165"/>
  <c r="M220" i="165"/>
  <c r="M125" i="165"/>
  <c r="M96" i="165"/>
  <c r="M47" i="167"/>
  <c r="M195" i="167"/>
  <c r="M243" i="165"/>
  <c r="M58" i="165"/>
  <c r="M263" i="166"/>
  <c r="M161" i="167"/>
  <c r="M209" i="166"/>
  <c r="M236" i="167"/>
  <c r="M97" i="167"/>
  <c r="M149" i="166"/>
  <c r="M16" i="166"/>
  <c r="M120" i="166"/>
  <c r="M137" i="166"/>
  <c r="M147" i="166"/>
  <c r="M163" i="165"/>
  <c r="M175" i="166"/>
  <c r="M19" i="167"/>
  <c r="M207" i="165"/>
  <c r="M242" i="166"/>
  <c r="M254" i="166"/>
  <c r="M73" i="166"/>
  <c r="M116" i="165"/>
  <c r="M132" i="167"/>
  <c r="M196" i="167"/>
  <c r="M77" i="166"/>
  <c r="M240" i="167"/>
  <c r="M232" i="165"/>
  <c r="M258" i="166"/>
  <c r="M25" i="167"/>
  <c r="M99" i="165"/>
  <c r="M85" i="166"/>
  <c r="M203" i="166"/>
  <c r="M79" i="167"/>
  <c r="M122" i="165"/>
  <c r="M178" i="165"/>
  <c r="M157" i="165"/>
  <c r="M99" i="167"/>
  <c r="M45" i="166"/>
  <c r="M55" i="166"/>
  <c r="M70" i="165"/>
  <c r="M147" i="165"/>
  <c r="M122" i="166"/>
  <c r="M134" i="166"/>
  <c r="M211" i="167"/>
  <c r="M180" i="167"/>
  <c r="M173" i="166"/>
  <c r="M148" i="165"/>
  <c r="M206" i="165"/>
  <c r="M258" i="165"/>
  <c r="M174" i="167"/>
  <c r="M156" i="167"/>
  <c r="M201" i="166"/>
  <c r="M189" i="166"/>
  <c r="M252" i="167"/>
  <c r="M106" i="165"/>
  <c r="M215" i="167"/>
  <c r="M199" i="165"/>
  <c r="M103" i="166"/>
  <c r="M126" i="165"/>
  <c r="M84" i="166"/>
  <c r="M21" i="167"/>
  <c r="M156" i="166"/>
  <c r="M50" i="165"/>
  <c r="M18" i="165"/>
  <c r="M120" i="165"/>
  <c r="M63" i="165"/>
  <c r="M198" i="165"/>
  <c r="M59" i="166"/>
  <c r="M218" i="165"/>
  <c r="M229" i="166"/>
  <c r="M170" i="166"/>
  <c r="M135" i="166"/>
  <c r="M158" i="167"/>
  <c r="M134" i="165"/>
  <c r="M112" i="166"/>
  <c r="M136" i="167"/>
  <c r="M129" i="167"/>
  <c r="M121" i="165"/>
  <c r="M262" i="166"/>
  <c r="M67" i="167"/>
  <c r="M116" i="166"/>
  <c r="M94" i="165"/>
  <c r="M261" i="166"/>
  <c r="M195" i="166"/>
  <c r="M212" i="166"/>
  <c r="M221" i="165"/>
  <c r="M159" i="165"/>
  <c r="M164" i="166"/>
  <c r="M200" i="166"/>
  <c r="M263" i="165"/>
  <c r="M243" i="166"/>
  <c r="M75" i="167"/>
  <c r="M215" i="166"/>
  <c r="M105" i="165"/>
  <c r="M132" i="166"/>
  <c r="M31" i="165"/>
  <c r="M249" i="167"/>
  <c r="M18" i="166"/>
  <c r="M157" i="167"/>
  <c r="M34" i="166"/>
  <c r="M52" i="166"/>
  <c r="M233" i="165"/>
  <c r="M96" i="166"/>
  <c r="M66" i="165"/>
  <c r="M224" i="165"/>
  <c r="M85" i="165"/>
  <c r="M228" i="165"/>
  <c r="M124" i="165"/>
  <c r="M49" i="166"/>
  <c r="M222" i="166"/>
  <c r="M200" i="167"/>
  <c r="M65" i="165"/>
  <c r="M76" i="167"/>
  <c r="M179" i="165"/>
  <c r="M245" i="165"/>
  <c r="M208" i="167"/>
  <c r="M177" i="166"/>
  <c r="M115" i="165"/>
  <c r="M92" i="166"/>
  <c r="M133" i="165"/>
  <c r="M159" i="166"/>
  <c r="M19" i="166"/>
  <c r="M257" i="166"/>
  <c r="K260" i="23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D60" i="24"/>
  <c r="C60" i="24"/>
  <c r="B60" i="24"/>
  <c r="D61" i="24"/>
  <c r="C61" i="24"/>
  <c r="B61" i="24"/>
  <c r="D62" i="24"/>
  <c r="C62" i="24"/>
  <c r="B62" i="24"/>
  <c r="D63" i="24"/>
  <c r="C63" i="24"/>
  <c r="B63" i="24"/>
  <c r="D64" i="24"/>
  <c r="C64" i="24"/>
  <c r="B64" i="24"/>
  <c r="D65" i="24"/>
  <c r="C65" i="24"/>
  <c r="B65" i="24"/>
  <c r="D66" i="24"/>
  <c r="C66" i="24"/>
  <c r="B66" i="24"/>
  <c r="D67" i="24"/>
  <c r="C67" i="24"/>
  <c r="B67" i="24"/>
  <c r="D68" i="24"/>
  <c r="C68" i="24"/>
  <c r="B68" i="24"/>
  <c r="D69" i="24"/>
  <c r="C69" i="24"/>
  <c r="B69" i="24"/>
  <c r="D70" i="24"/>
  <c r="C70" i="24"/>
  <c r="B70" i="24"/>
  <c r="D71" i="24"/>
  <c r="C71" i="24"/>
  <c r="B71" i="24"/>
  <c r="D72" i="24"/>
  <c r="C72" i="24"/>
  <c r="B72" i="24"/>
  <c r="D73" i="24"/>
  <c r="C73" i="24"/>
  <c r="B73" i="24"/>
  <c r="D74" i="24"/>
  <c r="C74" i="24"/>
  <c r="B74" i="24"/>
  <c r="D75" i="24"/>
  <c r="C75" i="24"/>
  <c r="B75" i="24"/>
  <c r="D76" i="24"/>
  <c r="C76" i="24"/>
  <c r="B76" i="24"/>
  <c r="D77" i="24"/>
  <c r="C77" i="24"/>
  <c r="B77" i="24"/>
  <c r="D78" i="24"/>
  <c r="C78" i="24"/>
  <c r="B78" i="24"/>
  <c r="D79" i="24"/>
  <c r="C79" i="24"/>
  <c r="B79" i="24"/>
  <c r="D80" i="24"/>
  <c r="C80" i="24"/>
  <c r="B80" i="24"/>
  <c r="D81" i="24"/>
  <c r="C81" i="24"/>
  <c r="B81" i="24"/>
  <c r="D82" i="24"/>
  <c r="C82" i="24"/>
  <c r="B82" i="24"/>
  <c r="D83" i="24"/>
  <c r="C83" i="24"/>
  <c r="B83" i="24"/>
  <c r="D84" i="24"/>
  <c r="C84" i="24"/>
  <c r="B84" i="24"/>
  <c r="D85" i="24"/>
  <c r="C85" i="24"/>
  <c r="B85" i="24"/>
  <c r="D86" i="24"/>
  <c r="C86" i="24"/>
  <c r="B86" i="24"/>
  <c r="D87" i="24"/>
  <c r="C87" i="24"/>
  <c r="B87" i="24"/>
  <c r="D88" i="24"/>
  <c r="C88" i="24"/>
  <c r="B88" i="24"/>
  <c r="D89" i="24"/>
  <c r="C89" i="24"/>
  <c r="B89" i="24"/>
  <c r="D90" i="24"/>
  <c r="C90" i="24"/>
  <c r="B90" i="24"/>
  <c r="D91" i="24"/>
  <c r="C91" i="24"/>
  <c r="B91" i="24"/>
  <c r="D92" i="24"/>
  <c r="C92" i="24"/>
  <c r="B92" i="24"/>
  <c r="D93" i="24"/>
  <c r="C93" i="24"/>
  <c r="B93" i="24"/>
  <c r="D94" i="24"/>
  <c r="C94" i="24"/>
  <c r="B94" i="24"/>
  <c r="D95" i="24"/>
  <c r="C95" i="24"/>
  <c r="B95" i="24"/>
  <c r="D96" i="24"/>
  <c r="C96" i="24"/>
  <c r="B96" i="24"/>
  <c r="D97" i="24"/>
  <c r="C97" i="24"/>
  <c r="B97" i="24"/>
  <c r="D98" i="24"/>
  <c r="C98" i="24"/>
  <c r="B98" i="24"/>
  <c r="D99" i="24"/>
  <c r="C99" i="24"/>
  <c r="B99" i="24"/>
  <c r="D100" i="24"/>
  <c r="C100" i="24"/>
  <c r="B100" i="24"/>
  <c r="D101" i="24"/>
  <c r="C101" i="24"/>
  <c r="B101" i="24"/>
  <c r="D102" i="24"/>
  <c r="C102" i="24"/>
  <c r="B102" i="24"/>
  <c r="D103" i="24"/>
  <c r="C103" i="24"/>
  <c r="B103" i="24"/>
  <c r="D104" i="24"/>
  <c r="C104" i="24"/>
  <c r="B104" i="24"/>
  <c r="D105" i="24"/>
  <c r="C105" i="24"/>
  <c r="B105" i="24"/>
  <c r="D106" i="24"/>
  <c r="C106" i="24"/>
  <c r="B106" i="24"/>
  <c r="D107" i="24"/>
  <c r="C107" i="24"/>
  <c r="B107" i="24"/>
  <c r="D108" i="24"/>
  <c r="C108" i="24"/>
  <c r="B108" i="24"/>
  <c r="D109" i="24"/>
  <c r="C109" i="24"/>
  <c r="B109" i="24"/>
  <c r="D110" i="24"/>
  <c r="C110" i="24"/>
  <c r="B110" i="24"/>
  <c r="D111" i="24"/>
  <c r="C111" i="24"/>
  <c r="B111" i="24"/>
  <c r="D112" i="24"/>
  <c r="C112" i="24"/>
  <c r="B112" i="24"/>
  <c r="D113" i="24"/>
  <c r="C113" i="24"/>
  <c r="B113" i="24"/>
  <c r="D114" i="24"/>
  <c r="C114" i="24"/>
  <c r="B114" i="24"/>
  <c r="D115" i="24"/>
  <c r="C115" i="24"/>
  <c r="B115" i="24"/>
  <c r="D116" i="24"/>
  <c r="C116" i="24"/>
  <c r="B116" i="24"/>
  <c r="D117" i="24"/>
  <c r="C117" i="24"/>
  <c r="B117" i="24"/>
  <c r="D118" i="24"/>
  <c r="C118" i="24"/>
  <c r="B118" i="24"/>
  <c r="D119" i="24"/>
  <c r="C119" i="24"/>
  <c r="B119" i="24"/>
  <c r="D120" i="24"/>
  <c r="C120" i="24"/>
  <c r="B120" i="24"/>
  <c r="D121" i="24"/>
  <c r="C121" i="24"/>
  <c r="B121" i="24"/>
  <c r="D122" i="24"/>
  <c r="C122" i="24"/>
  <c r="B122" i="24"/>
  <c r="D123" i="24"/>
  <c r="C123" i="24"/>
  <c r="B123" i="24"/>
  <c r="D124" i="24"/>
  <c r="C124" i="24"/>
  <c r="B124" i="24"/>
  <c r="D125" i="24"/>
  <c r="C125" i="24"/>
  <c r="B125" i="24"/>
  <c r="D126" i="24"/>
  <c r="C126" i="24"/>
  <c r="B126" i="24"/>
  <c r="D127" i="24"/>
  <c r="C127" i="24"/>
  <c r="B127" i="24"/>
  <c r="D128" i="24"/>
  <c r="C128" i="24"/>
  <c r="B128" i="24"/>
  <c r="D129" i="24"/>
  <c r="C129" i="24"/>
  <c r="B129" i="24"/>
  <c r="D130" i="24"/>
  <c r="C130" i="24"/>
  <c r="B130" i="24"/>
  <c r="D131" i="24"/>
  <c r="C131" i="24"/>
  <c r="B131" i="24"/>
  <c r="D132" i="24"/>
  <c r="C132" i="24"/>
  <c r="B132" i="24"/>
  <c r="D133" i="24"/>
  <c r="C133" i="24"/>
  <c r="B133" i="24"/>
  <c r="D134" i="24"/>
  <c r="C134" i="24"/>
  <c r="B134" i="24"/>
  <c r="D135" i="24"/>
  <c r="C135" i="24"/>
  <c r="B135" i="24"/>
  <c r="D136" i="24"/>
  <c r="C136" i="24"/>
  <c r="B136" i="24"/>
  <c r="D137" i="24"/>
  <c r="C137" i="24"/>
  <c r="B137" i="24"/>
  <c r="D138" i="24"/>
  <c r="C138" i="24"/>
  <c r="B138" i="24"/>
  <c r="D139" i="24"/>
  <c r="C139" i="24"/>
  <c r="B139" i="24"/>
  <c r="D140" i="24"/>
  <c r="C140" i="24"/>
  <c r="B140" i="24"/>
  <c r="D141" i="24"/>
  <c r="C141" i="24"/>
  <c r="B141" i="24"/>
  <c r="D142" i="24"/>
  <c r="C142" i="24"/>
  <c r="B142" i="24"/>
  <c r="D143" i="24"/>
  <c r="C143" i="24"/>
  <c r="B143" i="24"/>
  <c r="D144" i="24"/>
  <c r="C144" i="24"/>
  <c r="B144" i="24"/>
  <c r="D145" i="24"/>
  <c r="C145" i="24"/>
  <c r="B145" i="24"/>
  <c r="D146" i="24"/>
  <c r="C146" i="24"/>
  <c r="B146" i="24"/>
  <c r="D147" i="24"/>
  <c r="C147" i="24"/>
  <c r="B147" i="24"/>
  <c r="D148" i="24"/>
  <c r="C148" i="24"/>
  <c r="B148" i="24"/>
  <c r="D149" i="24"/>
  <c r="C149" i="24"/>
  <c r="B149" i="24"/>
  <c r="D150" i="24"/>
  <c r="C150" i="24"/>
  <c r="B150" i="24"/>
  <c r="D151" i="24"/>
  <c r="C151" i="24"/>
  <c r="B151" i="24"/>
  <c r="D152" i="24"/>
  <c r="C152" i="24"/>
  <c r="B152" i="24"/>
  <c r="D153" i="24"/>
  <c r="C153" i="24"/>
  <c r="B153" i="24"/>
  <c r="D154" i="24"/>
  <c r="C154" i="24"/>
  <c r="B154" i="24"/>
  <c r="D155" i="24"/>
  <c r="C155" i="24"/>
  <c r="B155" i="24"/>
  <c r="D156" i="24"/>
  <c r="C156" i="24"/>
  <c r="B156" i="24"/>
  <c r="D157" i="24"/>
  <c r="C157" i="24"/>
  <c r="B157" i="24"/>
  <c r="D158" i="24"/>
  <c r="C158" i="24"/>
  <c r="B158" i="24"/>
  <c r="D159" i="24"/>
  <c r="C159" i="24"/>
  <c r="B159" i="24"/>
  <c r="D160" i="24"/>
  <c r="C160" i="24"/>
  <c r="B160" i="24"/>
  <c r="D161" i="24"/>
  <c r="C161" i="24"/>
  <c r="B161" i="24"/>
  <c r="D162" i="24"/>
  <c r="C162" i="24"/>
  <c r="B162" i="24"/>
  <c r="D163" i="24"/>
  <c r="C163" i="24"/>
  <c r="B163" i="24"/>
  <c r="D164" i="24"/>
  <c r="C164" i="24"/>
  <c r="B164" i="24"/>
  <c r="D165" i="24"/>
  <c r="C165" i="24"/>
  <c r="B165" i="24"/>
  <c r="D166" i="24"/>
  <c r="C166" i="24"/>
  <c r="B166" i="24"/>
  <c r="D167" i="24"/>
  <c r="C167" i="24"/>
  <c r="B167" i="24"/>
  <c r="D168" i="24"/>
  <c r="C168" i="24"/>
  <c r="B168" i="24"/>
  <c r="D169" i="24"/>
  <c r="C169" i="24"/>
  <c r="B169" i="24"/>
  <c r="D170" i="24"/>
  <c r="C170" i="24"/>
  <c r="B170" i="24"/>
  <c r="D171" i="24"/>
  <c r="C171" i="24"/>
  <c r="B171" i="24"/>
  <c r="D172" i="24"/>
  <c r="C172" i="24"/>
  <c r="B172" i="24"/>
  <c r="D173" i="24"/>
  <c r="C173" i="24"/>
  <c r="B173" i="24"/>
  <c r="D174" i="24"/>
  <c r="C174" i="24"/>
  <c r="B174" i="24"/>
  <c r="D175" i="24"/>
  <c r="C175" i="24"/>
  <c r="B175" i="24"/>
  <c r="D176" i="24"/>
  <c r="C176" i="24"/>
  <c r="B176" i="24"/>
  <c r="D177" i="24"/>
  <c r="C177" i="24"/>
  <c r="B177" i="24"/>
  <c r="D178" i="24"/>
  <c r="C178" i="24"/>
  <c r="B178" i="24"/>
  <c r="D179" i="24"/>
  <c r="C179" i="24"/>
  <c r="B179" i="24"/>
  <c r="D180" i="24"/>
  <c r="C180" i="24"/>
  <c r="B180" i="24"/>
  <c r="D181" i="24"/>
  <c r="C181" i="24"/>
  <c r="B181" i="24"/>
  <c r="D182" i="24"/>
  <c r="C182" i="24"/>
  <c r="B182" i="24"/>
  <c r="D183" i="24"/>
  <c r="C183" i="24"/>
  <c r="B183" i="24"/>
  <c r="D184" i="24"/>
  <c r="C184" i="24"/>
  <c r="B184" i="24"/>
  <c r="D185" i="24"/>
  <c r="C185" i="24"/>
  <c r="B185" i="24"/>
  <c r="D186" i="24"/>
  <c r="C186" i="24"/>
  <c r="B186" i="24"/>
  <c r="D187" i="24"/>
  <c r="C187" i="24"/>
  <c r="B187" i="24"/>
  <c r="D188" i="24"/>
  <c r="C188" i="24"/>
  <c r="B188" i="24"/>
  <c r="D189" i="24"/>
  <c r="C189" i="24"/>
  <c r="B189" i="24"/>
  <c r="D190" i="24"/>
  <c r="C190" i="24"/>
  <c r="B190" i="24"/>
  <c r="D191" i="24"/>
  <c r="C191" i="24"/>
  <c r="B191" i="24"/>
  <c r="D192" i="24"/>
  <c r="C192" i="24"/>
  <c r="B192" i="24"/>
  <c r="D193" i="24"/>
  <c r="C193" i="24"/>
  <c r="B193" i="24"/>
  <c r="D194" i="24"/>
  <c r="C194" i="24"/>
  <c r="B194" i="24"/>
  <c r="D195" i="24"/>
  <c r="C195" i="24"/>
  <c r="B195" i="24"/>
  <c r="D196" i="24"/>
  <c r="C196" i="24"/>
  <c r="B196" i="24"/>
  <c r="D197" i="24"/>
  <c r="C197" i="24"/>
  <c r="B197" i="24"/>
  <c r="D198" i="24"/>
  <c r="C198" i="24"/>
  <c r="B198" i="24"/>
  <c r="D199" i="24"/>
  <c r="C199" i="24"/>
  <c r="B199" i="24"/>
  <c r="D200" i="24"/>
  <c r="C200" i="24"/>
  <c r="B200" i="24"/>
  <c r="D201" i="24"/>
  <c r="C201" i="24"/>
  <c r="B201" i="24"/>
  <c r="D202" i="24"/>
  <c r="C202" i="24"/>
  <c r="B202" i="24"/>
  <c r="D203" i="24"/>
  <c r="C203" i="24"/>
  <c r="B203" i="24"/>
  <c r="D204" i="24"/>
  <c r="C204" i="24"/>
  <c r="B204" i="24"/>
  <c r="D205" i="24"/>
  <c r="C205" i="24"/>
  <c r="B205" i="24"/>
  <c r="D206" i="24"/>
  <c r="C206" i="24"/>
  <c r="B206" i="24"/>
  <c r="D207" i="24"/>
  <c r="C207" i="24"/>
  <c r="B207" i="24"/>
  <c r="D208" i="24"/>
  <c r="C208" i="24"/>
  <c r="B208" i="24"/>
  <c r="D209" i="24"/>
  <c r="C209" i="24"/>
  <c r="B209" i="24"/>
  <c r="D210" i="24"/>
  <c r="C210" i="24"/>
  <c r="B210" i="24"/>
  <c r="D211" i="24"/>
  <c r="C211" i="24"/>
  <c r="B211" i="24"/>
  <c r="D212" i="24"/>
  <c r="C212" i="24"/>
  <c r="B212" i="24"/>
  <c r="D213" i="24"/>
  <c r="C213" i="24"/>
  <c r="B213" i="24"/>
  <c r="D214" i="24"/>
  <c r="C214" i="24"/>
  <c r="B214" i="24"/>
  <c r="D215" i="24"/>
  <c r="C215" i="24"/>
  <c r="B215" i="24"/>
  <c r="D216" i="24"/>
  <c r="C216" i="24"/>
  <c r="B216" i="24"/>
  <c r="D217" i="24"/>
  <c r="C217" i="24"/>
  <c r="B217" i="24"/>
  <c r="D218" i="24"/>
  <c r="C218" i="24"/>
  <c r="B218" i="24"/>
  <c r="D219" i="24"/>
  <c r="C219" i="24"/>
  <c r="B219" i="24"/>
  <c r="D220" i="24"/>
  <c r="C220" i="24"/>
  <c r="B220" i="24"/>
  <c r="D221" i="24"/>
  <c r="C221" i="24"/>
  <c r="B221" i="24"/>
  <c r="D222" i="24"/>
  <c r="C222" i="24"/>
  <c r="B222" i="24"/>
  <c r="D223" i="24"/>
  <c r="C223" i="24"/>
  <c r="B223" i="24"/>
  <c r="D224" i="24"/>
  <c r="C224" i="24"/>
  <c r="B224" i="24"/>
  <c r="D225" i="24"/>
  <c r="C225" i="24"/>
  <c r="B225" i="24"/>
  <c r="D226" i="24"/>
  <c r="C226" i="24"/>
  <c r="B226" i="24"/>
  <c r="D227" i="24"/>
  <c r="C227" i="24"/>
  <c r="B227" i="24"/>
  <c r="D228" i="24"/>
  <c r="C228" i="24"/>
  <c r="B228" i="24"/>
  <c r="D229" i="24"/>
  <c r="C229" i="24"/>
  <c r="B229" i="24"/>
  <c r="D230" i="24"/>
  <c r="C230" i="24"/>
  <c r="B230" i="24"/>
  <c r="D231" i="24"/>
  <c r="C231" i="24"/>
  <c r="B231" i="24"/>
  <c r="D232" i="24"/>
  <c r="C232" i="24"/>
  <c r="B232" i="24"/>
  <c r="D233" i="24"/>
  <c r="C233" i="24"/>
  <c r="B233" i="24"/>
  <c r="D234" i="24"/>
  <c r="C234" i="24"/>
  <c r="B234" i="24"/>
  <c r="D235" i="24"/>
  <c r="C235" i="24"/>
  <c r="B235" i="24"/>
  <c r="D236" i="24"/>
  <c r="C236" i="24"/>
  <c r="B236" i="24"/>
  <c r="D237" i="24"/>
  <c r="C237" i="24"/>
  <c r="B237" i="24"/>
  <c r="D238" i="24"/>
  <c r="C238" i="24"/>
  <c r="B238" i="24"/>
  <c r="D239" i="24"/>
  <c r="C239" i="24"/>
  <c r="B239" i="24"/>
  <c r="D240" i="24"/>
  <c r="C240" i="24"/>
  <c r="B240" i="24"/>
  <c r="D241" i="24"/>
  <c r="C241" i="24"/>
  <c r="B241" i="24"/>
  <c r="D242" i="24"/>
  <c r="C242" i="24"/>
  <c r="B242" i="24"/>
  <c r="D243" i="24"/>
  <c r="C243" i="24"/>
  <c r="B243" i="24"/>
  <c r="D244" i="24"/>
  <c r="C244" i="24"/>
  <c r="B244" i="24"/>
  <c r="D245" i="24"/>
  <c r="C245" i="24"/>
  <c r="B245" i="24"/>
  <c r="D246" i="24"/>
  <c r="C246" i="24"/>
  <c r="B246" i="24"/>
  <c r="D247" i="24"/>
  <c r="C247" i="24"/>
  <c r="B247" i="24"/>
  <c r="D248" i="24"/>
  <c r="C248" i="24"/>
  <c r="B248" i="24"/>
  <c r="D249" i="24"/>
  <c r="C249" i="24"/>
  <c r="B249" i="24"/>
  <c r="D250" i="24"/>
  <c r="C250" i="24"/>
  <c r="B250" i="24"/>
  <c r="D251" i="24"/>
  <c r="C251" i="24"/>
  <c r="B251" i="24"/>
  <c r="D252" i="24"/>
  <c r="C252" i="24"/>
  <c r="B252" i="24"/>
  <c r="D253" i="24"/>
  <c r="C253" i="24"/>
  <c r="B253" i="24"/>
  <c r="D254" i="24"/>
  <c r="C254" i="24"/>
  <c r="B254" i="24"/>
  <c r="D255" i="24"/>
  <c r="C255" i="24"/>
  <c r="B255" i="24"/>
  <c r="D256" i="24"/>
  <c r="C256" i="24"/>
  <c r="B256" i="24"/>
  <c r="D257" i="24"/>
  <c r="C257" i="24"/>
  <c r="B257" i="24"/>
  <c r="D258" i="24"/>
  <c r="C258" i="24"/>
  <c r="B258" i="24"/>
  <c r="D259" i="24"/>
  <c r="C259" i="24"/>
  <c r="B259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260" i="23"/>
  <c r="G260" i="23"/>
  <c r="M259" i="166" l="1"/>
  <c r="M126" i="167"/>
  <c r="M188" i="167"/>
  <c r="M103" i="167"/>
  <c r="M167" i="165"/>
  <c r="M79" i="165"/>
  <c r="M88" i="166"/>
  <c r="M113" i="165"/>
  <c r="M240" i="166"/>
  <c r="M199" i="166"/>
  <c r="M132" i="165"/>
  <c r="M56" i="165"/>
  <c r="M205" i="165"/>
  <c r="M97" i="165"/>
  <c r="M70" i="167"/>
  <c r="M65" i="167"/>
  <c r="M87" i="167"/>
  <c r="M107" i="165"/>
  <c r="M30" i="165"/>
  <c r="M39" i="165"/>
  <c r="M84" i="165"/>
  <c r="M176" i="165"/>
  <c r="M138" i="166"/>
  <c r="M185" i="165"/>
  <c r="M95" i="166"/>
  <c r="M171" i="165"/>
  <c r="M62" i="166"/>
  <c r="M211" i="166"/>
  <c r="M119" i="167"/>
  <c r="M200" i="165"/>
  <c r="M237" i="165"/>
  <c r="M209" i="167"/>
  <c r="M192" i="167"/>
  <c r="M143" i="165"/>
  <c r="M172" i="165"/>
  <c r="M191" i="165"/>
  <c r="M155" i="167"/>
  <c r="M110" i="166"/>
  <c r="M83" i="166"/>
  <c r="M216" i="165"/>
  <c r="M64" i="166"/>
  <c r="M91" i="166"/>
  <c r="M230" i="167"/>
  <c r="M27" i="167"/>
  <c r="M213" i="165"/>
  <c r="M174" i="166"/>
  <c r="M17" i="167"/>
  <c r="M74" i="165"/>
  <c r="M241" i="167"/>
  <c r="M63" i="166"/>
  <c r="M89" i="165"/>
  <c r="M259" i="167"/>
  <c r="M32" i="165"/>
  <c r="M142" i="165"/>
  <c r="M75" i="166"/>
  <c r="M17" i="165"/>
  <c r="M223" i="166"/>
  <c r="M94" i="167"/>
  <c r="M74" i="167"/>
  <c r="M176" i="167"/>
  <c r="M197" i="166"/>
  <c r="M235" i="165"/>
  <c r="M21" i="165"/>
  <c r="M134" i="167"/>
  <c r="M95" i="167"/>
  <c r="M258" i="167"/>
  <c r="M196" i="165"/>
  <c r="M265" i="166"/>
  <c r="M230" i="166"/>
  <c r="M225" i="165"/>
  <c r="M265" i="165"/>
  <c r="M117" i="166"/>
  <c r="M142" i="166"/>
  <c r="M154" i="167"/>
  <c r="M227" i="166"/>
  <c r="M164" i="165"/>
  <c r="M21" i="166"/>
  <c r="M91" i="167"/>
  <c r="M57" i="165"/>
  <c r="M140" i="166"/>
  <c r="M60" i="165"/>
  <c r="M160" i="167"/>
  <c r="M46" i="167"/>
  <c r="M190" i="166"/>
  <c r="M107" i="166"/>
  <c r="M170" i="167"/>
  <c r="M216" i="166"/>
  <c r="M139" i="167"/>
  <c r="M247" i="166"/>
  <c r="M31" i="166"/>
  <c r="M100" i="167"/>
  <c r="M87" i="166"/>
  <c r="M264" i="165"/>
  <c r="M83" i="165"/>
  <c r="M133" i="166"/>
  <c r="M108" i="165"/>
  <c r="M35" i="167"/>
  <c r="M20" i="165"/>
  <c r="M47" i="166"/>
  <c r="M207" i="167"/>
  <c r="M171" i="166"/>
  <c r="M250" i="166"/>
  <c r="M225" i="167"/>
  <c r="M214" i="167"/>
  <c r="M128" i="167"/>
  <c r="M20" i="167"/>
  <c r="H260" i="23"/>
  <c r="O267" i="164" s="1"/>
  <c r="N258" i="164" l="1"/>
  <c r="O258" i="164" s="1"/>
  <c r="P258" i="164" s="1"/>
  <c r="Q258" i="165" s="1"/>
  <c r="N143" i="164"/>
  <c r="O143" i="164" s="1"/>
  <c r="P143" i="164" s="1"/>
  <c r="Q143" i="165" s="1"/>
  <c r="N125" i="164"/>
  <c r="O125" i="164" s="1"/>
  <c r="P125" i="164" s="1"/>
  <c r="Q125" i="165" s="1"/>
  <c r="N96" i="164"/>
  <c r="O96" i="164" s="1"/>
  <c r="P96" i="164" s="1"/>
  <c r="Q96" i="165" s="1"/>
  <c r="N201" i="164"/>
  <c r="O201" i="164" s="1"/>
  <c r="P201" i="164" s="1"/>
  <c r="Q201" i="165" s="1"/>
  <c r="N142" i="164"/>
  <c r="O142" i="164" s="1"/>
  <c r="P142" i="164" s="1"/>
  <c r="Q142" i="165" s="1"/>
  <c r="N191" i="164"/>
  <c r="O191" i="164" s="1"/>
  <c r="P191" i="164" s="1"/>
  <c r="Q191" i="165" s="1"/>
  <c r="N249" i="164"/>
  <c r="O249" i="164" s="1"/>
  <c r="P249" i="164" s="1"/>
  <c r="Q249" i="165" s="1"/>
  <c r="N76" i="164"/>
  <c r="O76" i="164" s="1"/>
  <c r="P76" i="164" s="1"/>
  <c r="Q76" i="165" s="1"/>
  <c r="N103" i="164"/>
  <c r="O103" i="164" s="1"/>
  <c r="P103" i="164" s="1"/>
  <c r="Q103" i="165" s="1"/>
  <c r="N231" i="164"/>
  <c r="O231" i="164" s="1"/>
  <c r="P231" i="164" s="1"/>
  <c r="Q231" i="165" s="1"/>
  <c r="N82" i="164"/>
  <c r="O82" i="164" s="1"/>
  <c r="P82" i="164" s="1"/>
  <c r="Q82" i="165" s="1"/>
  <c r="N86" i="164"/>
  <c r="O86" i="164" s="1"/>
  <c r="P86" i="164" s="1"/>
  <c r="Q86" i="165" s="1"/>
  <c r="N67" i="164"/>
  <c r="O67" i="164" s="1"/>
  <c r="P67" i="164" s="1"/>
  <c r="Q67" i="165" s="1"/>
  <c r="N74" i="164"/>
  <c r="O74" i="164" s="1"/>
  <c r="P74" i="164" s="1"/>
  <c r="Q74" i="165" s="1"/>
  <c r="N60" i="164"/>
  <c r="O60" i="164" s="1"/>
  <c r="P60" i="164" s="1"/>
  <c r="Q60" i="165" s="1"/>
  <c r="N50" i="164"/>
  <c r="O50" i="164" s="1"/>
  <c r="P50" i="164" s="1"/>
  <c r="Q50" i="165" s="1"/>
  <c r="N257" i="164"/>
  <c r="O257" i="164" s="1"/>
  <c r="P257" i="164" s="1"/>
  <c r="Q257" i="165" s="1"/>
  <c r="N179" i="164"/>
  <c r="O179" i="164" s="1"/>
  <c r="P179" i="164" s="1"/>
  <c r="Q179" i="165" s="1"/>
  <c r="N247" i="164"/>
  <c r="O247" i="164" s="1"/>
  <c r="P247" i="164" s="1"/>
  <c r="Q247" i="165" s="1"/>
  <c r="N75" i="164"/>
  <c r="O75" i="164" s="1"/>
  <c r="P75" i="164" s="1"/>
  <c r="Q75" i="165" s="1"/>
  <c r="N159" i="164"/>
  <c r="O159" i="164" s="1"/>
  <c r="P159" i="164" s="1"/>
  <c r="Q159" i="165" s="1"/>
  <c r="N18" i="164"/>
  <c r="O18" i="164" s="1"/>
  <c r="P18" i="164" s="1"/>
  <c r="Q18" i="165" s="1"/>
  <c r="N104" i="164"/>
  <c r="O104" i="164" s="1"/>
  <c r="P104" i="164" s="1"/>
  <c r="Q104" i="165" s="1"/>
  <c r="N161" i="164"/>
  <c r="O161" i="164" s="1"/>
  <c r="P161" i="164" s="1"/>
  <c r="Q161" i="165" s="1"/>
  <c r="N160" i="164"/>
  <c r="O160" i="164" s="1"/>
  <c r="P160" i="164" s="1"/>
  <c r="Q160" i="165" s="1"/>
  <c r="N229" i="164"/>
  <c r="O229" i="164" s="1"/>
  <c r="P229" i="164" s="1"/>
  <c r="Q229" i="165" s="1"/>
  <c r="N107" i="164"/>
  <c r="O107" i="164" s="1"/>
  <c r="P107" i="164" s="1"/>
  <c r="Q107" i="165" s="1"/>
  <c r="N150" i="164"/>
  <c r="O150" i="164" s="1"/>
  <c r="P150" i="164" s="1"/>
  <c r="Q150" i="165" s="1"/>
  <c r="N121" i="164"/>
  <c r="O121" i="164" s="1"/>
  <c r="P121" i="164" s="1"/>
  <c r="Q121" i="165" s="1"/>
  <c r="N145" i="164"/>
  <c r="O145" i="164" s="1"/>
  <c r="P145" i="164" s="1"/>
  <c r="Q145" i="165" s="1"/>
  <c r="N215" i="164"/>
  <c r="O215" i="164" s="1"/>
  <c r="P215" i="164" s="1"/>
  <c r="Q215" i="165" s="1"/>
  <c r="N197" i="164"/>
  <c r="O197" i="164" s="1"/>
  <c r="P197" i="164" s="1"/>
  <c r="Q197" i="165" s="1"/>
  <c r="N194" i="164"/>
  <c r="O194" i="164" s="1"/>
  <c r="P194" i="164" s="1"/>
  <c r="Q194" i="165" s="1"/>
  <c r="N212" i="164"/>
  <c r="O212" i="164" s="1"/>
  <c r="P212" i="164" s="1"/>
  <c r="Q212" i="165" s="1"/>
  <c r="N224" i="164"/>
  <c r="O224" i="164" s="1"/>
  <c r="P224" i="164" s="1"/>
  <c r="Q224" i="165" s="1"/>
  <c r="N84" i="164"/>
  <c r="O84" i="164" s="1"/>
  <c r="P84" i="164" s="1"/>
  <c r="Q84" i="165" s="1"/>
  <c r="N187" i="164"/>
  <c r="O187" i="164" s="1"/>
  <c r="P187" i="164" s="1"/>
  <c r="Q187" i="165" s="1"/>
  <c r="N211" i="164"/>
  <c r="O211" i="164" s="1"/>
  <c r="P211" i="164" s="1"/>
  <c r="Q211" i="165" s="1"/>
  <c r="N94" i="164"/>
  <c r="O94" i="164" s="1"/>
  <c r="P94" i="164" s="1"/>
  <c r="Q94" i="165" s="1"/>
  <c r="N233" i="164"/>
  <c r="O233" i="164" s="1"/>
  <c r="P233" i="164" s="1"/>
  <c r="Q233" i="165" s="1"/>
  <c r="N220" i="164"/>
  <c r="O220" i="164" s="1"/>
  <c r="P220" i="164" s="1"/>
  <c r="Q220" i="165" s="1"/>
  <c r="N23" i="164"/>
  <c r="O23" i="164" s="1"/>
  <c r="P23" i="164" s="1"/>
  <c r="Q23" i="165" s="1"/>
  <c r="N31" i="164"/>
  <c r="O31" i="164" s="1"/>
  <c r="P31" i="164" s="1"/>
  <c r="Q31" i="165" s="1"/>
  <c r="N243" i="164"/>
  <c r="O243" i="164" s="1"/>
  <c r="P243" i="164" s="1"/>
  <c r="Q243" i="165" s="1"/>
  <c r="N185" i="164"/>
  <c r="O185" i="164" s="1"/>
  <c r="P185" i="164" s="1"/>
  <c r="Q185" i="165" s="1"/>
  <c r="N189" i="164"/>
  <c r="O189" i="164" s="1"/>
  <c r="P189" i="164" s="1"/>
  <c r="Q189" i="165" s="1"/>
  <c r="N147" i="164"/>
  <c r="O147" i="164" s="1"/>
  <c r="P147" i="164" s="1"/>
  <c r="Q147" i="165" s="1"/>
  <c r="N182" i="164"/>
  <c r="O182" i="164" s="1"/>
  <c r="P182" i="164" s="1"/>
  <c r="Q182" i="165" s="1"/>
  <c r="N51" i="164"/>
  <c r="O51" i="164" s="1"/>
  <c r="P51" i="164" s="1"/>
  <c r="Q51" i="165" s="1"/>
  <c r="N92" i="164"/>
  <c r="O92" i="164" s="1"/>
  <c r="P92" i="164" s="1"/>
  <c r="Q92" i="165" s="1"/>
  <c r="N238" i="164"/>
  <c r="O238" i="164" s="1"/>
  <c r="P238" i="164" s="1"/>
  <c r="Q238" i="165" s="1"/>
  <c r="N97" i="164"/>
  <c r="O97" i="164" s="1"/>
  <c r="P97" i="164" s="1"/>
  <c r="Q97" i="165" s="1"/>
  <c r="N176" i="164"/>
  <c r="O176" i="164" s="1"/>
  <c r="P176" i="164" s="1"/>
  <c r="Q176" i="165" s="1"/>
  <c r="N29" i="164"/>
  <c r="O29" i="164" s="1"/>
  <c r="P29" i="164" s="1"/>
  <c r="Q29" i="165" s="1"/>
  <c r="N170" i="164"/>
  <c r="O170" i="164" s="1"/>
  <c r="P170" i="164" s="1"/>
  <c r="Q170" i="165" s="1"/>
  <c r="N133" i="164"/>
  <c r="O133" i="164" s="1"/>
  <c r="P133" i="164" s="1"/>
  <c r="Q133" i="165" s="1"/>
  <c r="N260" i="164"/>
  <c r="O260" i="164" s="1"/>
  <c r="P260" i="164" s="1"/>
  <c r="Q260" i="165" s="1"/>
  <c r="N204" i="164"/>
  <c r="O204" i="164" s="1"/>
  <c r="P204" i="164" s="1"/>
  <c r="Q204" i="165" s="1"/>
  <c r="N126" i="164"/>
  <c r="O126" i="164" s="1"/>
  <c r="P126" i="164" s="1"/>
  <c r="Q126" i="165" s="1"/>
  <c r="N192" i="164"/>
  <c r="O192" i="164" s="1"/>
  <c r="P192" i="164" s="1"/>
  <c r="Q192" i="165" s="1"/>
  <c r="N264" i="164"/>
  <c r="O264" i="164" s="1"/>
  <c r="P264" i="164" s="1"/>
  <c r="Q264" i="165" s="1"/>
  <c r="N17" i="164"/>
  <c r="O17" i="164" s="1"/>
  <c r="P17" i="164" s="1"/>
  <c r="Q17" i="165" s="1"/>
  <c r="N124" i="164"/>
  <c r="O124" i="164" s="1"/>
  <c r="P124" i="164" s="1"/>
  <c r="Q124" i="165" s="1"/>
  <c r="N30" i="164"/>
  <c r="O30" i="164" s="1"/>
  <c r="P30" i="164" s="1"/>
  <c r="Q30" i="165" s="1"/>
  <c r="N39" i="164"/>
  <c r="O39" i="164" s="1"/>
  <c r="P39" i="164" s="1"/>
  <c r="Q39" i="165" s="1"/>
  <c r="N174" i="164"/>
  <c r="O174" i="164" s="1"/>
  <c r="P174" i="164" s="1"/>
  <c r="Q174" i="165" s="1"/>
  <c r="N245" i="164"/>
  <c r="O245" i="164" s="1"/>
  <c r="P245" i="164" s="1"/>
  <c r="Q245" i="165" s="1"/>
  <c r="N157" i="164"/>
  <c r="O157" i="164" s="1"/>
  <c r="P157" i="164" s="1"/>
  <c r="Q157" i="165" s="1"/>
  <c r="N246" i="164"/>
  <c r="O246" i="164" s="1"/>
  <c r="P246" i="164" s="1"/>
  <c r="Q246" i="165" s="1"/>
  <c r="N122" i="164"/>
  <c r="O122" i="164" s="1"/>
  <c r="P122" i="164" s="1"/>
  <c r="Q122" i="165" s="1"/>
  <c r="N69" i="164"/>
  <c r="O69" i="164" s="1"/>
  <c r="P69" i="164" s="1"/>
  <c r="Q69" i="165" s="1"/>
  <c r="N65" i="164"/>
  <c r="O65" i="164" s="1"/>
  <c r="P65" i="164" s="1"/>
  <c r="Q65" i="165" s="1"/>
  <c r="N61" i="164"/>
  <c r="O61" i="164" s="1"/>
  <c r="P61" i="164" s="1"/>
  <c r="Q61" i="165" s="1"/>
  <c r="N137" i="164"/>
  <c r="O137" i="164" s="1"/>
  <c r="P137" i="164" s="1"/>
  <c r="Q137" i="165" s="1"/>
  <c r="N37" i="164"/>
  <c r="O37" i="164" s="1"/>
  <c r="P37" i="164" s="1"/>
  <c r="Q37" i="165" s="1"/>
  <c r="N163" i="164"/>
  <c r="O163" i="164" s="1"/>
  <c r="P163" i="164" s="1"/>
  <c r="Q163" i="165" s="1"/>
  <c r="N106" i="164"/>
  <c r="O106" i="164" s="1"/>
  <c r="P106" i="164" s="1"/>
  <c r="Q106" i="165" s="1"/>
  <c r="N200" i="164"/>
  <c r="O200" i="164" s="1"/>
  <c r="P200" i="164" s="1"/>
  <c r="Q200" i="165" s="1"/>
  <c r="N112" i="164"/>
  <c r="O112" i="164" s="1"/>
  <c r="P112" i="164" s="1"/>
  <c r="Q112" i="165" s="1"/>
  <c r="N214" i="164"/>
  <c r="O214" i="164" s="1"/>
  <c r="P214" i="164" s="1"/>
  <c r="Q214" i="165" s="1"/>
  <c r="N102" i="164"/>
  <c r="O102" i="164" s="1"/>
  <c r="P102" i="164" s="1"/>
  <c r="Q102" i="165" s="1"/>
  <c r="N109" i="164"/>
  <c r="O109" i="164" s="1"/>
  <c r="P109" i="164" s="1"/>
  <c r="Q109" i="165" s="1"/>
  <c r="N141" i="164"/>
  <c r="O141" i="164" s="1"/>
  <c r="P141" i="164" s="1"/>
  <c r="Q141" i="165" s="1"/>
  <c r="N255" i="164"/>
  <c r="O255" i="164" s="1"/>
  <c r="P255" i="164" s="1"/>
  <c r="Q255" i="165" s="1"/>
  <c r="N56" i="164"/>
  <c r="O56" i="164" s="1"/>
  <c r="P56" i="164" s="1"/>
  <c r="Q56" i="165" s="1"/>
  <c r="N175" i="164"/>
  <c r="O175" i="164" s="1"/>
  <c r="P175" i="164" s="1"/>
  <c r="Q175" i="165" s="1"/>
  <c r="N27" i="164"/>
  <c r="O27" i="164" s="1"/>
  <c r="P27" i="164" s="1"/>
  <c r="Q27" i="165" s="1"/>
  <c r="N40" i="164"/>
  <c r="O40" i="164" s="1"/>
  <c r="P40" i="164" s="1"/>
  <c r="Q40" i="165" s="1"/>
  <c r="N263" i="164"/>
  <c r="O263" i="164" s="1"/>
  <c r="P263" i="164" s="1"/>
  <c r="Q263" i="165" s="1"/>
  <c r="N195" i="164"/>
  <c r="O195" i="164" s="1"/>
  <c r="P195" i="164" s="1"/>
  <c r="Q195" i="165" s="1"/>
  <c r="N152" i="164"/>
  <c r="O152" i="164" s="1"/>
  <c r="P152" i="164" s="1"/>
  <c r="Q152" i="165" s="1"/>
  <c r="N234" i="164"/>
  <c r="O234" i="164" s="1"/>
  <c r="P234" i="164" s="1"/>
  <c r="Q234" i="165" s="1"/>
  <c r="N242" i="164"/>
  <c r="O242" i="164" s="1"/>
  <c r="P242" i="164" s="1"/>
  <c r="Q242" i="165" s="1"/>
  <c r="N188" i="164"/>
  <c r="O188" i="164" s="1"/>
  <c r="P188" i="164" s="1"/>
  <c r="Q188" i="165" s="1"/>
  <c r="N101" i="164"/>
  <c r="O101" i="164" s="1"/>
  <c r="P101" i="164" s="1"/>
  <c r="Q101" i="165" s="1"/>
  <c r="N62" i="164"/>
  <c r="O62" i="164" s="1"/>
  <c r="P62" i="164" s="1"/>
  <c r="Q62" i="165" s="1"/>
  <c r="N26" i="164"/>
  <c r="O26" i="164" s="1"/>
  <c r="P26" i="164" s="1"/>
  <c r="Q26" i="165" s="1"/>
  <c r="N248" i="164"/>
  <c r="O248" i="164" s="1"/>
  <c r="P248" i="164" s="1"/>
  <c r="Q248" i="165" s="1"/>
  <c r="N116" i="164"/>
  <c r="O116" i="164" s="1"/>
  <c r="P116" i="164" s="1"/>
  <c r="Q116" i="165" s="1"/>
  <c r="N156" i="164"/>
  <c r="O156" i="164" s="1"/>
  <c r="P156" i="164" s="1"/>
  <c r="Q156" i="165" s="1"/>
  <c r="N168" i="164"/>
  <c r="O168" i="164" s="1"/>
  <c r="P168" i="164" s="1"/>
  <c r="Q168" i="165" s="1"/>
  <c r="N254" i="164"/>
  <c r="O254" i="164" s="1"/>
  <c r="P254" i="164" s="1"/>
  <c r="Q254" i="165" s="1"/>
  <c r="N45" i="164"/>
  <c r="O45" i="164" s="1"/>
  <c r="P45" i="164" s="1"/>
  <c r="Q45" i="165" s="1"/>
  <c r="N241" i="164"/>
  <c r="O241" i="164" s="1"/>
  <c r="P241" i="164" s="1"/>
  <c r="Q241" i="165" s="1"/>
  <c r="N59" i="164"/>
  <c r="O59" i="164" s="1"/>
  <c r="P59" i="164" s="1"/>
  <c r="Q59" i="165" s="1"/>
  <c r="N36" i="164"/>
  <c r="O36" i="164" s="1"/>
  <c r="P36" i="164" s="1"/>
  <c r="Q36" i="165" s="1"/>
  <c r="N196" i="164"/>
  <c r="O196" i="164" s="1"/>
  <c r="P196" i="164" s="1"/>
  <c r="Q196" i="165" s="1"/>
  <c r="N209" i="164"/>
  <c r="O209" i="164" s="1"/>
  <c r="P209" i="164" s="1"/>
  <c r="Q209" i="165" s="1"/>
  <c r="N251" i="164"/>
  <c r="O251" i="164" s="1"/>
  <c r="P251" i="164" s="1"/>
  <c r="Q251" i="165" s="1"/>
  <c r="N88" i="164"/>
  <c r="O88" i="164" s="1"/>
  <c r="P88" i="164" s="1"/>
  <c r="Q88" i="165" s="1"/>
  <c r="N183" i="164"/>
  <c r="O183" i="164" s="1"/>
  <c r="P183" i="164" s="1"/>
  <c r="Q183" i="165" s="1"/>
  <c r="N171" i="164"/>
  <c r="O171" i="164" s="1"/>
  <c r="P171" i="164" s="1"/>
  <c r="Q171" i="165" s="1"/>
  <c r="N162" i="164"/>
  <c r="O162" i="164" s="1"/>
  <c r="P162" i="164" s="1"/>
  <c r="Q162" i="165" s="1"/>
  <c r="N151" i="164"/>
  <c r="O151" i="164" s="1"/>
  <c r="P151" i="164" s="1"/>
  <c r="Q151" i="165" s="1"/>
  <c r="N68" i="164"/>
  <c r="O68" i="164" s="1"/>
  <c r="P68" i="164" s="1"/>
  <c r="Q68" i="165" s="1"/>
  <c r="N16" i="164"/>
  <c r="O16" i="164" s="1"/>
  <c r="P16" i="164" s="1"/>
  <c r="N181" i="164"/>
  <c r="O181" i="164" s="1"/>
  <c r="P181" i="164" s="1"/>
  <c r="Q181" i="165" s="1"/>
  <c r="N134" i="164"/>
  <c r="O134" i="164" s="1"/>
  <c r="P134" i="164" s="1"/>
  <c r="Q134" i="165" s="1"/>
  <c r="N149" i="164"/>
  <c r="O149" i="164" s="1"/>
  <c r="P149" i="164" s="1"/>
  <c r="Q149" i="165" s="1"/>
  <c r="N153" i="164"/>
  <c r="O153" i="164" s="1"/>
  <c r="P153" i="164" s="1"/>
  <c r="Q153" i="165" s="1"/>
  <c r="N72" i="164"/>
  <c r="O72" i="164" s="1"/>
  <c r="P72" i="164" s="1"/>
  <c r="Q72" i="165" s="1"/>
  <c r="N113" i="164"/>
  <c r="O113" i="164" s="1"/>
  <c r="P113" i="164" s="1"/>
  <c r="Q113" i="165" s="1"/>
  <c r="N193" i="164"/>
  <c r="O193" i="164" s="1"/>
  <c r="P193" i="164" s="1"/>
  <c r="Q193" i="165" s="1"/>
  <c r="N216" i="164"/>
  <c r="O216" i="164" s="1"/>
  <c r="P216" i="164" s="1"/>
  <c r="Q216" i="165" s="1"/>
  <c r="N64" i="164"/>
  <c r="O64" i="164" s="1"/>
  <c r="P64" i="164" s="1"/>
  <c r="Q64" i="165" s="1"/>
  <c r="N146" i="164"/>
  <c r="O146" i="164" s="1"/>
  <c r="P146" i="164" s="1"/>
  <c r="Q146" i="165" s="1"/>
  <c r="N32" i="164"/>
  <c r="O32" i="164" s="1"/>
  <c r="P32" i="164" s="1"/>
  <c r="Q32" i="165" s="1"/>
  <c r="N127" i="164"/>
  <c r="O127" i="164" s="1"/>
  <c r="P127" i="164" s="1"/>
  <c r="Q127" i="165" s="1"/>
  <c r="N135" i="164"/>
  <c r="O135" i="164" s="1"/>
  <c r="P135" i="164" s="1"/>
  <c r="Q135" i="165" s="1"/>
  <c r="N205" i="164"/>
  <c r="O205" i="164" s="1"/>
  <c r="P205" i="164" s="1"/>
  <c r="Q205" i="165" s="1"/>
  <c r="N120" i="164"/>
  <c r="O120" i="164" s="1"/>
  <c r="P120" i="164" s="1"/>
  <c r="Q120" i="165" s="1"/>
  <c r="N35" i="164"/>
  <c r="O35" i="164" s="1"/>
  <c r="P35" i="164" s="1"/>
  <c r="Q35" i="165" s="1"/>
  <c r="N98" i="164"/>
  <c r="O98" i="164" s="1"/>
  <c r="P98" i="164" s="1"/>
  <c r="Q98" i="165" s="1"/>
  <c r="N44" i="164"/>
  <c r="O44" i="164" s="1"/>
  <c r="P44" i="164" s="1"/>
  <c r="Q44" i="165" s="1"/>
  <c r="N54" i="164"/>
  <c r="O54" i="164" s="1"/>
  <c r="P54" i="164" s="1"/>
  <c r="Q54" i="165" s="1"/>
  <c r="N184" i="164"/>
  <c r="O184" i="164" s="1"/>
  <c r="P184" i="164" s="1"/>
  <c r="Q184" i="165" s="1"/>
  <c r="N33" i="164"/>
  <c r="O33" i="164" s="1"/>
  <c r="P33" i="164" s="1"/>
  <c r="Q33" i="165" s="1"/>
  <c r="N164" i="164"/>
  <c r="O164" i="164" s="1"/>
  <c r="P164" i="164" s="1"/>
  <c r="Q164" i="165" s="1"/>
  <c r="N110" i="164"/>
  <c r="O110" i="164" s="1"/>
  <c r="P110" i="164" s="1"/>
  <c r="Q110" i="165" s="1"/>
  <c r="N131" i="164"/>
  <c r="O131" i="164" s="1"/>
  <c r="P131" i="164" s="1"/>
  <c r="Q131" i="165" s="1"/>
  <c r="N186" i="164"/>
  <c r="O186" i="164" s="1"/>
  <c r="P186" i="164" s="1"/>
  <c r="Q186" i="165" s="1"/>
  <c r="N89" i="164"/>
  <c r="O89" i="164" s="1"/>
  <c r="P89" i="164" s="1"/>
  <c r="Q89" i="165" s="1"/>
  <c r="N55" i="164"/>
  <c r="O55" i="164" s="1"/>
  <c r="P55" i="164" s="1"/>
  <c r="Q55" i="165" s="1"/>
  <c r="N221" i="164"/>
  <c r="O221" i="164" s="1"/>
  <c r="P221" i="164" s="1"/>
  <c r="Q221" i="165" s="1"/>
  <c r="N180" i="164"/>
  <c r="O180" i="164" s="1"/>
  <c r="P180" i="164" s="1"/>
  <c r="Q180" i="165" s="1"/>
  <c r="N132" i="164"/>
  <c r="O132" i="164" s="1"/>
  <c r="P132" i="164" s="1"/>
  <c r="Q132" i="165" s="1"/>
  <c r="N46" i="164"/>
  <c r="O46" i="164" s="1"/>
  <c r="P46" i="164" s="1"/>
  <c r="Q46" i="165" s="1"/>
  <c r="N262" i="164"/>
  <c r="O262" i="164" s="1"/>
  <c r="P262" i="164" s="1"/>
  <c r="Q262" i="165" s="1"/>
  <c r="N25" i="164"/>
  <c r="O25" i="164" s="1"/>
  <c r="P25" i="164" s="1"/>
  <c r="Q25" i="165" s="1"/>
  <c r="N228" i="164"/>
  <c r="O228" i="164" s="1"/>
  <c r="P228" i="164" s="1"/>
  <c r="Q228" i="165" s="1"/>
  <c r="N190" i="164"/>
  <c r="O190" i="164" s="1"/>
  <c r="P190" i="164" s="1"/>
  <c r="Q190" i="165" s="1"/>
  <c r="N43" i="164"/>
  <c r="O43" i="164" s="1"/>
  <c r="P43" i="164" s="1"/>
  <c r="Q43" i="165" s="1"/>
  <c r="N202" i="164"/>
  <c r="O202" i="164" s="1"/>
  <c r="P202" i="164" s="1"/>
  <c r="Q202" i="165" s="1"/>
  <c r="N73" i="164"/>
  <c r="O73" i="164" s="1"/>
  <c r="P73" i="164" s="1"/>
  <c r="Q73" i="165" s="1"/>
  <c r="N240" i="164"/>
  <c r="O240" i="164" s="1"/>
  <c r="P240" i="164" s="1"/>
  <c r="Q240" i="165" s="1"/>
  <c r="N232" i="164"/>
  <c r="O232" i="164" s="1"/>
  <c r="P232" i="164" s="1"/>
  <c r="Q232" i="165" s="1"/>
  <c r="N144" i="164"/>
  <c r="O144" i="164" s="1"/>
  <c r="P144" i="164" s="1"/>
  <c r="Q144" i="165" s="1"/>
  <c r="N136" i="164"/>
  <c r="O136" i="164" s="1"/>
  <c r="P136" i="164" s="1"/>
  <c r="Q136" i="165" s="1"/>
  <c r="N111" i="164"/>
  <c r="O111" i="164" s="1"/>
  <c r="P111" i="164" s="1"/>
  <c r="Q111" i="165" s="1"/>
  <c r="N47" i="164"/>
  <c r="O47" i="164" s="1"/>
  <c r="P47" i="164" s="1"/>
  <c r="Q47" i="165" s="1"/>
  <c r="N63" i="164"/>
  <c r="O63" i="164" s="1"/>
  <c r="P63" i="164" s="1"/>
  <c r="Q63" i="165" s="1"/>
  <c r="N21" i="164"/>
  <c r="O21" i="164" s="1"/>
  <c r="P21" i="164" s="1"/>
  <c r="Q21" i="165" s="1"/>
  <c r="N49" i="164"/>
  <c r="O49" i="164" s="1"/>
  <c r="P49" i="164" s="1"/>
  <c r="Q49" i="165" s="1"/>
  <c r="N138" i="164"/>
  <c r="O138" i="164" s="1"/>
  <c r="P138" i="164" s="1"/>
  <c r="Q138" i="165" s="1"/>
  <c r="N71" i="164"/>
  <c r="O71" i="164" s="1"/>
  <c r="P71" i="164" s="1"/>
  <c r="Q71" i="165" s="1"/>
  <c r="N115" i="164"/>
  <c r="O115" i="164" s="1"/>
  <c r="P115" i="164" s="1"/>
  <c r="Q115" i="165" s="1"/>
  <c r="N198" i="164"/>
  <c r="O198" i="164" s="1"/>
  <c r="P198" i="164" s="1"/>
  <c r="Q198" i="165" s="1"/>
  <c r="N117" i="164"/>
  <c r="O117" i="164" s="1"/>
  <c r="P117" i="164" s="1"/>
  <c r="Q117" i="165" s="1"/>
  <c r="N173" i="164"/>
  <c r="O173" i="164" s="1"/>
  <c r="P173" i="164" s="1"/>
  <c r="Q173" i="165" s="1"/>
  <c r="N129" i="164"/>
  <c r="O129" i="164" s="1"/>
  <c r="P129" i="164" s="1"/>
  <c r="Q129" i="165" s="1"/>
  <c r="N155" i="164"/>
  <c r="O155" i="164" s="1"/>
  <c r="P155" i="164" s="1"/>
  <c r="Q155" i="165" s="1"/>
  <c r="N244" i="164"/>
  <c r="O244" i="164" s="1"/>
  <c r="P244" i="164" s="1"/>
  <c r="Q244" i="165" s="1"/>
  <c r="N130" i="164"/>
  <c r="O130" i="164" s="1"/>
  <c r="P130" i="164" s="1"/>
  <c r="Q130" i="165" s="1"/>
  <c r="N252" i="164"/>
  <c r="O252" i="164" s="1"/>
  <c r="P252" i="164" s="1"/>
  <c r="Q252" i="165" s="1"/>
  <c r="N58" i="164"/>
  <c r="O58" i="164" s="1"/>
  <c r="P58" i="164" s="1"/>
  <c r="Q58" i="165" s="1"/>
  <c r="N172" i="164"/>
  <c r="O172" i="164" s="1"/>
  <c r="P172" i="164" s="1"/>
  <c r="Q172" i="165" s="1"/>
  <c r="N41" i="164"/>
  <c r="O41" i="164" s="1"/>
  <c r="P41" i="164" s="1"/>
  <c r="Q41" i="165" s="1"/>
  <c r="N167" i="164"/>
  <c r="O167" i="164" s="1"/>
  <c r="P167" i="164" s="1"/>
  <c r="Q167" i="165" s="1"/>
  <c r="N217" i="164"/>
  <c r="O217" i="164" s="1"/>
  <c r="P217" i="164" s="1"/>
  <c r="Q217" i="165" s="1"/>
  <c r="N22" i="164"/>
  <c r="O22" i="164" s="1"/>
  <c r="P22" i="164" s="1"/>
  <c r="Q22" i="165" s="1"/>
  <c r="N70" i="164"/>
  <c r="O70" i="164" s="1"/>
  <c r="P70" i="164" s="1"/>
  <c r="Q70" i="165" s="1"/>
  <c r="N261" i="164"/>
  <c r="O261" i="164" s="1"/>
  <c r="P261" i="164" s="1"/>
  <c r="Q261" i="165" s="1"/>
  <c r="N20" i="164"/>
  <c r="O20" i="164" s="1"/>
  <c r="P20" i="164" s="1"/>
  <c r="Q20" i="165" s="1"/>
  <c r="N166" i="164"/>
  <c r="O166" i="164" s="1"/>
  <c r="P166" i="164" s="1"/>
  <c r="Q166" i="165" s="1"/>
  <c r="N19" i="164"/>
  <c r="O19" i="164" s="1"/>
  <c r="P19" i="164" s="1"/>
  <c r="Q19" i="165" s="1"/>
  <c r="N218" i="164"/>
  <c r="O218" i="164" s="1"/>
  <c r="P218" i="164" s="1"/>
  <c r="Q218" i="165" s="1"/>
  <c r="N148" i="164"/>
  <c r="O148" i="164" s="1"/>
  <c r="P148" i="164" s="1"/>
  <c r="Q148" i="165" s="1"/>
  <c r="N78" i="164"/>
  <c r="O78" i="164" s="1"/>
  <c r="P78" i="164" s="1"/>
  <c r="Q78" i="165" s="1"/>
  <c r="N199" i="164"/>
  <c r="O199" i="164" s="1"/>
  <c r="P199" i="164" s="1"/>
  <c r="Q199" i="165" s="1"/>
  <c r="N169" i="164"/>
  <c r="O169" i="164" s="1"/>
  <c r="P169" i="164" s="1"/>
  <c r="Q169" i="165" s="1"/>
  <c r="N207" i="164"/>
  <c r="O207" i="164" s="1"/>
  <c r="P207" i="164" s="1"/>
  <c r="Q207" i="165" s="1"/>
  <c r="N223" i="164"/>
  <c r="O223" i="164" s="1"/>
  <c r="P223" i="164" s="1"/>
  <c r="Q223" i="165" s="1"/>
  <c r="N99" i="164"/>
  <c r="O99" i="164" s="1"/>
  <c r="P99" i="164" s="1"/>
  <c r="Q99" i="165" s="1"/>
  <c r="N80" i="164"/>
  <c r="O80" i="164" s="1"/>
  <c r="P80" i="164" s="1"/>
  <c r="Q80" i="165" s="1"/>
  <c r="N28" i="164"/>
  <c r="O28" i="164" s="1"/>
  <c r="P28" i="164" s="1"/>
  <c r="Q28" i="165" s="1"/>
  <c r="N79" i="164"/>
  <c r="O79" i="164" s="1"/>
  <c r="P79" i="164" s="1"/>
  <c r="Q79" i="165" s="1"/>
  <c r="N90" i="164"/>
  <c r="O90" i="164" s="1"/>
  <c r="P90" i="164" s="1"/>
  <c r="Q90" i="165" s="1"/>
  <c r="N253" i="164"/>
  <c r="O253" i="164" s="1"/>
  <c r="P253" i="164" s="1"/>
  <c r="Q253" i="165" s="1"/>
  <c r="N154" i="164"/>
  <c r="O154" i="164" s="1"/>
  <c r="P154" i="164" s="1"/>
  <c r="Q154" i="165" s="1"/>
  <c r="N77" i="164"/>
  <c r="O77" i="164" s="1"/>
  <c r="P77" i="164" s="1"/>
  <c r="Q77" i="165" s="1"/>
  <c r="N219" i="164"/>
  <c r="O219" i="164" s="1"/>
  <c r="P219" i="164" s="1"/>
  <c r="Q219" i="165" s="1"/>
  <c r="N42" i="164"/>
  <c r="O42" i="164" s="1"/>
  <c r="P42" i="164" s="1"/>
  <c r="Q42" i="165" s="1"/>
  <c r="N128" i="164"/>
  <c r="O128" i="164" s="1"/>
  <c r="P128" i="164" s="1"/>
  <c r="Q128" i="165" s="1"/>
  <c r="N235" i="164"/>
  <c r="O235" i="164" s="1"/>
  <c r="P235" i="164" s="1"/>
  <c r="Q235" i="165" s="1"/>
  <c r="N66" i="164"/>
  <c r="O66" i="164" s="1"/>
  <c r="P66" i="164" s="1"/>
  <c r="Q66" i="165" s="1"/>
  <c r="N226" i="164"/>
  <c r="O226" i="164" s="1"/>
  <c r="P226" i="164" s="1"/>
  <c r="Q226" i="165" s="1"/>
  <c r="N208" i="164"/>
  <c r="O208" i="164" s="1"/>
  <c r="P208" i="164" s="1"/>
  <c r="Q208" i="165" s="1"/>
  <c r="N57" i="164"/>
  <c r="O57" i="164" s="1"/>
  <c r="P57" i="164" s="1"/>
  <c r="Q57" i="165" s="1"/>
  <c r="N158" i="164"/>
  <c r="O158" i="164" s="1"/>
  <c r="P158" i="164" s="1"/>
  <c r="Q158" i="165" s="1"/>
  <c r="N114" i="164"/>
  <c r="O114" i="164" s="1"/>
  <c r="P114" i="164" s="1"/>
  <c r="Q114" i="165" s="1"/>
  <c r="N95" i="164"/>
  <c r="O95" i="164" s="1"/>
  <c r="P95" i="164" s="1"/>
  <c r="Q95" i="165" s="1"/>
  <c r="N83" i="164"/>
  <c r="O83" i="164" s="1"/>
  <c r="P83" i="164" s="1"/>
  <c r="Q83" i="165" s="1"/>
  <c r="N123" i="164"/>
  <c r="O123" i="164" s="1"/>
  <c r="P123" i="164" s="1"/>
  <c r="Q123" i="165" s="1"/>
  <c r="N48" i="164"/>
  <c r="O48" i="164" s="1"/>
  <c r="P48" i="164" s="1"/>
  <c r="Q48" i="165" s="1"/>
  <c r="N119" i="164"/>
  <c r="O119" i="164" s="1"/>
  <c r="P119" i="164" s="1"/>
  <c r="Q119" i="165" s="1"/>
  <c r="N100" i="164"/>
  <c r="O100" i="164" s="1"/>
  <c r="P100" i="164" s="1"/>
  <c r="Q100" i="165" s="1"/>
  <c r="N236" i="164"/>
  <c r="O236" i="164" s="1"/>
  <c r="P236" i="164" s="1"/>
  <c r="Q236" i="165" s="1"/>
  <c r="N227" i="164"/>
  <c r="O227" i="164" s="1"/>
  <c r="P227" i="164" s="1"/>
  <c r="Q227" i="165" s="1"/>
  <c r="N34" i="164"/>
  <c r="O34" i="164" s="1"/>
  <c r="P34" i="164" s="1"/>
  <c r="Q34" i="165" s="1"/>
  <c r="N265" i="164"/>
  <c r="O265" i="164" s="1"/>
  <c r="P265" i="164" s="1"/>
  <c r="Q265" i="165" s="1"/>
  <c r="N105" i="164"/>
  <c r="O105" i="164" s="1"/>
  <c r="P105" i="164" s="1"/>
  <c r="Q105" i="165" s="1"/>
  <c r="N52" i="164"/>
  <c r="O52" i="164" s="1"/>
  <c r="P52" i="164" s="1"/>
  <c r="Q52" i="165" s="1"/>
  <c r="N140" i="164"/>
  <c r="O140" i="164" s="1"/>
  <c r="P140" i="164" s="1"/>
  <c r="Q140" i="165" s="1"/>
  <c r="N203" i="164"/>
  <c r="O203" i="164" s="1"/>
  <c r="P203" i="164" s="1"/>
  <c r="Q203" i="165" s="1"/>
  <c r="N250" i="164"/>
  <c r="O250" i="164" s="1"/>
  <c r="P250" i="164" s="1"/>
  <c r="Q250" i="165" s="1"/>
  <c r="N178" i="164"/>
  <c r="O178" i="164" s="1"/>
  <c r="P178" i="164" s="1"/>
  <c r="Q178" i="165" s="1"/>
  <c r="N53" i="164"/>
  <c r="O53" i="164" s="1"/>
  <c r="P53" i="164" s="1"/>
  <c r="Q53" i="165" s="1"/>
  <c r="N91" i="164"/>
  <c r="O91" i="164" s="1"/>
  <c r="P91" i="164" s="1"/>
  <c r="Q91" i="165" s="1"/>
  <c r="N118" i="164"/>
  <c r="O118" i="164" s="1"/>
  <c r="P118" i="164" s="1"/>
  <c r="Q118" i="165" s="1"/>
  <c r="N165" i="164"/>
  <c r="O165" i="164" s="1"/>
  <c r="P165" i="164" s="1"/>
  <c r="Q165" i="165" s="1"/>
  <c r="N225" i="164"/>
  <c r="O225" i="164" s="1"/>
  <c r="P225" i="164" s="1"/>
  <c r="Q225" i="165" s="1"/>
  <c r="N210" i="164"/>
  <c r="O210" i="164" s="1"/>
  <c r="P210" i="164" s="1"/>
  <c r="Q210" i="165" s="1"/>
  <c r="N87" i="164"/>
  <c r="O87" i="164" s="1"/>
  <c r="P87" i="164" s="1"/>
  <c r="Q87" i="165" s="1"/>
  <c r="N85" i="164"/>
  <c r="O85" i="164" s="1"/>
  <c r="P85" i="164" s="1"/>
  <c r="Q85" i="165" s="1"/>
  <c r="N38" i="164"/>
  <c r="O38" i="164" s="1"/>
  <c r="P38" i="164" s="1"/>
  <c r="Q38" i="165" s="1"/>
  <c r="N237" i="164"/>
  <c r="O237" i="164" s="1"/>
  <c r="P237" i="164" s="1"/>
  <c r="Q237" i="165" s="1"/>
  <c r="N24" i="164"/>
  <c r="O24" i="164" s="1"/>
  <c r="P24" i="164" s="1"/>
  <c r="Q24" i="165" s="1"/>
  <c r="N108" i="164"/>
  <c r="O108" i="164" s="1"/>
  <c r="P108" i="164" s="1"/>
  <c r="Q108" i="165" s="1"/>
  <c r="N177" i="164"/>
  <c r="O177" i="164" s="1"/>
  <c r="P177" i="164" s="1"/>
  <c r="Q177" i="165" s="1"/>
  <c r="N93" i="164"/>
  <c r="O93" i="164" s="1"/>
  <c r="P93" i="164" s="1"/>
  <c r="Q93" i="165" s="1"/>
  <c r="N81" i="164"/>
  <c r="O81" i="164" s="1"/>
  <c r="P81" i="164" s="1"/>
  <c r="Q81" i="165" s="1"/>
  <c r="N139" i="164"/>
  <c r="O139" i="164" s="1"/>
  <c r="P139" i="164" s="1"/>
  <c r="Q139" i="165" s="1"/>
  <c r="N213" i="164"/>
  <c r="O213" i="164" s="1"/>
  <c r="P213" i="164" s="1"/>
  <c r="Q213" i="165" s="1"/>
  <c r="N239" i="164"/>
  <c r="O239" i="164" s="1"/>
  <c r="P239" i="164" s="1"/>
  <c r="Q239" i="165" s="1"/>
  <c r="N206" i="164"/>
  <c r="O206" i="164" s="1"/>
  <c r="P206" i="164" s="1"/>
  <c r="Q206" i="165" s="1"/>
  <c r="N259" i="164"/>
  <c r="O259" i="164" s="1"/>
  <c r="P259" i="164" s="1"/>
  <c r="Q259" i="165" s="1"/>
  <c r="N256" i="164"/>
  <c r="O256" i="164" s="1"/>
  <c r="P256" i="164" s="1"/>
  <c r="Q256" i="165" s="1"/>
  <c r="N230" i="164"/>
  <c r="O230" i="164" s="1"/>
  <c r="P230" i="164" s="1"/>
  <c r="Q230" i="165" s="1"/>
  <c r="N222" i="164"/>
  <c r="O222" i="164" s="1"/>
  <c r="P222" i="164" s="1"/>
  <c r="Q222" i="165" s="1"/>
  <c r="AH267" i="164"/>
  <c r="I260" i="23"/>
  <c r="I12" i="168" l="1"/>
  <c r="Q16" i="165"/>
  <c r="Q267" i="164"/>
  <c r="AH267" i="165" l="1"/>
  <c r="O267" i="165"/>
  <c r="N258" i="165" s="1"/>
  <c r="O258" i="165" s="1"/>
  <c r="P258" i="165" s="1"/>
  <c r="Q258" i="166" s="1"/>
  <c r="N113" i="165" l="1"/>
  <c r="O113" i="165" s="1"/>
  <c r="P113" i="165" s="1"/>
  <c r="Q113" i="166" s="1"/>
  <c r="N30" i="165"/>
  <c r="O30" i="165" s="1"/>
  <c r="P30" i="165" s="1"/>
  <c r="Q30" i="166" s="1"/>
  <c r="N152" i="165"/>
  <c r="O152" i="165" s="1"/>
  <c r="P152" i="165" s="1"/>
  <c r="Q152" i="166" s="1"/>
  <c r="N224" i="165"/>
  <c r="O224" i="165" s="1"/>
  <c r="P224" i="165" s="1"/>
  <c r="Q224" i="166" s="1"/>
  <c r="N109" i="165"/>
  <c r="O109" i="165" s="1"/>
  <c r="P109" i="165" s="1"/>
  <c r="Q109" i="166" s="1"/>
  <c r="N17" i="165"/>
  <c r="O17" i="165" s="1"/>
  <c r="P17" i="165" s="1"/>
  <c r="Q17" i="166" s="1"/>
  <c r="N204" i="165"/>
  <c r="O204" i="165" s="1"/>
  <c r="P204" i="165" s="1"/>
  <c r="Q204" i="166" s="1"/>
  <c r="N216" i="165"/>
  <c r="O216" i="165" s="1"/>
  <c r="P216" i="165" s="1"/>
  <c r="Q216" i="166" s="1"/>
  <c r="N50" i="165"/>
  <c r="O50" i="165" s="1"/>
  <c r="P50" i="165" s="1"/>
  <c r="Q50" i="166" s="1"/>
  <c r="N105" i="165"/>
  <c r="O105" i="165" s="1"/>
  <c r="P105" i="165" s="1"/>
  <c r="Q105" i="166" s="1"/>
  <c r="N247" i="165"/>
  <c r="O247" i="165" s="1"/>
  <c r="P247" i="165" s="1"/>
  <c r="Q247" i="166" s="1"/>
  <c r="N231" i="165"/>
  <c r="O231" i="165" s="1"/>
  <c r="P231" i="165" s="1"/>
  <c r="Q231" i="166" s="1"/>
  <c r="N155" i="165"/>
  <c r="O155" i="165" s="1"/>
  <c r="P155" i="165" s="1"/>
  <c r="Q155" i="166" s="1"/>
  <c r="N172" i="165"/>
  <c r="O172" i="165" s="1"/>
  <c r="P172" i="165" s="1"/>
  <c r="Q172" i="166" s="1"/>
  <c r="N159" i="165"/>
  <c r="O159" i="165" s="1"/>
  <c r="P159" i="165" s="1"/>
  <c r="Q159" i="166" s="1"/>
  <c r="N89" i="165"/>
  <c r="O89" i="165" s="1"/>
  <c r="P89" i="165" s="1"/>
  <c r="Q89" i="166" s="1"/>
  <c r="N65" i="165"/>
  <c r="O65" i="165" s="1"/>
  <c r="P65" i="165" s="1"/>
  <c r="Q65" i="166" s="1"/>
  <c r="N175" i="165"/>
  <c r="O175" i="165" s="1"/>
  <c r="P175" i="165" s="1"/>
  <c r="Q175" i="166" s="1"/>
  <c r="N156" i="165"/>
  <c r="O156" i="165" s="1"/>
  <c r="P156" i="165" s="1"/>
  <c r="Q156" i="166" s="1"/>
  <c r="N111" i="165"/>
  <c r="O111" i="165" s="1"/>
  <c r="P111" i="165" s="1"/>
  <c r="Q111" i="166" s="1"/>
  <c r="N26" i="165"/>
  <c r="O26" i="165" s="1"/>
  <c r="P26" i="165" s="1"/>
  <c r="Q26" i="166" s="1"/>
  <c r="N239" i="165"/>
  <c r="O239" i="165" s="1"/>
  <c r="P239" i="165" s="1"/>
  <c r="Q239" i="166" s="1"/>
  <c r="N129" i="165"/>
  <c r="O129" i="165" s="1"/>
  <c r="P129" i="165" s="1"/>
  <c r="Q129" i="166" s="1"/>
  <c r="N126" i="165"/>
  <c r="O126" i="165" s="1"/>
  <c r="P126" i="165" s="1"/>
  <c r="Q126" i="166" s="1"/>
  <c r="N137" i="165"/>
  <c r="O137" i="165" s="1"/>
  <c r="P137" i="165" s="1"/>
  <c r="Q137" i="166" s="1"/>
  <c r="N18" i="165"/>
  <c r="O18" i="165" s="1"/>
  <c r="P18" i="165" s="1"/>
  <c r="Q18" i="166" s="1"/>
  <c r="N118" i="165"/>
  <c r="O118" i="165" s="1"/>
  <c r="P118" i="165" s="1"/>
  <c r="Q118" i="166" s="1"/>
  <c r="N55" i="165"/>
  <c r="O55" i="165" s="1"/>
  <c r="P55" i="165" s="1"/>
  <c r="Q55" i="166" s="1"/>
  <c r="N183" i="165"/>
  <c r="O183" i="165" s="1"/>
  <c r="P183" i="165" s="1"/>
  <c r="Q183" i="166" s="1"/>
  <c r="N192" i="165"/>
  <c r="O192" i="165" s="1"/>
  <c r="P192" i="165" s="1"/>
  <c r="Q192" i="166" s="1"/>
  <c r="N121" i="165"/>
  <c r="O121" i="165" s="1"/>
  <c r="P121" i="165" s="1"/>
  <c r="Q121" i="166" s="1"/>
  <c r="N130" i="165"/>
  <c r="O130" i="165" s="1"/>
  <c r="P130" i="165" s="1"/>
  <c r="Q130" i="166" s="1"/>
  <c r="N241" i="165"/>
  <c r="O241" i="165" s="1"/>
  <c r="P241" i="165" s="1"/>
  <c r="Q241" i="166" s="1"/>
  <c r="N262" i="165"/>
  <c r="O262" i="165" s="1"/>
  <c r="P262" i="165" s="1"/>
  <c r="Q262" i="166" s="1"/>
  <c r="N124" i="165"/>
  <c r="O124" i="165" s="1"/>
  <c r="P124" i="165" s="1"/>
  <c r="Q124" i="166" s="1"/>
  <c r="N139" i="165"/>
  <c r="O139" i="165" s="1"/>
  <c r="P139" i="165" s="1"/>
  <c r="Q139" i="166" s="1"/>
  <c r="N92" i="165"/>
  <c r="O92" i="165" s="1"/>
  <c r="P92" i="165" s="1"/>
  <c r="Q92" i="166" s="1"/>
  <c r="N229" i="165"/>
  <c r="O229" i="165" s="1"/>
  <c r="P229" i="165" s="1"/>
  <c r="Q229" i="166" s="1"/>
  <c r="N131" i="165"/>
  <c r="O131" i="165" s="1"/>
  <c r="P131" i="165" s="1"/>
  <c r="Q131" i="166" s="1"/>
  <c r="N61" i="165"/>
  <c r="O61" i="165" s="1"/>
  <c r="P61" i="165" s="1"/>
  <c r="Q61" i="166" s="1"/>
  <c r="N21" i="165"/>
  <c r="O21" i="165" s="1"/>
  <c r="P21" i="165" s="1"/>
  <c r="Q21" i="166" s="1"/>
  <c r="N160" i="165"/>
  <c r="O160" i="165" s="1"/>
  <c r="P160" i="165" s="1"/>
  <c r="Q160" i="166" s="1"/>
  <c r="N62" i="165"/>
  <c r="O62" i="165" s="1"/>
  <c r="P62" i="165" s="1"/>
  <c r="Q62" i="166" s="1"/>
  <c r="N141" i="165"/>
  <c r="O141" i="165" s="1"/>
  <c r="P141" i="165" s="1"/>
  <c r="Q141" i="166" s="1"/>
  <c r="N138" i="165"/>
  <c r="O138" i="165" s="1"/>
  <c r="P138" i="165" s="1"/>
  <c r="Q138" i="166" s="1"/>
  <c r="N34" i="165"/>
  <c r="O34" i="165" s="1"/>
  <c r="P34" i="165" s="1"/>
  <c r="Q34" i="166" s="1"/>
  <c r="N90" i="165"/>
  <c r="O90" i="165" s="1"/>
  <c r="P90" i="165" s="1"/>
  <c r="Q90" i="166" s="1"/>
  <c r="N102" i="165"/>
  <c r="O102" i="165" s="1"/>
  <c r="P102" i="165" s="1"/>
  <c r="Q102" i="166" s="1"/>
  <c r="N168" i="165"/>
  <c r="O168" i="165" s="1"/>
  <c r="P168" i="165" s="1"/>
  <c r="Q168" i="166" s="1"/>
  <c r="N176" i="165"/>
  <c r="O176" i="165" s="1"/>
  <c r="P176" i="165" s="1"/>
  <c r="Q176" i="166" s="1"/>
  <c r="N199" i="165"/>
  <c r="O199" i="165" s="1"/>
  <c r="P199" i="165" s="1"/>
  <c r="Q199" i="166" s="1"/>
  <c r="N240" i="165"/>
  <c r="O240" i="165" s="1"/>
  <c r="P240" i="165" s="1"/>
  <c r="Q240" i="166" s="1"/>
  <c r="N82" i="165"/>
  <c r="O82" i="165" s="1"/>
  <c r="P82" i="165" s="1"/>
  <c r="Q82" i="166" s="1"/>
  <c r="N29" i="165"/>
  <c r="O29" i="165" s="1"/>
  <c r="P29" i="165" s="1"/>
  <c r="Q29" i="166" s="1"/>
  <c r="N164" i="165"/>
  <c r="O164" i="165" s="1"/>
  <c r="P164" i="165" s="1"/>
  <c r="Q164" i="166" s="1"/>
  <c r="N97" i="165"/>
  <c r="O97" i="165" s="1"/>
  <c r="P97" i="165" s="1"/>
  <c r="Q97" i="166" s="1"/>
  <c r="N98" i="165"/>
  <c r="O98" i="165" s="1"/>
  <c r="P98" i="165" s="1"/>
  <c r="Q98" i="166" s="1"/>
  <c r="N38" i="165"/>
  <c r="O38" i="165" s="1"/>
  <c r="P38" i="165" s="1"/>
  <c r="Q38" i="166" s="1"/>
  <c r="N125" i="165"/>
  <c r="O125" i="165" s="1"/>
  <c r="P125" i="165" s="1"/>
  <c r="Q125" i="166" s="1"/>
  <c r="N25" i="165"/>
  <c r="O25" i="165" s="1"/>
  <c r="P25" i="165" s="1"/>
  <c r="Q25" i="166" s="1"/>
  <c r="N114" i="165"/>
  <c r="O114" i="165" s="1"/>
  <c r="P114" i="165" s="1"/>
  <c r="Q114" i="166" s="1"/>
  <c r="N191" i="165"/>
  <c r="O191" i="165" s="1"/>
  <c r="P191" i="165" s="1"/>
  <c r="Q191" i="166" s="1"/>
  <c r="N177" i="165"/>
  <c r="O177" i="165" s="1"/>
  <c r="P177" i="165" s="1"/>
  <c r="Q177" i="166" s="1"/>
  <c r="N63" i="165"/>
  <c r="O63" i="165" s="1"/>
  <c r="P63" i="165" s="1"/>
  <c r="Q63" i="166" s="1"/>
  <c r="N47" i="165"/>
  <c r="O47" i="165" s="1"/>
  <c r="P47" i="165" s="1"/>
  <c r="Q47" i="166" s="1"/>
  <c r="N110" i="165"/>
  <c r="O110" i="165" s="1"/>
  <c r="P110" i="165" s="1"/>
  <c r="Q110" i="166" s="1"/>
  <c r="N220" i="165"/>
  <c r="O220" i="165" s="1"/>
  <c r="P220" i="165" s="1"/>
  <c r="Q220" i="166" s="1"/>
  <c r="N27" i="165"/>
  <c r="O27" i="165" s="1"/>
  <c r="P27" i="165" s="1"/>
  <c r="Q27" i="166" s="1"/>
  <c r="N219" i="165"/>
  <c r="O219" i="165" s="1"/>
  <c r="P219" i="165" s="1"/>
  <c r="Q219" i="166" s="1"/>
  <c r="N91" i="165"/>
  <c r="O91" i="165" s="1"/>
  <c r="P91" i="165" s="1"/>
  <c r="Q91" i="166" s="1"/>
  <c r="N209" i="165"/>
  <c r="O209" i="165" s="1"/>
  <c r="P209" i="165" s="1"/>
  <c r="Q209" i="166" s="1"/>
  <c r="N79" i="165"/>
  <c r="O79" i="165" s="1"/>
  <c r="P79" i="165" s="1"/>
  <c r="Q79" i="166" s="1"/>
  <c r="N145" i="165"/>
  <c r="O145" i="165" s="1"/>
  <c r="P145" i="165" s="1"/>
  <c r="Q145" i="166" s="1"/>
  <c r="N101" i="165"/>
  <c r="O101" i="165" s="1"/>
  <c r="P101" i="165" s="1"/>
  <c r="Q101" i="166" s="1"/>
  <c r="N46" i="165"/>
  <c r="O46" i="165" s="1"/>
  <c r="P46" i="165" s="1"/>
  <c r="Q46" i="166" s="1"/>
  <c r="N167" i="165"/>
  <c r="O167" i="165" s="1"/>
  <c r="P167" i="165" s="1"/>
  <c r="Q167" i="166" s="1"/>
  <c r="N223" i="165"/>
  <c r="O223" i="165" s="1"/>
  <c r="P223" i="165" s="1"/>
  <c r="Q223" i="166" s="1"/>
  <c r="N184" i="165"/>
  <c r="O184" i="165" s="1"/>
  <c r="P184" i="165" s="1"/>
  <c r="Q184" i="166" s="1"/>
  <c r="N232" i="165"/>
  <c r="O232" i="165" s="1"/>
  <c r="P232" i="165" s="1"/>
  <c r="Q232" i="166" s="1"/>
  <c r="N196" i="165"/>
  <c r="O196" i="165" s="1"/>
  <c r="P196" i="165" s="1"/>
  <c r="Q196" i="166" s="1"/>
  <c r="N144" i="165"/>
  <c r="O144" i="165" s="1"/>
  <c r="P144" i="165" s="1"/>
  <c r="Q144" i="166" s="1"/>
  <c r="N163" i="165"/>
  <c r="O163" i="165" s="1"/>
  <c r="P163" i="165" s="1"/>
  <c r="Q163" i="166" s="1"/>
  <c r="N69" i="165"/>
  <c r="O69" i="165" s="1"/>
  <c r="P69" i="165" s="1"/>
  <c r="Q69" i="166" s="1"/>
  <c r="N23" i="165"/>
  <c r="O23" i="165" s="1"/>
  <c r="P23" i="165" s="1"/>
  <c r="Q23" i="166" s="1"/>
  <c r="N70" i="165"/>
  <c r="O70" i="165" s="1"/>
  <c r="P70" i="165" s="1"/>
  <c r="Q70" i="166" s="1"/>
  <c r="N133" i="165"/>
  <c r="O133" i="165" s="1"/>
  <c r="P133" i="165" s="1"/>
  <c r="Q133" i="166" s="1"/>
  <c r="N117" i="165"/>
  <c r="O117" i="165" s="1"/>
  <c r="P117" i="165" s="1"/>
  <c r="Q117" i="166" s="1"/>
  <c r="N75" i="165"/>
  <c r="O75" i="165" s="1"/>
  <c r="P75" i="165" s="1"/>
  <c r="Q75" i="166" s="1"/>
  <c r="N78" i="165"/>
  <c r="O78" i="165" s="1"/>
  <c r="P78" i="165" s="1"/>
  <c r="Q78" i="166" s="1"/>
  <c r="N73" i="165"/>
  <c r="O73" i="165" s="1"/>
  <c r="P73" i="165" s="1"/>
  <c r="Q73" i="166" s="1"/>
  <c r="N207" i="165"/>
  <c r="O207" i="165" s="1"/>
  <c r="P207" i="165" s="1"/>
  <c r="Q207" i="166" s="1"/>
  <c r="N24" i="165"/>
  <c r="O24" i="165" s="1"/>
  <c r="P24" i="165" s="1"/>
  <c r="Q24" i="166" s="1"/>
  <c r="N228" i="165"/>
  <c r="O228" i="165" s="1"/>
  <c r="P228" i="165" s="1"/>
  <c r="Q228" i="166" s="1"/>
  <c r="N255" i="165"/>
  <c r="O255" i="165" s="1"/>
  <c r="P255" i="165" s="1"/>
  <c r="Q255" i="166" s="1"/>
  <c r="N236" i="165"/>
  <c r="O236" i="165" s="1"/>
  <c r="P236" i="165" s="1"/>
  <c r="Q236" i="166" s="1"/>
  <c r="N200" i="165"/>
  <c r="O200" i="165" s="1"/>
  <c r="P200" i="165" s="1"/>
  <c r="Q200" i="166" s="1"/>
  <c r="N135" i="165"/>
  <c r="O135" i="165" s="1"/>
  <c r="P135" i="165" s="1"/>
  <c r="Q135" i="166" s="1"/>
  <c r="N263" i="165"/>
  <c r="O263" i="165" s="1"/>
  <c r="P263" i="165" s="1"/>
  <c r="Q263" i="166" s="1"/>
  <c r="N45" i="165"/>
  <c r="O45" i="165" s="1"/>
  <c r="P45" i="165" s="1"/>
  <c r="Q45" i="166" s="1"/>
  <c r="N148" i="165"/>
  <c r="O148" i="165" s="1"/>
  <c r="P148" i="165" s="1"/>
  <c r="Q148" i="166" s="1"/>
  <c r="N180" i="165"/>
  <c r="O180" i="165" s="1"/>
  <c r="P180" i="165" s="1"/>
  <c r="Q180" i="166" s="1"/>
  <c r="N151" i="165"/>
  <c r="O151" i="165" s="1"/>
  <c r="P151" i="165" s="1"/>
  <c r="Q151" i="166" s="1"/>
  <c r="N127" i="165"/>
  <c r="O127" i="165" s="1"/>
  <c r="P127" i="165" s="1"/>
  <c r="Q127" i="166" s="1"/>
  <c r="N99" i="165"/>
  <c r="O99" i="165" s="1"/>
  <c r="P99" i="165" s="1"/>
  <c r="Q99" i="166" s="1"/>
  <c r="N165" i="165"/>
  <c r="O165" i="165" s="1"/>
  <c r="P165" i="165" s="1"/>
  <c r="Q165" i="166" s="1"/>
  <c r="N60" i="165"/>
  <c r="O60" i="165" s="1"/>
  <c r="P60" i="165" s="1"/>
  <c r="Q60" i="166" s="1"/>
  <c r="N40" i="165"/>
  <c r="O40" i="165" s="1"/>
  <c r="P40" i="165" s="1"/>
  <c r="Q40" i="166" s="1"/>
  <c r="N86" i="165"/>
  <c r="O86" i="165" s="1"/>
  <c r="P86" i="165" s="1"/>
  <c r="Q86" i="166" s="1"/>
  <c r="N106" i="165"/>
  <c r="O106" i="165" s="1"/>
  <c r="P106" i="165" s="1"/>
  <c r="Q106" i="166" s="1"/>
  <c r="N94" i="165"/>
  <c r="O94" i="165" s="1"/>
  <c r="P94" i="165" s="1"/>
  <c r="Q94" i="166" s="1"/>
  <c r="N142" i="165"/>
  <c r="O142" i="165" s="1"/>
  <c r="P142" i="165" s="1"/>
  <c r="Q142" i="166" s="1"/>
  <c r="N85" i="165"/>
  <c r="O85" i="165" s="1"/>
  <c r="P85" i="165" s="1"/>
  <c r="Q85" i="166" s="1"/>
  <c r="N215" i="165"/>
  <c r="O215" i="165" s="1"/>
  <c r="P215" i="165" s="1"/>
  <c r="Q215" i="166" s="1"/>
  <c r="N134" i="165"/>
  <c r="O134" i="165" s="1"/>
  <c r="P134" i="165" s="1"/>
  <c r="Q134" i="166" s="1"/>
  <c r="N103" i="165"/>
  <c r="O103" i="165" s="1"/>
  <c r="P103" i="165" s="1"/>
  <c r="Q103" i="166" s="1"/>
  <c r="N115" i="165"/>
  <c r="O115" i="165" s="1"/>
  <c r="P115" i="165" s="1"/>
  <c r="Q115" i="166" s="1"/>
  <c r="N95" i="165"/>
  <c r="O95" i="165" s="1"/>
  <c r="P95" i="165" s="1"/>
  <c r="Q95" i="166" s="1"/>
  <c r="N77" i="165"/>
  <c r="O77" i="165" s="1"/>
  <c r="P77" i="165" s="1"/>
  <c r="Q77" i="166" s="1"/>
  <c r="N39" i="165"/>
  <c r="O39" i="165" s="1"/>
  <c r="P39" i="165" s="1"/>
  <c r="Q39" i="166" s="1"/>
  <c r="N140" i="165"/>
  <c r="O140" i="165" s="1"/>
  <c r="P140" i="165" s="1"/>
  <c r="Q140" i="166" s="1"/>
  <c r="N187" i="165"/>
  <c r="O187" i="165" s="1"/>
  <c r="P187" i="165" s="1"/>
  <c r="Q187" i="166" s="1"/>
  <c r="N252" i="165"/>
  <c r="O252" i="165" s="1"/>
  <c r="P252" i="165" s="1"/>
  <c r="Q252" i="166" s="1"/>
  <c r="N59" i="165"/>
  <c r="O59" i="165" s="1"/>
  <c r="P59" i="165" s="1"/>
  <c r="Q59" i="166" s="1"/>
  <c r="N119" i="165"/>
  <c r="O119" i="165" s="1"/>
  <c r="P119" i="165" s="1"/>
  <c r="Q119" i="166" s="1"/>
  <c r="N150" i="165"/>
  <c r="O150" i="165" s="1"/>
  <c r="P150" i="165" s="1"/>
  <c r="Q150" i="166" s="1"/>
  <c r="N212" i="165"/>
  <c r="O212" i="165" s="1"/>
  <c r="P212" i="165" s="1"/>
  <c r="Q212" i="166" s="1"/>
  <c r="N93" i="165"/>
  <c r="O93" i="165" s="1"/>
  <c r="P93" i="165" s="1"/>
  <c r="Q93" i="166" s="1"/>
  <c r="N74" i="165"/>
  <c r="O74" i="165" s="1"/>
  <c r="P74" i="165" s="1"/>
  <c r="Q74" i="166" s="1"/>
  <c r="N208" i="165"/>
  <c r="O208" i="165" s="1"/>
  <c r="P208" i="165" s="1"/>
  <c r="Q208" i="166" s="1"/>
  <c r="N66" i="165"/>
  <c r="O66" i="165" s="1"/>
  <c r="P66" i="165" s="1"/>
  <c r="Q66" i="166" s="1"/>
  <c r="N54" i="165"/>
  <c r="O54" i="165" s="1"/>
  <c r="P54" i="165" s="1"/>
  <c r="Q54" i="166" s="1"/>
  <c r="N22" i="165"/>
  <c r="O22" i="165" s="1"/>
  <c r="P22" i="165" s="1"/>
  <c r="Q22" i="166" s="1"/>
  <c r="N188" i="165"/>
  <c r="O188" i="165" s="1"/>
  <c r="P188" i="165" s="1"/>
  <c r="Q188" i="166" s="1"/>
  <c r="N197" i="165"/>
  <c r="O197" i="165" s="1"/>
  <c r="P197" i="165" s="1"/>
  <c r="Q197" i="166" s="1"/>
  <c r="N198" i="165"/>
  <c r="O198" i="165" s="1"/>
  <c r="P198" i="165" s="1"/>
  <c r="Q198" i="166" s="1"/>
  <c r="N58" i="165"/>
  <c r="O58" i="165" s="1"/>
  <c r="P58" i="165" s="1"/>
  <c r="Q58" i="166" s="1"/>
  <c r="N122" i="165"/>
  <c r="O122" i="165" s="1"/>
  <c r="P122" i="165" s="1"/>
  <c r="Q122" i="166" s="1"/>
  <c r="N53" i="165"/>
  <c r="O53" i="165" s="1"/>
  <c r="P53" i="165" s="1"/>
  <c r="Q53" i="166" s="1"/>
  <c r="N174" i="165"/>
  <c r="O174" i="165" s="1"/>
  <c r="P174" i="165" s="1"/>
  <c r="Q174" i="166" s="1"/>
  <c r="N201" i="165"/>
  <c r="O201" i="165" s="1"/>
  <c r="P201" i="165" s="1"/>
  <c r="Q201" i="166" s="1"/>
  <c r="N170" i="165"/>
  <c r="O170" i="165" s="1"/>
  <c r="P170" i="165" s="1"/>
  <c r="Q170" i="166" s="1"/>
  <c r="N112" i="165"/>
  <c r="O112" i="165" s="1"/>
  <c r="P112" i="165" s="1"/>
  <c r="Q112" i="166" s="1"/>
  <c r="N42" i="165"/>
  <c r="O42" i="165" s="1"/>
  <c r="P42" i="165" s="1"/>
  <c r="Q42" i="166" s="1"/>
  <c r="N81" i="165"/>
  <c r="O81" i="165" s="1"/>
  <c r="P81" i="165" s="1"/>
  <c r="Q81" i="166" s="1"/>
  <c r="N43" i="165"/>
  <c r="O43" i="165" s="1"/>
  <c r="P43" i="165" s="1"/>
  <c r="Q43" i="166" s="1"/>
  <c r="N51" i="165"/>
  <c r="O51" i="165" s="1"/>
  <c r="P51" i="165" s="1"/>
  <c r="Q51" i="166" s="1"/>
  <c r="N108" i="165"/>
  <c r="O108" i="165" s="1"/>
  <c r="P108" i="165" s="1"/>
  <c r="Q108" i="166" s="1"/>
  <c r="N87" i="165"/>
  <c r="O87" i="165" s="1"/>
  <c r="P87" i="165" s="1"/>
  <c r="Q87" i="166" s="1"/>
  <c r="N210" i="165"/>
  <c r="O210" i="165" s="1"/>
  <c r="P210" i="165" s="1"/>
  <c r="Q210" i="166" s="1"/>
  <c r="N143" i="165"/>
  <c r="O143" i="165" s="1"/>
  <c r="P143" i="165" s="1"/>
  <c r="Q143" i="166" s="1"/>
  <c r="N261" i="165"/>
  <c r="O261" i="165" s="1"/>
  <c r="P261" i="165" s="1"/>
  <c r="Q261" i="166" s="1"/>
  <c r="N35" i="165"/>
  <c r="O35" i="165" s="1"/>
  <c r="P35" i="165" s="1"/>
  <c r="Q35" i="166" s="1"/>
  <c r="N235" i="165"/>
  <c r="O235" i="165" s="1"/>
  <c r="P235" i="165" s="1"/>
  <c r="Q235" i="166" s="1"/>
  <c r="N202" i="165"/>
  <c r="O202" i="165" s="1"/>
  <c r="P202" i="165" s="1"/>
  <c r="Q202" i="166" s="1"/>
  <c r="N251" i="165"/>
  <c r="O251" i="165" s="1"/>
  <c r="P251" i="165" s="1"/>
  <c r="Q251" i="166" s="1"/>
  <c r="N179" i="165"/>
  <c r="O179" i="165" s="1"/>
  <c r="P179" i="165" s="1"/>
  <c r="Q179" i="166" s="1"/>
  <c r="N250" i="165"/>
  <c r="O250" i="165" s="1"/>
  <c r="P250" i="165" s="1"/>
  <c r="Q250" i="166" s="1"/>
  <c r="N107" i="165"/>
  <c r="O107" i="165" s="1"/>
  <c r="P107" i="165" s="1"/>
  <c r="Q107" i="166" s="1"/>
  <c r="N257" i="165"/>
  <c r="O257" i="165" s="1"/>
  <c r="P257" i="165" s="1"/>
  <c r="Q257" i="166" s="1"/>
  <c r="N68" i="165"/>
  <c r="O68" i="165" s="1"/>
  <c r="P68" i="165" s="1"/>
  <c r="Q68" i="166" s="1"/>
  <c r="N80" i="165"/>
  <c r="O80" i="165" s="1"/>
  <c r="P80" i="165" s="1"/>
  <c r="Q80" i="166" s="1"/>
  <c r="N181" i="165"/>
  <c r="O181" i="165" s="1"/>
  <c r="P181" i="165" s="1"/>
  <c r="Q181" i="166" s="1"/>
  <c r="N28" i="165"/>
  <c r="O28" i="165" s="1"/>
  <c r="P28" i="165" s="1"/>
  <c r="Q28" i="166" s="1"/>
  <c r="N157" i="165"/>
  <c r="O157" i="165" s="1"/>
  <c r="P157" i="165" s="1"/>
  <c r="Q157" i="166" s="1"/>
  <c r="N104" i="165"/>
  <c r="O104" i="165" s="1"/>
  <c r="P104" i="165" s="1"/>
  <c r="Q104" i="166" s="1"/>
  <c r="N153" i="165"/>
  <c r="O153" i="165" s="1"/>
  <c r="P153" i="165" s="1"/>
  <c r="Q153" i="166" s="1"/>
  <c r="N190" i="165"/>
  <c r="O190" i="165" s="1"/>
  <c r="P190" i="165" s="1"/>
  <c r="Q190" i="166" s="1"/>
  <c r="N234" i="165"/>
  <c r="O234" i="165" s="1"/>
  <c r="P234" i="165" s="1"/>
  <c r="Q234" i="166" s="1"/>
  <c r="N44" i="165"/>
  <c r="O44" i="165" s="1"/>
  <c r="P44" i="165" s="1"/>
  <c r="Q44" i="166" s="1"/>
  <c r="N248" i="165"/>
  <c r="O248" i="165" s="1"/>
  <c r="P248" i="165" s="1"/>
  <c r="Q248" i="166" s="1"/>
  <c r="N246" i="165"/>
  <c r="O246" i="165" s="1"/>
  <c r="P246" i="165" s="1"/>
  <c r="Q246" i="166" s="1"/>
  <c r="N238" i="165"/>
  <c r="O238" i="165" s="1"/>
  <c r="P238" i="165" s="1"/>
  <c r="Q238" i="166" s="1"/>
  <c r="N213" i="165"/>
  <c r="O213" i="165" s="1"/>
  <c r="P213" i="165" s="1"/>
  <c r="Q213" i="166" s="1"/>
  <c r="N132" i="165"/>
  <c r="O132" i="165" s="1"/>
  <c r="P132" i="165" s="1"/>
  <c r="Q132" i="166" s="1"/>
  <c r="N259" i="165"/>
  <c r="O259" i="165" s="1"/>
  <c r="P259" i="165" s="1"/>
  <c r="Q259" i="166" s="1"/>
  <c r="N205" i="165"/>
  <c r="O205" i="165" s="1"/>
  <c r="P205" i="165" s="1"/>
  <c r="Q205" i="166" s="1"/>
  <c r="N128" i="165"/>
  <c r="O128" i="165" s="1"/>
  <c r="P128" i="165" s="1"/>
  <c r="Q128" i="166" s="1"/>
  <c r="N237" i="165"/>
  <c r="O237" i="165" s="1"/>
  <c r="P237" i="165" s="1"/>
  <c r="Q237" i="166" s="1"/>
  <c r="N254" i="165"/>
  <c r="O254" i="165" s="1"/>
  <c r="P254" i="165" s="1"/>
  <c r="Q254" i="166" s="1"/>
  <c r="N182" i="165"/>
  <c r="O182" i="165" s="1"/>
  <c r="P182" i="165" s="1"/>
  <c r="Q182" i="166" s="1"/>
  <c r="N116" i="165"/>
  <c r="O116" i="165" s="1"/>
  <c r="P116" i="165" s="1"/>
  <c r="Q116" i="166" s="1"/>
  <c r="N72" i="165"/>
  <c r="O72" i="165" s="1"/>
  <c r="P72" i="165" s="1"/>
  <c r="Q72" i="166" s="1"/>
  <c r="N67" i="165"/>
  <c r="O67" i="165" s="1"/>
  <c r="P67" i="165" s="1"/>
  <c r="Q67" i="166" s="1"/>
  <c r="N265" i="165"/>
  <c r="O265" i="165" s="1"/>
  <c r="P265" i="165" s="1"/>
  <c r="Q265" i="166" s="1"/>
  <c r="N149" i="165"/>
  <c r="O149" i="165" s="1"/>
  <c r="P149" i="165" s="1"/>
  <c r="Q149" i="166" s="1"/>
  <c r="N264" i="165"/>
  <c r="O264" i="165" s="1"/>
  <c r="P264" i="165" s="1"/>
  <c r="Q264" i="166" s="1"/>
  <c r="N226" i="165"/>
  <c r="O226" i="165" s="1"/>
  <c r="P226" i="165" s="1"/>
  <c r="Q226" i="166" s="1"/>
  <c r="N88" i="165"/>
  <c r="O88" i="165" s="1"/>
  <c r="P88" i="165" s="1"/>
  <c r="Q88" i="166" s="1"/>
  <c r="N260" i="165"/>
  <c r="O260" i="165" s="1"/>
  <c r="P260" i="165" s="1"/>
  <c r="Q260" i="166" s="1"/>
  <c r="N242" i="165"/>
  <c r="O242" i="165" s="1"/>
  <c r="P242" i="165" s="1"/>
  <c r="Q242" i="166" s="1"/>
  <c r="N194" i="165"/>
  <c r="O194" i="165" s="1"/>
  <c r="P194" i="165" s="1"/>
  <c r="Q194" i="166" s="1"/>
  <c r="N123" i="165"/>
  <c r="O123" i="165" s="1"/>
  <c r="P123" i="165" s="1"/>
  <c r="Q123" i="166" s="1"/>
  <c r="N147" i="165"/>
  <c r="O147" i="165" s="1"/>
  <c r="P147" i="165" s="1"/>
  <c r="Q147" i="166" s="1"/>
  <c r="N243" i="165"/>
  <c r="O243" i="165" s="1"/>
  <c r="P243" i="165" s="1"/>
  <c r="Q243" i="166" s="1"/>
  <c r="N57" i="165"/>
  <c r="O57" i="165" s="1"/>
  <c r="P57" i="165" s="1"/>
  <c r="Q57" i="166" s="1"/>
  <c r="N186" i="165"/>
  <c r="O186" i="165" s="1"/>
  <c r="P186" i="165" s="1"/>
  <c r="Q186" i="166" s="1"/>
  <c r="N100" i="165"/>
  <c r="O100" i="165" s="1"/>
  <c r="P100" i="165" s="1"/>
  <c r="Q100" i="166" s="1"/>
  <c r="N173" i="165"/>
  <c r="O173" i="165" s="1"/>
  <c r="P173" i="165" s="1"/>
  <c r="Q173" i="166" s="1"/>
  <c r="N169" i="165"/>
  <c r="O169" i="165" s="1"/>
  <c r="P169" i="165" s="1"/>
  <c r="Q169" i="166" s="1"/>
  <c r="N19" i="165"/>
  <c r="O19" i="165" s="1"/>
  <c r="P19" i="165" s="1"/>
  <c r="Q19" i="166" s="1"/>
  <c r="N203" i="165"/>
  <c r="O203" i="165" s="1"/>
  <c r="P203" i="165" s="1"/>
  <c r="Q203" i="166" s="1"/>
  <c r="N37" i="165"/>
  <c r="O37" i="165" s="1"/>
  <c r="P37" i="165" s="1"/>
  <c r="Q37" i="166" s="1"/>
  <c r="N227" i="165"/>
  <c r="O227" i="165" s="1"/>
  <c r="P227" i="165" s="1"/>
  <c r="Q227" i="166" s="1"/>
  <c r="N49" i="165"/>
  <c r="O49" i="165" s="1"/>
  <c r="P49" i="165" s="1"/>
  <c r="Q49" i="166" s="1"/>
  <c r="N154" i="165"/>
  <c r="O154" i="165" s="1"/>
  <c r="P154" i="165" s="1"/>
  <c r="Q154" i="166" s="1"/>
  <c r="N221" i="165"/>
  <c r="O221" i="165" s="1"/>
  <c r="P221" i="165" s="1"/>
  <c r="Q221" i="166" s="1"/>
  <c r="N136" i="165"/>
  <c r="O136" i="165" s="1"/>
  <c r="P136" i="165" s="1"/>
  <c r="Q136" i="166" s="1"/>
  <c r="N36" i="165"/>
  <c r="O36" i="165" s="1"/>
  <c r="P36" i="165" s="1"/>
  <c r="Q36" i="166" s="1"/>
  <c r="N217" i="165"/>
  <c r="O217" i="165" s="1"/>
  <c r="P217" i="165" s="1"/>
  <c r="Q217" i="166" s="1"/>
  <c r="N56" i="165"/>
  <c r="O56" i="165" s="1"/>
  <c r="P56" i="165" s="1"/>
  <c r="Q56" i="166" s="1"/>
  <c r="N245" i="165"/>
  <c r="O245" i="165" s="1"/>
  <c r="P245" i="165" s="1"/>
  <c r="Q245" i="166" s="1"/>
  <c r="N253" i="165"/>
  <c r="O253" i="165" s="1"/>
  <c r="P253" i="165" s="1"/>
  <c r="Q253" i="166" s="1"/>
  <c r="N178" i="165"/>
  <c r="O178" i="165" s="1"/>
  <c r="P178" i="165" s="1"/>
  <c r="Q178" i="166" s="1"/>
  <c r="N225" i="165"/>
  <c r="O225" i="165" s="1"/>
  <c r="P225" i="165" s="1"/>
  <c r="Q225" i="166" s="1"/>
  <c r="N52" i="165"/>
  <c r="O52" i="165" s="1"/>
  <c r="P52" i="165" s="1"/>
  <c r="Q52" i="166" s="1"/>
  <c r="N31" i="165"/>
  <c r="O31" i="165" s="1"/>
  <c r="P31" i="165" s="1"/>
  <c r="Q31" i="166" s="1"/>
  <c r="N249" i="165"/>
  <c r="O249" i="165" s="1"/>
  <c r="P249" i="165" s="1"/>
  <c r="Q249" i="166" s="1"/>
  <c r="N64" i="165"/>
  <c r="O64" i="165" s="1"/>
  <c r="P64" i="165" s="1"/>
  <c r="Q64" i="166" s="1"/>
  <c r="N20" i="165"/>
  <c r="O20" i="165" s="1"/>
  <c r="P20" i="165" s="1"/>
  <c r="Q20" i="166" s="1"/>
  <c r="N193" i="165"/>
  <c r="O193" i="165" s="1"/>
  <c r="P193" i="165" s="1"/>
  <c r="Q193" i="166" s="1"/>
  <c r="N48" i="165"/>
  <c r="O48" i="165" s="1"/>
  <c r="P48" i="165" s="1"/>
  <c r="Q48" i="166" s="1"/>
  <c r="N76" i="165"/>
  <c r="O76" i="165" s="1"/>
  <c r="P76" i="165" s="1"/>
  <c r="Q76" i="166" s="1"/>
  <c r="N233" i="165"/>
  <c r="O233" i="165" s="1"/>
  <c r="P233" i="165" s="1"/>
  <c r="Q233" i="166" s="1"/>
  <c r="N214" i="165"/>
  <c r="O214" i="165" s="1"/>
  <c r="P214" i="165" s="1"/>
  <c r="Q214" i="166" s="1"/>
  <c r="N244" i="165"/>
  <c r="O244" i="165" s="1"/>
  <c r="P244" i="165" s="1"/>
  <c r="Q244" i="166" s="1"/>
  <c r="N230" i="165"/>
  <c r="O230" i="165" s="1"/>
  <c r="P230" i="165" s="1"/>
  <c r="Q230" i="166" s="1"/>
  <c r="N222" i="165"/>
  <c r="O222" i="165" s="1"/>
  <c r="P222" i="165" s="1"/>
  <c r="Q222" i="166" s="1"/>
  <c r="N256" i="165"/>
  <c r="O256" i="165" s="1"/>
  <c r="P256" i="165" s="1"/>
  <c r="Q256" i="166" s="1"/>
  <c r="N218" i="165"/>
  <c r="O218" i="165" s="1"/>
  <c r="P218" i="165" s="1"/>
  <c r="Q218" i="166" s="1"/>
  <c r="N83" i="165"/>
  <c r="O83" i="165" s="1"/>
  <c r="P83" i="165" s="1"/>
  <c r="Q83" i="166" s="1"/>
  <c r="N211" i="165"/>
  <c r="O211" i="165" s="1"/>
  <c r="P211" i="165" s="1"/>
  <c r="Q211" i="166" s="1"/>
  <c r="N41" i="165"/>
  <c r="O41" i="165" s="1"/>
  <c r="P41" i="165" s="1"/>
  <c r="Q41" i="166" s="1"/>
  <c r="N161" i="165"/>
  <c r="O161" i="165" s="1"/>
  <c r="P161" i="165" s="1"/>
  <c r="Q161" i="166" s="1"/>
  <c r="N171" i="165"/>
  <c r="O171" i="165" s="1"/>
  <c r="P171" i="165" s="1"/>
  <c r="Q171" i="166" s="1"/>
  <c r="N146" i="165"/>
  <c r="O146" i="165" s="1"/>
  <c r="P146" i="165" s="1"/>
  <c r="Q146" i="166" s="1"/>
  <c r="N71" i="165"/>
  <c r="O71" i="165" s="1"/>
  <c r="P71" i="165" s="1"/>
  <c r="Q71" i="166" s="1"/>
  <c r="N195" i="165"/>
  <c r="O195" i="165" s="1"/>
  <c r="P195" i="165" s="1"/>
  <c r="Q195" i="166" s="1"/>
  <c r="N33" i="165"/>
  <c r="O33" i="165" s="1"/>
  <c r="P33" i="165" s="1"/>
  <c r="Q33" i="166" s="1"/>
  <c r="N189" i="165"/>
  <c r="O189" i="165" s="1"/>
  <c r="P189" i="165" s="1"/>
  <c r="Q189" i="166" s="1"/>
  <c r="N120" i="165"/>
  <c r="O120" i="165" s="1"/>
  <c r="P120" i="165" s="1"/>
  <c r="Q120" i="166" s="1"/>
  <c r="N162" i="165"/>
  <c r="O162" i="165" s="1"/>
  <c r="P162" i="165" s="1"/>
  <c r="Q162" i="166" s="1"/>
  <c r="N206" i="165"/>
  <c r="O206" i="165" s="1"/>
  <c r="P206" i="165" s="1"/>
  <c r="Q206" i="166" s="1"/>
  <c r="N96" i="165"/>
  <c r="O96" i="165" s="1"/>
  <c r="P96" i="165" s="1"/>
  <c r="Q96" i="166" s="1"/>
  <c r="N166" i="165"/>
  <c r="O166" i="165" s="1"/>
  <c r="P166" i="165" s="1"/>
  <c r="Q166" i="166" s="1"/>
  <c r="N158" i="165"/>
  <c r="O158" i="165" s="1"/>
  <c r="P158" i="165" s="1"/>
  <c r="Q158" i="166" s="1"/>
  <c r="N185" i="165"/>
  <c r="O185" i="165" s="1"/>
  <c r="P185" i="165" s="1"/>
  <c r="Q185" i="166" s="1"/>
  <c r="N32" i="165"/>
  <c r="O32" i="165" s="1"/>
  <c r="P32" i="165" s="1"/>
  <c r="Q32" i="166" s="1"/>
  <c r="N84" i="165"/>
  <c r="O84" i="165" s="1"/>
  <c r="P84" i="165" s="1"/>
  <c r="Q84" i="166" s="1"/>
  <c r="N16" i="165"/>
  <c r="O16" i="165" s="1"/>
  <c r="P16" i="165" s="1"/>
  <c r="Q16" i="166" s="1"/>
  <c r="Q266" i="165" l="1"/>
  <c r="Q267" i="165" s="1"/>
  <c r="E267" i="166" s="1"/>
  <c r="I13" i="168"/>
  <c r="S267" i="165" l="1"/>
  <c r="AH267" i="166"/>
  <c r="O267" i="166"/>
  <c r="N251" i="166" l="1"/>
  <c r="O251" i="166" s="1"/>
  <c r="P251" i="166" s="1"/>
  <c r="Q251" i="167" s="1"/>
  <c r="N259" i="166"/>
  <c r="O259" i="166" s="1"/>
  <c r="P259" i="166" s="1"/>
  <c r="Q259" i="167" s="1"/>
  <c r="N162" i="166"/>
  <c r="O162" i="166" s="1"/>
  <c r="P162" i="166" s="1"/>
  <c r="Q162" i="167" s="1"/>
  <c r="N71" i="166"/>
  <c r="O71" i="166" s="1"/>
  <c r="P71" i="166" s="1"/>
  <c r="Q71" i="167" s="1"/>
  <c r="N43" i="166"/>
  <c r="O43" i="166" s="1"/>
  <c r="P43" i="166" s="1"/>
  <c r="Q43" i="167" s="1"/>
  <c r="N94" i="166"/>
  <c r="O94" i="166" s="1"/>
  <c r="P94" i="166" s="1"/>
  <c r="Q94" i="167" s="1"/>
  <c r="N131" i="166"/>
  <c r="O131" i="166" s="1"/>
  <c r="P131" i="166" s="1"/>
  <c r="Q131" i="167" s="1"/>
  <c r="N223" i="166"/>
  <c r="O223" i="166" s="1"/>
  <c r="P223" i="166" s="1"/>
  <c r="Q223" i="167" s="1"/>
  <c r="N75" i="166"/>
  <c r="O75" i="166" s="1"/>
  <c r="P75" i="166" s="1"/>
  <c r="Q75" i="167" s="1"/>
  <c r="N114" i="166"/>
  <c r="O114" i="166" s="1"/>
  <c r="P114" i="166" s="1"/>
  <c r="Q114" i="167" s="1"/>
  <c r="N135" i="166"/>
  <c r="O135" i="166" s="1"/>
  <c r="P135" i="166" s="1"/>
  <c r="Q135" i="167" s="1"/>
  <c r="N70" i="166"/>
  <c r="O70" i="166" s="1"/>
  <c r="P70" i="166" s="1"/>
  <c r="Q70" i="167" s="1"/>
  <c r="N181" i="166"/>
  <c r="O181" i="166" s="1"/>
  <c r="P181" i="166" s="1"/>
  <c r="Q181" i="167" s="1"/>
  <c r="N51" i="166"/>
  <c r="O51" i="166" s="1"/>
  <c r="P51" i="166" s="1"/>
  <c r="Q51" i="167" s="1"/>
  <c r="N83" i="166"/>
  <c r="O83" i="166" s="1"/>
  <c r="P83" i="166" s="1"/>
  <c r="Q83" i="167" s="1"/>
  <c r="N246" i="166"/>
  <c r="O246" i="166" s="1"/>
  <c r="P246" i="166" s="1"/>
  <c r="Q246" i="167" s="1"/>
  <c r="N239" i="166"/>
  <c r="O239" i="166" s="1"/>
  <c r="P239" i="166" s="1"/>
  <c r="Q239" i="167" s="1"/>
  <c r="N154" i="166"/>
  <c r="O154" i="166" s="1"/>
  <c r="P154" i="166" s="1"/>
  <c r="Q154" i="167" s="1"/>
  <c r="N182" i="166"/>
  <c r="O182" i="166" s="1"/>
  <c r="P182" i="166" s="1"/>
  <c r="Q182" i="167" s="1"/>
  <c r="N95" i="166"/>
  <c r="O95" i="166" s="1"/>
  <c r="P95" i="166" s="1"/>
  <c r="Q95" i="167" s="1"/>
  <c r="N82" i="166"/>
  <c r="O82" i="166" s="1"/>
  <c r="P82" i="166" s="1"/>
  <c r="Q82" i="167" s="1"/>
  <c r="N250" i="166"/>
  <c r="O250" i="166" s="1"/>
  <c r="P250" i="166" s="1"/>
  <c r="Q250" i="167" s="1"/>
  <c r="N159" i="166"/>
  <c r="O159" i="166" s="1"/>
  <c r="P159" i="166" s="1"/>
  <c r="Q159" i="167" s="1"/>
  <c r="N144" i="166"/>
  <c r="O144" i="166" s="1"/>
  <c r="P144" i="166" s="1"/>
  <c r="Q144" i="167" s="1"/>
  <c r="N190" i="166"/>
  <c r="O190" i="166" s="1"/>
  <c r="P190" i="166" s="1"/>
  <c r="Q190" i="167" s="1"/>
  <c r="N132" i="166"/>
  <c r="O132" i="166" s="1"/>
  <c r="P132" i="166" s="1"/>
  <c r="Q132" i="167" s="1"/>
  <c r="N156" i="166"/>
  <c r="O156" i="166" s="1"/>
  <c r="P156" i="166" s="1"/>
  <c r="Q156" i="167" s="1"/>
  <c r="N109" i="166"/>
  <c r="O109" i="166" s="1"/>
  <c r="P109" i="166" s="1"/>
  <c r="Q109" i="167" s="1"/>
  <c r="N35" i="166"/>
  <c r="O35" i="166" s="1"/>
  <c r="P35" i="166" s="1"/>
  <c r="Q35" i="167" s="1"/>
  <c r="N88" i="166"/>
  <c r="O88" i="166" s="1"/>
  <c r="P88" i="166" s="1"/>
  <c r="Q88" i="167" s="1"/>
  <c r="N59" i="166"/>
  <c r="O59" i="166" s="1"/>
  <c r="P59" i="166" s="1"/>
  <c r="Q59" i="167" s="1"/>
  <c r="N67" i="166"/>
  <c r="O67" i="166" s="1"/>
  <c r="P67" i="166" s="1"/>
  <c r="Q67" i="167" s="1"/>
  <c r="N99" i="166"/>
  <c r="O99" i="166" s="1"/>
  <c r="P99" i="166" s="1"/>
  <c r="Q99" i="167" s="1"/>
  <c r="N262" i="166"/>
  <c r="O262" i="166" s="1"/>
  <c r="P262" i="166" s="1"/>
  <c r="Q262" i="167" s="1"/>
  <c r="N235" i="166"/>
  <c r="O235" i="166" s="1"/>
  <c r="P235" i="166" s="1"/>
  <c r="Q235" i="167" s="1"/>
  <c r="N138" i="166"/>
  <c r="O138" i="166" s="1"/>
  <c r="P138" i="166" s="1"/>
  <c r="Q138" i="167" s="1"/>
  <c r="N39" i="166"/>
  <c r="O39" i="166" s="1"/>
  <c r="P39" i="166" s="1"/>
  <c r="Q39" i="167" s="1"/>
  <c r="N79" i="166"/>
  <c r="O79" i="166" s="1"/>
  <c r="P79" i="166" s="1"/>
  <c r="Q79" i="167" s="1"/>
  <c r="N167" i="166"/>
  <c r="O167" i="166" s="1"/>
  <c r="P167" i="166" s="1"/>
  <c r="Q167" i="167" s="1"/>
  <c r="N34" i="166"/>
  <c r="O34" i="166" s="1"/>
  <c r="P34" i="166" s="1"/>
  <c r="Q34" i="167" s="1"/>
  <c r="N49" i="166"/>
  <c r="O49" i="166" s="1"/>
  <c r="P49" i="166" s="1"/>
  <c r="Q49" i="167" s="1"/>
  <c r="N108" i="166"/>
  <c r="O108" i="166" s="1"/>
  <c r="P108" i="166" s="1"/>
  <c r="Q108" i="167" s="1"/>
  <c r="N106" i="166"/>
  <c r="O106" i="166" s="1"/>
  <c r="P106" i="166" s="1"/>
  <c r="Q106" i="167" s="1"/>
  <c r="N113" i="166"/>
  <c r="O113" i="166" s="1"/>
  <c r="P113" i="166" s="1"/>
  <c r="Q113" i="167" s="1"/>
  <c r="N104" i="166"/>
  <c r="O104" i="166" s="1"/>
  <c r="P104" i="166" s="1"/>
  <c r="Q104" i="167" s="1"/>
  <c r="N86" i="166"/>
  <c r="O86" i="166" s="1"/>
  <c r="P86" i="166" s="1"/>
  <c r="Q86" i="167" s="1"/>
  <c r="N118" i="166"/>
  <c r="O118" i="166" s="1"/>
  <c r="P118" i="166" s="1"/>
  <c r="Q118" i="167" s="1"/>
  <c r="N150" i="166"/>
  <c r="O150" i="166" s="1"/>
  <c r="P150" i="166" s="1"/>
  <c r="Q150" i="167" s="1"/>
  <c r="N103" i="166"/>
  <c r="O103" i="166" s="1"/>
  <c r="P103" i="166" s="1"/>
  <c r="Q103" i="167" s="1"/>
  <c r="N90" i="166"/>
  <c r="O90" i="166" s="1"/>
  <c r="P90" i="166" s="1"/>
  <c r="Q90" i="167" s="1"/>
  <c r="N66" i="166"/>
  <c r="O66" i="166" s="1"/>
  <c r="P66" i="166" s="1"/>
  <c r="Q66" i="167" s="1"/>
  <c r="N116" i="166"/>
  <c r="O116" i="166" s="1"/>
  <c r="P116" i="166" s="1"/>
  <c r="Q116" i="167" s="1"/>
  <c r="N217" i="166"/>
  <c r="O217" i="166" s="1"/>
  <c r="P217" i="166" s="1"/>
  <c r="Q217" i="167" s="1"/>
  <c r="N125" i="166"/>
  <c r="O125" i="166" s="1"/>
  <c r="P125" i="166" s="1"/>
  <c r="Q125" i="167" s="1"/>
  <c r="N115" i="166"/>
  <c r="O115" i="166" s="1"/>
  <c r="P115" i="166" s="1"/>
  <c r="Q115" i="167" s="1"/>
  <c r="N216" i="166"/>
  <c r="O216" i="166" s="1"/>
  <c r="P216" i="166" s="1"/>
  <c r="Q216" i="167" s="1"/>
  <c r="N219" i="166"/>
  <c r="O219" i="166" s="1"/>
  <c r="P219" i="166" s="1"/>
  <c r="Q219" i="167" s="1"/>
  <c r="N227" i="166"/>
  <c r="O227" i="166" s="1"/>
  <c r="P227" i="166" s="1"/>
  <c r="Q227" i="167" s="1"/>
  <c r="N130" i="166"/>
  <c r="O130" i="166" s="1"/>
  <c r="P130" i="166" s="1"/>
  <c r="Q130" i="167" s="1"/>
  <c r="N31" i="166"/>
  <c r="O31" i="166" s="1"/>
  <c r="P31" i="166" s="1"/>
  <c r="Q31" i="167" s="1"/>
  <c r="N98" i="166"/>
  <c r="O98" i="166" s="1"/>
  <c r="P98" i="166" s="1"/>
  <c r="Q98" i="167" s="1"/>
  <c r="N170" i="166"/>
  <c r="O170" i="166" s="1"/>
  <c r="P170" i="166" s="1"/>
  <c r="Q170" i="167" s="1"/>
  <c r="N199" i="166"/>
  <c r="O199" i="166" s="1"/>
  <c r="P199" i="166" s="1"/>
  <c r="Q199" i="167" s="1"/>
  <c r="N126" i="166"/>
  <c r="O126" i="166" s="1"/>
  <c r="P126" i="166" s="1"/>
  <c r="Q126" i="167" s="1"/>
  <c r="N258" i="166"/>
  <c r="O258" i="166" s="1"/>
  <c r="P258" i="166" s="1"/>
  <c r="Q258" i="167" s="1"/>
  <c r="N160" i="166"/>
  <c r="O160" i="166" s="1"/>
  <c r="P160" i="166" s="1"/>
  <c r="Q160" i="167" s="1"/>
  <c r="N243" i="166"/>
  <c r="O243" i="166" s="1"/>
  <c r="P243" i="166" s="1"/>
  <c r="Q243" i="167" s="1"/>
  <c r="N146" i="166"/>
  <c r="O146" i="166" s="1"/>
  <c r="P146" i="166" s="1"/>
  <c r="Q146" i="167" s="1"/>
  <c r="N47" i="166"/>
  <c r="O47" i="166" s="1"/>
  <c r="P47" i="166" s="1"/>
  <c r="Q47" i="167" s="1"/>
  <c r="N87" i="166"/>
  <c r="O87" i="166" s="1"/>
  <c r="P87" i="166" s="1"/>
  <c r="Q87" i="167" s="1"/>
  <c r="N186" i="166"/>
  <c r="O186" i="166" s="1"/>
  <c r="P186" i="166" s="1"/>
  <c r="Q186" i="167" s="1"/>
  <c r="N143" i="166"/>
  <c r="O143" i="166" s="1"/>
  <c r="P143" i="166" s="1"/>
  <c r="Q143" i="167" s="1"/>
  <c r="N91" i="166"/>
  <c r="O91" i="166" s="1"/>
  <c r="P91" i="166" s="1"/>
  <c r="Q91" i="167" s="1"/>
  <c r="N247" i="166"/>
  <c r="O247" i="166" s="1"/>
  <c r="P247" i="166" s="1"/>
  <c r="Q247" i="167" s="1"/>
  <c r="N166" i="166"/>
  <c r="O166" i="166" s="1"/>
  <c r="P166" i="166" s="1"/>
  <c r="Q166" i="167" s="1"/>
  <c r="N23" i="166"/>
  <c r="O23" i="166" s="1"/>
  <c r="P23" i="166" s="1"/>
  <c r="Q23" i="167" s="1"/>
  <c r="N134" i="166"/>
  <c r="O134" i="166" s="1"/>
  <c r="P134" i="166" s="1"/>
  <c r="Q134" i="167" s="1"/>
  <c r="N38" i="166"/>
  <c r="O38" i="166" s="1"/>
  <c r="P38" i="166" s="1"/>
  <c r="Q38" i="167" s="1"/>
  <c r="N222" i="166"/>
  <c r="O222" i="166" s="1"/>
  <c r="P222" i="166" s="1"/>
  <c r="Q222" i="167" s="1"/>
  <c r="N205" i="166"/>
  <c r="O205" i="166" s="1"/>
  <c r="P205" i="166" s="1"/>
  <c r="Q205" i="167" s="1"/>
  <c r="N50" i="166"/>
  <c r="O50" i="166" s="1"/>
  <c r="P50" i="166" s="1"/>
  <c r="Q50" i="167" s="1"/>
  <c r="N152" i="166"/>
  <c r="O152" i="166" s="1"/>
  <c r="P152" i="166" s="1"/>
  <c r="Q152" i="167" s="1"/>
  <c r="N111" i="166"/>
  <c r="O111" i="166" s="1"/>
  <c r="P111" i="166" s="1"/>
  <c r="Q111" i="167" s="1"/>
  <c r="N178" i="166"/>
  <c r="O178" i="166" s="1"/>
  <c r="P178" i="166" s="1"/>
  <c r="Q178" i="167" s="1"/>
  <c r="N242" i="166"/>
  <c r="O242" i="166" s="1"/>
  <c r="P242" i="166" s="1"/>
  <c r="Q242" i="167" s="1"/>
  <c r="N136" i="166"/>
  <c r="O136" i="166" s="1"/>
  <c r="P136" i="166" s="1"/>
  <c r="Q136" i="167" s="1"/>
  <c r="N17" i="166"/>
  <c r="O17" i="166" s="1"/>
  <c r="P17" i="166" s="1"/>
  <c r="Q17" i="167" s="1"/>
  <c r="N214" i="166"/>
  <c r="O214" i="166" s="1"/>
  <c r="P214" i="166" s="1"/>
  <c r="Q214" i="167" s="1"/>
  <c r="N204" i="166"/>
  <c r="O204" i="166" s="1"/>
  <c r="P204" i="166" s="1"/>
  <c r="Q204" i="167" s="1"/>
  <c r="N41" i="166"/>
  <c r="O41" i="166" s="1"/>
  <c r="P41" i="166" s="1"/>
  <c r="Q41" i="167" s="1"/>
  <c r="N220" i="166"/>
  <c r="O220" i="166" s="1"/>
  <c r="P220" i="166" s="1"/>
  <c r="Q220" i="167" s="1"/>
  <c r="N57" i="166"/>
  <c r="O57" i="166" s="1"/>
  <c r="P57" i="166" s="1"/>
  <c r="Q57" i="167" s="1"/>
  <c r="N121" i="166"/>
  <c r="O121" i="166" s="1"/>
  <c r="P121" i="166" s="1"/>
  <c r="Q121" i="167" s="1"/>
  <c r="N173" i="166"/>
  <c r="O173" i="166" s="1"/>
  <c r="P173" i="166" s="1"/>
  <c r="Q173" i="167" s="1"/>
  <c r="N29" i="166"/>
  <c r="O29" i="166" s="1"/>
  <c r="P29" i="166" s="1"/>
  <c r="Q29" i="167" s="1"/>
  <c r="N179" i="166"/>
  <c r="O179" i="166" s="1"/>
  <c r="P179" i="166" s="1"/>
  <c r="Q179" i="167" s="1"/>
  <c r="N53" i="166"/>
  <c r="O53" i="166" s="1"/>
  <c r="P53" i="166" s="1"/>
  <c r="Q53" i="167" s="1"/>
  <c r="N33" i="166"/>
  <c r="O33" i="166" s="1"/>
  <c r="P33" i="166" s="1"/>
  <c r="Q33" i="167" s="1"/>
  <c r="N157" i="166"/>
  <c r="O157" i="166" s="1"/>
  <c r="P157" i="166" s="1"/>
  <c r="Q157" i="167" s="1"/>
  <c r="N213" i="166"/>
  <c r="O213" i="166" s="1"/>
  <c r="P213" i="166" s="1"/>
  <c r="Q213" i="167" s="1"/>
  <c r="N155" i="166"/>
  <c r="O155" i="166" s="1"/>
  <c r="P155" i="166" s="1"/>
  <c r="Q155" i="167" s="1"/>
  <c r="N117" i="166"/>
  <c r="O117" i="166" s="1"/>
  <c r="P117" i="166" s="1"/>
  <c r="Q117" i="167" s="1"/>
  <c r="N112" i="166"/>
  <c r="O112" i="166" s="1"/>
  <c r="P112" i="166" s="1"/>
  <c r="Q112" i="167" s="1"/>
  <c r="N64" i="166"/>
  <c r="O64" i="166" s="1"/>
  <c r="P64" i="166" s="1"/>
  <c r="Q64" i="167" s="1"/>
  <c r="N89" i="166"/>
  <c r="O89" i="166" s="1"/>
  <c r="P89" i="166" s="1"/>
  <c r="Q89" i="167" s="1"/>
  <c r="N264" i="166"/>
  <c r="O264" i="166" s="1"/>
  <c r="P264" i="166" s="1"/>
  <c r="Q264" i="167" s="1"/>
  <c r="N207" i="166"/>
  <c r="O207" i="166" s="1"/>
  <c r="P207" i="166" s="1"/>
  <c r="Q207" i="167" s="1"/>
  <c r="N56" i="166"/>
  <c r="O56" i="166" s="1"/>
  <c r="P56" i="166" s="1"/>
  <c r="Q56" i="167" s="1"/>
  <c r="N203" i="166"/>
  <c r="O203" i="166" s="1"/>
  <c r="P203" i="166" s="1"/>
  <c r="Q203" i="167" s="1"/>
  <c r="N249" i="166"/>
  <c r="O249" i="166" s="1"/>
  <c r="P249" i="166" s="1"/>
  <c r="Q249" i="167" s="1"/>
  <c r="N102" i="166"/>
  <c r="O102" i="166" s="1"/>
  <c r="P102" i="166" s="1"/>
  <c r="Q102" i="167" s="1"/>
  <c r="N231" i="166"/>
  <c r="O231" i="166" s="1"/>
  <c r="P231" i="166" s="1"/>
  <c r="Q231" i="167" s="1"/>
  <c r="N158" i="166"/>
  <c r="O158" i="166" s="1"/>
  <c r="P158" i="166" s="1"/>
  <c r="Q158" i="167" s="1"/>
  <c r="N63" i="166"/>
  <c r="O63" i="166" s="1"/>
  <c r="P63" i="166" s="1"/>
  <c r="Q63" i="167" s="1"/>
  <c r="N174" i="166"/>
  <c r="O174" i="166" s="1"/>
  <c r="P174" i="166" s="1"/>
  <c r="Q174" i="167" s="1"/>
  <c r="N232" i="166"/>
  <c r="O232" i="166" s="1"/>
  <c r="P232" i="166" s="1"/>
  <c r="Q232" i="167" s="1"/>
  <c r="N177" i="166"/>
  <c r="O177" i="166" s="1"/>
  <c r="P177" i="166" s="1"/>
  <c r="Q177" i="167" s="1"/>
  <c r="N165" i="166"/>
  <c r="O165" i="166" s="1"/>
  <c r="P165" i="166" s="1"/>
  <c r="Q165" i="167" s="1"/>
  <c r="N172" i="166"/>
  <c r="O172" i="166" s="1"/>
  <c r="P172" i="166" s="1"/>
  <c r="Q172" i="167" s="1"/>
  <c r="N218" i="166"/>
  <c r="O218" i="166" s="1"/>
  <c r="P218" i="166" s="1"/>
  <c r="Q218" i="167" s="1"/>
  <c r="N81" i="166"/>
  <c r="O81" i="166" s="1"/>
  <c r="P81" i="166" s="1"/>
  <c r="Q81" i="167" s="1"/>
  <c r="N237" i="166"/>
  <c r="O237" i="166" s="1"/>
  <c r="P237" i="166" s="1"/>
  <c r="Q237" i="167" s="1"/>
  <c r="N228" i="166"/>
  <c r="O228" i="166" s="1"/>
  <c r="P228" i="166" s="1"/>
  <c r="Q228" i="167" s="1"/>
  <c r="N18" i="166"/>
  <c r="O18" i="166" s="1"/>
  <c r="P18" i="166" s="1"/>
  <c r="Q18" i="167" s="1"/>
  <c r="N133" i="166"/>
  <c r="O133" i="166" s="1"/>
  <c r="P133" i="166" s="1"/>
  <c r="Q133" i="167" s="1"/>
  <c r="N123" i="166"/>
  <c r="O123" i="166" s="1"/>
  <c r="P123" i="166" s="1"/>
  <c r="Q123" i="167" s="1"/>
  <c r="N184" i="166"/>
  <c r="O184" i="166" s="1"/>
  <c r="P184" i="166" s="1"/>
  <c r="Q184" i="167" s="1"/>
  <c r="N221" i="166"/>
  <c r="O221" i="166" s="1"/>
  <c r="P221" i="166" s="1"/>
  <c r="Q221" i="167" s="1"/>
  <c r="N230" i="166"/>
  <c r="O230" i="166" s="1"/>
  <c r="P230" i="166" s="1"/>
  <c r="Q230" i="167" s="1"/>
  <c r="N168" i="166"/>
  <c r="O168" i="166" s="1"/>
  <c r="P168" i="166" s="1"/>
  <c r="Q168" i="167" s="1"/>
  <c r="N180" i="166"/>
  <c r="O180" i="166" s="1"/>
  <c r="P180" i="166" s="1"/>
  <c r="Q180" i="167" s="1"/>
  <c r="N202" i="166"/>
  <c r="O202" i="166" s="1"/>
  <c r="P202" i="166" s="1"/>
  <c r="Q202" i="167" s="1"/>
  <c r="N37" i="166"/>
  <c r="O37" i="166" s="1"/>
  <c r="P37" i="166" s="1"/>
  <c r="Q37" i="167" s="1"/>
  <c r="N139" i="166"/>
  <c r="O139" i="166" s="1"/>
  <c r="P139" i="166" s="1"/>
  <c r="Q139" i="167" s="1"/>
  <c r="N151" i="166"/>
  <c r="O151" i="166" s="1"/>
  <c r="P151" i="166" s="1"/>
  <c r="Q151" i="167" s="1"/>
  <c r="N122" i="166"/>
  <c r="O122" i="166" s="1"/>
  <c r="P122" i="166" s="1"/>
  <c r="Q122" i="167" s="1"/>
  <c r="N65" i="166"/>
  <c r="O65" i="166" s="1"/>
  <c r="P65" i="166" s="1"/>
  <c r="Q65" i="167" s="1"/>
  <c r="N127" i="166"/>
  <c r="O127" i="166" s="1"/>
  <c r="P127" i="166" s="1"/>
  <c r="Q127" i="167" s="1"/>
  <c r="N236" i="166"/>
  <c r="O236" i="166" s="1"/>
  <c r="P236" i="166" s="1"/>
  <c r="Q236" i="167" s="1"/>
  <c r="N42" i="166"/>
  <c r="O42" i="166" s="1"/>
  <c r="P42" i="166" s="1"/>
  <c r="Q42" i="167" s="1"/>
  <c r="N212" i="166"/>
  <c r="O212" i="166" s="1"/>
  <c r="P212" i="166" s="1"/>
  <c r="Q212" i="167" s="1"/>
  <c r="N93" i="166"/>
  <c r="O93" i="166" s="1"/>
  <c r="P93" i="166" s="1"/>
  <c r="Q93" i="167" s="1"/>
  <c r="N149" i="166"/>
  <c r="O149" i="166" s="1"/>
  <c r="P149" i="166" s="1"/>
  <c r="Q149" i="167" s="1"/>
  <c r="N61" i="166"/>
  <c r="O61" i="166" s="1"/>
  <c r="P61" i="166" s="1"/>
  <c r="Q61" i="167" s="1"/>
  <c r="N233" i="166"/>
  <c r="O233" i="166" s="1"/>
  <c r="P233" i="166" s="1"/>
  <c r="Q233" i="167" s="1"/>
  <c r="N107" i="166"/>
  <c r="O107" i="166" s="1"/>
  <c r="P107" i="166" s="1"/>
  <c r="Q107" i="167" s="1"/>
  <c r="N187" i="166"/>
  <c r="O187" i="166" s="1"/>
  <c r="P187" i="166" s="1"/>
  <c r="Q187" i="167" s="1"/>
  <c r="N194" i="166"/>
  <c r="O194" i="166" s="1"/>
  <c r="P194" i="166" s="1"/>
  <c r="Q194" i="167" s="1"/>
  <c r="N225" i="166"/>
  <c r="O225" i="166" s="1"/>
  <c r="P225" i="166" s="1"/>
  <c r="Q225" i="167" s="1"/>
  <c r="N248" i="166"/>
  <c r="O248" i="166" s="1"/>
  <c r="P248" i="166" s="1"/>
  <c r="Q248" i="167" s="1"/>
  <c r="N161" i="166"/>
  <c r="O161" i="166" s="1"/>
  <c r="P161" i="166" s="1"/>
  <c r="Q161" i="167" s="1"/>
  <c r="N105" i="166"/>
  <c r="O105" i="166" s="1"/>
  <c r="P105" i="166" s="1"/>
  <c r="Q105" i="167" s="1"/>
  <c r="N129" i="166"/>
  <c r="O129" i="166" s="1"/>
  <c r="P129" i="166" s="1"/>
  <c r="Q129" i="167" s="1"/>
  <c r="N224" i="166"/>
  <c r="O224" i="166" s="1"/>
  <c r="P224" i="166" s="1"/>
  <c r="Q224" i="167" s="1"/>
  <c r="N229" i="166"/>
  <c r="O229" i="166" s="1"/>
  <c r="P229" i="166" s="1"/>
  <c r="Q229" i="167" s="1"/>
  <c r="N188" i="166"/>
  <c r="O188" i="166" s="1"/>
  <c r="P188" i="166" s="1"/>
  <c r="Q188" i="167" s="1"/>
  <c r="N145" i="166"/>
  <c r="O145" i="166" s="1"/>
  <c r="P145" i="166" s="1"/>
  <c r="Q145" i="167" s="1"/>
  <c r="N263" i="166"/>
  <c r="O263" i="166" s="1"/>
  <c r="P263" i="166" s="1"/>
  <c r="Q263" i="167" s="1"/>
  <c r="N97" i="166"/>
  <c r="O97" i="166" s="1"/>
  <c r="P97" i="166" s="1"/>
  <c r="Q97" i="167" s="1"/>
  <c r="N191" i="166"/>
  <c r="O191" i="166" s="1"/>
  <c r="P191" i="166" s="1"/>
  <c r="Q191" i="167" s="1"/>
  <c r="N140" i="166"/>
  <c r="O140" i="166" s="1"/>
  <c r="P140" i="166" s="1"/>
  <c r="Q140" i="167" s="1"/>
  <c r="N69" i="166"/>
  <c r="O69" i="166" s="1"/>
  <c r="P69" i="166" s="1"/>
  <c r="Q69" i="167" s="1"/>
  <c r="N68" i="166"/>
  <c r="O68" i="166" s="1"/>
  <c r="P68" i="166" s="1"/>
  <c r="Q68" i="167" s="1"/>
  <c r="N84" i="166"/>
  <c r="O84" i="166" s="1"/>
  <c r="P84" i="166" s="1"/>
  <c r="Q84" i="167" s="1"/>
  <c r="N210" i="166"/>
  <c r="O210" i="166" s="1"/>
  <c r="P210" i="166" s="1"/>
  <c r="Q210" i="167" s="1"/>
  <c r="N211" i="166"/>
  <c r="O211" i="166" s="1"/>
  <c r="P211" i="166" s="1"/>
  <c r="Q211" i="167" s="1"/>
  <c r="N189" i="166"/>
  <c r="O189" i="166" s="1"/>
  <c r="P189" i="166" s="1"/>
  <c r="Q189" i="167" s="1"/>
  <c r="N265" i="166"/>
  <c r="O265" i="166" s="1"/>
  <c r="P265" i="166" s="1"/>
  <c r="Q265" i="167" s="1"/>
  <c r="N101" i="166"/>
  <c r="O101" i="166" s="1"/>
  <c r="P101" i="166" s="1"/>
  <c r="Q101" i="167" s="1"/>
  <c r="N163" i="166"/>
  <c r="O163" i="166" s="1"/>
  <c r="P163" i="166" s="1"/>
  <c r="Q163" i="167" s="1"/>
  <c r="N169" i="166"/>
  <c r="O169" i="166" s="1"/>
  <c r="P169" i="166" s="1"/>
  <c r="Q169" i="167" s="1"/>
  <c r="N32" i="166"/>
  <c r="O32" i="166" s="1"/>
  <c r="P32" i="166" s="1"/>
  <c r="Q32" i="167" s="1"/>
  <c r="N44" i="166"/>
  <c r="O44" i="166" s="1"/>
  <c r="P44" i="166" s="1"/>
  <c r="Q44" i="167" s="1"/>
  <c r="N54" i="166"/>
  <c r="O54" i="166" s="1"/>
  <c r="P54" i="166" s="1"/>
  <c r="Q54" i="167" s="1"/>
  <c r="N252" i="166"/>
  <c r="O252" i="166" s="1"/>
  <c r="P252" i="166" s="1"/>
  <c r="Q252" i="167" s="1"/>
  <c r="N238" i="166"/>
  <c r="O238" i="166" s="1"/>
  <c r="P238" i="166" s="1"/>
  <c r="Q238" i="167" s="1"/>
  <c r="N261" i="166"/>
  <c r="O261" i="166" s="1"/>
  <c r="P261" i="166" s="1"/>
  <c r="Q261" i="167" s="1"/>
  <c r="N260" i="166"/>
  <c r="O260" i="166" s="1"/>
  <c r="P260" i="166" s="1"/>
  <c r="Q260" i="167" s="1"/>
  <c r="N78" i="166"/>
  <c r="O78" i="166" s="1"/>
  <c r="P78" i="166" s="1"/>
  <c r="Q78" i="167" s="1"/>
  <c r="N215" i="166"/>
  <c r="O215" i="166" s="1"/>
  <c r="P215" i="166" s="1"/>
  <c r="Q215" i="167" s="1"/>
  <c r="N142" i="166"/>
  <c r="O142" i="166" s="1"/>
  <c r="P142" i="166" s="1"/>
  <c r="Q142" i="167" s="1"/>
  <c r="N254" i="166"/>
  <c r="O254" i="166" s="1"/>
  <c r="P254" i="166" s="1"/>
  <c r="Q254" i="167" s="1"/>
  <c r="N183" i="166"/>
  <c r="O183" i="166" s="1"/>
  <c r="P183" i="166" s="1"/>
  <c r="Q183" i="167" s="1"/>
  <c r="N21" i="166"/>
  <c r="O21" i="166" s="1"/>
  <c r="P21" i="166" s="1"/>
  <c r="Q21" i="167" s="1"/>
  <c r="N100" i="166"/>
  <c r="O100" i="166" s="1"/>
  <c r="P100" i="166" s="1"/>
  <c r="Q100" i="167" s="1"/>
  <c r="N141" i="166"/>
  <c r="O141" i="166" s="1"/>
  <c r="P141" i="166" s="1"/>
  <c r="Q141" i="167" s="1"/>
  <c r="N255" i="166"/>
  <c r="O255" i="166" s="1"/>
  <c r="P255" i="166" s="1"/>
  <c r="Q255" i="167" s="1"/>
  <c r="N128" i="166"/>
  <c r="O128" i="166" s="1"/>
  <c r="P128" i="166" s="1"/>
  <c r="Q128" i="167" s="1"/>
  <c r="N240" i="166"/>
  <c r="O240" i="166" s="1"/>
  <c r="P240" i="166" s="1"/>
  <c r="Q240" i="167" s="1"/>
  <c r="N96" i="166"/>
  <c r="O96" i="166" s="1"/>
  <c r="P96" i="166" s="1"/>
  <c r="Q96" i="167" s="1"/>
  <c r="N195" i="166"/>
  <c r="O195" i="166" s="1"/>
  <c r="P195" i="166" s="1"/>
  <c r="Q195" i="167" s="1"/>
  <c r="N201" i="166"/>
  <c r="O201" i="166" s="1"/>
  <c r="P201" i="166" s="1"/>
  <c r="Q201" i="167" s="1"/>
  <c r="N192" i="166"/>
  <c r="O192" i="166" s="1"/>
  <c r="P192" i="166" s="1"/>
  <c r="Q192" i="167" s="1"/>
  <c r="N62" i="166"/>
  <c r="O62" i="166" s="1"/>
  <c r="P62" i="166" s="1"/>
  <c r="Q62" i="167" s="1"/>
  <c r="N176" i="166"/>
  <c r="O176" i="166" s="1"/>
  <c r="P176" i="166" s="1"/>
  <c r="Q176" i="167" s="1"/>
  <c r="N80" i="166"/>
  <c r="O80" i="166" s="1"/>
  <c r="P80" i="166" s="1"/>
  <c r="Q80" i="167" s="1"/>
  <c r="N92" i="166"/>
  <c r="O92" i="166" s="1"/>
  <c r="P92" i="166" s="1"/>
  <c r="Q92" i="167" s="1"/>
  <c r="N175" i="166"/>
  <c r="O175" i="166" s="1"/>
  <c r="P175" i="166" s="1"/>
  <c r="Q175" i="167" s="1"/>
  <c r="N74" i="166"/>
  <c r="O74" i="166" s="1"/>
  <c r="P74" i="166" s="1"/>
  <c r="Q74" i="167" s="1"/>
  <c r="N30" i="166"/>
  <c r="O30" i="166" s="1"/>
  <c r="P30" i="166" s="1"/>
  <c r="Q30" i="167" s="1"/>
  <c r="N22" i="166"/>
  <c r="O22" i="166" s="1"/>
  <c r="P22" i="166" s="1"/>
  <c r="Q22" i="167" s="1"/>
  <c r="N171" i="166"/>
  <c r="O171" i="166" s="1"/>
  <c r="P171" i="166" s="1"/>
  <c r="Q171" i="167" s="1"/>
  <c r="N226" i="166"/>
  <c r="O226" i="166" s="1"/>
  <c r="P226" i="166" s="1"/>
  <c r="Q226" i="167" s="1"/>
  <c r="N124" i="166"/>
  <c r="O124" i="166" s="1"/>
  <c r="P124" i="166" s="1"/>
  <c r="Q124" i="167" s="1"/>
  <c r="N244" i="166"/>
  <c r="O244" i="166" s="1"/>
  <c r="P244" i="166" s="1"/>
  <c r="Q244" i="167" s="1"/>
  <c r="N52" i="166"/>
  <c r="O52" i="166" s="1"/>
  <c r="P52" i="166" s="1"/>
  <c r="Q52" i="167" s="1"/>
  <c r="N119" i="166"/>
  <c r="O119" i="166" s="1"/>
  <c r="P119" i="166" s="1"/>
  <c r="Q119" i="167" s="1"/>
  <c r="N185" i="166"/>
  <c r="O185" i="166" s="1"/>
  <c r="P185" i="166" s="1"/>
  <c r="Q185" i="167" s="1"/>
  <c r="N36" i="166"/>
  <c r="O36" i="166" s="1"/>
  <c r="P36" i="166" s="1"/>
  <c r="Q36" i="167" s="1"/>
  <c r="N245" i="166"/>
  <c r="O245" i="166" s="1"/>
  <c r="P245" i="166" s="1"/>
  <c r="Q245" i="167" s="1"/>
  <c r="N58" i="166"/>
  <c r="O58" i="166" s="1"/>
  <c r="P58" i="166" s="1"/>
  <c r="Q58" i="167" s="1"/>
  <c r="N27" i="166"/>
  <c r="O27" i="166" s="1"/>
  <c r="P27" i="166" s="1"/>
  <c r="Q27" i="167" s="1"/>
  <c r="N200" i="166"/>
  <c r="O200" i="166" s="1"/>
  <c r="P200" i="166" s="1"/>
  <c r="Q200" i="167" s="1"/>
  <c r="N25" i="166"/>
  <c r="O25" i="166" s="1"/>
  <c r="P25" i="166" s="1"/>
  <c r="Q25" i="167" s="1"/>
  <c r="N19" i="166"/>
  <c r="O19" i="166" s="1"/>
  <c r="P19" i="166" s="1"/>
  <c r="Q19" i="167" s="1"/>
  <c r="N60" i="166"/>
  <c r="O60" i="166" s="1"/>
  <c r="P60" i="166" s="1"/>
  <c r="Q60" i="167" s="1"/>
  <c r="N209" i="166"/>
  <c r="O209" i="166" s="1"/>
  <c r="P209" i="166" s="1"/>
  <c r="Q209" i="167" s="1"/>
  <c r="N72" i="166"/>
  <c r="O72" i="166" s="1"/>
  <c r="P72" i="166" s="1"/>
  <c r="Q72" i="167" s="1"/>
  <c r="N206" i="166"/>
  <c r="O206" i="166" s="1"/>
  <c r="P206" i="166" s="1"/>
  <c r="Q206" i="167" s="1"/>
  <c r="N197" i="166"/>
  <c r="O197" i="166" s="1"/>
  <c r="P197" i="166" s="1"/>
  <c r="Q197" i="167" s="1"/>
  <c r="N55" i="166"/>
  <c r="O55" i="166" s="1"/>
  <c r="P55" i="166" s="1"/>
  <c r="Q55" i="167" s="1"/>
  <c r="N120" i="166"/>
  <c r="O120" i="166" s="1"/>
  <c r="P120" i="166" s="1"/>
  <c r="Q120" i="167" s="1"/>
  <c r="N40" i="166"/>
  <c r="O40" i="166" s="1"/>
  <c r="P40" i="166" s="1"/>
  <c r="Q40" i="167" s="1"/>
  <c r="N76" i="166"/>
  <c r="O76" i="166" s="1"/>
  <c r="P76" i="166" s="1"/>
  <c r="Q76" i="167" s="1"/>
  <c r="N196" i="166"/>
  <c r="O196" i="166" s="1"/>
  <c r="P196" i="166" s="1"/>
  <c r="Q196" i="167" s="1"/>
  <c r="N164" i="166"/>
  <c r="O164" i="166" s="1"/>
  <c r="P164" i="166" s="1"/>
  <c r="Q164" i="167" s="1"/>
  <c r="N26" i="166"/>
  <c r="O26" i="166" s="1"/>
  <c r="P26" i="166" s="1"/>
  <c r="Q26" i="167" s="1"/>
  <c r="N48" i="166"/>
  <c r="O48" i="166" s="1"/>
  <c r="P48" i="166" s="1"/>
  <c r="Q48" i="167" s="1"/>
  <c r="N234" i="166"/>
  <c r="O234" i="166" s="1"/>
  <c r="P234" i="166" s="1"/>
  <c r="Q234" i="167" s="1"/>
  <c r="N77" i="166"/>
  <c r="O77" i="166" s="1"/>
  <c r="P77" i="166" s="1"/>
  <c r="Q77" i="167" s="1"/>
  <c r="N253" i="166"/>
  <c r="O253" i="166" s="1"/>
  <c r="P253" i="166" s="1"/>
  <c r="Q253" i="167" s="1"/>
  <c r="N241" i="166"/>
  <c r="O241" i="166" s="1"/>
  <c r="P241" i="166" s="1"/>
  <c r="Q241" i="167" s="1"/>
  <c r="N16" i="166"/>
  <c r="O16" i="166" s="1"/>
  <c r="N148" i="166"/>
  <c r="O148" i="166" s="1"/>
  <c r="P148" i="166" s="1"/>
  <c r="Q148" i="167" s="1"/>
  <c r="N208" i="166"/>
  <c r="O208" i="166" s="1"/>
  <c r="P208" i="166" s="1"/>
  <c r="Q208" i="167" s="1"/>
  <c r="N137" i="166"/>
  <c r="O137" i="166" s="1"/>
  <c r="P137" i="166" s="1"/>
  <c r="Q137" i="167" s="1"/>
  <c r="N198" i="166"/>
  <c r="O198" i="166" s="1"/>
  <c r="P198" i="166" s="1"/>
  <c r="Q198" i="167" s="1"/>
  <c r="N256" i="166"/>
  <c r="O256" i="166" s="1"/>
  <c r="P256" i="166" s="1"/>
  <c r="Q256" i="167" s="1"/>
  <c r="N110" i="166"/>
  <c r="O110" i="166" s="1"/>
  <c r="P110" i="166" s="1"/>
  <c r="Q110" i="167" s="1"/>
  <c r="N28" i="166"/>
  <c r="O28" i="166" s="1"/>
  <c r="P28" i="166" s="1"/>
  <c r="Q28" i="167" s="1"/>
  <c r="N46" i="166"/>
  <c r="O46" i="166" s="1"/>
  <c r="P46" i="166" s="1"/>
  <c r="Q46" i="167" s="1"/>
  <c r="N73" i="166"/>
  <c r="O73" i="166" s="1"/>
  <c r="P73" i="166" s="1"/>
  <c r="Q73" i="167" s="1"/>
  <c r="N85" i="166"/>
  <c r="O85" i="166" s="1"/>
  <c r="P85" i="166" s="1"/>
  <c r="Q85" i="167" s="1"/>
  <c r="N153" i="166"/>
  <c r="O153" i="166" s="1"/>
  <c r="P153" i="166" s="1"/>
  <c r="Q153" i="167" s="1"/>
  <c r="N257" i="166"/>
  <c r="O257" i="166" s="1"/>
  <c r="P257" i="166" s="1"/>
  <c r="Q257" i="167" s="1"/>
  <c r="N193" i="166"/>
  <c r="O193" i="166" s="1"/>
  <c r="P193" i="166" s="1"/>
  <c r="Q193" i="167" s="1"/>
  <c r="N45" i="166"/>
  <c r="O45" i="166" s="1"/>
  <c r="P45" i="166" s="1"/>
  <c r="Q45" i="167" s="1"/>
  <c r="N147" i="166"/>
  <c r="O147" i="166" s="1"/>
  <c r="P147" i="166" s="1"/>
  <c r="Q147" i="167" s="1"/>
  <c r="N24" i="166"/>
  <c r="O24" i="166" s="1"/>
  <c r="P24" i="166" s="1"/>
  <c r="Q24" i="167" s="1"/>
  <c r="N20" i="166"/>
  <c r="O20" i="166" s="1"/>
  <c r="P20" i="166" s="1"/>
  <c r="Q20" i="167" s="1"/>
  <c r="O266" i="166" l="1"/>
  <c r="P16" i="166"/>
  <c r="I14" i="168" l="1"/>
  <c r="Q16" i="167"/>
  <c r="Q266" i="166"/>
  <c r="Q267" i="166" s="1"/>
  <c r="E267" i="167" s="1"/>
  <c r="S267" i="166" l="1"/>
  <c r="AH267" i="167" l="1"/>
  <c r="O267" i="167"/>
  <c r="N142" i="167" l="1"/>
  <c r="O142" i="167" s="1"/>
  <c r="P142" i="167" s="1"/>
  <c r="N252" i="167"/>
  <c r="O252" i="167" s="1"/>
  <c r="P252" i="167" s="1"/>
  <c r="N184" i="167"/>
  <c r="O184" i="167" s="1"/>
  <c r="P184" i="167" s="1"/>
  <c r="N101" i="167"/>
  <c r="O101" i="167" s="1"/>
  <c r="P101" i="167" s="1"/>
  <c r="N98" i="167"/>
  <c r="O98" i="167" s="1"/>
  <c r="P98" i="167" s="1"/>
  <c r="N77" i="167"/>
  <c r="O77" i="167" s="1"/>
  <c r="P77" i="167" s="1"/>
  <c r="N196" i="167"/>
  <c r="O196" i="167" s="1"/>
  <c r="P196" i="167" s="1"/>
  <c r="N91" i="167"/>
  <c r="O91" i="167" s="1"/>
  <c r="P91" i="167" s="1"/>
  <c r="N146" i="167"/>
  <c r="O146" i="167" s="1"/>
  <c r="P146" i="167" s="1"/>
  <c r="N240" i="167"/>
  <c r="O240" i="167" s="1"/>
  <c r="P240" i="167" s="1"/>
  <c r="N53" i="167"/>
  <c r="O53" i="167" s="1"/>
  <c r="P53" i="167" s="1"/>
  <c r="N67" i="167"/>
  <c r="O67" i="167" s="1"/>
  <c r="P67" i="167" s="1"/>
  <c r="N122" i="167"/>
  <c r="O122" i="167" s="1"/>
  <c r="P122" i="167" s="1"/>
  <c r="N216" i="167"/>
  <c r="O216" i="167" s="1"/>
  <c r="P216" i="167" s="1"/>
  <c r="N29" i="167"/>
  <c r="O29" i="167" s="1"/>
  <c r="P29" i="167" s="1"/>
  <c r="N166" i="167"/>
  <c r="O166" i="167" s="1"/>
  <c r="P166" i="167" s="1"/>
  <c r="N43" i="167"/>
  <c r="O43" i="167" s="1"/>
  <c r="P43" i="167" s="1"/>
  <c r="N37" i="167"/>
  <c r="O37" i="167" s="1"/>
  <c r="P37" i="167" s="1"/>
  <c r="N174" i="167"/>
  <c r="O174" i="167" s="1"/>
  <c r="P174" i="167" s="1"/>
  <c r="N51" i="167"/>
  <c r="O51" i="167" s="1"/>
  <c r="P51" i="167" s="1"/>
  <c r="N200" i="167"/>
  <c r="O200" i="167" s="1"/>
  <c r="P200" i="167" s="1"/>
  <c r="N42" i="167"/>
  <c r="O42" i="167" s="1"/>
  <c r="P42" i="167" s="1"/>
  <c r="N118" i="167"/>
  <c r="O118" i="167" s="1"/>
  <c r="P118" i="167" s="1"/>
  <c r="N228" i="167"/>
  <c r="O228" i="167" s="1"/>
  <c r="P228" i="167" s="1"/>
  <c r="N176" i="167"/>
  <c r="O176" i="167" s="1"/>
  <c r="P176" i="167" s="1"/>
  <c r="N178" i="167"/>
  <c r="O178" i="167" s="1"/>
  <c r="P178" i="167" s="1"/>
  <c r="N85" i="167"/>
  <c r="O85" i="167" s="1"/>
  <c r="P85" i="167" s="1"/>
  <c r="N204" i="167"/>
  <c r="O204" i="167" s="1"/>
  <c r="P204" i="167" s="1"/>
  <c r="N116" i="167"/>
  <c r="O116" i="167" s="1"/>
  <c r="P116" i="167" s="1"/>
  <c r="N154" i="167"/>
  <c r="O154" i="167" s="1"/>
  <c r="P154" i="167" s="1"/>
  <c r="N248" i="167"/>
  <c r="O248" i="167" s="1"/>
  <c r="P248" i="167" s="1"/>
  <c r="N69" i="167"/>
  <c r="O69" i="167" s="1"/>
  <c r="P69" i="167" s="1"/>
  <c r="N188" i="167"/>
  <c r="O188" i="167" s="1"/>
  <c r="P188" i="167" s="1"/>
  <c r="N83" i="167"/>
  <c r="O83" i="167" s="1"/>
  <c r="P83" i="167" s="1"/>
  <c r="N138" i="167"/>
  <c r="O138" i="167" s="1"/>
  <c r="P138" i="167" s="1"/>
  <c r="N232" i="167"/>
  <c r="O232" i="167" s="1"/>
  <c r="P232" i="167" s="1"/>
  <c r="N17" i="167"/>
  <c r="O17" i="167" s="1"/>
  <c r="P17" i="167" s="1"/>
  <c r="N150" i="167"/>
  <c r="O150" i="167" s="1"/>
  <c r="P150" i="167" s="1"/>
  <c r="N27" i="167"/>
  <c r="O27" i="167" s="1"/>
  <c r="P27" i="167" s="1"/>
  <c r="N109" i="167"/>
  <c r="O109" i="167" s="1"/>
  <c r="P109" i="167" s="1"/>
  <c r="N126" i="167"/>
  <c r="O126" i="167" s="1"/>
  <c r="P126" i="167" s="1"/>
  <c r="N236" i="167"/>
  <c r="O236" i="167" s="1"/>
  <c r="P236" i="167" s="1"/>
  <c r="N120" i="167"/>
  <c r="O120" i="167" s="1"/>
  <c r="P120" i="167" s="1"/>
  <c r="N186" i="167"/>
  <c r="O186" i="167" s="1"/>
  <c r="P186" i="167" s="1"/>
  <c r="N220" i="167"/>
  <c r="O220" i="167" s="1"/>
  <c r="P220" i="167" s="1"/>
  <c r="N144" i="167"/>
  <c r="O144" i="167" s="1"/>
  <c r="P144" i="167" s="1"/>
  <c r="N180" i="167"/>
  <c r="O180" i="167" s="1"/>
  <c r="P180" i="167" s="1"/>
  <c r="N170" i="167"/>
  <c r="O170" i="167" s="1"/>
  <c r="P170" i="167" s="1"/>
  <c r="N45" i="167"/>
  <c r="O45" i="167" s="1"/>
  <c r="P45" i="167" s="1"/>
  <c r="N182" i="167"/>
  <c r="O182" i="167" s="1"/>
  <c r="P182" i="167" s="1"/>
  <c r="N59" i="167"/>
  <c r="O59" i="167" s="1"/>
  <c r="P59" i="167" s="1"/>
  <c r="N114" i="167"/>
  <c r="O114" i="167" s="1"/>
  <c r="P114" i="167" s="1"/>
  <c r="N208" i="167"/>
  <c r="O208" i="167" s="1"/>
  <c r="P208" i="167" s="1"/>
  <c r="N102" i="167"/>
  <c r="O102" i="167" s="1"/>
  <c r="P102" i="167" s="1"/>
  <c r="N26" i="167"/>
  <c r="O26" i="167" s="1"/>
  <c r="P26" i="167" s="1"/>
  <c r="N21" i="167"/>
  <c r="O21" i="167" s="1"/>
  <c r="P21" i="167" s="1"/>
  <c r="N158" i="167"/>
  <c r="O158" i="167" s="1"/>
  <c r="P158" i="167" s="1"/>
  <c r="N35" i="167"/>
  <c r="O35" i="167" s="1"/>
  <c r="P35" i="167" s="1"/>
  <c r="N183" i="167"/>
  <c r="O183" i="167" s="1"/>
  <c r="P183" i="167" s="1"/>
  <c r="N261" i="167"/>
  <c r="O261" i="167" s="1"/>
  <c r="P261" i="167" s="1"/>
  <c r="N134" i="167"/>
  <c r="O134" i="167" s="1"/>
  <c r="P134" i="167" s="1"/>
  <c r="N244" i="167"/>
  <c r="O244" i="167" s="1"/>
  <c r="P244" i="167" s="1"/>
  <c r="N152" i="167"/>
  <c r="O152" i="167" s="1"/>
  <c r="P152" i="167" s="1"/>
  <c r="N93" i="167"/>
  <c r="O93" i="167" s="1"/>
  <c r="P93" i="167" s="1"/>
  <c r="N212" i="167"/>
  <c r="O212" i="167" s="1"/>
  <c r="P212" i="167" s="1"/>
  <c r="N19" i="167"/>
  <c r="O19" i="167" s="1"/>
  <c r="P19" i="167" s="1"/>
  <c r="N162" i="167"/>
  <c r="O162" i="167" s="1"/>
  <c r="P162" i="167" s="1"/>
  <c r="N213" i="167"/>
  <c r="O213" i="167" s="1"/>
  <c r="P213" i="167" s="1"/>
  <c r="N137" i="167"/>
  <c r="O137" i="167" s="1"/>
  <c r="P137" i="167" s="1"/>
  <c r="N47" i="167"/>
  <c r="O47" i="167" s="1"/>
  <c r="P47" i="167" s="1"/>
  <c r="N128" i="167"/>
  <c r="O128" i="167" s="1"/>
  <c r="P128" i="167" s="1"/>
  <c r="N193" i="167"/>
  <c r="O193" i="167" s="1"/>
  <c r="P193" i="167" s="1"/>
  <c r="N65" i="167"/>
  <c r="O65" i="167" s="1"/>
  <c r="P65" i="167" s="1"/>
  <c r="N92" i="167"/>
  <c r="O92" i="167" s="1"/>
  <c r="P92" i="167" s="1"/>
  <c r="N64" i="167"/>
  <c r="O64" i="167" s="1"/>
  <c r="P64" i="167" s="1"/>
  <c r="N71" i="167"/>
  <c r="O71" i="167" s="1"/>
  <c r="P71" i="167" s="1"/>
  <c r="N63" i="167"/>
  <c r="O63" i="167" s="1"/>
  <c r="P63" i="167" s="1"/>
  <c r="N229" i="167"/>
  <c r="O229" i="167" s="1"/>
  <c r="P229" i="167" s="1"/>
  <c r="N117" i="167"/>
  <c r="O117" i="167" s="1"/>
  <c r="P117" i="167" s="1"/>
  <c r="N141" i="167"/>
  <c r="O141" i="167" s="1"/>
  <c r="P141" i="167" s="1"/>
  <c r="N61" i="167"/>
  <c r="O61" i="167" s="1"/>
  <c r="P61" i="167" s="1"/>
  <c r="N75" i="167"/>
  <c r="O75" i="167" s="1"/>
  <c r="P75" i="167" s="1"/>
  <c r="N224" i="167"/>
  <c r="O224" i="167" s="1"/>
  <c r="P224" i="167" s="1"/>
  <c r="N135" i="167"/>
  <c r="O135" i="167" s="1"/>
  <c r="P135" i="167" s="1"/>
  <c r="N72" i="167"/>
  <c r="O72" i="167" s="1"/>
  <c r="P72" i="167" s="1"/>
  <c r="N192" i="167"/>
  <c r="O192" i="167" s="1"/>
  <c r="P192" i="167" s="1"/>
  <c r="N234" i="167"/>
  <c r="O234" i="167" s="1"/>
  <c r="P234" i="167" s="1"/>
  <c r="N163" i="167"/>
  <c r="O163" i="167" s="1"/>
  <c r="P163" i="167" s="1"/>
  <c r="N265" i="167"/>
  <c r="O265" i="167" s="1"/>
  <c r="P265" i="167" s="1"/>
  <c r="N245" i="167"/>
  <c r="O245" i="167" s="1"/>
  <c r="P245" i="167" s="1"/>
  <c r="N179" i="167"/>
  <c r="O179" i="167" s="1"/>
  <c r="P179" i="167" s="1"/>
  <c r="N115" i="167"/>
  <c r="O115" i="167" s="1"/>
  <c r="P115" i="167" s="1"/>
  <c r="N260" i="167"/>
  <c r="O260" i="167" s="1"/>
  <c r="P260" i="167" s="1"/>
  <c r="N148" i="167"/>
  <c r="O148" i="167" s="1"/>
  <c r="P148" i="167" s="1"/>
  <c r="N256" i="167"/>
  <c r="O256" i="167" s="1"/>
  <c r="P256" i="167" s="1"/>
  <c r="N106" i="167"/>
  <c r="O106" i="167" s="1"/>
  <c r="P106" i="167" s="1"/>
  <c r="N107" i="167"/>
  <c r="O107" i="167" s="1"/>
  <c r="P107" i="167" s="1"/>
  <c r="N57" i="167"/>
  <c r="O57" i="167" s="1"/>
  <c r="P57" i="167" s="1"/>
  <c r="N210" i="167"/>
  <c r="O210" i="167" s="1"/>
  <c r="P210" i="167" s="1"/>
  <c r="N209" i="167"/>
  <c r="O209" i="167" s="1"/>
  <c r="P209" i="167" s="1"/>
  <c r="N190" i="167"/>
  <c r="O190" i="167" s="1"/>
  <c r="P190" i="167" s="1"/>
  <c r="N167" i="167"/>
  <c r="O167" i="167" s="1"/>
  <c r="P167" i="167" s="1"/>
  <c r="N110" i="167"/>
  <c r="O110" i="167" s="1"/>
  <c r="P110" i="167" s="1"/>
  <c r="N33" i="167"/>
  <c r="O33" i="167" s="1"/>
  <c r="P33" i="167" s="1"/>
  <c r="N89" i="167"/>
  <c r="O89" i="167" s="1"/>
  <c r="P89" i="167" s="1"/>
  <c r="N258" i="167"/>
  <c r="O258" i="167" s="1"/>
  <c r="P258" i="167" s="1"/>
  <c r="N169" i="167"/>
  <c r="O169" i="167" s="1"/>
  <c r="P169" i="167" s="1"/>
  <c r="N197" i="167"/>
  <c r="O197" i="167" s="1"/>
  <c r="P197" i="167" s="1"/>
  <c r="N145" i="167"/>
  <c r="O145" i="167" s="1"/>
  <c r="P145" i="167" s="1"/>
  <c r="N121" i="167"/>
  <c r="O121" i="167" s="1"/>
  <c r="P121" i="167" s="1"/>
  <c r="N136" i="167"/>
  <c r="O136" i="167" s="1"/>
  <c r="P136" i="167" s="1"/>
  <c r="N242" i="167"/>
  <c r="O242" i="167" s="1"/>
  <c r="P242" i="167" s="1"/>
  <c r="N173" i="167"/>
  <c r="O173" i="167" s="1"/>
  <c r="P173" i="167" s="1"/>
  <c r="N222" i="167"/>
  <c r="O222" i="167" s="1"/>
  <c r="P222" i="167" s="1"/>
  <c r="N100" i="167"/>
  <c r="O100" i="167" s="1"/>
  <c r="P100" i="167" s="1"/>
  <c r="N39" i="167"/>
  <c r="O39" i="167" s="1"/>
  <c r="P39" i="167" s="1"/>
  <c r="N194" i="167"/>
  <c r="O194" i="167" s="1"/>
  <c r="P194" i="167" s="1"/>
  <c r="N28" i="167"/>
  <c r="O28" i="167" s="1"/>
  <c r="P28" i="167" s="1"/>
  <c r="N130" i="167"/>
  <c r="O130" i="167" s="1"/>
  <c r="P130" i="167" s="1"/>
  <c r="N81" i="167"/>
  <c r="O81" i="167" s="1"/>
  <c r="P81" i="167" s="1"/>
  <c r="N125" i="167"/>
  <c r="O125" i="167" s="1"/>
  <c r="P125" i="167" s="1"/>
  <c r="N250" i="167"/>
  <c r="O250" i="167" s="1"/>
  <c r="P250" i="167" s="1"/>
  <c r="N175" i="167"/>
  <c r="O175" i="167" s="1"/>
  <c r="P175" i="167" s="1"/>
  <c r="N40" i="167"/>
  <c r="O40" i="167" s="1"/>
  <c r="P40" i="167" s="1"/>
  <c r="N171" i="167"/>
  <c r="O171" i="167" s="1"/>
  <c r="P171" i="167" s="1"/>
  <c r="N127" i="167"/>
  <c r="O127" i="167" s="1"/>
  <c r="P127" i="167" s="1"/>
  <c r="N218" i="167"/>
  <c r="O218" i="167" s="1"/>
  <c r="P218" i="167" s="1"/>
  <c r="N96" i="167"/>
  <c r="O96" i="167" s="1"/>
  <c r="P96" i="167" s="1"/>
  <c r="N139" i="167"/>
  <c r="O139" i="167" s="1"/>
  <c r="P139" i="167" s="1"/>
  <c r="N18" i="167"/>
  <c r="O18" i="167" s="1"/>
  <c r="P18" i="167" s="1"/>
  <c r="N168" i="167"/>
  <c r="O168" i="167" s="1"/>
  <c r="P168" i="167" s="1"/>
  <c r="N254" i="167"/>
  <c r="O254" i="167" s="1"/>
  <c r="P254" i="167" s="1"/>
  <c r="N32" i="167"/>
  <c r="O32" i="167" s="1"/>
  <c r="P32" i="167" s="1"/>
  <c r="N156" i="167"/>
  <c r="O156" i="167" s="1"/>
  <c r="P156" i="167" s="1"/>
  <c r="N172" i="167"/>
  <c r="O172" i="167" s="1"/>
  <c r="P172" i="167" s="1"/>
  <c r="N34" i="167"/>
  <c r="O34" i="167" s="1"/>
  <c r="P34" i="167" s="1"/>
  <c r="N49" i="167"/>
  <c r="O49" i="167" s="1"/>
  <c r="P49" i="167" s="1"/>
  <c r="N202" i="167"/>
  <c r="O202" i="167" s="1"/>
  <c r="P202" i="167" s="1"/>
  <c r="N97" i="167"/>
  <c r="O97" i="167" s="1"/>
  <c r="P97" i="167" s="1"/>
  <c r="N155" i="167"/>
  <c r="O155" i="167" s="1"/>
  <c r="P155" i="167" s="1"/>
  <c r="N157" i="167"/>
  <c r="O157" i="167" s="1"/>
  <c r="P157" i="167" s="1"/>
  <c r="N143" i="167"/>
  <c r="O143" i="167" s="1"/>
  <c r="P143" i="167" s="1"/>
  <c r="N99" i="167"/>
  <c r="O99" i="167" s="1"/>
  <c r="P99" i="167" s="1"/>
  <c r="N238" i="167"/>
  <c r="O238" i="167" s="1"/>
  <c r="P238" i="167" s="1"/>
  <c r="N147" i="167"/>
  <c r="O147" i="167" s="1"/>
  <c r="P147" i="167" s="1"/>
  <c r="N160" i="167"/>
  <c r="O160" i="167" s="1"/>
  <c r="P160" i="167" s="1"/>
  <c r="N233" i="167"/>
  <c r="O233" i="167" s="1"/>
  <c r="P233" i="167" s="1"/>
  <c r="N108" i="167"/>
  <c r="O108" i="167" s="1"/>
  <c r="P108" i="167" s="1"/>
  <c r="N132" i="167"/>
  <c r="O132" i="167" s="1"/>
  <c r="P132" i="167" s="1"/>
  <c r="N165" i="167"/>
  <c r="O165" i="167" s="1"/>
  <c r="P165" i="167" s="1"/>
  <c r="N217" i="167"/>
  <c r="O217" i="167" s="1"/>
  <c r="P217" i="167" s="1"/>
  <c r="N105" i="167"/>
  <c r="O105" i="167" s="1"/>
  <c r="P105" i="167" s="1"/>
  <c r="N25" i="167"/>
  <c r="O25" i="167" s="1"/>
  <c r="P25" i="167" s="1"/>
  <c r="N20" i="167"/>
  <c r="O20" i="167" s="1"/>
  <c r="P20" i="167" s="1"/>
  <c r="N131" i="167"/>
  <c r="O131" i="167" s="1"/>
  <c r="P131" i="167" s="1"/>
  <c r="N50" i="167"/>
  <c r="O50" i="167" s="1"/>
  <c r="P50" i="167" s="1"/>
  <c r="N153" i="167"/>
  <c r="O153" i="167" s="1"/>
  <c r="P153" i="167" s="1"/>
  <c r="N223" i="167"/>
  <c r="O223" i="167" s="1"/>
  <c r="P223" i="167" s="1"/>
  <c r="N62" i="167"/>
  <c r="O62" i="167" s="1"/>
  <c r="P62" i="167" s="1"/>
  <c r="N203" i="167"/>
  <c r="O203" i="167" s="1"/>
  <c r="P203" i="167" s="1"/>
  <c r="N123" i="167"/>
  <c r="O123" i="167" s="1"/>
  <c r="P123" i="167" s="1"/>
  <c r="N205" i="167"/>
  <c r="O205" i="167" s="1"/>
  <c r="P205" i="167" s="1"/>
  <c r="N221" i="167"/>
  <c r="O221" i="167" s="1"/>
  <c r="P221" i="167" s="1"/>
  <c r="N189" i="167"/>
  <c r="O189" i="167" s="1"/>
  <c r="P189" i="167" s="1"/>
  <c r="N239" i="167"/>
  <c r="O239" i="167" s="1"/>
  <c r="P239" i="167" s="1"/>
  <c r="N24" i="167"/>
  <c r="O24" i="167" s="1"/>
  <c r="P24" i="167" s="1"/>
  <c r="N207" i="167"/>
  <c r="O207" i="167" s="1"/>
  <c r="P207" i="167" s="1"/>
  <c r="N230" i="167"/>
  <c r="O230" i="167" s="1"/>
  <c r="P230" i="167" s="1"/>
  <c r="N181" i="167"/>
  <c r="O181" i="167" s="1"/>
  <c r="P181" i="167" s="1"/>
  <c r="N48" i="167"/>
  <c r="O48" i="167" s="1"/>
  <c r="P48" i="167" s="1"/>
  <c r="N262" i="167"/>
  <c r="O262" i="167" s="1"/>
  <c r="P262" i="167" s="1"/>
  <c r="N60" i="167"/>
  <c r="O60" i="167" s="1"/>
  <c r="P60" i="167" s="1"/>
  <c r="N31" i="167"/>
  <c r="O31" i="167" s="1"/>
  <c r="P31" i="167" s="1"/>
  <c r="N249" i="167"/>
  <c r="O249" i="167" s="1"/>
  <c r="P249" i="167" s="1"/>
  <c r="N198" i="167"/>
  <c r="O198" i="167" s="1"/>
  <c r="P198" i="167" s="1"/>
  <c r="N140" i="167"/>
  <c r="O140" i="167" s="1"/>
  <c r="P140" i="167" s="1"/>
  <c r="N56" i="167"/>
  <c r="O56" i="167" s="1"/>
  <c r="P56" i="167" s="1"/>
  <c r="N231" i="167"/>
  <c r="O231" i="167" s="1"/>
  <c r="P231" i="167" s="1"/>
  <c r="N253" i="167"/>
  <c r="O253" i="167" s="1"/>
  <c r="P253" i="167" s="1"/>
  <c r="N211" i="167"/>
  <c r="O211" i="167" s="1"/>
  <c r="P211" i="167" s="1"/>
  <c r="N87" i="167"/>
  <c r="O87" i="167" s="1"/>
  <c r="P87" i="167" s="1"/>
  <c r="N246" i="167"/>
  <c r="O246" i="167" s="1"/>
  <c r="P246" i="167" s="1"/>
  <c r="N263" i="167"/>
  <c r="O263" i="167" s="1"/>
  <c r="P263" i="167" s="1"/>
  <c r="N119" i="167"/>
  <c r="O119" i="167" s="1"/>
  <c r="P119" i="167" s="1"/>
  <c r="N84" i="167"/>
  <c r="O84" i="167" s="1"/>
  <c r="P84" i="167" s="1"/>
  <c r="N103" i="167"/>
  <c r="O103" i="167" s="1"/>
  <c r="P103" i="167" s="1"/>
  <c r="N52" i="167"/>
  <c r="O52" i="167" s="1"/>
  <c r="P52" i="167" s="1"/>
  <c r="N201" i="167"/>
  <c r="O201" i="167" s="1"/>
  <c r="P201" i="167" s="1"/>
  <c r="N80" i="167"/>
  <c r="O80" i="167" s="1"/>
  <c r="P80" i="167" s="1"/>
  <c r="N111" i="167"/>
  <c r="O111" i="167" s="1"/>
  <c r="P111" i="167" s="1"/>
  <c r="N241" i="167"/>
  <c r="O241" i="167" s="1"/>
  <c r="P241" i="167" s="1"/>
  <c r="N255" i="167"/>
  <c r="O255" i="167" s="1"/>
  <c r="P255" i="167" s="1"/>
  <c r="N16" i="167"/>
  <c r="O16" i="167" s="1"/>
  <c r="N133" i="167"/>
  <c r="O133" i="167" s="1"/>
  <c r="P133" i="167" s="1"/>
  <c r="N66" i="167"/>
  <c r="O66" i="167" s="1"/>
  <c r="P66" i="167" s="1"/>
  <c r="N95" i="167"/>
  <c r="O95" i="167" s="1"/>
  <c r="P95" i="167" s="1"/>
  <c r="N237" i="167"/>
  <c r="O237" i="167" s="1"/>
  <c r="P237" i="167" s="1"/>
  <c r="N195" i="167"/>
  <c r="O195" i="167" s="1"/>
  <c r="P195" i="167" s="1"/>
  <c r="N41" i="167"/>
  <c r="O41" i="167" s="1"/>
  <c r="P41" i="167" s="1"/>
  <c r="N247" i="167"/>
  <c r="O247" i="167" s="1"/>
  <c r="P247" i="167" s="1"/>
  <c r="N177" i="167"/>
  <c r="O177" i="167" s="1"/>
  <c r="P177" i="167" s="1"/>
  <c r="N46" i="167"/>
  <c r="O46" i="167" s="1"/>
  <c r="P46" i="167" s="1"/>
  <c r="N58" i="167"/>
  <c r="O58" i="167" s="1"/>
  <c r="P58" i="167" s="1"/>
  <c r="N161" i="167"/>
  <c r="O161" i="167" s="1"/>
  <c r="P161" i="167" s="1"/>
  <c r="N112" i="167"/>
  <c r="O112" i="167" s="1"/>
  <c r="P112" i="167" s="1"/>
  <c r="N226" i="167"/>
  <c r="O226" i="167" s="1"/>
  <c r="P226" i="167" s="1"/>
  <c r="N264" i="167"/>
  <c r="O264" i="167" s="1"/>
  <c r="P264" i="167" s="1"/>
  <c r="N79" i="167"/>
  <c r="O79" i="167" s="1"/>
  <c r="P79" i="167" s="1"/>
  <c r="N149" i="167"/>
  <c r="O149" i="167" s="1"/>
  <c r="P149" i="167" s="1"/>
  <c r="N206" i="167"/>
  <c r="O206" i="167" s="1"/>
  <c r="P206" i="167" s="1"/>
  <c r="N124" i="167"/>
  <c r="O124" i="167" s="1"/>
  <c r="P124" i="167" s="1"/>
  <c r="N68" i="167"/>
  <c r="O68" i="167" s="1"/>
  <c r="P68" i="167" s="1"/>
  <c r="N88" i="167"/>
  <c r="O88" i="167" s="1"/>
  <c r="P88" i="167" s="1"/>
  <c r="N44" i="167"/>
  <c r="O44" i="167" s="1"/>
  <c r="P44" i="167" s="1"/>
  <c r="N227" i="167"/>
  <c r="O227" i="167" s="1"/>
  <c r="P227" i="167" s="1"/>
  <c r="N187" i="167"/>
  <c r="O187" i="167" s="1"/>
  <c r="P187" i="167" s="1"/>
  <c r="N30" i="167"/>
  <c r="O30" i="167" s="1"/>
  <c r="P30" i="167" s="1"/>
  <c r="N86" i="167"/>
  <c r="O86" i="167" s="1"/>
  <c r="P86" i="167" s="1"/>
  <c r="N164" i="167"/>
  <c r="O164" i="167" s="1"/>
  <c r="P164" i="167" s="1"/>
  <c r="N215" i="167"/>
  <c r="O215" i="167" s="1"/>
  <c r="P215" i="167" s="1"/>
  <c r="N129" i="167"/>
  <c r="O129" i="167" s="1"/>
  <c r="P129" i="167" s="1"/>
  <c r="N94" i="167"/>
  <c r="O94" i="167" s="1"/>
  <c r="P94" i="167" s="1"/>
  <c r="N199" i="167"/>
  <c r="O199" i="167" s="1"/>
  <c r="P199" i="167" s="1"/>
  <c r="N243" i="167"/>
  <c r="O243" i="167" s="1"/>
  <c r="P243" i="167" s="1"/>
  <c r="N104" i="167"/>
  <c r="O104" i="167" s="1"/>
  <c r="P104" i="167" s="1"/>
  <c r="N219" i="167"/>
  <c r="O219" i="167" s="1"/>
  <c r="P219" i="167" s="1"/>
  <c r="N76" i="167"/>
  <c r="O76" i="167" s="1"/>
  <c r="P76" i="167" s="1"/>
  <c r="N22" i="167"/>
  <c r="O22" i="167" s="1"/>
  <c r="P22" i="167" s="1"/>
  <c r="N235" i="167"/>
  <c r="O235" i="167" s="1"/>
  <c r="P235" i="167" s="1"/>
  <c r="N74" i="167"/>
  <c r="O74" i="167" s="1"/>
  <c r="P74" i="167" s="1"/>
  <c r="N259" i="167"/>
  <c r="O259" i="167" s="1"/>
  <c r="P259" i="167" s="1"/>
  <c r="N251" i="167"/>
  <c r="O251" i="167" s="1"/>
  <c r="P251" i="167" s="1"/>
  <c r="N225" i="167"/>
  <c r="O225" i="167" s="1"/>
  <c r="P225" i="167" s="1"/>
  <c r="N151" i="167"/>
  <c r="O151" i="167" s="1"/>
  <c r="P151" i="167" s="1"/>
  <c r="N23" i="167"/>
  <c r="O23" i="167" s="1"/>
  <c r="P23" i="167" s="1"/>
  <c r="N82" i="167"/>
  <c r="O82" i="167" s="1"/>
  <c r="P82" i="167" s="1"/>
  <c r="N38" i="167"/>
  <c r="O38" i="167" s="1"/>
  <c r="P38" i="167" s="1"/>
  <c r="N159" i="167"/>
  <c r="O159" i="167" s="1"/>
  <c r="P159" i="167" s="1"/>
  <c r="N90" i="167"/>
  <c r="O90" i="167" s="1"/>
  <c r="P90" i="167" s="1"/>
  <c r="N113" i="167"/>
  <c r="O113" i="167" s="1"/>
  <c r="P113" i="167" s="1"/>
  <c r="N78" i="167"/>
  <c r="O78" i="167" s="1"/>
  <c r="P78" i="167" s="1"/>
  <c r="N55" i="167"/>
  <c r="O55" i="167" s="1"/>
  <c r="P55" i="167" s="1"/>
  <c r="N185" i="167"/>
  <c r="O185" i="167" s="1"/>
  <c r="P185" i="167" s="1"/>
  <c r="N191" i="167"/>
  <c r="O191" i="167" s="1"/>
  <c r="P191" i="167" s="1"/>
  <c r="N36" i="167"/>
  <c r="O36" i="167" s="1"/>
  <c r="P36" i="167" s="1"/>
  <c r="N54" i="167"/>
  <c r="O54" i="167" s="1"/>
  <c r="P54" i="167" s="1"/>
  <c r="N73" i="167"/>
  <c r="O73" i="167" s="1"/>
  <c r="P73" i="167" s="1"/>
  <c r="N70" i="167"/>
  <c r="O70" i="167" s="1"/>
  <c r="P70" i="167" s="1"/>
  <c r="N257" i="167"/>
  <c r="O257" i="167" s="1"/>
  <c r="P257" i="167" s="1"/>
  <c r="N214" i="167"/>
  <c r="O214" i="167" s="1"/>
  <c r="P214" i="167" s="1"/>
  <c r="O266" i="167" l="1"/>
  <c r="P16" i="167"/>
  <c r="I15" i="168" l="1"/>
  <c r="I6" i="168" s="1"/>
  <c r="Q266" i="167"/>
  <c r="Q267" i="167" s="1"/>
  <c r="S267" i="16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<sst xmlns="http://schemas.openxmlformats.org/spreadsheetml/2006/main" count="845" uniqueCount="408">
  <si>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</si>
  <si>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</si>
  <si>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</si>
  <si>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</si>
  <si>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</si>
  <si>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</si>
  <si>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</si>
  <si>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</si>
  <si>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</si>
  <si>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</si>
  <si>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</si>
  <si>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</si>
  <si>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</si>
  <si>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</si>
  <si>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</si>
  <si>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</si>
  <si>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</si>
  <si>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</si>
  <si>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</si>
  <si>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</si>
  <si>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</si>
  <si>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</si>
  <si>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</si>
  <si>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</si>
  <si>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</si>
  <si>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</si>
  <si>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</si>
  <si>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</si>
  <si>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</si>
  <si>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</si>
  <si>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</si>
  <si>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</si>
  <si>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</si>
  <si>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</si>
  <si>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</si>
  <si>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</si>
  <si>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</si>
  <si>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</si>
  <si>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</si>
  <si>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</si>
  <si>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</si>
  <si>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</si>
  <si>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</si>
  <si>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</si>
  <si>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</si>
  <si>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</si>
  <si>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</si>
  <si>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</si>
  <si>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</si>
  <si>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</si>
  <si>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</si>
  <si>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</si>
  <si>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</si>
  <si>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</si>
  <si>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</si>
  <si>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</si>
  <si>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</si>
  <si>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</si>
  <si>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</si>
  <si>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</si>
  <si>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</si>
  <si>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</si>
  <si>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</si>
  <si>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</si>
  <si>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</si>
  <si>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</si>
  <si>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</si>
  <si>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</si>
  <si>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</si>
  <si>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</si>
  <si>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</si>
  <si>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</si>
  <si>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</si>
  <si>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</si>
  <si>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</si>
  <si>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</si>
  <si>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</si>
  <si>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</si>
  <si>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</si>
  <si>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</si>
  <si>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</si>
  <si>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</si>
  <si>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</si>
  <si>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</si>
  <si>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</si>
  <si>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</si>
  <si>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</si>
  <si>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</si>
  <si>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</si>
  <si>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</si>
  <si>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</si>
  <si>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</si>
  <si>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</si>
  <si>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</si>
  <si>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</si>
  <si>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</si>
  <si>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</si>
  <si>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</si>
  <si>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</si>
  <si>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</si>
  <si>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</si>
  <si>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</si>
  <si>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</si>
  <si>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</si>
  <si>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</si>
  <si>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</si>
  <si>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</si>
  <si>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</si>
  <si>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</si>
  <si>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</si>
  <si>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</si>
  <si>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</si>
  <si>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</si>
  <si>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</si>
  <si>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</si>
  <si>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</si>
  <si>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</si>
  <si>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</si>
  <si>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</si>
  <si>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</si>
  <si>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</si>
  <si>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</si>
  <si>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</si>
  <si>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</si>
  <si>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</si>
  <si>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</si>
  <si>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</si>
  <si>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</si>
  <si>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</si>
  <si>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</si>
  <si>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</si>
  <si>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</si>
  <si>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</si>
  <si>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</si>
  <si>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</si>
  <si>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</si>
  <si>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</si>
  <si>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</si>
  <si>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</si>
  <si>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</si>
  <si>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</si>
  <si>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</si>
  <si>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</si>
  <si>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</si>
  <si>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</si>
  <si>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</si>
  <si>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</si>
  <si>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</si>
  <si>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</si>
  <si>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</si>
  <si>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</si>
  <si>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</si>
  <si>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</si>
  <si>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</si>
  <si>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</si>
  <si>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</si>
  <si>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</si>
  <si>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</si>
  <si>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</si>
  <si>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</si>
  <si>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</si>
  <si>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</si>
  <si>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</si>
  <si>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</si>
  <si>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</si>
  <si>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</si>
  <si>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</si>
  <si>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</si>
  <si>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</si>
  <si>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</si>
  <si>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</si>
  <si>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</si>
  <si>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</si>
  <si>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</si>
  <si>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</si>
  <si>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</si>
  <si>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</si>
  <si>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</si>
  <si>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</si>
  <si>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</si>
  <si>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</si>
  <si>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</si>
  <si>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</si>
  <si>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</si>
  <si>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</si>
  <si>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</si>
  <si>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</si>
  <si>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</si>
  <si>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</si>
  <si>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</si>
  <si>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</si>
  <si>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</si>
  <si>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</si>
  <si>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</si>
  <si>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</si>
  <si>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</si>
  <si>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</si>
  <si>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</si>
  <si>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</si>
  <si>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</si>
  <si>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</si>
  <si>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</si>
  <si>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</si>
  <si>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</si>
  <si>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</si>
  <si>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</si>
  <si>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</si>
  <si>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</si>
  <si>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</si>
  <si>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</si>
  <si>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</si>
  <si>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</si>
  <si>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</si>
  <si>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</si>
  <si>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</si>
  <si>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</si>
  <si>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</si>
  <si>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</si>
  <si>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</si>
  <si>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</si>
  <si>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</si>
  <si>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</si>
  <si>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</si>
  <si>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</si>
  <si>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</si>
  <si>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</si>
  <si>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</si>
  <si>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</si>
  <si>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</si>
  <si>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</si>
  <si>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</si>
  <si>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</si>
  <si>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</si>
  <si>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</si>
  <si>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</si>
  <si>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</si>
  <si>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</si>
  <si>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</si>
  <si>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</si>
  <si>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</si>
  <si>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</si>
  <si>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</si>
  <si>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</si>
  <si>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</si>
  <si>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</si>
  <si>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</si>
  <si>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</si>
  <si>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</si>
  <si>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</si>
  <si>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</si>
  <si>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</si>
  <si>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</si>
  <si>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</si>
  <si>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</si>
  <si>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</si>
  <si>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</si>
  <si>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</si>
  <si>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</si>
  <si>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</si>
  <si>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</si>
  <si>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</si>
  <si>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</si>
  <si>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</si>
  <si>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</si>
  <si>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</si>
  <si>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</si>
  <si>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</si>
  <si>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</si>
  <si>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</si>
  <si>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</si>
  <si>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</si>
  <si>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</si>
  <si>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</si>
  <si>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</si>
  <si>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</si>
  <si>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</si>
  <si>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</si>
  <si>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</si>
  <si>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</si>
  <si>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</si>
  <si>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</si>
  <si>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</si>
  <si>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</si>
  <si>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</si>
  <si>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</si>
  <si>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</si>
  <si>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</si>
  <si>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</si>
  <si>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</si>
  <si>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</si>
  <si>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</si>
  <si>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</si>
  <si>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</si>
  <si>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</si>
  <si>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</si>
  <si>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</si>
  <si>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</si>
  <si>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</si>
  <si>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</si>
  <si>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</si>
  <si>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</si>
  <si>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</si>
  <si>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</si>
  <si>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</si>
  <si>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</si>
  <si>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</si>
  <si>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</si>
  <si>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</si>
  <si>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</si>
  <si>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</si>
  <si>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</si>
  <si>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</si>
  <si>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</si>
  <si>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</si>
  <si>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</si>
  <si>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</si>
  <si>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</si>
  <si>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</si>
  <si>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</si>
  <si>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</si>
  <si>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</si>
  <si>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</si>
  <si>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</si>
  <si>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</si>
  <si>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</si>
  <si>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</si>
  <si>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</si>
  <si>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</si>
  <si>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</si>
  <si>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</si>
  <si>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</si>
  <si>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</si>
  <si>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</si>
  <si>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</si>
  <si>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</si>
  <si>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</si>
  <si>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</si>
  <si>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</si>
  <si>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</si>
  <si>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</si>
  <si>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</si>
  <si>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</si>
  <si>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</si>
  <si>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</si>
  <si>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</si>
  <si>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</si>
  <si>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</si>
  <si>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</si>
  <si>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</si>
  <si>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</si>
  <si>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</si>
  <si>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</si>
  <si>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</si>
  <si>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</si>
  <si>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</si>
  <si>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</si>
  <si>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</si>
  <si>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</si>
  <si>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</si>
  <si>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</si>
  <si>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</si>
  <si>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</si>
  <si>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</si>
  <si>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</si>
  <si>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</si>
  <si>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</si>
  <si>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</si>
  <si>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</si>
  <si>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</si>
  <si>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</si>
  <si>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</si>
  <si>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</si>
  <si>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</si>
  <si>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</si>
  <si>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</si>
  <si>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</si>
  <si>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</si>
  <si>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</si>
  <si>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</si>
  <si>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</si>
  <si>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</si>
  <si>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</si>
  <si>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</si>
  <si>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</si>
  <si>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</si>
  <si>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</si>
  <si>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</si>
  <si>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</si>
  <si>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</si>
  <si>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</si>
  <si>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</si>
  <si>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</si>
  <si>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</si>
  <si>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</si>
  <si>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</si>
  <si>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</si>
  <si>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</si>
  <si>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Priloga 2: trimesečno izplačilo redne delovne uspešnosti</t>
  </si>
  <si>
    <t>Priimek in ime:</t>
  </si>
  <si>
    <t>7-9</t>
  </si>
  <si>
    <t>10-12</t>
  </si>
  <si>
    <t>julij-september</t>
  </si>
  <si>
    <t xml:space="preserve">oktober-december </t>
  </si>
  <si>
    <t>1-3</t>
  </si>
  <si>
    <t>4-6</t>
  </si>
  <si>
    <t>januar-marec</t>
  </si>
  <si>
    <t xml:space="preserve">april-junij </t>
  </si>
  <si>
    <t>250   A250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</si>
</sst>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6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49" fontId="0" fillId="0" borderId="0" xfId="0" applyNumberFormat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100" xfId="0" applyNumberFormat="1" applyBorder="1" applyAlignment="1" applyProtection="1">
      <alignment horizontal="center" vertical="center"/>
      <protection hidden="1"/>
    </xf>
    <xf numFmtId="2" fontId="0" fillId="0" borderId="101" xfId="0" applyNumberFormat="1" applyBorder="1" applyAlignment="1" applyProtection="1">
      <alignment horizontal="center" vertic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2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0" xfId="0" applyAlignment="1" applyProtection="1">
      <alignment horizontal="left" vertical="center" indent="1"/>
    </xf>
    <xf numFmtId="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0" fontId="16" fillId="0" borderId="0" xfId="0" applyNumberFormat="1" applyFont="1" applyAlignment="1" applyProtection="1">
      <alignment horizontal="center" wrapText="1"/>
      <protection hidden="1"/>
    </xf>
    <xf numFmtId="49" fontId="4" fillId="2" borderId="1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Protection="1">
      <protection hidden="1"/>
    </xf>
    <xf numFmtId="49" fontId="0" fillId="0" borderId="13" xfId="0" applyNumberFormat="1" applyBorder="1" applyProtection="1">
      <protection hidden="1"/>
    </xf>
    <xf numFmtId="49" fontId="0" fillId="0" borderId="8" xfId="0" applyNumberFormat="1" applyBorder="1" applyProtection="1"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0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  <xf numFmtId="0" fontId="0" fillId="0" borderId="10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99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290"/>
  <sheetViews>
    <sheetView showGridLines="0" showRowColHeaders="0" showZeros="0" tabSelected="1" zoomScale="95" workbookViewId="0">
      <selection activeCell="D5" sqref="D5:E5"/>
    </sheetView>
  </sheetViews>
  <sheetFormatPr defaultColWidth="9.109375" defaultRowHeight="13.2" x14ac:dyDescent="0.25"/>
  <cols>
    <col min="1" max="1" width="7.88671875" style="6" customWidth="1"/>
    <col min="2" max="2" width="58.88671875" style="6" customWidth="1"/>
    <col min="3" max="4" width="9" style="6" customWidth="1"/>
    <col min="5" max="17" width="23.5546875" style="8" customWidth="1"/>
    <col min="18" max="19" width="9.109375" style="32"/>
    <col min="20" max="20" width="9.10937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09375" style="32"/>
    <col min="52" max="16384" width="9.109375" style="6"/>
  </cols>
  <sheetData>
    <row r="1" spans="1:51" ht="15.6" x14ac:dyDescent="0.25">
      <c r="B1" s="7" t="s">
        <v>397</v>
      </c>
      <c r="T1" s="33" t="s">
        <v>58</v>
      </c>
    </row>
    <row r="2" spans="1:51" ht="15.6" x14ac:dyDescent="0.25">
      <c r="B2" s="7"/>
      <c r="T2" s="34">
        <v>2009</v>
      </c>
    </row>
    <row r="3" spans="1:51" ht="15" customHeight="1" x14ac:dyDescent="0.25">
      <c r="B3" s="246" t="s">
        <v>7</v>
      </c>
      <c r="C3" s="247"/>
      <c r="D3" s="248" t="s">
        <v>381</v>
      </c>
      <c r="E3" s="24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5">
      <c r="B4" s="246" t="s">
        <v>8</v>
      </c>
      <c r="C4" s="246"/>
      <c r="D4" s="250" t="s">
        <v>382</v>
      </c>
      <c r="E4" s="251"/>
      <c r="F4" s="251"/>
      <c r="G4" s="251"/>
      <c r="H4" s="251"/>
      <c r="I4" s="251"/>
      <c r="J4" s="251"/>
      <c r="K4" s="252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5">
      <c r="B5" s="12" t="s">
        <v>59</v>
      </c>
      <c r="C5" s="9"/>
      <c r="D5" s="257">
        <v>2024</v>
      </c>
      <c r="E5" s="258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5">
      <c r="A7" s="16" t="s">
        <v>126</v>
      </c>
      <c r="B7" s="253" t="s">
        <v>13</v>
      </c>
      <c r="C7" s="254"/>
      <c r="D7" s="254"/>
      <c r="E7" s="255" t="str">
        <f>"OSNOVNA PLAČA 
" &amp; "december " &amp; D5-1 &amp; "
(2. odst. 28. člena KPJS)"</f>
        <v>OSNOVNA PLAČA 
december 2023
(2. odst. 28. člena KPJS)</v>
      </c>
      <c r="F7" s="241" t="s">
        <v>110</v>
      </c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3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3">
      <c r="A8" s="18" t="s">
        <v>127</v>
      </c>
      <c r="B8" s="147" t="s">
        <v>2</v>
      </c>
      <c r="C8" s="19" t="s">
        <v>11</v>
      </c>
      <c r="D8" s="20" t="s">
        <v>12</v>
      </c>
      <c r="E8" s="256"/>
      <c r="F8" s="21" t="s">
        <v>383</v>
      </c>
      <c r="G8" s="21" t="s">
        <v>384</v>
      </c>
      <c r="H8" s="21" t="s">
        <v>385</v>
      </c>
      <c r="I8" s="21" t="s">
        <v>386</v>
      </c>
      <c r="J8" s="22" t="s">
        <v>387</v>
      </c>
      <c r="K8" s="21" t="s">
        <v>388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8" thickTop="1" x14ac:dyDescent="0.25">
      <c r="A9" s="23">
        <v>0</v>
      </c>
      <c r="B9" s="148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5">
      <c r="A10" s="51">
        <v>1</v>
      </c>
      <c r="B10" s="146" t="s">
        <v>128</v>
      </c>
      <c r="C10" s="1" t="s">
        <v>378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5">
      <c r="A11" s="51">
        <v>2</v>
      </c>
      <c r="B11" s="146" t="s">
        <v>129</v>
      </c>
      <c r="C11" s="1" t="s">
        <v>380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5">
      <c r="A12" s="51">
        <v>3</v>
      </c>
      <c r="B12" s="146" t="s">
        <v>130</v>
      </c>
      <c r="C12" s="1" t="s">
        <v>394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5">
      <c r="A13" s="51">
        <v>4</v>
      </c>
      <c r="B13" s="146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5">
      <c r="A14" s="51">
        <v>5</v>
      </c>
      <c r="B14" s="146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5">
      <c r="A15" s="51">
        <v>6</v>
      </c>
      <c r="B15" s="146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5">
      <c r="A16" s="51">
        <v>7</v>
      </c>
      <c r="B16" s="146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5">
      <c r="A17" s="51">
        <v>8</v>
      </c>
      <c r="B17" s="146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5">
      <c r="A18" s="51">
        <v>9</v>
      </c>
      <c r="B18" s="146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5">
      <c r="A19" s="51">
        <v>10</v>
      </c>
      <c r="B19" s="146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5">
      <c r="A20" s="51">
        <v>11</v>
      </c>
      <c r="B20" s="146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5">
      <c r="A21" s="51">
        <v>12</v>
      </c>
      <c r="B21" s="146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5">
      <c r="A22" s="51">
        <v>13</v>
      </c>
      <c r="B22" s="146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5">
      <c r="A23" s="51">
        <v>14</v>
      </c>
      <c r="B23" s="146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5">
      <c r="A24" s="51">
        <v>15</v>
      </c>
      <c r="B24" s="146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5">
      <c r="A25" s="51">
        <v>16</v>
      </c>
      <c r="B25" s="146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5">
      <c r="A26" s="51">
        <v>17</v>
      </c>
      <c r="B26" s="146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5">
      <c r="A27" s="51">
        <v>18</v>
      </c>
      <c r="B27" s="146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5">
      <c r="A28" s="51">
        <v>19</v>
      </c>
      <c r="B28" s="146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5">
      <c r="A29" s="51">
        <v>20</v>
      </c>
      <c r="B29" s="146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5">
      <c r="A30" s="51">
        <v>21</v>
      </c>
      <c r="B30" s="146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5">
      <c r="A31" s="51">
        <v>22</v>
      </c>
      <c r="B31" s="146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5">
      <c r="A32" s="51">
        <v>23</v>
      </c>
      <c r="B32" s="146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5">
      <c r="A33" s="51">
        <v>24</v>
      </c>
      <c r="B33" s="146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5">
      <c r="A34" s="51">
        <v>25</v>
      </c>
      <c r="B34" s="146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5">
      <c r="A35" s="51">
        <v>26</v>
      </c>
      <c r="B35" s="146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5">
      <c r="A36" s="51">
        <v>27</v>
      </c>
      <c r="B36" s="146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5">
      <c r="A37" s="51">
        <v>28</v>
      </c>
      <c r="B37" s="146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5">
      <c r="A38" s="51">
        <v>29</v>
      </c>
      <c r="B38" s="146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5">
      <c r="A39" s="51">
        <v>30</v>
      </c>
      <c r="B39" s="146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5">
      <c r="A40" s="51">
        <v>31</v>
      </c>
      <c r="B40" s="146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5">
      <c r="A41" s="51">
        <v>32</v>
      </c>
      <c r="B41" s="146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5">
      <c r="A42" s="51">
        <v>33</v>
      </c>
      <c r="B42" s="146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5">
      <c r="A43" s="51">
        <v>34</v>
      </c>
      <c r="B43" s="146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5">
      <c r="A44" s="51">
        <v>35</v>
      </c>
      <c r="B44" s="146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5">
      <c r="A45" s="51">
        <v>36</v>
      </c>
      <c r="B45" s="146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5">
      <c r="A46" s="51">
        <v>37</v>
      </c>
      <c r="B46" s="146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5">
      <c r="A47" s="51">
        <v>38</v>
      </c>
      <c r="B47" s="146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5">
      <c r="A48" s="51">
        <v>39</v>
      </c>
      <c r="B48" s="146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5">
      <c r="A49" s="51">
        <v>40</v>
      </c>
      <c r="B49" s="146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5">
      <c r="A50" s="51">
        <v>41</v>
      </c>
      <c r="B50" s="146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5">
      <c r="A51" s="51">
        <v>42</v>
      </c>
      <c r="B51" s="146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5">
      <c r="A52" s="51">
        <v>43</v>
      </c>
      <c r="B52" s="146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5">
      <c r="A53" s="51">
        <v>44</v>
      </c>
      <c r="B53" s="146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5">
      <c r="A54" s="51">
        <v>45</v>
      </c>
      <c r="B54" s="146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5">
      <c r="A55" s="51">
        <v>46</v>
      </c>
      <c r="B55" s="146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5">
      <c r="A56" s="51">
        <v>47</v>
      </c>
      <c r="B56" s="146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5">
      <c r="A57" s="51">
        <v>48</v>
      </c>
      <c r="B57" s="146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5">
      <c r="A58" s="51">
        <v>49</v>
      </c>
      <c r="B58" s="146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5">
      <c r="A59" s="51">
        <v>50</v>
      </c>
      <c r="B59" s="146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24.75" customHeight="1" x14ac:dyDescent="0.25">
      <c r="A60" s="51">
        <v>51</v>
      </c>
      <c r="B60" s="146" t="s">
        <v>178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4">
        <v>2028</v>
      </c>
    </row>
    <row r="61" spans="1:20" ht="24.75" customHeight="1" x14ac:dyDescent="0.25">
      <c r="A61" s="51">
        <v>52</v>
      </c>
      <c r="B61" s="146" t="s">
        <v>179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4">
        <v>2028</v>
      </c>
    </row>
    <row r="62" spans="1:20" ht="24.75" customHeight="1" x14ac:dyDescent="0.25">
      <c r="A62" s="51">
        <v>53</v>
      </c>
      <c r="B62" s="146" t="s">
        <v>180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4">
        <v>2028</v>
      </c>
    </row>
    <row r="63" spans="1:20" ht="24.75" customHeight="1" x14ac:dyDescent="0.25">
      <c r="A63" s="51">
        <v>54</v>
      </c>
      <c r="B63" s="146" t="s">
        <v>181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4">
        <v>2028</v>
      </c>
    </row>
    <row r="64" spans="1:20" ht="24.75" customHeight="1" x14ac:dyDescent="0.25">
      <c r="A64" s="51">
        <v>55</v>
      </c>
      <c r="B64" s="146" t="s">
        <v>182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4">
        <v>2028</v>
      </c>
    </row>
    <row r="65" spans="1:20" ht="24.75" customHeight="1" x14ac:dyDescent="0.25">
      <c r="A65" s="51">
        <v>56</v>
      </c>
      <c r="B65" s="146" t="s">
        <v>183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4">
        <v>2028</v>
      </c>
    </row>
    <row r="66" spans="1:20" ht="24.75" customHeight="1" x14ac:dyDescent="0.25">
      <c r="A66" s="51">
        <v>57</v>
      </c>
      <c r="B66" s="146" t="s">
        <v>184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4">
        <v>2028</v>
      </c>
    </row>
    <row r="67" spans="1:20" ht="24.75" customHeight="1" x14ac:dyDescent="0.25">
      <c r="A67" s="51">
        <v>58</v>
      </c>
      <c r="B67" s="146" t="s">
        <v>185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4">
        <v>2028</v>
      </c>
    </row>
    <row r="68" spans="1:20" ht="24.75" customHeight="1" x14ac:dyDescent="0.25">
      <c r="A68" s="51">
        <v>59</v>
      </c>
      <c r="B68" s="146" t="s">
        <v>186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4">
        <v>2028</v>
      </c>
    </row>
    <row r="69" spans="1:20" ht="24.75" customHeight="1" x14ac:dyDescent="0.25">
      <c r="A69" s="51">
        <v>60</v>
      </c>
      <c r="B69" s="146" t="s">
        <v>187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4">
        <v>2028</v>
      </c>
    </row>
    <row r="70" spans="1:20" ht="24.75" customHeight="1" x14ac:dyDescent="0.25">
      <c r="A70" s="51">
        <v>61</v>
      </c>
      <c r="B70" s="146" t="s">
        <v>188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4">
        <v>2028</v>
      </c>
    </row>
    <row r="71" spans="1:20" ht="24.75" customHeight="1" x14ac:dyDescent="0.25">
      <c r="A71" s="51">
        <v>62</v>
      </c>
      <c r="B71" s="146" t="s">
        <v>189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4">
        <v>2028</v>
      </c>
    </row>
    <row r="72" spans="1:20" ht="24.75" customHeight="1" x14ac:dyDescent="0.25">
      <c r="A72" s="51">
        <v>63</v>
      </c>
      <c r="B72" s="146" t="s">
        <v>190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4">
        <v>2028</v>
      </c>
    </row>
    <row r="73" spans="1:20" ht="24.75" customHeight="1" x14ac:dyDescent="0.25">
      <c r="A73" s="51">
        <v>64</v>
      </c>
      <c r="B73" s="146" t="s">
        <v>191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4">
        <v>2028</v>
      </c>
    </row>
    <row r="74" spans="1:20" ht="24.75" customHeight="1" x14ac:dyDescent="0.25">
      <c r="A74" s="51">
        <v>65</v>
      </c>
      <c r="B74" s="146" t="s">
        <v>192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4">
        <v>2028</v>
      </c>
    </row>
    <row r="75" spans="1:20" ht="24.75" customHeight="1" x14ac:dyDescent="0.25">
      <c r="A75" s="51">
        <v>66</v>
      </c>
      <c r="B75" s="146" t="s">
        <v>193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4">
        <v>2028</v>
      </c>
    </row>
    <row r="76" spans="1:20" ht="24.75" customHeight="1" x14ac:dyDescent="0.25">
      <c r="A76" s="51">
        <v>67</v>
      </c>
      <c r="B76" s="146" t="s">
        <v>194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4">
        <v>2028</v>
      </c>
    </row>
    <row r="77" spans="1:20" ht="24.75" customHeight="1" x14ac:dyDescent="0.25">
      <c r="A77" s="51">
        <v>68</v>
      </c>
      <c r="B77" s="146" t="s">
        <v>195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4">
        <v>2028</v>
      </c>
    </row>
    <row r="78" spans="1:20" ht="24.75" customHeight="1" x14ac:dyDescent="0.25">
      <c r="A78" s="51">
        <v>69</v>
      </c>
      <c r="B78" s="146" t="s">
        <v>196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4">
        <v>2028</v>
      </c>
    </row>
    <row r="79" spans="1:20" ht="24.75" customHeight="1" x14ac:dyDescent="0.25">
      <c r="A79" s="51">
        <v>70</v>
      </c>
      <c r="B79" s="146" t="s">
        <v>197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4">
        <v>2028</v>
      </c>
    </row>
    <row r="80" spans="1:20" ht="24.75" customHeight="1" x14ac:dyDescent="0.25">
      <c r="A80" s="51">
        <v>71</v>
      </c>
      <c r="B80" s="146" t="s">
        <v>198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4">
        <v>2028</v>
      </c>
    </row>
    <row r="81" spans="1:20" ht="24.75" customHeight="1" x14ac:dyDescent="0.25">
      <c r="A81" s="51">
        <v>72</v>
      </c>
      <c r="B81" s="146" t="s">
        <v>199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4">
        <v>2028</v>
      </c>
    </row>
    <row r="82" spans="1:20" ht="24.75" customHeight="1" x14ac:dyDescent="0.25">
      <c r="A82" s="51">
        <v>73</v>
      </c>
      <c r="B82" s="146" t="s">
        <v>200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4">
        <v>2028</v>
      </c>
    </row>
    <row r="83" spans="1:20" ht="24.75" customHeight="1" x14ac:dyDescent="0.25">
      <c r="A83" s="51">
        <v>74</v>
      </c>
      <c r="B83" s="146" t="s">
        <v>201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4">
        <v>2028</v>
      </c>
    </row>
    <row r="84" spans="1:20" ht="24.75" customHeight="1" x14ac:dyDescent="0.25">
      <c r="A84" s="51">
        <v>75</v>
      </c>
      <c r="B84" s="146" t="s">
        <v>202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4">
        <v>2028</v>
      </c>
    </row>
    <row r="85" spans="1:20" ht="24.75" customHeight="1" x14ac:dyDescent="0.25">
      <c r="A85" s="51">
        <v>76</v>
      </c>
      <c r="B85" s="146" t="s">
        <v>203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4">
        <v>2028</v>
      </c>
    </row>
    <row r="86" spans="1:20" ht="24.75" customHeight="1" x14ac:dyDescent="0.25">
      <c r="A86" s="51">
        <v>77</v>
      </c>
      <c r="B86" s="146" t="s">
        <v>204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4">
        <v>2028</v>
      </c>
    </row>
    <row r="87" spans="1:20" ht="24.75" customHeight="1" x14ac:dyDescent="0.25">
      <c r="A87" s="51">
        <v>78</v>
      </c>
      <c r="B87" s="146" t="s">
        <v>205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4">
        <v>2028</v>
      </c>
    </row>
    <row r="88" spans="1:20" ht="24.75" customHeight="1" x14ac:dyDescent="0.25">
      <c r="A88" s="51">
        <v>79</v>
      </c>
      <c r="B88" s="146" t="s">
        <v>206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4">
        <v>2028</v>
      </c>
    </row>
    <row r="89" spans="1:20" ht="24.75" customHeight="1" x14ac:dyDescent="0.25">
      <c r="A89" s="51">
        <v>80</v>
      </c>
      <c r="B89" s="146" t="s">
        <v>207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4">
        <v>2028</v>
      </c>
    </row>
    <row r="90" spans="1:20" ht="24.75" customHeight="1" x14ac:dyDescent="0.25">
      <c r="A90" s="51">
        <v>81</v>
      </c>
      <c r="B90" s="146" t="s">
        <v>208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4">
        <v>2028</v>
      </c>
    </row>
    <row r="91" spans="1:20" ht="24.75" customHeight="1" x14ac:dyDescent="0.25">
      <c r="A91" s="51">
        <v>82</v>
      </c>
      <c r="B91" s="146" t="s">
        <v>209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4">
        <v>2028</v>
      </c>
    </row>
    <row r="92" spans="1:20" ht="24.75" customHeight="1" x14ac:dyDescent="0.25">
      <c r="A92" s="51">
        <v>83</v>
      </c>
      <c r="B92" s="146" t="s">
        <v>210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4">
        <v>2028</v>
      </c>
    </row>
    <row r="93" spans="1:20" ht="24.75" customHeight="1" x14ac:dyDescent="0.25">
      <c r="A93" s="51">
        <v>84</v>
      </c>
      <c r="B93" s="146" t="s">
        <v>211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4">
        <v>2028</v>
      </c>
    </row>
    <row r="94" spans="1:20" ht="24.75" customHeight="1" x14ac:dyDescent="0.25">
      <c r="A94" s="51">
        <v>85</v>
      </c>
      <c r="B94" s="146" t="s">
        <v>212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4">
        <v>2028</v>
      </c>
    </row>
    <row r="95" spans="1:20" ht="24.75" customHeight="1" x14ac:dyDescent="0.25">
      <c r="A95" s="51">
        <v>86</v>
      </c>
      <c r="B95" s="146" t="s">
        <v>213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4">
        <v>2028</v>
      </c>
    </row>
    <row r="96" spans="1:20" ht="24.75" customHeight="1" x14ac:dyDescent="0.25">
      <c r="A96" s="51">
        <v>87</v>
      </c>
      <c r="B96" s="146" t="s">
        <v>214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4">
        <v>2028</v>
      </c>
    </row>
    <row r="97" spans="1:20" ht="24.75" customHeight="1" x14ac:dyDescent="0.25">
      <c r="A97" s="51">
        <v>88</v>
      </c>
      <c r="B97" s="146" t="s">
        <v>215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4">
        <v>2028</v>
      </c>
    </row>
    <row r="98" spans="1:20" ht="24.75" customHeight="1" x14ac:dyDescent="0.25">
      <c r="A98" s="51">
        <v>89</v>
      </c>
      <c r="B98" s="146" t="s">
        <v>216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4">
        <v>2028</v>
      </c>
    </row>
    <row r="99" spans="1:20" ht="24.75" customHeight="1" x14ac:dyDescent="0.25">
      <c r="A99" s="51">
        <v>90</v>
      </c>
      <c r="B99" s="146" t="s">
        <v>217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4">
        <v>2028</v>
      </c>
    </row>
    <row r="100" spans="1:20" ht="24.75" customHeight="1" x14ac:dyDescent="0.25">
      <c r="A100" s="51">
        <v>91</v>
      </c>
      <c r="B100" s="146" t="s">
        <v>218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4">
        <v>2028</v>
      </c>
    </row>
    <row r="101" spans="1:20" ht="24.75" customHeight="1" x14ac:dyDescent="0.25">
      <c r="A101" s="51">
        <v>92</v>
      </c>
      <c r="B101" s="146" t="s">
        <v>219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4">
        <v>2028</v>
      </c>
    </row>
    <row r="102" spans="1:20" ht="24.75" customHeight="1" x14ac:dyDescent="0.25">
      <c r="A102" s="51">
        <v>93</v>
      </c>
      <c r="B102" s="146" t="s">
        <v>220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4">
        <v>2028</v>
      </c>
    </row>
    <row r="103" spans="1:20" ht="24.75" customHeight="1" x14ac:dyDescent="0.25">
      <c r="A103" s="51">
        <v>94</v>
      </c>
      <c r="B103" s="146" t="s">
        <v>221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4">
        <v>2028</v>
      </c>
    </row>
    <row r="104" spans="1:20" ht="24.75" customHeight="1" x14ac:dyDescent="0.25">
      <c r="A104" s="51">
        <v>95</v>
      </c>
      <c r="B104" s="146" t="s">
        <v>222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4">
        <v>2028</v>
      </c>
    </row>
    <row r="105" spans="1:20" ht="24.75" customHeight="1" x14ac:dyDescent="0.25">
      <c r="A105" s="51">
        <v>96</v>
      </c>
      <c r="B105" s="146" t="s">
        <v>223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4">
        <v>2028</v>
      </c>
    </row>
    <row r="106" spans="1:20" ht="24.75" customHeight="1" x14ac:dyDescent="0.25">
      <c r="A106" s="51">
        <v>97</v>
      </c>
      <c r="B106" s="146" t="s">
        <v>224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4">
        <v>2028</v>
      </c>
    </row>
    <row r="107" spans="1:20" ht="24.75" customHeight="1" x14ac:dyDescent="0.25">
      <c r="A107" s="51">
        <v>98</v>
      </c>
      <c r="B107" s="146" t="s">
        <v>225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4">
        <v>2028</v>
      </c>
    </row>
    <row r="108" spans="1:20" ht="24.75" customHeight="1" x14ac:dyDescent="0.25">
      <c r="A108" s="51">
        <v>99</v>
      </c>
      <c r="B108" s="146" t="s">
        <v>226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4">
        <v>2028</v>
      </c>
    </row>
    <row r="109" spans="1:20" ht="24.75" customHeight="1" x14ac:dyDescent="0.25">
      <c r="A109" s="51">
        <v>100</v>
      </c>
      <c r="B109" s="146" t="s">
        <v>227</v>
      </c>
      <c r="C109" s="1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4">
        <v>2028</v>
      </c>
    </row>
    <row r="110" spans="1:20" ht="24.75" customHeight="1" x14ac:dyDescent="0.25">
      <c r="A110" s="51">
        <v>101</v>
      </c>
      <c r="B110" s="146" t="s">
        <v>228</v>
      </c>
      <c r="C110" s="1" t="s">
        <v>380</v>
      </c>
      <c r="D110" s="4"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Q110" s="5">
        <v>3500</v>
      </c>
      <c r="T110" s="34">
        <v>2028</v>
      </c>
    </row>
    <row r="111" spans="1:20" ht="24.75" customHeight="1" x14ac:dyDescent="0.25">
      <c r="A111" s="51">
        <v>102</v>
      </c>
      <c r="B111" s="146" t="s">
        <v>229</v>
      </c>
      <c r="C111" s="1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T111" s="34">
        <v>2028</v>
      </c>
    </row>
    <row r="112" spans="1:20" ht="24.75" customHeight="1" x14ac:dyDescent="0.25">
      <c r="A112" s="51">
        <v>103</v>
      </c>
      <c r="B112" s="146" t="s">
        <v>230</v>
      </c>
      <c r="C112" s="1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T112" s="34">
        <v>2028</v>
      </c>
    </row>
    <row r="113" spans="1:20" ht="24.75" customHeight="1" x14ac:dyDescent="0.25">
      <c r="A113" s="51">
        <v>104</v>
      </c>
      <c r="B113" s="146" t="s">
        <v>231</v>
      </c>
      <c r="C113" s="1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T113" s="34">
        <v>2028</v>
      </c>
    </row>
    <row r="114" spans="1:20" ht="24.75" customHeight="1" x14ac:dyDescent="0.25">
      <c r="A114" s="51">
        <v>105</v>
      </c>
      <c r="B114" s="146" t="s">
        <v>232</v>
      </c>
      <c r="C114" s="1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T114" s="34">
        <v>2028</v>
      </c>
    </row>
    <row r="115" spans="1:20" ht="24.75" customHeight="1" x14ac:dyDescent="0.25">
      <c r="A115" s="51">
        <v>106</v>
      </c>
      <c r="B115" s="146" t="s">
        <v>233</v>
      </c>
      <c r="C115" s="1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T115" s="34">
        <v>2028</v>
      </c>
    </row>
    <row r="116" spans="1:20" ht="24.75" customHeight="1" x14ac:dyDescent="0.25">
      <c r="A116" s="51">
        <v>107</v>
      </c>
      <c r="B116" s="146" t="s">
        <v>234</v>
      </c>
      <c r="C116" s="1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T116" s="34">
        <v>2028</v>
      </c>
    </row>
    <row r="117" spans="1:20" ht="24.75" customHeight="1" x14ac:dyDescent="0.25">
      <c r="A117" s="51">
        <v>108</v>
      </c>
      <c r="B117" s="146" t="s">
        <v>235</v>
      </c>
      <c r="C117" s="1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T117" s="34">
        <v>2028</v>
      </c>
    </row>
    <row r="118" spans="1:20" ht="24.75" customHeight="1" x14ac:dyDescent="0.25">
      <c r="A118" s="51">
        <v>109</v>
      </c>
      <c r="B118" s="146" t="s">
        <v>236</v>
      </c>
      <c r="C118" s="1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T118" s="34">
        <v>2028</v>
      </c>
    </row>
    <row r="119" spans="1:20" ht="24.75" customHeight="1" x14ac:dyDescent="0.25">
      <c r="A119" s="51">
        <v>110</v>
      </c>
      <c r="B119" s="146" t="s">
        <v>237</v>
      </c>
      <c r="C119" s="1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T119" s="34">
        <v>2028</v>
      </c>
    </row>
    <row r="120" spans="1:20" ht="24.75" customHeight="1" x14ac:dyDescent="0.25">
      <c r="A120" s="51">
        <v>111</v>
      </c>
      <c r="B120" s="146" t="s">
        <v>238</v>
      </c>
      <c r="C120" s="1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T120" s="34">
        <v>2028</v>
      </c>
    </row>
    <row r="121" spans="1:20" ht="24.75" customHeight="1" x14ac:dyDescent="0.25">
      <c r="A121" s="51">
        <v>112</v>
      </c>
      <c r="B121" s="146" t="s">
        <v>239</v>
      </c>
      <c r="C121" s="1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T121" s="34">
        <v>2028</v>
      </c>
    </row>
    <row r="122" spans="1:20" ht="24.75" customHeight="1" x14ac:dyDescent="0.25">
      <c r="A122" s="51">
        <v>113</v>
      </c>
      <c r="B122" s="146" t="s">
        <v>240</v>
      </c>
      <c r="C122" s="1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T122" s="34">
        <v>2028</v>
      </c>
    </row>
    <row r="123" spans="1:20" ht="24.75" customHeight="1" x14ac:dyDescent="0.25">
      <c r="A123" s="51">
        <v>114</v>
      </c>
      <c r="B123" s="146" t="s">
        <v>241</v>
      </c>
      <c r="C123" s="1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T123" s="34">
        <v>2028</v>
      </c>
    </row>
    <row r="124" spans="1:20" ht="24.75" customHeight="1" x14ac:dyDescent="0.25">
      <c r="A124" s="51">
        <v>115</v>
      </c>
      <c r="B124" s="146" t="s">
        <v>242</v>
      </c>
      <c r="C124" s="1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T124" s="34">
        <v>2028</v>
      </c>
    </row>
    <row r="125" spans="1:20" ht="24.75" customHeight="1" x14ac:dyDescent="0.25">
      <c r="A125" s="51">
        <v>116</v>
      </c>
      <c r="B125" s="146" t="s">
        <v>243</v>
      </c>
      <c r="C125" s="1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T125" s="34">
        <v>2028</v>
      </c>
    </row>
    <row r="126" spans="1:20" ht="24.75" customHeight="1" x14ac:dyDescent="0.25">
      <c r="A126" s="51">
        <v>117</v>
      </c>
      <c r="B126" s="146" t="s">
        <v>244</v>
      </c>
      <c r="C126" s="1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T126" s="34">
        <v>2028</v>
      </c>
    </row>
    <row r="127" spans="1:20" ht="24.75" customHeight="1" x14ac:dyDescent="0.25">
      <c r="A127" s="51">
        <v>118</v>
      </c>
      <c r="B127" s="146" t="s">
        <v>245</v>
      </c>
      <c r="C127" s="1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T127" s="34">
        <v>2028</v>
      </c>
    </row>
    <row r="128" spans="1:20" ht="24.75" customHeight="1" x14ac:dyDescent="0.25">
      <c r="A128" s="51">
        <v>119</v>
      </c>
      <c r="B128" s="146" t="s">
        <v>246</v>
      </c>
      <c r="C128" s="1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T128" s="34">
        <v>2028</v>
      </c>
    </row>
    <row r="129" spans="1:20" ht="24.75" customHeight="1" x14ac:dyDescent="0.25">
      <c r="A129" s="51">
        <v>120</v>
      </c>
      <c r="B129" s="146" t="s">
        <v>247</v>
      </c>
      <c r="C129" s="1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T129" s="34">
        <v>2028</v>
      </c>
    </row>
    <row r="130" spans="1:20" ht="24.75" customHeight="1" x14ac:dyDescent="0.25">
      <c r="A130" s="51">
        <v>121</v>
      </c>
      <c r="B130" s="146" t="s">
        <v>248</v>
      </c>
      <c r="C130" s="1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T130" s="34">
        <v>2028</v>
      </c>
    </row>
    <row r="131" spans="1:20" ht="24.75" customHeight="1" x14ac:dyDescent="0.25">
      <c r="A131" s="51">
        <v>122</v>
      </c>
      <c r="B131" s="146" t="s">
        <v>249</v>
      </c>
      <c r="C131" s="1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T131" s="34">
        <v>2028</v>
      </c>
    </row>
    <row r="132" spans="1:20" ht="24.75" customHeight="1" x14ac:dyDescent="0.25">
      <c r="A132" s="51">
        <v>123</v>
      </c>
      <c r="B132" s="146" t="s">
        <v>250</v>
      </c>
      <c r="C132" s="1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T132" s="34">
        <v>2028</v>
      </c>
    </row>
    <row r="133" spans="1:20" ht="24.75" customHeight="1" x14ac:dyDescent="0.25">
      <c r="A133" s="51">
        <v>124</v>
      </c>
      <c r="B133" s="146" t="s">
        <v>251</v>
      </c>
      <c r="C133" s="1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T133" s="34">
        <v>2028</v>
      </c>
    </row>
    <row r="134" spans="1:20" ht="24.75" customHeight="1" x14ac:dyDescent="0.25">
      <c r="A134" s="51">
        <v>125</v>
      </c>
      <c r="B134" s="146" t="s">
        <v>252</v>
      </c>
      <c r="C134" s="1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T134" s="34">
        <v>2028</v>
      </c>
    </row>
    <row r="135" spans="1:20" ht="24.75" customHeight="1" x14ac:dyDescent="0.25">
      <c r="A135" s="51">
        <v>126</v>
      </c>
      <c r="B135" s="146" t="s">
        <v>253</v>
      </c>
      <c r="C135" s="1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T135" s="34">
        <v>2028</v>
      </c>
    </row>
    <row r="136" spans="1:20" ht="24.75" customHeight="1" x14ac:dyDescent="0.25">
      <c r="A136" s="51">
        <v>127</v>
      </c>
      <c r="B136" s="146" t="s">
        <v>254</v>
      </c>
      <c r="C136" s="1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T136" s="34">
        <v>2028</v>
      </c>
    </row>
    <row r="137" spans="1:20" ht="24.75" customHeight="1" x14ac:dyDescent="0.25">
      <c r="A137" s="51">
        <v>128</v>
      </c>
      <c r="B137" s="146" t="s">
        <v>255</v>
      </c>
      <c r="C137" s="1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T137" s="34">
        <v>2028</v>
      </c>
    </row>
    <row r="138" spans="1:20" ht="24.75" customHeight="1" x14ac:dyDescent="0.25">
      <c r="A138" s="51">
        <v>129</v>
      </c>
      <c r="B138" s="146" t="s">
        <v>256</v>
      </c>
      <c r="C138" s="1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T138" s="34">
        <v>2028</v>
      </c>
    </row>
    <row r="139" spans="1:20" ht="24.75" customHeight="1" x14ac:dyDescent="0.25">
      <c r="A139" s="51">
        <v>130</v>
      </c>
      <c r="B139" s="146" t="s">
        <v>257</v>
      </c>
      <c r="C139" s="1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T139" s="34">
        <v>2028</v>
      </c>
    </row>
    <row r="140" spans="1:20" ht="24.75" customHeight="1" x14ac:dyDescent="0.25">
      <c r="A140" s="51">
        <v>131</v>
      </c>
      <c r="B140" s="146" t="s">
        <v>258</v>
      </c>
      <c r="C140" s="1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T140" s="34">
        <v>2028</v>
      </c>
    </row>
    <row r="141" spans="1:20" ht="24.75" customHeight="1" x14ac:dyDescent="0.25">
      <c r="A141" s="51">
        <v>132</v>
      </c>
      <c r="B141" s="146" t="s">
        <v>259</v>
      </c>
      <c r="C141" s="1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T141" s="34">
        <v>2028</v>
      </c>
    </row>
    <row r="142" spans="1:20" ht="24.75" customHeight="1" x14ac:dyDescent="0.25">
      <c r="A142" s="51">
        <v>133</v>
      </c>
      <c r="B142" s="146" t="s">
        <v>260</v>
      </c>
      <c r="C142" s="1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T142" s="34">
        <v>2028</v>
      </c>
    </row>
    <row r="143" spans="1:20" ht="24.75" customHeight="1" x14ac:dyDescent="0.25">
      <c r="A143" s="51">
        <v>134</v>
      </c>
      <c r="B143" s="146" t="s">
        <v>261</v>
      </c>
      <c r="C143" s="1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T143" s="34">
        <v>2028</v>
      </c>
    </row>
    <row r="144" spans="1:20" ht="24.75" customHeight="1" x14ac:dyDescent="0.25">
      <c r="A144" s="51">
        <v>135</v>
      </c>
      <c r="B144" s="146" t="s">
        <v>262</v>
      </c>
      <c r="C144" s="1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T144" s="34">
        <v>2028</v>
      </c>
    </row>
    <row r="145" spans="1:20" ht="24.75" customHeight="1" x14ac:dyDescent="0.25">
      <c r="A145" s="51">
        <v>136</v>
      </c>
      <c r="B145" s="146" t="s">
        <v>263</v>
      </c>
      <c r="C145" s="1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T145" s="34">
        <v>2028</v>
      </c>
    </row>
    <row r="146" spans="1:20" ht="24.75" customHeight="1" x14ac:dyDescent="0.25">
      <c r="A146" s="51">
        <v>137</v>
      </c>
      <c r="B146" s="146" t="s">
        <v>264</v>
      </c>
      <c r="C146" s="1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T146" s="34">
        <v>2028</v>
      </c>
    </row>
    <row r="147" spans="1:20" ht="24.75" customHeight="1" x14ac:dyDescent="0.25">
      <c r="A147" s="51">
        <v>138</v>
      </c>
      <c r="B147" s="146" t="s">
        <v>265</v>
      </c>
      <c r="C147" s="1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T147" s="34">
        <v>2028</v>
      </c>
    </row>
    <row r="148" spans="1:20" ht="24.75" customHeight="1" x14ac:dyDescent="0.25">
      <c r="A148" s="51">
        <v>139</v>
      </c>
      <c r="B148" s="146" t="s">
        <v>266</v>
      </c>
      <c r="C148" s="1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T148" s="34">
        <v>2028</v>
      </c>
    </row>
    <row r="149" spans="1:20" ht="24.75" customHeight="1" x14ac:dyDescent="0.25">
      <c r="A149" s="51">
        <v>140</v>
      </c>
      <c r="B149" s="146" t="s">
        <v>267</v>
      </c>
      <c r="C149" s="1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T149" s="34">
        <v>2028</v>
      </c>
    </row>
    <row r="150" spans="1:20" ht="24.75" customHeight="1" x14ac:dyDescent="0.25">
      <c r="A150" s="51">
        <v>141</v>
      </c>
      <c r="B150" s="146" t="s">
        <v>268</v>
      </c>
      <c r="C150" s="1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T150" s="34">
        <v>2028</v>
      </c>
    </row>
    <row r="151" spans="1:20" ht="24.75" customHeight="1" x14ac:dyDescent="0.25">
      <c r="A151" s="51">
        <v>142</v>
      </c>
      <c r="B151" s="146" t="s">
        <v>269</v>
      </c>
      <c r="C151" s="1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T151" s="34">
        <v>2028</v>
      </c>
    </row>
    <row r="152" spans="1:20" ht="24.75" customHeight="1" x14ac:dyDescent="0.25">
      <c r="A152" s="51">
        <v>143</v>
      </c>
      <c r="B152" s="146" t="s">
        <v>270</v>
      </c>
      <c r="C152" s="1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T152" s="34">
        <v>2028</v>
      </c>
    </row>
    <row r="153" spans="1:20" ht="24.75" customHeight="1" x14ac:dyDescent="0.25">
      <c r="A153" s="51">
        <v>144</v>
      </c>
      <c r="B153" s="146" t="s">
        <v>271</v>
      </c>
      <c r="C153" s="1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T153" s="34">
        <v>2028</v>
      </c>
    </row>
    <row r="154" spans="1:20" ht="24.75" customHeight="1" x14ac:dyDescent="0.25">
      <c r="A154" s="51">
        <v>145</v>
      </c>
      <c r="B154" s="146" t="s">
        <v>272</v>
      </c>
      <c r="C154" s="1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T154" s="34">
        <v>2028</v>
      </c>
    </row>
    <row r="155" spans="1:20" ht="24.75" customHeight="1" x14ac:dyDescent="0.25">
      <c r="A155" s="51">
        <v>146</v>
      </c>
      <c r="B155" s="146" t="s">
        <v>273</v>
      </c>
      <c r="C155" s="1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T155" s="34">
        <v>2028</v>
      </c>
    </row>
    <row r="156" spans="1:20" ht="24.75" customHeight="1" x14ac:dyDescent="0.25">
      <c r="A156" s="51">
        <v>147</v>
      </c>
      <c r="B156" s="146" t="s">
        <v>274</v>
      </c>
      <c r="C156" s="1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T156" s="34">
        <v>2028</v>
      </c>
    </row>
    <row r="157" spans="1:20" ht="24.75" customHeight="1" x14ac:dyDescent="0.25">
      <c r="A157" s="51">
        <v>148</v>
      </c>
      <c r="B157" s="146" t="s">
        <v>275</v>
      </c>
      <c r="C157" s="1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T157" s="34">
        <v>2028</v>
      </c>
    </row>
    <row r="158" spans="1:20" ht="24.75" customHeight="1" x14ac:dyDescent="0.25">
      <c r="A158" s="51">
        <v>149</v>
      </c>
      <c r="B158" s="146" t="s">
        <v>276</v>
      </c>
      <c r="C158" s="1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T158" s="34">
        <v>2028</v>
      </c>
    </row>
    <row r="159" spans="1:20" ht="24.75" customHeight="1" x14ac:dyDescent="0.25">
      <c r="A159" s="51">
        <v>150</v>
      </c>
      <c r="B159" s="146" t="s">
        <v>277</v>
      </c>
      <c r="C159" s="1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T159" s="34">
        <v>2028</v>
      </c>
    </row>
    <row r="160" spans="1:20" ht="24.75" customHeight="1" x14ac:dyDescent="0.25">
      <c r="A160" s="51">
        <v>151</v>
      </c>
      <c r="B160" s="146" t="s">
        <v>278</v>
      </c>
      <c r="C160" s="1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34">
        <v>2028</v>
      </c>
    </row>
    <row r="161" spans="1:20" ht="24.75" customHeight="1" x14ac:dyDescent="0.25">
      <c r="A161" s="51">
        <v>152</v>
      </c>
      <c r="B161" s="146" t="s">
        <v>279</v>
      </c>
      <c r="C161" s="1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T161" s="34">
        <v>2028</v>
      </c>
    </row>
    <row r="162" spans="1:20" ht="24.75" customHeight="1" x14ac:dyDescent="0.25">
      <c r="A162" s="51">
        <v>153</v>
      </c>
      <c r="B162" s="146" t="s">
        <v>280</v>
      </c>
      <c r="C162" s="1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T162" s="34">
        <v>2028</v>
      </c>
    </row>
    <row r="163" spans="1:20" ht="24.75" customHeight="1" x14ac:dyDescent="0.25">
      <c r="A163" s="51">
        <v>154</v>
      </c>
      <c r="B163" s="146" t="s">
        <v>281</v>
      </c>
      <c r="C163" s="1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T163" s="34">
        <v>2028</v>
      </c>
    </row>
    <row r="164" spans="1:20" ht="24.75" customHeight="1" x14ac:dyDescent="0.25">
      <c r="A164" s="51">
        <v>155</v>
      </c>
      <c r="B164" s="146" t="s">
        <v>282</v>
      </c>
      <c r="C164" s="1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T164" s="34">
        <v>2028</v>
      </c>
    </row>
    <row r="165" spans="1:20" ht="24.75" customHeight="1" x14ac:dyDescent="0.25">
      <c r="A165" s="51">
        <v>156</v>
      </c>
      <c r="B165" s="146" t="s">
        <v>283</v>
      </c>
      <c r="C165" s="1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T165" s="34">
        <v>2028</v>
      </c>
    </row>
    <row r="166" spans="1:20" ht="24.75" customHeight="1" x14ac:dyDescent="0.25">
      <c r="A166" s="51">
        <v>157</v>
      </c>
      <c r="B166" s="146" t="s">
        <v>284</v>
      </c>
      <c r="C166" s="1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T166" s="34">
        <v>2028</v>
      </c>
    </row>
    <row r="167" spans="1:20" ht="24.75" customHeight="1" x14ac:dyDescent="0.25">
      <c r="A167" s="51">
        <v>158</v>
      </c>
      <c r="B167" s="146" t="s">
        <v>285</v>
      </c>
      <c r="C167" s="1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T167" s="34">
        <v>2028</v>
      </c>
    </row>
    <row r="168" spans="1:20" ht="24.75" customHeight="1" x14ac:dyDescent="0.25">
      <c r="A168" s="51">
        <v>159</v>
      </c>
      <c r="B168" s="146" t="s">
        <v>286</v>
      </c>
      <c r="C168" s="1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T168" s="34">
        <v>2028</v>
      </c>
    </row>
    <row r="169" spans="1:20" ht="24.75" customHeight="1" x14ac:dyDescent="0.25">
      <c r="A169" s="51">
        <v>160</v>
      </c>
      <c r="B169" s="146" t="s">
        <v>287</v>
      </c>
      <c r="C169" s="1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T169" s="34">
        <v>2028</v>
      </c>
    </row>
    <row r="170" spans="1:20" ht="24.75" customHeight="1" x14ac:dyDescent="0.25">
      <c r="A170" s="51">
        <v>161</v>
      </c>
      <c r="B170" s="146" t="s">
        <v>288</v>
      </c>
      <c r="C170" s="1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T170" s="34">
        <v>2028</v>
      </c>
    </row>
    <row r="171" spans="1:20" ht="24.75" customHeight="1" x14ac:dyDescent="0.25">
      <c r="A171" s="51">
        <v>162</v>
      </c>
      <c r="B171" s="146" t="s">
        <v>289</v>
      </c>
      <c r="C171" s="1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T171" s="34">
        <v>2028</v>
      </c>
    </row>
    <row r="172" spans="1:20" ht="24.75" customHeight="1" x14ac:dyDescent="0.25">
      <c r="A172" s="51">
        <v>163</v>
      </c>
      <c r="B172" s="146" t="s">
        <v>290</v>
      </c>
      <c r="C172" s="1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T172" s="34">
        <v>2028</v>
      </c>
    </row>
    <row r="173" spans="1:20" ht="24.75" customHeight="1" x14ac:dyDescent="0.25">
      <c r="A173" s="51">
        <v>164</v>
      </c>
      <c r="B173" s="146" t="s">
        <v>291</v>
      </c>
      <c r="C173" s="1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T173" s="34">
        <v>2028</v>
      </c>
    </row>
    <row r="174" spans="1:20" ht="24.75" customHeight="1" x14ac:dyDescent="0.25">
      <c r="A174" s="51">
        <v>165</v>
      </c>
      <c r="B174" s="146" t="s">
        <v>292</v>
      </c>
      <c r="C174" s="1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T174" s="34">
        <v>2028</v>
      </c>
    </row>
    <row r="175" spans="1:20" ht="24.75" customHeight="1" x14ac:dyDescent="0.25">
      <c r="A175" s="51">
        <v>166</v>
      </c>
      <c r="B175" s="146" t="s">
        <v>293</v>
      </c>
      <c r="C175" s="1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T175" s="34">
        <v>2028</v>
      </c>
    </row>
    <row r="176" spans="1:20" ht="24.75" customHeight="1" x14ac:dyDescent="0.25">
      <c r="A176" s="51">
        <v>167</v>
      </c>
      <c r="B176" s="146" t="s">
        <v>294</v>
      </c>
      <c r="C176" s="1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T176" s="34">
        <v>2028</v>
      </c>
    </row>
    <row r="177" spans="1:20" ht="24.75" customHeight="1" x14ac:dyDescent="0.25">
      <c r="A177" s="51">
        <v>168</v>
      </c>
      <c r="B177" s="146" t="s">
        <v>295</v>
      </c>
      <c r="C177" s="1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T177" s="34">
        <v>2028</v>
      </c>
    </row>
    <row r="178" spans="1:20" ht="24.75" customHeight="1" x14ac:dyDescent="0.25">
      <c r="A178" s="51">
        <v>169</v>
      </c>
      <c r="B178" s="146" t="s">
        <v>296</v>
      </c>
      <c r="C178" s="1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T178" s="34">
        <v>2028</v>
      </c>
    </row>
    <row r="179" spans="1:20" ht="24.75" customHeight="1" x14ac:dyDescent="0.25">
      <c r="A179" s="51">
        <v>170</v>
      </c>
      <c r="B179" s="146" t="s">
        <v>297</v>
      </c>
      <c r="C179" s="1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T179" s="34">
        <v>2028</v>
      </c>
    </row>
    <row r="180" spans="1:20" ht="24.75" customHeight="1" x14ac:dyDescent="0.25">
      <c r="A180" s="51">
        <v>171</v>
      </c>
      <c r="B180" s="146" t="s">
        <v>298</v>
      </c>
      <c r="C180" s="1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T180" s="34">
        <v>2028</v>
      </c>
    </row>
    <row r="181" spans="1:20" ht="24.75" customHeight="1" x14ac:dyDescent="0.25">
      <c r="A181" s="51">
        <v>172</v>
      </c>
      <c r="B181" s="146" t="s">
        <v>299</v>
      </c>
      <c r="C181" s="1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T181" s="34">
        <v>2028</v>
      </c>
    </row>
    <row r="182" spans="1:20" ht="24.75" customHeight="1" x14ac:dyDescent="0.25">
      <c r="A182" s="51">
        <v>173</v>
      </c>
      <c r="B182" s="146" t="s">
        <v>300</v>
      </c>
      <c r="C182" s="1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T182" s="34">
        <v>2028</v>
      </c>
    </row>
    <row r="183" spans="1:20" ht="24.75" customHeight="1" x14ac:dyDescent="0.25">
      <c r="A183" s="51">
        <v>174</v>
      </c>
      <c r="B183" s="146" t="s">
        <v>301</v>
      </c>
      <c r="C183" s="1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T183" s="34">
        <v>2028</v>
      </c>
    </row>
    <row r="184" spans="1:20" ht="24.75" customHeight="1" x14ac:dyDescent="0.25">
      <c r="A184" s="51">
        <v>175</v>
      </c>
      <c r="B184" s="146" t="s">
        <v>302</v>
      </c>
      <c r="C184" s="1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T184" s="34">
        <v>2028</v>
      </c>
    </row>
    <row r="185" spans="1:20" ht="24.75" customHeight="1" x14ac:dyDescent="0.25">
      <c r="A185" s="51">
        <v>176</v>
      </c>
      <c r="B185" s="146" t="s">
        <v>303</v>
      </c>
      <c r="C185" s="1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T185" s="34">
        <v>2028</v>
      </c>
    </row>
    <row r="186" spans="1:20" ht="24.75" customHeight="1" x14ac:dyDescent="0.25">
      <c r="A186" s="51">
        <v>177</v>
      </c>
      <c r="B186" s="146" t="s">
        <v>304</v>
      </c>
      <c r="C186" s="1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T186" s="34">
        <v>2028</v>
      </c>
    </row>
    <row r="187" spans="1:20" ht="24.75" customHeight="1" x14ac:dyDescent="0.25">
      <c r="A187" s="51">
        <v>178</v>
      </c>
      <c r="B187" s="146" t="s">
        <v>305</v>
      </c>
      <c r="C187" s="1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T187" s="34">
        <v>2028</v>
      </c>
    </row>
    <row r="188" spans="1:20" ht="24.75" customHeight="1" x14ac:dyDescent="0.25">
      <c r="A188" s="51">
        <v>179</v>
      </c>
      <c r="B188" s="146" t="s">
        <v>306</v>
      </c>
      <c r="C188" s="1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T188" s="34">
        <v>2028</v>
      </c>
    </row>
    <row r="189" spans="1:20" ht="24.75" customHeight="1" x14ac:dyDescent="0.25">
      <c r="A189" s="51">
        <v>180</v>
      </c>
      <c r="B189" s="146" t="s">
        <v>307</v>
      </c>
      <c r="C189" s="1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T189" s="34">
        <v>2028</v>
      </c>
    </row>
    <row r="190" spans="1:20" ht="24.75" customHeight="1" x14ac:dyDescent="0.25">
      <c r="A190" s="51">
        <v>181</v>
      </c>
      <c r="B190" s="146" t="s">
        <v>308</v>
      </c>
      <c r="C190" s="1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T190" s="34">
        <v>2028</v>
      </c>
    </row>
    <row r="191" spans="1:20" ht="24.75" customHeight="1" x14ac:dyDescent="0.25">
      <c r="A191" s="51">
        <v>182</v>
      </c>
      <c r="B191" s="146" t="s">
        <v>309</v>
      </c>
      <c r="C191" s="1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T191" s="34">
        <v>2028</v>
      </c>
    </row>
    <row r="192" spans="1:20" ht="24.75" customHeight="1" x14ac:dyDescent="0.25">
      <c r="A192" s="51">
        <v>183</v>
      </c>
      <c r="B192" s="146" t="s">
        <v>310</v>
      </c>
      <c r="C192" s="1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T192" s="34">
        <v>2028</v>
      </c>
    </row>
    <row r="193" spans="1:20" ht="24.75" customHeight="1" x14ac:dyDescent="0.25">
      <c r="A193" s="51">
        <v>184</v>
      </c>
      <c r="B193" s="146" t="s">
        <v>311</v>
      </c>
      <c r="C193" s="1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T193" s="34">
        <v>2028</v>
      </c>
    </row>
    <row r="194" spans="1:20" ht="24.75" customHeight="1" x14ac:dyDescent="0.25">
      <c r="A194" s="51">
        <v>185</v>
      </c>
      <c r="B194" s="146" t="s">
        <v>312</v>
      </c>
      <c r="C194" s="1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T194" s="34">
        <v>2028</v>
      </c>
    </row>
    <row r="195" spans="1:20" ht="24.75" customHeight="1" x14ac:dyDescent="0.25">
      <c r="A195" s="51">
        <v>186</v>
      </c>
      <c r="B195" s="146" t="s">
        <v>313</v>
      </c>
      <c r="C195" s="1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T195" s="34">
        <v>2028</v>
      </c>
    </row>
    <row r="196" spans="1:20" ht="24.75" customHeight="1" x14ac:dyDescent="0.25">
      <c r="A196" s="51">
        <v>187</v>
      </c>
      <c r="B196" s="146" t="s">
        <v>314</v>
      </c>
      <c r="C196" s="1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T196" s="34">
        <v>2028</v>
      </c>
    </row>
    <row r="197" spans="1:20" ht="24.75" customHeight="1" x14ac:dyDescent="0.25">
      <c r="A197" s="51">
        <v>188</v>
      </c>
      <c r="B197" s="146" t="s">
        <v>315</v>
      </c>
      <c r="C197" s="1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T197" s="34">
        <v>2028</v>
      </c>
    </row>
    <row r="198" spans="1:20" ht="24.75" customHeight="1" x14ac:dyDescent="0.25">
      <c r="A198" s="51">
        <v>189</v>
      </c>
      <c r="B198" s="146" t="s">
        <v>316</v>
      </c>
      <c r="C198" s="1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T198" s="34">
        <v>2028</v>
      </c>
    </row>
    <row r="199" spans="1:20" ht="24.75" customHeight="1" x14ac:dyDescent="0.25">
      <c r="A199" s="51">
        <v>190</v>
      </c>
      <c r="B199" s="146" t="s">
        <v>317</v>
      </c>
      <c r="C199" s="1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T199" s="34">
        <v>2028</v>
      </c>
    </row>
    <row r="200" spans="1:20" ht="24.75" customHeight="1" x14ac:dyDescent="0.25">
      <c r="A200" s="51">
        <v>191</v>
      </c>
      <c r="B200" s="146" t="s">
        <v>318</v>
      </c>
      <c r="C200" s="1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T200" s="34">
        <v>2028</v>
      </c>
    </row>
    <row r="201" spans="1:20" ht="24.75" customHeight="1" x14ac:dyDescent="0.25">
      <c r="A201" s="51">
        <v>192</v>
      </c>
      <c r="B201" s="146" t="s">
        <v>319</v>
      </c>
      <c r="C201" s="1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T201" s="34">
        <v>2028</v>
      </c>
    </row>
    <row r="202" spans="1:20" ht="24.75" customHeight="1" x14ac:dyDescent="0.25">
      <c r="A202" s="51">
        <v>193</v>
      </c>
      <c r="B202" s="146" t="s">
        <v>320</v>
      </c>
      <c r="C202" s="1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T202" s="34">
        <v>2028</v>
      </c>
    </row>
    <row r="203" spans="1:20" ht="24.75" customHeight="1" x14ac:dyDescent="0.25">
      <c r="A203" s="51">
        <v>194</v>
      </c>
      <c r="B203" s="146" t="s">
        <v>321</v>
      </c>
      <c r="C203" s="1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T203" s="34">
        <v>2028</v>
      </c>
    </row>
    <row r="204" spans="1:20" ht="24.75" customHeight="1" x14ac:dyDescent="0.25">
      <c r="A204" s="51">
        <v>195</v>
      </c>
      <c r="B204" s="146" t="s">
        <v>322</v>
      </c>
      <c r="C204" s="1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T204" s="34">
        <v>2028</v>
      </c>
    </row>
    <row r="205" spans="1:20" ht="24.75" customHeight="1" x14ac:dyDescent="0.25">
      <c r="A205" s="51">
        <v>196</v>
      </c>
      <c r="B205" s="146" t="s">
        <v>323</v>
      </c>
      <c r="C205" s="1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T205" s="34">
        <v>2028</v>
      </c>
    </row>
    <row r="206" spans="1:20" ht="24.75" customHeight="1" x14ac:dyDescent="0.25">
      <c r="A206" s="51">
        <v>197</v>
      </c>
      <c r="B206" s="146" t="s">
        <v>324</v>
      </c>
      <c r="C206" s="1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T206" s="34">
        <v>2028</v>
      </c>
    </row>
    <row r="207" spans="1:20" ht="24.75" customHeight="1" x14ac:dyDescent="0.25">
      <c r="A207" s="51">
        <v>198</v>
      </c>
      <c r="B207" s="146" t="s">
        <v>325</v>
      </c>
      <c r="C207" s="1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T207" s="34">
        <v>2028</v>
      </c>
    </row>
    <row r="208" spans="1:20" ht="24.75" customHeight="1" x14ac:dyDescent="0.25">
      <c r="A208" s="51">
        <v>199</v>
      </c>
      <c r="B208" s="146" t="s">
        <v>326</v>
      </c>
      <c r="C208" s="1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T208" s="34">
        <v>2028</v>
      </c>
    </row>
    <row r="209" spans="1:20" ht="24.75" customHeight="1" x14ac:dyDescent="0.25">
      <c r="A209" s="51">
        <v>200</v>
      </c>
      <c r="B209" s="146" t="s">
        <v>327</v>
      </c>
      <c r="C209" s="1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T209" s="34">
        <v>2028</v>
      </c>
    </row>
    <row r="210" spans="1:20" ht="24.75" customHeight="1" x14ac:dyDescent="0.25">
      <c r="A210" s="51">
        <v>201</v>
      </c>
      <c r="B210" s="146" t="s">
        <v>328</v>
      </c>
      <c r="C210" s="1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T210" s="34">
        <v>2028</v>
      </c>
    </row>
    <row r="211" spans="1:20" ht="24.75" customHeight="1" x14ac:dyDescent="0.25">
      <c r="A211" s="51">
        <v>202</v>
      </c>
      <c r="B211" s="146" t="s">
        <v>329</v>
      </c>
      <c r="C211" s="1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T211" s="34">
        <v>2028</v>
      </c>
    </row>
    <row r="212" spans="1:20" ht="24.75" customHeight="1" x14ac:dyDescent="0.25">
      <c r="A212" s="51">
        <v>203</v>
      </c>
      <c r="B212" s="146" t="s">
        <v>330</v>
      </c>
      <c r="C212" s="1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T212" s="34">
        <v>2028</v>
      </c>
    </row>
    <row r="213" spans="1:20" ht="24.75" customHeight="1" x14ac:dyDescent="0.25">
      <c r="A213" s="51">
        <v>204</v>
      </c>
      <c r="B213" s="146" t="s">
        <v>331</v>
      </c>
      <c r="C213" s="1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T213" s="34">
        <v>2028</v>
      </c>
    </row>
    <row r="214" spans="1:20" ht="24.75" customHeight="1" x14ac:dyDescent="0.25">
      <c r="A214" s="51">
        <v>205</v>
      </c>
      <c r="B214" s="146" t="s">
        <v>332</v>
      </c>
      <c r="C214" s="1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T214" s="34">
        <v>2028</v>
      </c>
    </row>
    <row r="215" spans="1:20" ht="24.75" customHeight="1" x14ac:dyDescent="0.25">
      <c r="A215" s="51">
        <v>206</v>
      </c>
      <c r="B215" s="146" t="s">
        <v>333</v>
      </c>
      <c r="C215" s="1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T215" s="34">
        <v>2028</v>
      </c>
    </row>
    <row r="216" spans="1:20" ht="24.75" customHeight="1" x14ac:dyDescent="0.25">
      <c r="A216" s="51">
        <v>207</v>
      </c>
      <c r="B216" s="146" t="s">
        <v>334</v>
      </c>
      <c r="C216" s="1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T216" s="34">
        <v>2028</v>
      </c>
    </row>
    <row r="217" spans="1:20" ht="24.75" customHeight="1" x14ac:dyDescent="0.25">
      <c r="A217" s="51">
        <v>208</v>
      </c>
      <c r="B217" s="146" t="s">
        <v>335</v>
      </c>
      <c r="C217" s="1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T217" s="34">
        <v>2028</v>
      </c>
    </row>
    <row r="218" spans="1:20" ht="24.75" customHeight="1" x14ac:dyDescent="0.25">
      <c r="A218" s="51">
        <v>209</v>
      </c>
      <c r="B218" s="146" t="s">
        <v>336</v>
      </c>
      <c r="C218" s="1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T218" s="34">
        <v>2028</v>
      </c>
    </row>
    <row r="219" spans="1:20" ht="24.75" customHeight="1" x14ac:dyDescent="0.25">
      <c r="A219" s="51">
        <v>210</v>
      </c>
      <c r="B219" s="146" t="s">
        <v>337</v>
      </c>
      <c r="C219" s="1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T219" s="34">
        <v>2028</v>
      </c>
    </row>
    <row r="220" spans="1:20" ht="24.75" customHeight="1" x14ac:dyDescent="0.25">
      <c r="A220" s="51">
        <v>211</v>
      </c>
      <c r="B220" s="146" t="s">
        <v>338</v>
      </c>
      <c r="C220" s="1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T220" s="34">
        <v>2028</v>
      </c>
    </row>
    <row r="221" spans="1:20" ht="24.75" customHeight="1" x14ac:dyDescent="0.25">
      <c r="A221" s="51">
        <v>212</v>
      </c>
      <c r="B221" s="146" t="s">
        <v>339</v>
      </c>
      <c r="C221" s="1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T221" s="34">
        <v>2028</v>
      </c>
    </row>
    <row r="222" spans="1:20" ht="24.75" customHeight="1" x14ac:dyDescent="0.25">
      <c r="A222" s="51">
        <v>213</v>
      </c>
      <c r="B222" s="146" t="s">
        <v>340</v>
      </c>
      <c r="C222" s="1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T222" s="34">
        <v>2028</v>
      </c>
    </row>
    <row r="223" spans="1:20" ht="24.75" customHeight="1" x14ac:dyDescent="0.25">
      <c r="A223" s="51">
        <v>214</v>
      </c>
      <c r="B223" s="146" t="s">
        <v>341</v>
      </c>
      <c r="C223" s="1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T223" s="34">
        <v>2028</v>
      </c>
    </row>
    <row r="224" spans="1:20" ht="24.75" customHeight="1" x14ac:dyDescent="0.25">
      <c r="A224" s="51">
        <v>215</v>
      </c>
      <c r="B224" s="146" t="s">
        <v>342</v>
      </c>
      <c r="C224" s="1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T224" s="34">
        <v>2028</v>
      </c>
    </row>
    <row r="225" spans="1:20" ht="24.75" customHeight="1" x14ac:dyDescent="0.25">
      <c r="A225" s="51">
        <v>216</v>
      </c>
      <c r="B225" s="146" t="s">
        <v>343</v>
      </c>
      <c r="C225" s="1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T225" s="34">
        <v>2028</v>
      </c>
    </row>
    <row r="226" spans="1:20" ht="24.75" customHeight="1" x14ac:dyDescent="0.25">
      <c r="A226" s="51">
        <v>217</v>
      </c>
      <c r="B226" s="146" t="s">
        <v>344</v>
      </c>
      <c r="C226" s="1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T226" s="34">
        <v>2028</v>
      </c>
    </row>
    <row r="227" spans="1:20" ht="24.75" customHeight="1" x14ac:dyDescent="0.25">
      <c r="A227" s="51">
        <v>218</v>
      </c>
      <c r="B227" s="146" t="s">
        <v>345</v>
      </c>
      <c r="C227" s="1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T227" s="34">
        <v>2028</v>
      </c>
    </row>
    <row r="228" spans="1:20" ht="24.75" customHeight="1" x14ac:dyDescent="0.25">
      <c r="A228" s="51">
        <v>219</v>
      </c>
      <c r="B228" s="146" t="s">
        <v>346</v>
      </c>
      <c r="C228" s="1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T228" s="34">
        <v>2028</v>
      </c>
    </row>
    <row r="229" spans="1:20" ht="24.75" customHeight="1" x14ac:dyDescent="0.25">
      <c r="A229" s="51">
        <v>220</v>
      </c>
      <c r="B229" s="146" t="s">
        <v>347</v>
      </c>
      <c r="C229" s="1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T229" s="34">
        <v>2028</v>
      </c>
    </row>
    <row r="230" spans="1:20" ht="24.75" customHeight="1" x14ac:dyDescent="0.25">
      <c r="A230" s="51">
        <v>221</v>
      </c>
      <c r="B230" s="146" t="s">
        <v>348</v>
      </c>
      <c r="C230" s="1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T230" s="34">
        <v>2028</v>
      </c>
    </row>
    <row r="231" spans="1:20" ht="24.75" customHeight="1" x14ac:dyDescent="0.25">
      <c r="A231" s="51">
        <v>222</v>
      </c>
      <c r="B231" s="146" t="s">
        <v>349</v>
      </c>
      <c r="C231" s="1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T231" s="34">
        <v>2028</v>
      </c>
    </row>
    <row r="232" spans="1:20" ht="24.75" customHeight="1" x14ac:dyDescent="0.25">
      <c r="A232" s="51">
        <v>223</v>
      </c>
      <c r="B232" s="146" t="s">
        <v>350</v>
      </c>
      <c r="C232" s="1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T232" s="34">
        <v>2028</v>
      </c>
    </row>
    <row r="233" spans="1:20" ht="24.75" customHeight="1" x14ac:dyDescent="0.25">
      <c r="A233" s="51">
        <v>224</v>
      </c>
      <c r="B233" s="146" t="s">
        <v>351</v>
      </c>
      <c r="C233" s="1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T233" s="34">
        <v>2028</v>
      </c>
    </row>
    <row r="234" spans="1:20" ht="24.75" customHeight="1" x14ac:dyDescent="0.25">
      <c r="A234" s="51">
        <v>225</v>
      </c>
      <c r="B234" s="146" t="s">
        <v>352</v>
      </c>
      <c r="C234" s="1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T234" s="34">
        <v>2028</v>
      </c>
    </row>
    <row r="235" spans="1:20" ht="24.75" customHeight="1" x14ac:dyDescent="0.25">
      <c r="A235" s="51">
        <v>226</v>
      </c>
      <c r="B235" s="146" t="s">
        <v>353</v>
      </c>
      <c r="C235" s="1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T235" s="34">
        <v>2028</v>
      </c>
    </row>
    <row r="236" spans="1:20" ht="24.75" customHeight="1" x14ac:dyDescent="0.25">
      <c r="A236" s="51">
        <v>227</v>
      </c>
      <c r="B236" s="146" t="s">
        <v>354</v>
      </c>
      <c r="C236" s="1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T236" s="34">
        <v>2028</v>
      </c>
    </row>
    <row r="237" spans="1:20" ht="24.75" customHeight="1" x14ac:dyDescent="0.25">
      <c r="A237" s="51">
        <v>228</v>
      </c>
      <c r="B237" s="146" t="s">
        <v>355</v>
      </c>
      <c r="C237" s="1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T237" s="34">
        <v>2028</v>
      </c>
    </row>
    <row r="238" spans="1:20" ht="24.75" customHeight="1" x14ac:dyDescent="0.25">
      <c r="A238" s="51">
        <v>229</v>
      </c>
      <c r="B238" s="146" t="s">
        <v>356</v>
      </c>
      <c r="C238" s="1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T238" s="34">
        <v>2028</v>
      </c>
    </row>
    <row r="239" spans="1:20" ht="24.75" customHeight="1" x14ac:dyDescent="0.25">
      <c r="A239" s="51">
        <v>230</v>
      </c>
      <c r="B239" s="146" t="s">
        <v>357</v>
      </c>
      <c r="C239" s="1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T239" s="34">
        <v>2028</v>
      </c>
    </row>
    <row r="240" spans="1:20" ht="24.75" customHeight="1" x14ac:dyDescent="0.25">
      <c r="A240" s="51">
        <v>231</v>
      </c>
      <c r="B240" s="146" t="s">
        <v>358</v>
      </c>
      <c r="C240" s="1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T240" s="34">
        <v>2028</v>
      </c>
    </row>
    <row r="241" spans="1:20" ht="24.75" customHeight="1" x14ac:dyDescent="0.25">
      <c r="A241" s="51">
        <v>232</v>
      </c>
      <c r="B241" s="146" t="s">
        <v>359</v>
      </c>
      <c r="C241" s="1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T241" s="34">
        <v>2028</v>
      </c>
    </row>
    <row r="242" spans="1:20" ht="24.75" customHeight="1" x14ac:dyDescent="0.25">
      <c r="A242" s="51">
        <v>233</v>
      </c>
      <c r="B242" s="146" t="s">
        <v>360</v>
      </c>
      <c r="C242" s="1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T242" s="34">
        <v>2028</v>
      </c>
    </row>
    <row r="243" spans="1:20" ht="24.75" customHeight="1" x14ac:dyDescent="0.25">
      <c r="A243" s="51">
        <v>234</v>
      </c>
      <c r="B243" s="146" t="s">
        <v>361</v>
      </c>
      <c r="C243" s="1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T243" s="34">
        <v>2028</v>
      </c>
    </row>
    <row r="244" spans="1:20" ht="24.75" customHeight="1" x14ac:dyDescent="0.25">
      <c r="A244" s="51">
        <v>235</v>
      </c>
      <c r="B244" s="146" t="s">
        <v>362</v>
      </c>
      <c r="C244" s="1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T244" s="34">
        <v>2028</v>
      </c>
    </row>
    <row r="245" spans="1:20" ht="24.75" customHeight="1" x14ac:dyDescent="0.25">
      <c r="A245" s="51">
        <v>236</v>
      </c>
      <c r="B245" s="146" t="s">
        <v>363</v>
      </c>
      <c r="C245" s="1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T245" s="34">
        <v>2028</v>
      </c>
    </row>
    <row r="246" spans="1:20" ht="24.75" customHeight="1" x14ac:dyDescent="0.25">
      <c r="A246" s="51">
        <v>237</v>
      </c>
      <c r="B246" s="146" t="s">
        <v>364</v>
      </c>
      <c r="C246" s="1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T246" s="34">
        <v>2028</v>
      </c>
    </row>
    <row r="247" spans="1:20" ht="24.75" customHeight="1" x14ac:dyDescent="0.25">
      <c r="A247" s="51">
        <v>238</v>
      </c>
      <c r="B247" s="146" t="s">
        <v>365</v>
      </c>
      <c r="C247" s="1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T247" s="34">
        <v>2028</v>
      </c>
    </row>
    <row r="248" spans="1:20" ht="24.75" customHeight="1" x14ac:dyDescent="0.25">
      <c r="A248" s="51">
        <v>239</v>
      </c>
      <c r="B248" s="146" t="s">
        <v>366</v>
      </c>
      <c r="C248" s="1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T248" s="34">
        <v>2028</v>
      </c>
    </row>
    <row r="249" spans="1:20" ht="24.75" customHeight="1" x14ac:dyDescent="0.25">
      <c r="A249" s="51">
        <v>240</v>
      </c>
      <c r="B249" s="146" t="s">
        <v>367</v>
      </c>
      <c r="C249" s="1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T249" s="34">
        <v>2028</v>
      </c>
    </row>
    <row r="250" spans="1:20" ht="24.75" customHeight="1" x14ac:dyDescent="0.25">
      <c r="A250" s="51">
        <v>241</v>
      </c>
      <c r="B250" s="146" t="s">
        <v>368</v>
      </c>
      <c r="C250" s="1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T250" s="34">
        <v>2028</v>
      </c>
    </row>
    <row r="251" spans="1:20" ht="24.75" customHeight="1" x14ac:dyDescent="0.25">
      <c r="A251" s="51">
        <v>242</v>
      </c>
      <c r="B251" s="146" t="s">
        <v>369</v>
      </c>
      <c r="C251" s="1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T251" s="34">
        <v>2028</v>
      </c>
    </row>
    <row r="252" spans="1:20" ht="24.75" customHeight="1" x14ac:dyDescent="0.25">
      <c r="A252" s="51">
        <v>243</v>
      </c>
      <c r="B252" s="146" t="s">
        <v>370</v>
      </c>
      <c r="C252" s="1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T252" s="34">
        <v>2028</v>
      </c>
    </row>
    <row r="253" spans="1:20" ht="24.75" customHeight="1" x14ac:dyDescent="0.25">
      <c r="A253" s="51">
        <v>244</v>
      </c>
      <c r="B253" s="146" t="s">
        <v>371</v>
      </c>
      <c r="C253" s="1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T253" s="34">
        <v>2028</v>
      </c>
    </row>
    <row r="254" spans="1:20" ht="24.75" customHeight="1" x14ac:dyDescent="0.25">
      <c r="A254" s="51">
        <v>245</v>
      </c>
      <c r="B254" s="146" t="s">
        <v>372</v>
      </c>
      <c r="C254" s="1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T254" s="34">
        <v>2028</v>
      </c>
    </row>
    <row r="255" spans="1:20" ht="24.75" customHeight="1" x14ac:dyDescent="0.25">
      <c r="A255" s="51">
        <v>246</v>
      </c>
      <c r="B255" s="146" t="s">
        <v>373</v>
      </c>
      <c r="C255" s="1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T255" s="34">
        <v>2028</v>
      </c>
    </row>
    <row r="256" spans="1:20" ht="24.75" customHeight="1" x14ac:dyDescent="0.25">
      <c r="A256" s="51">
        <v>247</v>
      </c>
      <c r="B256" s="146" t="s">
        <v>374</v>
      </c>
      <c r="C256" s="1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T256" s="34">
        <v>2028</v>
      </c>
    </row>
    <row r="257" spans="1:20" ht="24.75" customHeight="1" x14ac:dyDescent="0.25">
      <c r="A257" s="51">
        <v>248</v>
      </c>
      <c r="B257" s="146" t="s">
        <v>375</v>
      </c>
      <c r="C257" s="1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T257" s="34">
        <v>2028</v>
      </c>
    </row>
    <row r="258" spans="1:20" ht="24.75" customHeight="1" x14ac:dyDescent="0.25">
      <c r="A258" s="51">
        <v>249</v>
      </c>
      <c r="B258" s="146" t="s">
        <v>376</v>
      </c>
      <c r="C258" s="1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T258" s="34">
        <v>2028</v>
      </c>
    </row>
    <row r="259" spans="1:20" ht="24.75" customHeight="1" x14ac:dyDescent="0.25">
      <c r="A259" s="51">
        <v>250</v>
      </c>
      <c r="B259" s="146" t="s">
        <v>377</v>
      </c>
      <c r="C259" s="1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T259" s="34">
        <v>2028</v>
      </c>
    </row>
    <row r="260" spans="1:20" ht="13.8" thickBot="1" x14ac:dyDescent="0.3">
      <c r="A260" s="32"/>
      <c r="B260" s="37"/>
      <c r="C260" s="244" t="s">
        <v>85</v>
      </c>
      <c r="D260" s="245"/>
      <c r="E260" s="38">
        <f t="shared" ref="E260:Q260" si="0">SUM(E10:E259)</f>
        <v>12000</v>
      </c>
      <c r="F260" s="39">
        <f t="shared" si="0"/>
        <v>10300</v>
      </c>
      <c r="G260" s="40">
        <f t="shared" si="0"/>
        <v>9500</v>
      </c>
      <c r="H260" s="40">
        <f t="shared" si="0"/>
        <v>9700</v>
      </c>
      <c r="I260" s="40">
        <f t="shared" si="0"/>
        <v>9700</v>
      </c>
      <c r="J260" s="40">
        <f t="shared" si="0"/>
        <v>9700</v>
      </c>
      <c r="K260" s="40">
        <f t="shared" si="0"/>
        <v>9700</v>
      </c>
      <c r="L260" s="39">
        <f t="shared" si="0"/>
        <v>9700</v>
      </c>
      <c r="M260" s="40">
        <f t="shared" si="0"/>
        <v>9700</v>
      </c>
      <c r="N260" s="40">
        <f t="shared" si="0"/>
        <v>11100</v>
      </c>
      <c r="O260" s="40">
        <f t="shared" si="0"/>
        <v>9700</v>
      </c>
      <c r="P260" s="40">
        <f t="shared" si="0"/>
        <v>10100</v>
      </c>
      <c r="Q260" s="40">
        <f t="shared" si="0"/>
        <v>10100</v>
      </c>
      <c r="T260" s="34">
        <v>2032</v>
      </c>
    </row>
    <row r="261" spans="1:20" x14ac:dyDescent="0.25">
      <c r="A261" s="32"/>
      <c r="B261" s="32"/>
      <c r="C261" s="32"/>
      <c r="D261" s="32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T261" s="34">
        <v>2033</v>
      </c>
    </row>
    <row r="262" spans="1:20" x14ac:dyDescent="0.25">
      <c r="A262" s="32"/>
      <c r="B262" s="32"/>
      <c r="C262" s="32"/>
      <c r="D262" s="32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T262" s="34">
        <v>2034</v>
      </c>
    </row>
    <row r="263" spans="1:20" x14ac:dyDescent="0.25">
      <c r="A263" s="32"/>
      <c r="B263" s="32"/>
      <c r="C263" s="32"/>
      <c r="D263" s="32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T263" s="34">
        <v>2035</v>
      </c>
    </row>
    <row r="264" spans="1:20" x14ac:dyDescent="0.25">
      <c r="A264" s="32"/>
      <c r="B264" s="32"/>
      <c r="C264" s="32"/>
      <c r="D264" s="32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T264" s="34">
        <v>2036</v>
      </c>
    </row>
    <row r="265" spans="1:20" x14ac:dyDescent="0.25">
      <c r="A265" s="32"/>
      <c r="B265" s="32"/>
      <c r="C265" s="32"/>
      <c r="D265" s="32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T265" s="34">
        <v>2037</v>
      </c>
    </row>
    <row r="266" spans="1:20" x14ac:dyDescent="0.25">
      <c r="A266" s="32"/>
      <c r="B266" s="32"/>
      <c r="C266" s="32"/>
      <c r="D266" s="32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T266" s="34">
        <v>2038</v>
      </c>
    </row>
    <row r="267" spans="1:20" x14ac:dyDescent="0.25">
      <c r="A267" s="32"/>
      <c r="B267" s="32"/>
      <c r="C267" s="32"/>
      <c r="D267" s="32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T267" s="34">
        <v>2039</v>
      </c>
    </row>
    <row r="268" spans="1:20" x14ac:dyDescent="0.25">
      <c r="A268" s="32"/>
      <c r="B268" s="32"/>
      <c r="C268" s="32"/>
      <c r="D268" s="32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T268" s="34">
        <v>2040</v>
      </c>
    </row>
    <row r="269" spans="1:20" x14ac:dyDescent="0.25">
      <c r="A269" s="32"/>
      <c r="B269" s="32"/>
      <c r="C269" s="32"/>
      <c r="D269" s="32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T269" s="34">
        <v>2041</v>
      </c>
    </row>
    <row r="270" spans="1:20" x14ac:dyDescent="0.25">
      <c r="A270" s="32"/>
      <c r="B270" s="32"/>
      <c r="C270" s="32"/>
      <c r="D270" s="32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T270" s="34">
        <v>2042</v>
      </c>
    </row>
    <row r="271" spans="1:20" x14ac:dyDescent="0.25">
      <c r="A271" s="32"/>
      <c r="B271" s="32"/>
      <c r="C271" s="32"/>
      <c r="D271" s="32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T271" s="34">
        <v>2043</v>
      </c>
    </row>
    <row r="272" spans="1:20" x14ac:dyDescent="0.25">
      <c r="A272" s="32"/>
      <c r="B272" s="32"/>
      <c r="C272" s="32"/>
      <c r="D272" s="32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T272" s="34">
        <v>2044</v>
      </c>
    </row>
    <row r="273" spans="1:20" x14ac:dyDescent="0.25">
      <c r="A273" s="32"/>
      <c r="B273" s="32"/>
      <c r="C273" s="32"/>
      <c r="D273" s="32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T273" s="34">
        <v>2045</v>
      </c>
    </row>
    <row r="274" spans="1:20" x14ac:dyDescent="0.25">
      <c r="A274" s="32"/>
      <c r="B274" s="32"/>
      <c r="C274" s="32"/>
      <c r="D274" s="32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T274" s="34">
        <v>2046</v>
      </c>
    </row>
    <row r="275" spans="1:20" x14ac:dyDescent="0.25">
      <c r="A275" s="32"/>
      <c r="B275" s="32"/>
      <c r="C275" s="32"/>
      <c r="D275" s="32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T275" s="34">
        <v>2047</v>
      </c>
    </row>
    <row r="276" spans="1:20" x14ac:dyDescent="0.25">
      <c r="A276" s="32"/>
      <c r="B276" s="32"/>
      <c r="C276" s="32"/>
      <c r="D276" s="32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T276" s="34">
        <v>2048</v>
      </c>
    </row>
    <row r="277" spans="1:20" x14ac:dyDescent="0.25">
      <c r="A277" s="32"/>
      <c r="B277" s="32"/>
      <c r="C277" s="32"/>
      <c r="D277" s="32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T277" s="34">
        <v>2049</v>
      </c>
    </row>
    <row r="278" spans="1:20" x14ac:dyDescent="0.25">
      <c r="A278" s="32"/>
      <c r="B278" s="32"/>
      <c r="C278" s="32"/>
      <c r="D278" s="32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T278" s="34">
        <v>2050</v>
      </c>
    </row>
    <row r="279" spans="1:20" x14ac:dyDescent="0.25">
      <c r="A279" s="32"/>
      <c r="B279" s="32"/>
      <c r="C279" s="32"/>
      <c r="D279" s="32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T279" s="34">
        <v>2051</v>
      </c>
    </row>
    <row r="280" spans="1:20" x14ac:dyDescent="0.25">
      <c r="A280" s="32"/>
      <c r="B280" s="32"/>
      <c r="C280" s="32"/>
      <c r="D280" s="32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T280" s="34">
        <v>2052</v>
      </c>
    </row>
    <row r="281" spans="1:20" x14ac:dyDescent="0.25">
      <c r="A281" s="32"/>
      <c r="B281" s="32"/>
      <c r="C281" s="32"/>
      <c r="D281" s="32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</row>
    <row r="282" spans="1:20" x14ac:dyDescent="0.25">
      <c r="A282" s="32"/>
      <c r="B282" s="32"/>
      <c r="C282" s="32"/>
      <c r="D282" s="32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</row>
    <row r="283" spans="1:20" x14ac:dyDescent="0.25">
      <c r="A283" s="32"/>
      <c r="B283" s="32"/>
      <c r="C283" s="32"/>
      <c r="D283" s="32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</row>
    <row r="284" spans="1:20" x14ac:dyDescent="0.25">
      <c r="A284" s="32"/>
      <c r="B284" s="32"/>
      <c r="C284" s="32"/>
      <c r="D284" s="32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</row>
    <row r="285" spans="1:20" x14ac:dyDescent="0.25">
      <c r="A285" s="32"/>
      <c r="B285" s="32"/>
      <c r="C285" s="32"/>
      <c r="D285" s="32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</row>
    <row r="286" spans="1:20" x14ac:dyDescent="0.25">
      <c r="A286" s="32"/>
      <c r="B286" s="32"/>
      <c r="C286" s="32"/>
      <c r="D286" s="32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</row>
    <row r="287" spans="1:20" x14ac:dyDescent="0.25">
      <c r="A287" s="32"/>
      <c r="B287" s="32"/>
      <c r="C287" s="32"/>
      <c r="D287" s="32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</row>
    <row r="288" spans="1:20" x14ac:dyDescent="0.25">
      <c r="A288" s="32"/>
      <c r="B288" s="32"/>
      <c r="C288" s="32"/>
      <c r="D288" s="32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</row>
    <row r="289" spans="1:17" x14ac:dyDescent="0.25">
      <c r="A289" s="32"/>
      <c r="B289" s="32"/>
      <c r="C289" s="32"/>
      <c r="D289" s="32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</row>
    <row r="290" spans="1:17" x14ac:dyDescent="0.25">
      <c r="A290" s="32"/>
      <c r="B290" s="32"/>
      <c r="C290" s="32"/>
      <c r="D290" s="32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</row>
  </sheetData>
  <sheetProtection algorithmName="SHA-512" hashValue="3Q41EJcH/dPuJ8xM7xjjhMyqo7iqqZPZKZaxQxhBRyRdwmaOKyty+4TC8dp3OIXBaUWJW0UgvO5sqvTOUYeWcw==" saltValue="SucexEs64YsFZP5OyXGzEQ==" spinCount="100000" sheet="1" objects="1" scenarios="1"/>
  <mergeCells count="9">
    <mergeCell ref="F7:Q7"/>
    <mergeCell ref="C260:D26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$T$2:$T$280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D77-5818-4B4C-B723-D3EC549B43D2}">
  <dimension ref="G1:J1009"/>
  <sheetViews>
    <sheetView workbookViewId="0"/>
  </sheetViews>
  <sheetFormatPr defaultRowHeight="13.2" x14ac:dyDescent="0.25"/>
  <cols>
    <col min="1" max="5" width="3.44140625" customWidth="1"/>
    <col min="8" max="8" width="41.109375" customWidth="1"/>
    <col min="9" max="9" width="25.5546875" customWidth="1"/>
    <col min="10" max="10" width="39.109375" customWidth="1"/>
  </cols>
  <sheetData>
    <row r="1" spans="7:10" ht="10.5" customHeight="1" x14ac:dyDescent="0.25"/>
    <row r="2" spans="7:10" ht="10.5" customHeight="1" x14ac:dyDescent="0.25"/>
    <row r="3" spans="7:10" ht="10.5" customHeight="1" x14ac:dyDescent="0.25"/>
    <row r="4" spans="7:10" ht="10.5" customHeight="1" x14ac:dyDescent="0.25"/>
    <row r="5" spans="7:10" ht="10.5" customHeight="1" x14ac:dyDescent="0.25"/>
    <row r="6" spans="7:10" ht="23.25" customHeight="1" x14ac:dyDescent="0.25">
      <c r="G6" s="152" t="s">
        <v>392</v>
      </c>
    </row>
    <row r="8" spans="7:10" ht="23.25" customHeight="1" thickBot="1" x14ac:dyDescent="0.3">
      <c r="G8" s="152" t="str">
        <f>"OBDOBJE: julij - september " &amp; 'OSNOVNA PLAČA'!D5</f>
        <v>OBDOBJE: julij - september 2024</v>
      </c>
    </row>
    <row r="9" spans="7:10" ht="23.25" customHeight="1" thickBot="1" x14ac:dyDescent="0.3">
      <c r="G9" s="409" t="s">
        <v>2</v>
      </c>
      <c r="H9" s="410"/>
      <c r="I9" s="410" t="s">
        <v>393</v>
      </c>
      <c r="J9" s="411"/>
    </row>
    <row r="10" spans="7:10" ht="23.25" customHeight="1" x14ac:dyDescent="0.25">
      <c r="G10" s="412" t="str">
        <f>+IF(LEN('OSNOVNA PLAČA'!B10)&gt;0,'LETNO OBVESTILO'!V16,"")</f>
        <v>1   A1</v>
      </c>
      <c r="H10" s="413"/>
      <c r="I10" s="414">
        <f ca="1">IF(LEN('7-9'!B16)&gt;0,'7-9'!K16,"")</f>
        <v>1</v>
      </c>
      <c r="J10" s="415"/>
    </row>
    <row r="11" spans="7:10" ht="23.25" customHeight="1" x14ac:dyDescent="0.25">
      <c r="G11" s="401" t="str">
        <f>+IF(LEN('OSNOVNA PLAČA'!B11)&gt;0,'LETNO OBVESTILO'!V17,"")</f>
        <v>2   A2</v>
      </c>
      <c r="H11" s="402"/>
      <c r="I11" s="403">
        <f ca="1">IF(LEN('7-9'!B17)&gt;0,'7-9'!K17,"")</f>
        <v>3</v>
      </c>
      <c r="J11" s="404"/>
    </row>
    <row r="12" spans="7:10" ht="23.25" customHeight="1" x14ac:dyDescent="0.25">
      <c r="G12" s="401" t="str">
        <f>+IF(LEN('OSNOVNA PLAČA'!B12)&gt;0,'LETNO OBVESTILO'!V18,"")</f>
        <v>3   A3</v>
      </c>
      <c r="H12" s="402"/>
      <c r="I12" s="403">
        <f ca="1">IF(LEN('7-9'!B18)&gt;0,'7-9'!K18,"")</f>
        <v>0</v>
      </c>
      <c r="J12" s="404"/>
    </row>
    <row r="13" spans="7:10" ht="23.25" customHeight="1" x14ac:dyDescent="0.25">
      <c r="G13" s="401" t="str">
        <f>+IF(LEN('OSNOVNA PLAČA'!B13)&gt;0,'LETNO OBVESTILO'!V19,"")</f>
        <v>4   A4</v>
      </c>
      <c r="H13" s="402"/>
      <c r="I13" s="403">
        <f ca="1">IF(LEN('7-9'!B19)&gt;0,'7-9'!K19,"")</f>
        <v>0</v>
      </c>
      <c r="J13" s="404"/>
    </row>
    <row r="14" spans="7:10" ht="23.25" customHeight="1" x14ac:dyDescent="0.25">
      <c r="G14" s="401" t="str">
        <f>+IF(LEN('OSNOVNA PLAČA'!B14)&gt;0,'LETNO OBVESTILO'!V20,"")</f>
        <v>5   A5</v>
      </c>
      <c r="H14" s="402"/>
      <c r="I14" s="403">
        <f ca="1">IF(LEN('7-9'!B20)&gt;0,'7-9'!K20,"")</f>
        <v>0</v>
      </c>
      <c r="J14" s="404"/>
    </row>
    <row r="15" spans="7:10" ht="23.25" customHeight="1" x14ac:dyDescent="0.25">
      <c r="G15" s="401" t="str">
        <f>+IF(LEN('OSNOVNA PLAČA'!B15)&gt;0,'LETNO OBVESTILO'!V21,"")</f>
        <v>6   A6</v>
      </c>
      <c r="H15" s="402"/>
      <c r="I15" s="403">
        <f ca="1">IF(LEN('7-9'!B21)&gt;0,'7-9'!K21,"")</f>
        <v>2</v>
      </c>
      <c r="J15" s="404"/>
    </row>
    <row r="16" spans="7:10" ht="23.25" customHeight="1" x14ac:dyDescent="0.25">
      <c r="G16" s="401" t="str">
        <f>+IF(LEN('OSNOVNA PLAČA'!B16)&gt;0,'LETNO OBVESTILO'!V22,"")</f>
        <v>7   A7</v>
      </c>
      <c r="H16" s="402"/>
      <c r="I16" s="403">
        <f ca="1">IF(LEN('7-9'!B22)&gt;0,'7-9'!K22,"")</f>
        <v>0</v>
      </c>
      <c r="J16" s="404"/>
    </row>
    <row r="17" spans="7:10" ht="23.25" customHeight="1" x14ac:dyDescent="0.25">
      <c r="G17" s="401" t="str">
        <f>+IF(LEN('OSNOVNA PLAČA'!B17)&gt;0,'LETNO OBVESTILO'!V23,"")</f>
        <v>8   A8</v>
      </c>
      <c r="H17" s="402"/>
      <c r="I17" s="403">
        <f ca="1">IF(LEN('7-9'!B23)&gt;0,'7-9'!K23,"")</f>
        <v>0</v>
      </c>
      <c r="J17" s="404"/>
    </row>
    <row r="18" spans="7:10" ht="23.25" customHeight="1" x14ac:dyDescent="0.25">
      <c r="G18" s="401" t="str">
        <f>+IF(LEN('OSNOVNA PLAČA'!B18)&gt;0,'LETNO OBVESTILO'!V24,"")</f>
        <v>9   A9</v>
      </c>
      <c r="H18" s="402"/>
      <c r="I18" s="403">
        <f ca="1">IF(LEN('7-9'!B24)&gt;0,'7-9'!K24,"")</f>
        <v>0</v>
      </c>
      <c r="J18" s="404"/>
    </row>
    <row r="19" spans="7:10" ht="23.25" customHeight="1" x14ac:dyDescent="0.25">
      <c r="G19" s="401" t="str">
        <f>+IF(LEN('OSNOVNA PLAČA'!B19)&gt;0,'LETNO OBVESTILO'!V25,"")</f>
        <v>10   A10</v>
      </c>
      <c r="H19" s="402"/>
      <c r="I19" s="403">
        <f ca="1">IF(LEN('7-9'!B25)&gt;0,'7-9'!K25,"")</f>
        <v>0</v>
      </c>
      <c r="J19" s="404"/>
    </row>
    <row r="20" spans="7:10" ht="23.25" customHeight="1" x14ac:dyDescent="0.25">
      <c r="G20" s="401" t="str">
        <f>+IF(LEN('OSNOVNA PLAČA'!B20)&gt;0,'LETNO OBVESTILO'!V26,"")</f>
        <v>11   A11</v>
      </c>
      <c r="H20" s="402"/>
      <c r="I20" s="403">
        <f ca="1">IF(LEN('7-9'!B26)&gt;0,'7-9'!K26,"")</f>
        <v>0</v>
      </c>
      <c r="J20" s="404"/>
    </row>
    <row r="21" spans="7:10" ht="23.25" customHeight="1" x14ac:dyDescent="0.25">
      <c r="G21" s="401" t="str">
        <f>+IF(LEN('OSNOVNA PLAČA'!B21)&gt;0,'LETNO OBVESTILO'!V27,"")</f>
        <v>12   A12</v>
      </c>
      <c r="H21" s="402"/>
      <c r="I21" s="403">
        <f ca="1">IF(LEN('7-9'!B27)&gt;0,'7-9'!K27,"")</f>
        <v>0</v>
      </c>
      <c r="J21" s="404"/>
    </row>
    <row r="22" spans="7:10" ht="23.25" customHeight="1" x14ac:dyDescent="0.25">
      <c r="G22" s="401" t="str">
        <f>+IF(LEN('OSNOVNA PLAČA'!B22)&gt;0,'LETNO OBVESTILO'!V28,"")</f>
        <v>13   A13</v>
      </c>
      <c r="H22" s="402"/>
      <c r="I22" s="403">
        <f ca="1">IF(LEN('7-9'!B28)&gt;0,'7-9'!K28,"")</f>
        <v>0</v>
      </c>
      <c r="J22" s="404"/>
    </row>
    <row r="23" spans="7:10" ht="23.25" customHeight="1" x14ac:dyDescent="0.25">
      <c r="G23" s="401" t="str">
        <f>+IF(LEN('OSNOVNA PLAČA'!B23)&gt;0,'LETNO OBVESTILO'!V29,"")</f>
        <v>14   A14</v>
      </c>
      <c r="H23" s="402"/>
      <c r="I23" s="403">
        <f ca="1">IF(LEN('7-9'!B29)&gt;0,'7-9'!K29,"")</f>
        <v>0</v>
      </c>
      <c r="J23" s="404"/>
    </row>
    <row r="24" spans="7:10" ht="23.25" customHeight="1" x14ac:dyDescent="0.25">
      <c r="G24" s="401" t="str">
        <f>+IF(LEN('OSNOVNA PLAČA'!B24)&gt;0,'LETNO OBVESTILO'!V30,"")</f>
        <v>15   A15</v>
      </c>
      <c r="H24" s="402"/>
      <c r="I24" s="403">
        <f ca="1">IF(LEN('7-9'!B30)&gt;0,'7-9'!K30,"")</f>
        <v>0</v>
      </c>
      <c r="J24" s="404"/>
    </row>
    <row r="25" spans="7:10" ht="23.25" customHeight="1" x14ac:dyDescent="0.25">
      <c r="G25" s="401" t="str">
        <f>+IF(LEN('OSNOVNA PLAČA'!B25)&gt;0,'LETNO OBVESTILO'!V31,"")</f>
        <v>16   A16</v>
      </c>
      <c r="H25" s="402"/>
      <c r="I25" s="403">
        <f ca="1">IF(LEN('7-9'!B31)&gt;0,'7-9'!K31,"")</f>
        <v>0</v>
      </c>
      <c r="J25" s="404"/>
    </row>
    <row r="26" spans="7:10" ht="23.25" customHeight="1" x14ac:dyDescent="0.25">
      <c r="G26" s="401" t="str">
        <f>+IF(LEN('OSNOVNA PLAČA'!B26)&gt;0,'LETNO OBVESTILO'!V32,"")</f>
        <v>17   A17</v>
      </c>
      <c r="H26" s="402"/>
      <c r="I26" s="403">
        <f ca="1">IF(LEN('7-9'!B32)&gt;0,'7-9'!K32,"")</f>
        <v>0</v>
      </c>
      <c r="J26" s="404"/>
    </row>
    <row r="27" spans="7:10" ht="23.25" customHeight="1" x14ac:dyDescent="0.25">
      <c r="G27" s="401" t="str">
        <f>+IF(LEN('OSNOVNA PLAČA'!B27)&gt;0,'LETNO OBVESTILO'!V33,"")</f>
        <v>18   A18</v>
      </c>
      <c r="H27" s="402"/>
      <c r="I27" s="403">
        <f ca="1">IF(LEN('7-9'!B33)&gt;0,'7-9'!K33,"")</f>
        <v>0</v>
      </c>
      <c r="J27" s="404"/>
    </row>
    <row r="28" spans="7:10" ht="23.25" customHeight="1" x14ac:dyDescent="0.25">
      <c r="G28" s="401" t="str">
        <f>+IF(LEN('OSNOVNA PLAČA'!B28)&gt;0,'LETNO OBVESTILO'!V34,"")</f>
        <v>19   A19</v>
      </c>
      <c r="H28" s="402"/>
      <c r="I28" s="403">
        <f ca="1">IF(LEN('7-9'!B34)&gt;0,'7-9'!K34,"")</f>
        <v>0</v>
      </c>
      <c r="J28" s="404"/>
    </row>
    <row r="29" spans="7:10" ht="23.25" customHeight="1" x14ac:dyDescent="0.25">
      <c r="G29" s="401" t="str">
        <f>+IF(LEN('OSNOVNA PLAČA'!B29)&gt;0,'LETNO OBVESTILO'!V35,"")</f>
        <v>20   A20</v>
      </c>
      <c r="H29" s="402"/>
      <c r="I29" s="403">
        <f ca="1">IF(LEN('7-9'!B35)&gt;0,'7-9'!K35,"")</f>
        <v>0</v>
      </c>
      <c r="J29" s="404"/>
    </row>
    <row r="30" spans="7:10" ht="23.25" customHeight="1" x14ac:dyDescent="0.25">
      <c r="G30" s="401" t="str">
        <f>+IF(LEN('OSNOVNA PLAČA'!B30)&gt;0,'LETNO OBVESTILO'!V36,"")</f>
        <v>21   A21</v>
      </c>
      <c r="H30" s="402"/>
      <c r="I30" s="403">
        <f ca="1">IF(LEN('7-9'!B36)&gt;0,'7-9'!K36,"")</f>
        <v>0</v>
      </c>
      <c r="J30" s="404"/>
    </row>
    <row r="31" spans="7:10" ht="23.25" customHeight="1" x14ac:dyDescent="0.25">
      <c r="G31" s="401" t="str">
        <f>+IF(LEN('OSNOVNA PLAČA'!B31)&gt;0,'LETNO OBVESTILO'!V37,"")</f>
        <v>22   A22</v>
      </c>
      <c r="H31" s="402"/>
      <c r="I31" s="403">
        <f ca="1">IF(LEN('7-9'!B37)&gt;0,'7-9'!K37,"")</f>
        <v>0</v>
      </c>
      <c r="J31" s="404"/>
    </row>
    <row r="32" spans="7:10" ht="23.25" customHeight="1" x14ac:dyDescent="0.25">
      <c r="G32" s="401" t="str">
        <f>+IF(LEN('OSNOVNA PLAČA'!B32)&gt;0,'LETNO OBVESTILO'!V38,"")</f>
        <v>23   A23</v>
      </c>
      <c r="H32" s="402"/>
      <c r="I32" s="403">
        <f ca="1">IF(LEN('7-9'!B38)&gt;0,'7-9'!K38,"")</f>
        <v>0</v>
      </c>
      <c r="J32" s="404"/>
    </row>
    <row r="33" spans="7:10" ht="23.25" customHeight="1" x14ac:dyDescent="0.25">
      <c r="G33" s="401" t="str">
        <f>+IF(LEN('OSNOVNA PLAČA'!B33)&gt;0,'LETNO OBVESTILO'!V39,"")</f>
        <v>24   A24</v>
      </c>
      <c r="H33" s="402"/>
      <c r="I33" s="403">
        <f ca="1">IF(LEN('7-9'!B39)&gt;0,'7-9'!K39,"")</f>
        <v>0</v>
      </c>
      <c r="J33" s="404"/>
    </row>
    <row r="34" spans="7:10" ht="23.25" customHeight="1" x14ac:dyDescent="0.25">
      <c r="G34" s="401" t="str">
        <f>+IF(LEN('OSNOVNA PLAČA'!B34)&gt;0,'LETNO OBVESTILO'!V40,"")</f>
        <v>25   A25</v>
      </c>
      <c r="H34" s="402"/>
      <c r="I34" s="403">
        <f ca="1">IF(LEN('7-9'!B40)&gt;0,'7-9'!K40,"")</f>
        <v>0</v>
      </c>
      <c r="J34" s="404"/>
    </row>
    <row r="35" spans="7:10" ht="23.25" customHeight="1" x14ac:dyDescent="0.25">
      <c r="G35" s="401" t="str">
        <f>+IF(LEN('OSNOVNA PLAČA'!B35)&gt;0,'LETNO OBVESTILO'!V41,"")</f>
        <v>26   A26</v>
      </c>
      <c r="H35" s="402"/>
      <c r="I35" s="403">
        <f ca="1">IF(LEN('7-9'!B41)&gt;0,'7-9'!K41,"")</f>
        <v>0</v>
      </c>
      <c r="J35" s="404"/>
    </row>
    <row r="36" spans="7:10" ht="23.25" customHeight="1" x14ac:dyDescent="0.25">
      <c r="G36" s="401" t="str">
        <f>+IF(LEN('OSNOVNA PLAČA'!B36)&gt;0,'LETNO OBVESTILO'!V42,"")</f>
        <v>27   A27</v>
      </c>
      <c r="H36" s="402"/>
      <c r="I36" s="403">
        <f ca="1">IF(LEN('7-9'!B42)&gt;0,'7-9'!K42,"")</f>
        <v>0</v>
      </c>
      <c r="J36" s="404"/>
    </row>
    <row r="37" spans="7:10" ht="23.25" customHeight="1" x14ac:dyDescent="0.25">
      <c r="G37" s="401" t="str">
        <f>+IF(LEN('OSNOVNA PLAČA'!B37)&gt;0,'LETNO OBVESTILO'!V43,"")</f>
        <v>28   A28</v>
      </c>
      <c r="H37" s="402"/>
      <c r="I37" s="403">
        <f ca="1">IF(LEN('7-9'!B43)&gt;0,'7-9'!K43,"")</f>
        <v>0</v>
      </c>
      <c r="J37" s="404"/>
    </row>
    <row r="38" spans="7:10" ht="23.25" customHeight="1" x14ac:dyDescent="0.25">
      <c r="G38" s="401" t="str">
        <f>+IF(LEN('OSNOVNA PLAČA'!B38)&gt;0,'LETNO OBVESTILO'!V44,"")</f>
        <v>29   A29</v>
      </c>
      <c r="H38" s="402"/>
      <c r="I38" s="403">
        <f ca="1">IF(LEN('7-9'!B44)&gt;0,'7-9'!K44,"")</f>
        <v>0</v>
      </c>
      <c r="J38" s="404"/>
    </row>
    <row r="39" spans="7:10" ht="23.25" customHeight="1" x14ac:dyDescent="0.25">
      <c r="G39" s="401" t="str">
        <f>+IF(LEN('OSNOVNA PLAČA'!B39)&gt;0,'LETNO OBVESTILO'!V45,"")</f>
        <v>30   A30</v>
      </c>
      <c r="H39" s="402"/>
      <c r="I39" s="403">
        <f ca="1">IF(LEN('7-9'!B45)&gt;0,'7-9'!K45,"")</f>
        <v>0</v>
      </c>
      <c r="J39" s="404"/>
    </row>
    <row r="40" spans="7:10" ht="23.25" customHeight="1" x14ac:dyDescent="0.25">
      <c r="G40" s="401" t="str">
        <f>+IF(LEN('OSNOVNA PLAČA'!B40)&gt;0,'LETNO OBVESTILO'!V46,"")</f>
        <v>31   A31</v>
      </c>
      <c r="H40" s="402"/>
      <c r="I40" s="403">
        <f ca="1">IF(LEN('7-9'!B46)&gt;0,'7-9'!K46,"")</f>
        <v>0</v>
      </c>
      <c r="J40" s="404"/>
    </row>
    <row r="41" spans="7:10" ht="23.25" customHeight="1" x14ac:dyDescent="0.25">
      <c r="G41" s="401" t="str">
        <f>+IF(LEN('OSNOVNA PLAČA'!B41)&gt;0,'LETNO OBVESTILO'!V47,"")</f>
        <v>32   A32</v>
      </c>
      <c r="H41" s="402"/>
      <c r="I41" s="403">
        <f ca="1">IF(LEN('7-9'!B47)&gt;0,'7-9'!K47,"")</f>
        <v>0</v>
      </c>
      <c r="J41" s="404"/>
    </row>
    <row r="42" spans="7:10" ht="23.25" customHeight="1" x14ac:dyDescent="0.25">
      <c r="G42" s="401" t="str">
        <f>+IF(LEN('OSNOVNA PLAČA'!B42)&gt;0,'LETNO OBVESTILO'!V48,"")</f>
        <v>33   A33</v>
      </c>
      <c r="H42" s="402"/>
      <c r="I42" s="403">
        <f ca="1">IF(LEN('7-9'!B48)&gt;0,'7-9'!K48,"")</f>
        <v>0</v>
      </c>
      <c r="J42" s="404"/>
    </row>
    <row r="43" spans="7:10" ht="23.25" customHeight="1" x14ac:dyDescent="0.25">
      <c r="G43" s="401" t="str">
        <f>+IF(LEN('OSNOVNA PLAČA'!B43)&gt;0,'LETNO OBVESTILO'!V49,"")</f>
        <v>34   A34</v>
      </c>
      <c r="H43" s="402"/>
      <c r="I43" s="403">
        <f ca="1">IF(LEN('7-9'!B49)&gt;0,'7-9'!K49,"")</f>
        <v>0</v>
      </c>
      <c r="J43" s="404"/>
    </row>
    <row r="44" spans="7:10" ht="23.25" customHeight="1" x14ac:dyDescent="0.25">
      <c r="G44" s="401" t="str">
        <f>+IF(LEN('OSNOVNA PLAČA'!B44)&gt;0,'LETNO OBVESTILO'!V50,"")</f>
        <v>35   A35</v>
      </c>
      <c r="H44" s="402"/>
      <c r="I44" s="403">
        <f ca="1">IF(LEN('7-9'!B50)&gt;0,'7-9'!K50,"")</f>
        <v>0</v>
      </c>
      <c r="J44" s="404"/>
    </row>
    <row r="45" spans="7:10" ht="23.25" customHeight="1" x14ac:dyDescent="0.25">
      <c r="G45" s="401" t="str">
        <f>+IF(LEN('OSNOVNA PLAČA'!B45)&gt;0,'LETNO OBVESTILO'!V51,"")</f>
        <v>36   A36</v>
      </c>
      <c r="H45" s="402"/>
      <c r="I45" s="403">
        <f ca="1">IF(LEN('7-9'!B51)&gt;0,'7-9'!K51,"")</f>
        <v>0</v>
      </c>
      <c r="J45" s="404"/>
    </row>
    <row r="46" spans="7:10" ht="23.25" customHeight="1" x14ac:dyDescent="0.25">
      <c r="G46" s="401" t="str">
        <f>+IF(LEN('OSNOVNA PLAČA'!B46)&gt;0,'LETNO OBVESTILO'!V52,"")</f>
        <v>37   A37</v>
      </c>
      <c r="H46" s="402"/>
      <c r="I46" s="403">
        <f ca="1">IF(LEN('7-9'!B52)&gt;0,'7-9'!K52,"")</f>
        <v>0</v>
      </c>
      <c r="J46" s="404"/>
    </row>
    <row r="47" spans="7:10" ht="23.25" customHeight="1" x14ac:dyDescent="0.25">
      <c r="G47" s="401" t="str">
        <f>+IF(LEN('OSNOVNA PLAČA'!B47)&gt;0,'LETNO OBVESTILO'!V53,"")</f>
        <v>38   A38</v>
      </c>
      <c r="H47" s="402"/>
      <c r="I47" s="403">
        <f ca="1">IF(LEN('7-9'!B53)&gt;0,'7-9'!K53,"")</f>
        <v>0</v>
      </c>
      <c r="J47" s="404"/>
    </row>
    <row r="48" spans="7:10" ht="23.25" customHeight="1" x14ac:dyDescent="0.25">
      <c r="G48" s="401" t="str">
        <f>+IF(LEN('OSNOVNA PLAČA'!B48)&gt;0,'LETNO OBVESTILO'!V54,"")</f>
        <v>39   A39</v>
      </c>
      <c r="H48" s="402"/>
      <c r="I48" s="403">
        <f ca="1">IF(LEN('7-9'!B54)&gt;0,'7-9'!K54,"")</f>
        <v>0</v>
      </c>
      <c r="J48" s="404"/>
    </row>
    <row r="49" spans="7:10" ht="23.25" customHeight="1" x14ac:dyDescent="0.25">
      <c r="G49" s="401" t="str">
        <f>+IF(LEN('OSNOVNA PLAČA'!B49)&gt;0,'LETNO OBVESTILO'!V55,"")</f>
        <v>40   A40</v>
      </c>
      <c r="H49" s="402"/>
      <c r="I49" s="403">
        <f ca="1">IF(LEN('7-9'!B55)&gt;0,'7-9'!K55,"")</f>
        <v>0</v>
      </c>
      <c r="J49" s="404"/>
    </row>
    <row r="50" spans="7:10" ht="23.25" customHeight="1" x14ac:dyDescent="0.25">
      <c r="G50" s="401" t="str">
        <f>+IF(LEN('OSNOVNA PLAČA'!B50)&gt;0,'LETNO OBVESTILO'!V56,"")</f>
        <v>41   A41</v>
      </c>
      <c r="H50" s="402"/>
      <c r="I50" s="403">
        <f ca="1">IF(LEN('7-9'!B56)&gt;0,'7-9'!K56,"")</f>
        <v>0</v>
      </c>
      <c r="J50" s="404"/>
    </row>
    <row r="51" spans="7:10" ht="23.25" customHeight="1" x14ac:dyDescent="0.25">
      <c r="G51" s="401" t="str">
        <f>+IF(LEN('OSNOVNA PLAČA'!B51)&gt;0,'LETNO OBVESTILO'!V57,"")</f>
        <v>42   A42</v>
      </c>
      <c r="H51" s="402"/>
      <c r="I51" s="403">
        <f ca="1">IF(LEN('7-9'!B57)&gt;0,'7-9'!K57,"")</f>
        <v>0</v>
      </c>
      <c r="J51" s="404"/>
    </row>
    <row r="52" spans="7:10" ht="23.25" customHeight="1" x14ac:dyDescent="0.25">
      <c r="G52" s="401" t="str">
        <f>+IF(LEN('OSNOVNA PLAČA'!B52)&gt;0,'LETNO OBVESTILO'!V58,"")</f>
        <v>43   A43</v>
      </c>
      <c r="H52" s="402"/>
      <c r="I52" s="403">
        <f ca="1">IF(LEN('7-9'!B58)&gt;0,'7-9'!K58,"")</f>
        <v>0</v>
      </c>
      <c r="J52" s="404"/>
    </row>
    <row r="53" spans="7:10" ht="23.25" customHeight="1" x14ac:dyDescent="0.25">
      <c r="G53" s="401" t="str">
        <f>+IF(LEN('OSNOVNA PLAČA'!B53)&gt;0,'LETNO OBVESTILO'!V59,"")</f>
        <v>44   A44</v>
      </c>
      <c r="H53" s="402"/>
      <c r="I53" s="403">
        <f ca="1">IF(LEN('7-9'!B59)&gt;0,'7-9'!K59,"")</f>
        <v>0</v>
      </c>
      <c r="J53" s="404"/>
    </row>
    <row r="54" spans="7:10" ht="23.25" customHeight="1" x14ac:dyDescent="0.25">
      <c r="G54" s="401" t="str">
        <f>+IF(LEN('OSNOVNA PLAČA'!B54)&gt;0,'LETNO OBVESTILO'!V60,"")</f>
        <v>45   A45</v>
      </c>
      <c r="H54" s="402"/>
      <c r="I54" s="403">
        <f ca="1">IF(LEN('7-9'!B60)&gt;0,'7-9'!K60,"")</f>
        <v>0</v>
      </c>
      <c r="J54" s="404"/>
    </row>
    <row r="55" spans="7:10" ht="23.25" customHeight="1" x14ac:dyDescent="0.25">
      <c r="G55" s="401" t="str">
        <f>+IF(LEN('OSNOVNA PLAČA'!B55)&gt;0,'LETNO OBVESTILO'!V61,"")</f>
        <v>46   A46</v>
      </c>
      <c r="H55" s="402"/>
      <c r="I55" s="403">
        <f ca="1">IF(LEN('7-9'!B61)&gt;0,'7-9'!K61,"")</f>
        <v>0</v>
      </c>
      <c r="J55" s="404"/>
    </row>
    <row r="56" spans="7:10" ht="23.25" customHeight="1" x14ac:dyDescent="0.25">
      <c r="G56" s="401" t="str">
        <f>+IF(LEN('OSNOVNA PLAČA'!B56)&gt;0,'LETNO OBVESTILO'!V62,"")</f>
        <v>47   A47</v>
      </c>
      <c r="H56" s="402"/>
      <c r="I56" s="403">
        <f ca="1">IF(LEN('7-9'!B62)&gt;0,'7-9'!K62,"")</f>
        <v>0</v>
      </c>
      <c r="J56" s="404"/>
    </row>
    <row r="57" spans="7:10" ht="23.25" customHeight="1" x14ac:dyDescent="0.25">
      <c r="G57" s="401" t="str">
        <f>+IF(LEN('OSNOVNA PLAČA'!B57)&gt;0,'LETNO OBVESTILO'!V63,"")</f>
        <v>48   A48</v>
      </c>
      <c r="H57" s="402"/>
      <c r="I57" s="403">
        <f ca="1">IF(LEN('7-9'!B63)&gt;0,'7-9'!K63,"")</f>
        <v>0</v>
      </c>
      <c r="J57" s="404"/>
    </row>
    <row r="58" spans="7:10" ht="23.25" customHeight="1" x14ac:dyDescent="0.25">
      <c r="G58" s="401" t="str">
        <f>+IF(LEN('OSNOVNA PLAČA'!B58)&gt;0,'LETNO OBVESTILO'!V64,"")</f>
        <v>49   A49</v>
      </c>
      <c r="H58" s="402"/>
      <c r="I58" s="403">
        <f ca="1">IF(LEN('7-9'!B64)&gt;0,'7-9'!K64,"")</f>
        <v>0</v>
      </c>
      <c r="J58" s="404"/>
    </row>
    <row r="59" spans="7:10" ht="23.25" customHeight="1" x14ac:dyDescent="0.25">
      <c r="G59" s="401" t="str">
        <f>+IF(LEN('OSNOVNA PLAČA'!B59)&gt;0,'LETNO OBVESTILO'!V65,"")</f>
        <v>50   A50</v>
      </c>
      <c r="H59" s="402"/>
      <c r="I59" s="403">
        <f ca="1">IF(LEN('7-9'!B65)&gt;0,'7-9'!K65,"")</f>
        <v>0</v>
      </c>
      <c r="J59" s="404"/>
    </row>
    <row r="60" spans="7:10" ht="23.25" customHeight="1" x14ac:dyDescent="0.25">
      <c r="G60" s="401" t="str">
        <f>+IF(LEN('OSNOVNA PLAČA'!B60)&gt;0,'LETNO OBVESTILO'!V66,"")</f>
        <v>51   A51</v>
      </c>
      <c r="H60" s="402"/>
      <c r="I60" s="403">
        <f ca="1">IF(LEN('7-9'!B66)&gt;0,'7-9'!K66,"")</f>
        <v>0</v>
      </c>
      <c r="J60" s="404"/>
    </row>
    <row r="61" spans="7:10" ht="23.25" customHeight="1" x14ac:dyDescent="0.25">
      <c r="G61" s="401" t="str">
        <f>+IF(LEN('OSNOVNA PLAČA'!B61)&gt;0,'LETNO OBVESTILO'!V67,"")</f>
        <v>52   A52</v>
      </c>
      <c r="H61" s="402"/>
      <c r="I61" s="403">
        <f ca="1">IF(LEN('7-9'!B67)&gt;0,'7-9'!K67,"")</f>
        <v>0</v>
      </c>
      <c r="J61" s="404"/>
    </row>
    <row r="62" spans="7:10" ht="23.25" customHeight="1" x14ac:dyDescent="0.25">
      <c r="G62" s="401" t="str">
        <f>+IF(LEN('OSNOVNA PLAČA'!B62)&gt;0,'LETNO OBVESTILO'!V68,"")</f>
        <v>53   A53</v>
      </c>
      <c r="H62" s="402"/>
      <c r="I62" s="403">
        <f ca="1">IF(LEN('7-9'!B68)&gt;0,'7-9'!K68,"")</f>
        <v>0</v>
      </c>
      <c r="J62" s="404"/>
    </row>
    <row r="63" spans="7:10" ht="23.25" customHeight="1" x14ac:dyDescent="0.25">
      <c r="G63" s="401" t="str">
        <f>+IF(LEN('OSNOVNA PLAČA'!B63)&gt;0,'LETNO OBVESTILO'!V69,"")</f>
        <v>54   A54</v>
      </c>
      <c r="H63" s="402"/>
      <c r="I63" s="403">
        <f ca="1">IF(LEN('7-9'!B69)&gt;0,'7-9'!K69,"")</f>
        <v>0</v>
      </c>
      <c r="J63" s="404"/>
    </row>
    <row r="64" spans="7:10" ht="23.25" customHeight="1" x14ac:dyDescent="0.25">
      <c r="G64" s="401" t="str">
        <f>+IF(LEN('OSNOVNA PLAČA'!B64)&gt;0,'LETNO OBVESTILO'!V70,"")</f>
        <v>55   A55</v>
      </c>
      <c r="H64" s="402"/>
      <c r="I64" s="403">
        <f ca="1">IF(LEN('7-9'!B70)&gt;0,'7-9'!K70,"")</f>
        <v>0</v>
      </c>
      <c r="J64" s="404"/>
    </row>
    <row r="65" spans="7:10" ht="23.25" customHeight="1" x14ac:dyDescent="0.25">
      <c r="G65" s="401" t="str">
        <f>+IF(LEN('OSNOVNA PLAČA'!B65)&gt;0,'LETNO OBVESTILO'!V71,"")</f>
        <v>56   A56</v>
      </c>
      <c r="H65" s="402"/>
      <c r="I65" s="403">
        <f ca="1">IF(LEN('7-9'!B71)&gt;0,'7-9'!K71,"")</f>
        <v>0</v>
      </c>
      <c r="J65" s="404"/>
    </row>
    <row r="66" spans="7:10" ht="23.25" customHeight="1" x14ac:dyDescent="0.25">
      <c r="G66" s="401" t="str">
        <f>+IF(LEN('OSNOVNA PLAČA'!B66)&gt;0,'LETNO OBVESTILO'!V72,"")</f>
        <v>57   A57</v>
      </c>
      <c r="H66" s="402"/>
      <c r="I66" s="403">
        <f ca="1">IF(LEN('7-9'!B72)&gt;0,'7-9'!K72,"")</f>
        <v>0</v>
      </c>
      <c r="J66" s="404"/>
    </row>
    <row r="67" spans="7:10" ht="23.25" customHeight="1" x14ac:dyDescent="0.25">
      <c r="G67" s="401" t="str">
        <f>+IF(LEN('OSNOVNA PLAČA'!B67)&gt;0,'LETNO OBVESTILO'!V73,"")</f>
        <v>58   A58</v>
      </c>
      <c r="H67" s="402"/>
      <c r="I67" s="403">
        <f ca="1">IF(LEN('7-9'!B73)&gt;0,'7-9'!K73,"")</f>
        <v>0</v>
      </c>
      <c r="J67" s="404"/>
    </row>
    <row r="68" spans="7:10" ht="23.25" customHeight="1" x14ac:dyDescent="0.25">
      <c r="G68" s="401" t="str">
        <f>+IF(LEN('OSNOVNA PLAČA'!B68)&gt;0,'LETNO OBVESTILO'!V74,"")</f>
        <v>59   A59</v>
      </c>
      <c r="H68" s="402"/>
      <c r="I68" s="403">
        <f ca="1">IF(LEN('7-9'!B74)&gt;0,'7-9'!K74,"")</f>
        <v>0</v>
      </c>
      <c r="J68" s="404"/>
    </row>
    <row r="69" spans="7:10" ht="23.25" customHeight="1" x14ac:dyDescent="0.25">
      <c r="G69" s="401" t="str">
        <f>+IF(LEN('OSNOVNA PLAČA'!B69)&gt;0,'LETNO OBVESTILO'!V75,"")</f>
        <v>60   A60</v>
      </c>
      <c r="H69" s="402"/>
      <c r="I69" s="403">
        <f ca="1">IF(LEN('7-9'!B75)&gt;0,'7-9'!K75,"")</f>
        <v>0</v>
      </c>
      <c r="J69" s="404"/>
    </row>
    <row r="70" spans="7:10" ht="23.25" customHeight="1" x14ac:dyDescent="0.25">
      <c r="G70" s="401" t="str">
        <f>+IF(LEN('OSNOVNA PLAČA'!B70)&gt;0,'LETNO OBVESTILO'!V76,"")</f>
        <v>61   A61</v>
      </c>
      <c r="H70" s="402"/>
      <c r="I70" s="403">
        <f ca="1">IF(LEN('7-9'!B76)&gt;0,'7-9'!K76,"")</f>
        <v>0</v>
      </c>
      <c r="J70" s="404"/>
    </row>
    <row r="71" spans="7:10" ht="23.25" customHeight="1" x14ac:dyDescent="0.25">
      <c r="G71" s="401" t="str">
        <f>+IF(LEN('OSNOVNA PLAČA'!B71)&gt;0,'LETNO OBVESTILO'!V77,"")</f>
        <v>62   A62</v>
      </c>
      <c r="H71" s="402"/>
      <c r="I71" s="403">
        <f ca="1">IF(LEN('7-9'!B77)&gt;0,'7-9'!K77,"")</f>
        <v>0</v>
      </c>
      <c r="J71" s="404"/>
    </row>
    <row r="72" spans="7:10" ht="23.25" customHeight="1" x14ac:dyDescent="0.25">
      <c r="G72" s="401" t="str">
        <f>+IF(LEN('OSNOVNA PLAČA'!B72)&gt;0,'LETNO OBVESTILO'!V78,"")</f>
        <v>63   A63</v>
      </c>
      <c r="H72" s="402"/>
      <c r="I72" s="403">
        <f ca="1">IF(LEN('7-9'!B78)&gt;0,'7-9'!K78,"")</f>
        <v>0</v>
      </c>
      <c r="J72" s="404"/>
    </row>
    <row r="73" spans="7:10" ht="23.25" customHeight="1" x14ac:dyDescent="0.25">
      <c r="G73" s="401" t="str">
        <f>+IF(LEN('OSNOVNA PLAČA'!B73)&gt;0,'LETNO OBVESTILO'!V79,"")</f>
        <v>64   A64</v>
      </c>
      <c r="H73" s="402"/>
      <c r="I73" s="403">
        <f ca="1">IF(LEN('7-9'!B79)&gt;0,'7-9'!K79,"")</f>
        <v>0</v>
      </c>
      <c r="J73" s="404"/>
    </row>
    <row r="74" spans="7:10" ht="23.25" customHeight="1" x14ac:dyDescent="0.25">
      <c r="G74" s="401" t="str">
        <f>+IF(LEN('OSNOVNA PLAČA'!B74)&gt;0,'LETNO OBVESTILO'!V80,"")</f>
        <v>65   A65</v>
      </c>
      <c r="H74" s="402"/>
      <c r="I74" s="403">
        <f ca="1">IF(LEN('7-9'!B80)&gt;0,'7-9'!K80,"")</f>
        <v>0</v>
      </c>
      <c r="J74" s="404"/>
    </row>
    <row r="75" spans="7:10" ht="23.25" customHeight="1" x14ac:dyDescent="0.25">
      <c r="G75" s="401" t="str">
        <f>+IF(LEN('OSNOVNA PLAČA'!B75)&gt;0,'LETNO OBVESTILO'!V81,"")</f>
        <v>66   A66</v>
      </c>
      <c r="H75" s="402"/>
      <c r="I75" s="403">
        <f ca="1">IF(LEN('7-9'!B81)&gt;0,'7-9'!K81,"")</f>
        <v>0</v>
      </c>
      <c r="J75" s="404"/>
    </row>
    <row r="76" spans="7:10" ht="23.25" customHeight="1" x14ac:dyDescent="0.25">
      <c r="G76" s="401" t="str">
        <f>+IF(LEN('OSNOVNA PLAČA'!B76)&gt;0,'LETNO OBVESTILO'!V82,"")</f>
        <v>67   A67</v>
      </c>
      <c r="H76" s="402"/>
      <c r="I76" s="403">
        <f ca="1">IF(LEN('7-9'!B82)&gt;0,'7-9'!K82,"")</f>
        <v>0</v>
      </c>
      <c r="J76" s="404"/>
    </row>
    <row r="77" spans="7:10" ht="23.25" customHeight="1" x14ac:dyDescent="0.25">
      <c r="G77" s="401" t="str">
        <f>+IF(LEN('OSNOVNA PLAČA'!B77)&gt;0,'LETNO OBVESTILO'!V83,"")</f>
        <v>68   A68</v>
      </c>
      <c r="H77" s="402"/>
      <c r="I77" s="403">
        <f ca="1">IF(LEN('7-9'!B83)&gt;0,'7-9'!K83,"")</f>
        <v>0</v>
      </c>
      <c r="J77" s="404"/>
    </row>
    <row r="78" spans="7:10" ht="23.25" customHeight="1" x14ac:dyDescent="0.25">
      <c r="G78" s="401" t="str">
        <f>+IF(LEN('OSNOVNA PLAČA'!B78)&gt;0,'LETNO OBVESTILO'!V84,"")</f>
        <v>69   A69</v>
      </c>
      <c r="H78" s="402"/>
      <c r="I78" s="403">
        <f ca="1">IF(LEN('7-9'!B84)&gt;0,'7-9'!K84,"")</f>
        <v>0</v>
      </c>
      <c r="J78" s="404"/>
    </row>
    <row r="79" spans="7:10" ht="23.25" customHeight="1" x14ac:dyDescent="0.25">
      <c r="G79" s="401" t="str">
        <f>+IF(LEN('OSNOVNA PLAČA'!B79)&gt;0,'LETNO OBVESTILO'!V85,"")</f>
        <v>70   A70</v>
      </c>
      <c r="H79" s="402"/>
      <c r="I79" s="403">
        <f ca="1">IF(LEN('7-9'!B85)&gt;0,'7-9'!K85,"")</f>
        <v>0</v>
      </c>
      <c r="J79" s="404"/>
    </row>
    <row r="80" spans="7:10" ht="23.25" customHeight="1" x14ac:dyDescent="0.25">
      <c r="G80" s="401" t="str">
        <f>+IF(LEN('OSNOVNA PLAČA'!B80)&gt;0,'LETNO OBVESTILO'!V86,"")</f>
        <v>71   A71</v>
      </c>
      <c r="H80" s="402"/>
      <c r="I80" s="403">
        <f ca="1">IF(LEN('7-9'!B86)&gt;0,'7-9'!K86,"")</f>
        <v>0</v>
      </c>
      <c r="J80" s="404"/>
    </row>
    <row r="81" spans="7:10" ht="23.25" customHeight="1" x14ac:dyDescent="0.25">
      <c r="G81" s="401" t="str">
        <f>+IF(LEN('OSNOVNA PLAČA'!B81)&gt;0,'LETNO OBVESTILO'!V87,"")</f>
        <v>72   A72</v>
      </c>
      <c r="H81" s="402"/>
      <c r="I81" s="403">
        <f ca="1">IF(LEN('7-9'!B87)&gt;0,'7-9'!K87,"")</f>
        <v>0</v>
      </c>
      <c r="J81" s="404"/>
    </row>
    <row r="82" spans="7:10" ht="23.25" customHeight="1" x14ac:dyDescent="0.25">
      <c r="G82" s="401" t="str">
        <f>+IF(LEN('OSNOVNA PLAČA'!B82)&gt;0,'LETNO OBVESTILO'!V88,"")</f>
        <v>73   A73</v>
      </c>
      <c r="H82" s="402"/>
      <c r="I82" s="403">
        <f ca="1">IF(LEN('7-9'!B88)&gt;0,'7-9'!K88,"")</f>
        <v>0</v>
      </c>
      <c r="J82" s="404"/>
    </row>
    <row r="83" spans="7:10" ht="23.25" customHeight="1" x14ac:dyDescent="0.25">
      <c r="G83" s="401" t="str">
        <f>+IF(LEN('OSNOVNA PLAČA'!B83)&gt;0,'LETNO OBVESTILO'!V89,"")</f>
        <v>74   A74</v>
      </c>
      <c r="H83" s="402"/>
      <c r="I83" s="403">
        <f ca="1">IF(LEN('7-9'!B89)&gt;0,'7-9'!K89,"")</f>
        <v>0</v>
      </c>
      <c r="J83" s="404"/>
    </row>
    <row r="84" spans="7:10" ht="23.25" customHeight="1" x14ac:dyDescent="0.25">
      <c r="G84" s="401" t="str">
        <f>+IF(LEN('OSNOVNA PLAČA'!B84)&gt;0,'LETNO OBVESTILO'!V90,"")</f>
        <v>75   A75</v>
      </c>
      <c r="H84" s="402"/>
      <c r="I84" s="403">
        <f ca="1">IF(LEN('7-9'!B90)&gt;0,'7-9'!K90,"")</f>
        <v>0</v>
      </c>
      <c r="J84" s="404"/>
    </row>
    <row r="85" spans="7:10" ht="23.25" customHeight="1" x14ac:dyDescent="0.25">
      <c r="G85" s="401" t="str">
        <f>+IF(LEN('OSNOVNA PLAČA'!B85)&gt;0,'LETNO OBVESTILO'!V91,"")</f>
        <v>76   A76</v>
      </c>
      <c r="H85" s="402"/>
      <c r="I85" s="403">
        <f ca="1">IF(LEN('7-9'!B91)&gt;0,'7-9'!K91,"")</f>
        <v>0</v>
      </c>
      <c r="J85" s="404"/>
    </row>
    <row r="86" spans="7:10" ht="23.25" customHeight="1" x14ac:dyDescent="0.25">
      <c r="G86" s="401" t="str">
        <f>+IF(LEN('OSNOVNA PLAČA'!B86)&gt;0,'LETNO OBVESTILO'!V92,"")</f>
        <v>77   A77</v>
      </c>
      <c r="H86" s="402"/>
      <c r="I86" s="403">
        <f ca="1">IF(LEN('7-9'!B92)&gt;0,'7-9'!K92,"")</f>
        <v>0</v>
      </c>
      <c r="J86" s="404"/>
    </row>
    <row r="87" spans="7:10" ht="23.25" customHeight="1" x14ac:dyDescent="0.25">
      <c r="G87" s="401" t="str">
        <f>+IF(LEN('OSNOVNA PLAČA'!B87)&gt;0,'LETNO OBVESTILO'!V93,"")</f>
        <v>78   A78</v>
      </c>
      <c r="H87" s="402"/>
      <c r="I87" s="403">
        <f ca="1">IF(LEN('7-9'!B93)&gt;0,'7-9'!K93,"")</f>
        <v>0</v>
      </c>
      <c r="J87" s="404"/>
    </row>
    <row r="88" spans="7:10" ht="23.25" customHeight="1" x14ac:dyDescent="0.25">
      <c r="G88" s="401" t="str">
        <f>+IF(LEN('OSNOVNA PLAČA'!B88)&gt;0,'LETNO OBVESTILO'!V94,"")</f>
        <v>79   A79</v>
      </c>
      <c r="H88" s="402"/>
      <c r="I88" s="403">
        <f ca="1">IF(LEN('7-9'!B94)&gt;0,'7-9'!K94,"")</f>
        <v>0</v>
      </c>
      <c r="J88" s="404"/>
    </row>
    <row r="89" spans="7:10" ht="23.25" customHeight="1" x14ac:dyDescent="0.25">
      <c r="G89" s="401" t="str">
        <f>+IF(LEN('OSNOVNA PLAČA'!B89)&gt;0,'LETNO OBVESTILO'!V95,"")</f>
        <v>80   A80</v>
      </c>
      <c r="H89" s="402"/>
      <c r="I89" s="403">
        <f ca="1">IF(LEN('7-9'!B95)&gt;0,'7-9'!K95,"")</f>
        <v>0</v>
      </c>
      <c r="J89" s="404"/>
    </row>
    <row r="90" spans="7:10" ht="23.25" customHeight="1" x14ac:dyDescent="0.25">
      <c r="G90" s="401" t="str">
        <f>+IF(LEN('OSNOVNA PLAČA'!B90)&gt;0,'LETNO OBVESTILO'!V96,"")</f>
        <v>81   A81</v>
      </c>
      <c r="H90" s="402"/>
      <c r="I90" s="403">
        <f ca="1">IF(LEN('7-9'!B96)&gt;0,'7-9'!K96,"")</f>
        <v>0</v>
      </c>
      <c r="J90" s="404"/>
    </row>
    <row r="91" spans="7:10" ht="23.25" customHeight="1" x14ac:dyDescent="0.25">
      <c r="G91" s="401" t="str">
        <f>+IF(LEN('OSNOVNA PLAČA'!B91)&gt;0,'LETNO OBVESTILO'!V97,"")</f>
        <v>82   A82</v>
      </c>
      <c r="H91" s="402"/>
      <c r="I91" s="403">
        <f ca="1">IF(LEN('7-9'!B97)&gt;0,'7-9'!K97,"")</f>
        <v>0</v>
      </c>
      <c r="J91" s="404"/>
    </row>
    <row r="92" spans="7:10" ht="23.25" customHeight="1" x14ac:dyDescent="0.25">
      <c r="G92" s="401" t="str">
        <f>+IF(LEN('OSNOVNA PLAČA'!B92)&gt;0,'LETNO OBVESTILO'!V98,"")</f>
        <v>83   A83</v>
      </c>
      <c r="H92" s="402"/>
      <c r="I92" s="403">
        <f ca="1">IF(LEN('7-9'!B98)&gt;0,'7-9'!K98,"")</f>
        <v>0</v>
      </c>
      <c r="J92" s="404"/>
    </row>
    <row r="93" spans="7:10" ht="23.25" customHeight="1" x14ac:dyDescent="0.25">
      <c r="G93" s="401" t="str">
        <f>+IF(LEN('OSNOVNA PLAČA'!B93)&gt;0,'LETNO OBVESTILO'!V99,"")</f>
        <v>84   A84</v>
      </c>
      <c r="H93" s="402"/>
      <c r="I93" s="403">
        <f ca="1">IF(LEN('7-9'!B99)&gt;0,'7-9'!K99,"")</f>
        <v>0</v>
      </c>
      <c r="J93" s="404"/>
    </row>
    <row r="94" spans="7:10" ht="23.25" customHeight="1" x14ac:dyDescent="0.25">
      <c r="G94" s="401" t="str">
        <f>+IF(LEN('OSNOVNA PLAČA'!B94)&gt;0,'LETNO OBVESTILO'!V100,"")</f>
        <v>85   A85</v>
      </c>
      <c r="H94" s="402"/>
      <c r="I94" s="403">
        <f ca="1">IF(LEN('7-9'!B100)&gt;0,'7-9'!K100,"")</f>
        <v>0</v>
      </c>
      <c r="J94" s="404"/>
    </row>
    <row r="95" spans="7:10" ht="23.25" customHeight="1" x14ac:dyDescent="0.25">
      <c r="G95" s="401" t="str">
        <f>+IF(LEN('OSNOVNA PLAČA'!B95)&gt;0,'LETNO OBVESTILO'!V101,"")</f>
        <v>86   A86</v>
      </c>
      <c r="H95" s="402"/>
      <c r="I95" s="403">
        <f ca="1">IF(LEN('7-9'!B101)&gt;0,'7-9'!K101,"")</f>
        <v>0</v>
      </c>
      <c r="J95" s="404"/>
    </row>
    <row r="96" spans="7:10" ht="23.25" customHeight="1" x14ac:dyDescent="0.25">
      <c r="G96" s="401" t="str">
        <f>+IF(LEN('OSNOVNA PLAČA'!B96)&gt;0,'LETNO OBVESTILO'!V102,"")</f>
        <v>87   A87</v>
      </c>
      <c r="H96" s="402"/>
      <c r="I96" s="403">
        <f ca="1">IF(LEN('7-9'!B102)&gt;0,'7-9'!K102,"")</f>
        <v>0</v>
      </c>
      <c r="J96" s="404"/>
    </row>
    <row r="97" spans="7:10" ht="23.25" customHeight="1" x14ac:dyDescent="0.25">
      <c r="G97" s="401" t="str">
        <f>+IF(LEN('OSNOVNA PLAČA'!B97)&gt;0,'LETNO OBVESTILO'!V103,"")</f>
        <v>88   A88</v>
      </c>
      <c r="H97" s="402"/>
      <c r="I97" s="403">
        <f ca="1">IF(LEN('7-9'!B103)&gt;0,'7-9'!K103,"")</f>
        <v>0</v>
      </c>
      <c r="J97" s="404"/>
    </row>
    <row r="98" spans="7:10" ht="23.25" customHeight="1" x14ac:dyDescent="0.25">
      <c r="G98" s="401" t="str">
        <f>+IF(LEN('OSNOVNA PLAČA'!B98)&gt;0,'LETNO OBVESTILO'!V104,"")</f>
        <v>89   A89</v>
      </c>
      <c r="H98" s="402"/>
      <c r="I98" s="403">
        <f ca="1">IF(LEN('7-9'!B104)&gt;0,'7-9'!K104,"")</f>
        <v>0</v>
      </c>
      <c r="J98" s="404"/>
    </row>
    <row r="99" spans="7:10" ht="23.25" customHeight="1" x14ac:dyDescent="0.25">
      <c r="G99" s="401" t="str">
        <f>+IF(LEN('OSNOVNA PLAČA'!B99)&gt;0,'LETNO OBVESTILO'!V105,"")</f>
        <v>90   A90</v>
      </c>
      <c r="H99" s="402"/>
      <c r="I99" s="403">
        <f ca="1">IF(LEN('7-9'!B105)&gt;0,'7-9'!K105,"")</f>
        <v>0</v>
      </c>
      <c r="J99" s="404"/>
    </row>
    <row r="100" spans="7:10" ht="23.25" customHeight="1" x14ac:dyDescent="0.25">
      <c r="G100" s="401" t="str">
        <f>+IF(LEN('OSNOVNA PLAČA'!B100)&gt;0,'LETNO OBVESTILO'!V106,"")</f>
        <v>91   A91</v>
      </c>
      <c r="H100" s="402"/>
      <c r="I100" s="403">
        <f ca="1">IF(LEN('7-9'!B106)&gt;0,'7-9'!K106,"")</f>
        <v>0</v>
      </c>
      <c r="J100" s="404"/>
    </row>
    <row r="101" spans="7:10" ht="23.25" customHeight="1" x14ac:dyDescent="0.25">
      <c r="G101" s="401" t="str">
        <f>+IF(LEN('OSNOVNA PLAČA'!B101)&gt;0,'LETNO OBVESTILO'!V107,"")</f>
        <v>92   A92</v>
      </c>
      <c r="H101" s="402"/>
      <c r="I101" s="403">
        <f ca="1">IF(LEN('7-9'!B107)&gt;0,'7-9'!K107,"")</f>
        <v>0</v>
      </c>
      <c r="J101" s="404"/>
    </row>
    <row r="102" spans="7:10" ht="23.25" customHeight="1" x14ac:dyDescent="0.25">
      <c r="G102" s="401" t="str">
        <f>+IF(LEN('OSNOVNA PLAČA'!B102)&gt;0,'LETNO OBVESTILO'!V108,"")</f>
        <v>93   A93</v>
      </c>
      <c r="H102" s="402"/>
      <c r="I102" s="403">
        <f ca="1">IF(LEN('7-9'!B108)&gt;0,'7-9'!K108,"")</f>
        <v>0</v>
      </c>
      <c r="J102" s="404"/>
    </row>
    <row r="103" spans="7:10" ht="23.25" customHeight="1" x14ac:dyDescent="0.25">
      <c r="G103" s="401" t="str">
        <f>+IF(LEN('OSNOVNA PLAČA'!B103)&gt;0,'LETNO OBVESTILO'!V109,"")</f>
        <v>94   A94</v>
      </c>
      <c r="H103" s="402"/>
      <c r="I103" s="403">
        <f ca="1">IF(LEN('7-9'!B109)&gt;0,'7-9'!K109,"")</f>
        <v>0</v>
      </c>
      <c r="J103" s="404"/>
    </row>
    <row r="104" spans="7:10" ht="23.25" customHeight="1" x14ac:dyDescent="0.25">
      <c r="G104" s="401" t="str">
        <f>+IF(LEN('OSNOVNA PLAČA'!B104)&gt;0,'LETNO OBVESTILO'!V110,"")</f>
        <v>95   A95</v>
      </c>
      <c r="H104" s="402"/>
      <c r="I104" s="403">
        <f ca="1">IF(LEN('7-9'!B110)&gt;0,'7-9'!K110,"")</f>
        <v>0</v>
      </c>
      <c r="J104" s="404"/>
    </row>
    <row r="105" spans="7:10" ht="23.25" customHeight="1" x14ac:dyDescent="0.25">
      <c r="G105" s="401" t="str">
        <f>+IF(LEN('OSNOVNA PLAČA'!B105)&gt;0,'LETNO OBVESTILO'!V111,"")</f>
        <v>96   A96</v>
      </c>
      <c r="H105" s="402"/>
      <c r="I105" s="403">
        <f ca="1">IF(LEN('7-9'!B111)&gt;0,'7-9'!K111,"")</f>
        <v>0</v>
      </c>
      <c r="J105" s="404"/>
    </row>
    <row r="106" spans="7:10" ht="23.25" customHeight="1" x14ac:dyDescent="0.25">
      <c r="G106" s="401" t="str">
        <f>+IF(LEN('OSNOVNA PLAČA'!B106)&gt;0,'LETNO OBVESTILO'!V112,"")</f>
        <v>97   A97</v>
      </c>
      <c r="H106" s="402"/>
      <c r="I106" s="403">
        <f ca="1">IF(LEN('7-9'!B112)&gt;0,'7-9'!K112,"")</f>
        <v>0</v>
      </c>
      <c r="J106" s="404"/>
    </row>
    <row r="107" spans="7:10" ht="23.25" customHeight="1" x14ac:dyDescent="0.25">
      <c r="G107" s="401" t="str">
        <f>+IF(LEN('OSNOVNA PLAČA'!B107)&gt;0,'LETNO OBVESTILO'!V113,"")</f>
        <v>98   A98</v>
      </c>
      <c r="H107" s="402"/>
      <c r="I107" s="403">
        <f ca="1">IF(LEN('7-9'!B113)&gt;0,'7-9'!K113,"")</f>
        <v>0</v>
      </c>
      <c r="J107" s="404"/>
    </row>
    <row r="108" spans="7:10" ht="23.25" customHeight="1" x14ac:dyDescent="0.25">
      <c r="G108" s="401" t="str">
        <f>+IF(LEN('OSNOVNA PLAČA'!B108)&gt;0,'LETNO OBVESTILO'!V114,"")</f>
        <v>99   A99</v>
      </c>
      <c r="H108" s="402"/>
      <c r="I108" s="403">
        <f ca="1">IF(LEN('7-9'!B114)&gt;0,'7-9'!K114,"")</f>
        <v>0</v>
      </c>
      <c r="J108" s="404"/>
    </row>
    <row r="109" spans="7:10" ht="23.25" customHeight="1" x14ac:dyDescent="0.25">
      <c r="G109" s="401" t="str">
        <f>+IF(LEN('OSNOVNA PLAČA'!B109)&gt;0,'LETNO OBVESTILO'!V115,"")</f>
        <v>100   A100</v>
      </c>
      <c r="H109" s="402"/>
      <c r="I109" s="403">
        <f ca="1">IF(LEN('7-9'!B115)&gt;0,'7-9'!K115,"")</f>
        <v>0</v>
      </c>
      <c r="J109" s="404"/>
    </row>
    <row r="110" spans="7:10" ht="23.25" customHeight="1" x14ac:dyDescent="0.25">
      <c r="G110" s="401" t="str">
        <f>+IF(LEN('OSNOVNA PLAČA'!B110)&gt;0,'LETNO OBVESTILO'!V116,"")</f>
        <v>101   A101</v>
      </c>
      <c r="H110" s="402"/>
      <c r="I110" s="403">
        <f ca="1">IF(LEN('7-9'!B116)&gt;0,'7-9'!K116,"")</f>
        <v>0</v>
      </c>
      <c r="J110" s="404"/>
    </row>
    <row r="111" spans="7:10" ht="23.25" customHeight="1" x14ac:dyDescent="0.25">
      <c r="G111" s="401" t="str">
        <f>+IF(LEN('OSNOVNA PLAČA'!B111)&gt;0,'LETNO OBVESTILO'!V117,"")</f>
        <v>102   A102</v>
      </c>
      <c r="H111" s="402"/>
      <c r="I111" s="403">
        <f ca="1">IF(LEN('7-9'!B117)&gt;0,'7-9'!K117,"")</f>
        <v>0</v>
      </c>
      <c r="J111" s="404"/>
    </row>
    <row r="112" spans="7:10" ht="23.25" customHeight="1" x14ac:dyDescent="0.25">
      <c r="G112" s="401" t="str">
        <f>+IF(LEN('OSNOVNA PLAČA'!B112)&gt;0,'LETNO OBVESTILO'!V118,"")</f>
        <v>103   A103</v>
      </c>
      <c r="H112" s="402"/>
      <c r="I112" s="403">
        <f ca="1">IF(LEN('7-9'!B118)&gt;0,'7-9'!K118,"")</f>
        <v>0</v>
      </c>
      <c r="J112" s="404"/>
    </row>
    <row r="113" spans="7:10" ht="23.25" customHeight="1" x14ac:dyDescent="0.25">
      <c r="G113" s="401" t="str">
        <f>+IF(LEN('OSNOVNA PLAČA'!B113)&gt;0,'LETNO OBVESTILO'!V119,"")</f>
        <v>104   A104</v>
      </c>
      <c r="H113" s="402"/>
      <c r="I113" s="403">
        <f ca="1">IF(LEN('7-9'!B119)&gt;0,'7-9'!K119,"")</f>
        <v>0</v>
      </c>
      <c r="J113" s="404"/>
    </row>
    <row r="114" spans="7:10" ht="23.25" customHeight="1" x14ac:dyDescent="0.25">
      <c r="G114" s="401" t="str">
        <f>+IF(LEN('OSNOVNA PLAČA'!B114)&gt;0,'LETNO OBVESTILO'!V120,"")</f>
        <v>105   A105</v>
      </c>
      <c r="H114" s="402"/>
      <c r="I114" s="403">
        <f ca="1">IF(LEN('7-9'!B120)&gt;0,'7-9'!K120,"")</f>
        <v>0</v>
      </c>
      <c r="J114" s="404"/>
    </row>
    <row r="115" spans="7:10" ht="23.25" customHeight="1" x14ac:dyDescent="0.25">
      <c r="G115" s="401" t="str">
        <f>+IF(LEN('OSNOVNA PLAČA'!B115)&gt;0,'LETNO OBVESTILO'!V121,"")</f>
        <v>106   A106</v>
      </c>
      <c r="H115" s="402"/>
      <c r="I115" s="403">
        <f ca="1">IF(LEN('7-9'!B121)&gt;0,'7-9'!K121,"")</f>
        <v>0</v>
      </c>
      <c r="J115" s="404"/>
    </row>
    <row r="116" spans="7:10" ht="23.25" customHeight="1" x14ac:dyDescent="0.25">
      <c r="G116" s="401" t="str">
        <f>+IF(LEN('OSNOVNA PLAČA'!B116)&gt;0,'LETNO OBVESTILO'!V122,"")</f>
        <v>107   A107</v>
      </c>
      <c r="H116" s="402"/>
      <c r="I116" s="403">
        <f ca="1">IF(LEN('7-9'!B122)&gt;0,'7-9'!K122,"")</f>
        <v>0</v>
      </c>
      <c r="J116" s="404"/>
    </row>
    <row r="117" spans="7:10" ht="23.25" customHeight="1" x14ac:dyDescent="0.25">
      <c r="G117" s="401" t="str">
        <f>+IF(LEN('OSNOVNA PLAČA'!B117)&gt;0,'LETNO OBVESTILO'!V123,"")</f>
        <v>108   A108</v>
      </c>
      <c r="H117" s="402"/>
      <c r="I117" s="403">
        <f ca="1">IF(LEN('7-9'!B123)&gt;0,'7-9'!K123,"")</f>
        <v>0</v>
      </c>
      <c r="J117" s="404"/>
    </row>
    <row r="118" spans="7:10" ht="23.25" customHeight="1" x14ac:dyDescent="0.25">
      <c r="G118" s="401" t="str">
        <f>+IF(LEN('OSNOVNA PLAČA'!B118)&gt;0,'LETNO OBVESTILO'!V124,"")</f>
        <v>109   A109</v>
      </c>
      <c r="H118" s="402"/>
      <c r="I118" s="403">
        <f ca="1">IF(LEN('7-9'!B124)&gt;0,'7-9'!K124,"")</f>
        <v>0</v>
      </c>
      <c r="J118" s="404"/>
    </row>
    <row r="119" spans="7:10" ht="23.25" customHeight="1" x14ac:dyDescent="0.25">
      <c r="G119" s="401" t="str">
        <f>+IF(LEN('OSNOVNA PLAČA'!B119)&gt;0,'LETNO OBVESTILO'!V125,"")</f>
        <v>110   A110</v>
      </c>
      <c r="H119" s="402"/>
      <c r="I119" s="403">
        <f ca="1">IF(LEN('7-9'!B125)&gt;0,'7-9'!K125,"")</f>
        <v>0</v>
      </c>
      <c r="J119" s="404"/>
    </row>
    <row r="120" spans="7:10" ht="23.25" customHeight="1" x14ac:dyDescent="0.25">
      <c r="G120" s="401" t="str">
        <f>+IF(LEN('OSNOVNA PLAČA'!B120)&gt;0,'LETNO OBVESTILO'!V126,"")</f>
        <v>111   A111</v>
      </c>
      <c r="H120" s="402"/>
      <c r="I120" s="403">
        <f ca="1">IF(LEN('7-9'!B126)&gt;0,'7-9'!K126,"")</f>
        <v>0</v>
      </c>
      <c r="J120" s="404"/>
    </row>
    <row r="121" spans="7:10" ht="23.25" customHeight="1" x14ac:dyDescent="0.25">
      <c r="G121" s="401" t="str">
        <f>+IF(LEN('OSNOVNA PLAČA'!B121)&gt;0,'LETNO OBVESTILO'!V127,"")</f>
        <v>112   A112</v>
      </c>
      <c r="H121" s="402"/>
      <c r="I121" s="403">
        <f ca="1">IF(LEN('7-9'!B127)&gt;0,'7-9'!K127,"")</f>
        <v>0</v>
      </c>
      <c r="J121" s="404"/>
    </row>
    <row r="122" spans="7:10" ht="23.25" customHeight="1" x14ac:dyDescent="0.25">
      <c r="G122" s="401" t="str">
        <f>+IF(LEN('OSNOVNA PLAČA'!B122)&gt;0,'LETNO OBVESTILO'!V128,"")</f>
        <v>113   A113</v>
      </c>
      <c r="H122" s="402"/>
      <c r="I122" s="403">
        <f ca="1">IF(LEN('7-9'!B128)&gt;0,'7-9'!K128,"")</f>
        <v>0</v>
      </c>
      <c r="J122" s="404"/>
    </row>
    <row r="123" spans="7:10" ht="23.25" customHeight="1" x14ac:dyDescent="0.25">
      <c r="G123" s="401" t="str">
        <f>+IF(LEN('OSNOVNA PLAČA'!B123)&gt;0,'LETNO OBVESTILO'!V129,"")</f>
        <v>114   A114</v>
      </c>
      <c r="H123" s="402"/>
      <c r="I123" s="403">
        <f ca="1">IF(LEN('7-9'!B129)&gt;0,'7-9'!K129,"")</f>
        <v>0</v>
      </c>
      <c r="J123" s="404"/>
    </row>
    <row r="124" spans="7:10" ht="23.25" customHeight="1" x14ac:dyDescent="0.25">
      <c r="G124" s="401" t="str">
        <f>+IF(LEN('OSNOVNA PLAČA'!B124)&gt;0,'LETNO OBVESTILO'!V130,"")</f>
        <v>115   A115</v>
      </c>
      <c r="H124" s="402"/>
      <c r="I124" s="403">
        <f ca="1">IF(LEN('7-9'!B130)&gt;0,'7-9'!K130,"")</f>
        <v>0</v>
      </c>
      <c r="J124" s="404"/>
    </row>
    <row r="125" spans="7:10" ht="23.25" customHeight="1" x14ac:dyDescent="0.25">
      <c r="G125" s="401" t="str">
        <f>+IF(LEN('OSNOVNA PLAČA'!B125)&gt;0,'LETNO OBVESTILO'!V131,"")</f>
        <v>116   A116</v>
      </c>
      <c r="H125" s="402"/>
      <c r="I125" s="403">
        <f ca="1">IF(LEN('7-9'!B131)&gt;0,'7-9'!K131,"")</f>
        <v>0</v>
      </c>
      <c r="J125" s="404"/>
    </row>
    <row r="126" spans="7:10" ht="23.25" customHeight="1" x14ac:dyDescent="0.25">
      <c r="G126" s="401" t="str">
        <f>+IF(LEN('OSNOVNA PLAČA'!B126)&gt;0,'LETNO OBVESTILO'!V132,"")</f>
        <v>117   A117</v>
      </c>
      <c r="H126" s="402"/>
      <c r="I126" s="403">
        <f ca="1">IF(LEN('7-9'!B132)&gt;0,'7-9'!K132,"")</f>
        <v>0</v>
      </c>
      <c r="J126" s="404"/>
    </row>
    <row r="127" spans="7:10" ht="23.25" customHeight="1" x14ac:dyDescent="0.25">
      <c r="G127" s="401" t="str">
        <f>+IF(LEN('OSNOVNA PLAČA'!B127)&gt;0,'LETNO OBVESTILO'!V133,"")</f>
        <v>118   A118</v>
      </c>
      <c r="H127" s="402"/>
      <c r="I127" s="403">
        <f ca="1">IF(LEN('7-9'!B133)&gt;0,'7-9'!K133,"")</f>
        <v>0</v>
      </c>
      <c r="J127" s="404"/>
    </row>
    <row r="128" spans="7:10" ht="23.25" customHeight="1" x14ac:dyDescent="0.25">
      <c r="G128" s="401" t="str">
        <f>+IF(LEN('OSNOVNA PLAČA'!B128)&gt;0,'LETNO OBVESTILO'!V134,"")</f>
        <v>119   A119</v>
      </c>
      <c r="H128" s="402"/>
      <c r="I128" s="403">
        <f ca="1">IF(LEN('7-9'!B134)&gt;0,'7-9'!K134,"")</f>
        <v>0</v>
      </c>
      <c r="J128" s="404"/>
    </row>
    <row r="129" spans="7:10" ht="23.25" customHeight="1" x14ac:dyDescent="0.25">
      <c r="G129" s="401" t="str">
        <f>+IF(LEN('OSNOVNA PLAČA'!B129)&gt;0,'LETNO OBVESTILO'!V135,"")</f>
        <v>120   A120</v>
      </c>
      <c r="H129" s="402"/>
      <c r="I129" s="403">
        <f ca="1">IF(LEN('7-9'!B135)&gt;0,'7-9'!K135,"")</f>
        <v>0</v>
      </c>
      <c r="J129" s="404"/>
    </row>
    <row r="130" spans="7:10" ht="23.25" customHeight="1" x14ac:dyDescent="0.25">
      <c r="G130" s="401" t="str">
        <f>+IF(LEN('OSNOVNA PLAČA'!B130)&gt;0,'LETNO OBVESTILO'!V136,"")</f>
        <v>121   A121</v>
      </c>
      <c r="H130" s="402"/>
      <c r="I130" s="403">
        <f ca="1">IF(LEN('7-9'!B136)&gt;0,'7-9'!K136,"")</f>
        <v>0</v>
      </c>
      <c r="J130" s="404"/>
    </row>
    <row r="131" spans="7:10" ht="23.25" customHeight="1" x14ac:dyDescent="0.25">
      <c r="G131" s="401" t="str">
        <f>+IF(LEN('OSNOVNA PLAČA'!B131)&gt;0,'LETNO OBVESTILO'!V137,"")</f>
        <v>122   A122</v>
      </c>
      <c r="H131" s="402"/>
      <c r="I131" s="403">
        <f ca="1">IF(LEN('7-9'!B137)&gt;0,'7-9'!K137,"")</f>
        <v>0</v>
      </c>
      <c r="J131" s="404"/>
    </row>
    <row r="132" spans="7:10" ht="23.25" customHeight="1" x14ac:dyDescent="0.25">
      <c r="G132" s="401" t="str">
        <f>+IF(LEN('OSNOVNA PLAČA'!B132)&gt;0,'LETNO OBVESTILO'!V138,"")</f>
        <v>123   A123</v>
      </c>
      <c r="H132" s="402"/>
      <c r="I132" s="403">
        <f ca="1">IF(LEN('7-9'!B138)&gt;0,'7-9'!K138,"")</f>
        <v>0</v>
      </c>
      <c r="J132" s="404"/>
    </row>
    <row r="133" spans="7:10" ht="23.25" customHeight="1" x14ac:dyDescent="0.25">
      <c r="G133" s="401" t="str">
        <f>+IF(LEN('OSNOVNA PLAČA'!B133)&gt;0,'LETNO OBVESTILO'!V139,"")</f>
        <v>124   A124</v>
      </c>
      <c r="H133" s="402"/>
      <c r="I133" s="403">
        <f ca="1">IF(LEN('7-9'!B139)&gt;0,'7-9'!K139,"")</f>
        <v>0</v>
      </c>
      <c r="J133" s="404"/>
    </row>
    <row r="134" spans="7:10" ht="23.25" customHeight="1" x14ac:dyDescent="0.25">
      <c r="G134" s="401" t="str">
        <f>+IF(LEN('OSNOVNA PLAČA'!B134)&gt;0,'LETNO OBVESTILO'!V140,"")</f>
        <v>125   A125</v>
      </c>
      <c r="H134" s="402"/>
      <c r="I134" s="403">
        <f ca="1">IF(LEN('7-9'!B140)&gt;0,'7-9'!K140,"")</f>
        <v>0</v>
      </c>
      <c r="J134" s="404"/>
    </row>
    <row r="135" spans="7:10" ht="23.25" customHeight="1" x14ac:dyDescent="0.25">
      <c r="G135" s="401" t="str">
        <f>+IF(LEN('OSNOVNA PLAČA'!B135)&gt;0,'LETNO OBVESTILO'!V141,"")</f>
        <v>126   A126</v>
      </c>
      <c r="H135" s="402"/>
      <c r="I135" s="403">
        <f ca="1">IF(LEN('7-9'!B141)&gt;0,'7-9'!K141,"")</f>
        <v>0</v>
      </c>
      <c r="J135" s="404"/>
    </row>
    <row r="136" spans="7:10" ht="23.25" customHeight="1" x14ac:dyDescent="0.25">
      <c r="G136" s="401" t="str">
        <f>+IF(LEN('OSNOVNA PLAČA'!B136)&gt;0,'LETNO OBVESTILO'!V142,"")</f>
        <v>127   A127</v>
      </c>
      <c r="H136" s="402"/>
      <c r="I136" s="403">
        <f ca="1">IF(LEN('7-9'!B142)&gt;0,'7-9'!K142,"")</f>
        <v>0</v>
      </c>
      <c r="J136" s="404"/>
    </row>
    <row r="137" spans="7:10" ht="23.25" customHeight="1" x14ac:dyDescent="0.25">
      <c r="G137" s="401" t="str">
        <f>+IF(LEN('OSNOVNA PLAČA'!B137)&gt;0,'LETNO OBVESTILO'!V143,"")</f>
        <v>128   A128</v>
      </c>
      <c r="H137" s="402"/>
      <c r="I137" s="403">
        <f ca="1">IF(LEN('7-9'!B143)&gt;0,'7-9'!K143,"")</f>
        <v>0</v>
      </c>
      <c r="J137" s="404"/>
    </row>
    <row r="138" spans="7:10" ht="23.25" customHeight="1" x14ac:dyDescent="0.25">
      <c r="G138" s="401" t="str">
        <f>+IF(LEN('OSNOVNA PLAČA'!B138)&gt;0,'LETNO OBVESTILO'!V144,"")</f>
        <v>129   A129</v>
      </c>
      <c r="H138" s="402"/>
      <c r="I138" s="403">
        <f ca="1">IF(LEN('7-9'!B144)&gt;0,'7-9'!K144,"")</f>
        <v>0</v>
      </c>
      <c r="J138" s="404"/>
    </row>
    <row r="139" spans="7:10" ht="23.25" customHeight="1" x14ac:dyDescent="0.25">
      <c r="G139" s="401" t="str">
        <f>+IF(LEN('OSNOVNA PLAČA'!B139)&gt;0,'LETNO OBVESTILO'!V145,"")</f>
        <v>130   A130</v>
      </c>
      <c r="H139" s="402"/>
      <c r="I139" s="403">
        <f ca="1">IF(LEN('7-9'!B145)&gt;0,'7-9'!K145,"")</f>
        <v>0</v>
      </c>
      <c r="J139" s="404"/>
    </row>
    <row r="140" spans="7:10" ht="23.25" customHeight="1" x14ac:dyDescent="0.25">
      <c r="G140" s="401" t="str">
        <f>+IF(LEN('OSNOVNA PLAČA'!B140)&gt;0,'LETNO OBVESTILO'!V146,"")</f>
        <v>131   A131</v>
      </c>
      <c r="H140" s="402"/>
      <c r="I140" s="403">
        <f ca="1">IF(LEN('7-9'!B146)&gt;0,'7-9'!K146,"")</f>
        <v>0</v>
      </c>
      <c r="J140" s="404"/>
    </row>
    <row r="141" spans="7:10" ht="23.25" customHeight="1" x14ac:dyDescent="0.25">
      <c r="G141" s="401" t="str">
        <f>+IF(LEN('OSNOVNA PLAČA'!B141)&gt;0,'LETNO OBVESTILO'!V147,"")</f>
        <v>132   A132</v>
      </c>
      <c r="H141" s="402"/>
      <c r="I141" s="403">
        <f ca="1">IF(LEN('7-9'!B147)&gt;0,'7-9'!K147,"")</f>
        <v>0</v>
      </c>
      <c r="J141" s="404"/>
    </row>
    <row r="142" spans="7:10" ht="23.25" customHeight="1" x14ac:dyDescent="0.25">
      <c r="G142" s="401" t="str">
        <f>+IF(LEN('OSNOVNA PLAČA'!B142)&gt;0,'LETNO OBVESTILO'!V148,"")</f>
        <v>133   A133</v>
      </c>
      <c r="H142" s="402"/>
      <c r="I142" s="403">
        <f ca="1">IF(LEN('7-9'!B148)&gt;0,'7-9'!K148,"")</f>
        <v>0</v>
      </c>
      <c r="J142" s="404"/>
    </row>
    <row r="143" spans="7:10" ht="23.25" customHeight="1" x14ac:dyDescent="0.25">
      <c r="G143" s="401" t="str">
        <f>+IF(LEN('OSNOVNA PLAČA'!B143)&gt;0,'LETNO OBVESTILO'!V149,"")</f>
        <v>134   A134</v>
      </c>
      <c r="H143" s="402"/>
      <c r="I143" s="403">
        <f ca="1">IF(LEN('7-9'!B149)&gt;0,'7-9'!K149,"")</f>
        <v>0</v>
      </c>
      <c r="J143" s="404"/>
    </row>
    <row r="144" spans="7:10" ht="23.25" customHeight="1" x14ac:dyDescent="0.25">
      <c r="G144" s="401" t="str">
        <f>+IF(LEN('OSNOVNA PLAČA'!B144)&gt;0,'LETNO OBVESTILO'!V150,"")</f>
        <v>135   A135</v>
      </c>
      <c r="H144" s="402"/>
      <c r="I144" s="403">
        <f ca="1">IF(LEN('7-9'!B150)&gt;0,'7-9'!K150,"")</f>
        <v>0</v>
      </c>
      <c r="J144" s="404"/>
    </row>
    <row r="145" spans="7:10" ht="23.25" customHeight="1" x14ac:dyDescent="0.25">
      <c r="G145" s="401" t="str">
        <f>+IF(LEN('OSNOVNA PLAČA'!B145)&gt;0,'LETNO OBVESTILO'!V151,"")</f>
        <v>136   A136</v>
      </c>
      <c r="H145" s="402"/>
      <c r="I145" s="403">
        <f ca="1">IF(LEN('7-9'!B151)&gt;0,'7-9'!K151,"")</f>
        <v>0</v>
      </c>
      <c r="J145" s="404"/>
    </row>
    <row r="146" spans="7:10" ht="23.25" customHeight="1" x14ac:dyDescent="0.25">
      <c r="G146" s="401" t="str">
        <f>+IF(LEN('OSNOVNA PLAČA'!B146)&gt;0,'LETNO OBVESTILO'!V152,"")</f>
        <v>137   A137</v>
      </c>
      <c r="H146" s="402"/>
      <c r="I146" s="403">
        <f ca="1">IF(LEN('7-9'!B152)&gt;0,'7-9'!K152,"")</f>
        <v>0</v>
      </c>
      <c r="J146" s="404"/>
    </row>
    <row r="147" spans="7:10" ht="23.25" customHeight="1" x14ac:dyDescent="0.25">
      <c r="G147" s="401" t="str">
        <f>+IF(LEN('OSNOVNA PLAČA'!B147)&gt;0,'LETNO OBVESTILO'!V153,"")</f>
        <v>138   A138</v>
      </c>
      <c r="H147" s="402"/>
      <c r="I147" s="403">
        <f ca="1">IF(LEN('7-9'!B153)&gt;0,'7-9'!K153,"")</f>
        <v>0</v>
      </c>
      <c r="J147" s="404"/>
    </row>
    <row r="148" spans="7:10" ht="23.25" customHeight="1" x14ac:dyDescent="0.25">
      <c r="G148" s="401" t="str">
        <f>+IF(LEN('OSNOVNA PLAČA'!B148)&gt;0,'LETNO OBVESTILO'!V154,"")</f>
        <v>139   A139</v>
      </c>
      <c r="H148" s="402"/>
      <c r="I148" s="403">
        <f ca="1">IF(LEN('7-9'!B154)&gt;0,'7-9'!K154,"")</f>
        <v>0</v>
      </c>
      <c r="J148" s="404"/>
    </row>
    <row r="149" spans="7:10" ht="23.25" customHeight="1" x14ac:dyDescent="0.25">
      <c r="G149" s="401" t="str">
        <f>+IF(LEN('OSNOVNA PLAČA'!B149)&gt;0,'LETNO OBVESTILO'!V155,"")</f>
        <v>140   A140</v>
      </c>
      <c r="H149" s="402"/>
      <c r="I149" s="403">
        <f ca="1">IF(LEN('7-9'!B155)&gt;0,'7-9'!K155,"")</f>
        <v>0</v>
      </c>
      <c r="J149" s="404"/>
    </row>
    <row r="150" spans="7:10" ht="23.25" customHeight="1" x14ac:dyDescent="0.25">
      <c r="G150" s="401" t="str">
        <f>+IF(LEN('OSNOVNA PLAČA'!B150)&gt;0,'LETNO OBVESTILO'!V156,"")</f>
        <v>141   A141</v>
      </c>
      <c r="H150" s="402"/>
      <c r="I150" s="403">
        <f ca="1">IF(LEN('7-9'!B156)&gt;0,'7-9'!K156,"")</f>
        <v>0</v>
      </c>
      <c r="J150" s="404"/>
    </row>
    <row r="151" spans="7:10" ht="23.25" customHeight="1" x14ac:dyDescent="0.25">
      <c r="G151" s="401" t="str">
        <f>+IF(LEN('OSNOVNA PLAČA'!B151)&gt;0,'LETNO OBVESTILO'!V157,"")</f>
        <v>142   A142</v>
      </c>
      <c r="H151" s="402"/>
      <c r="I151" s="403">
        <f ca="1">IF(LEN('7-9'!B157)&gt;0,'7-9'!K157,"")</f>
        <v>0</v>
      </c>
      <c r="J151" s="404"/>
    </row>
    <row r="152" spans="7:10" ht="23.25" customHeight="1" x14ac:dyDescent="0.25">
      <c r="G152" s="401" t="str">
        <f>+IF(LEN('OSNOVNA PLAČA'!B152)&gt;0,'LETNO OBVESTILO'!V158,"")</f>
        <v>143   A143</v>
      </c>
      <c r="H152" s="402"/>
      <c r="I152" s="403">
        <f ca="1">IF(LEN('7-9'!B158)&gt;0,'7-9'!K158,"")</f>
        <v>0</v>
      </c>
      <c r="J152" s="404"/>
    </row>
    <row r="153" spans="7:10" ht="23.25" customHeight="1" x14ac:dyDescent="0.25">
      <c r="G153" s="401" t="str">
        <f>+IF(LEN('OSNOVNA PLAČA'!B153)&gt;0,'LETNO OBVESTILO'!V159,"")</f>
        <v>144   A144</v>
      </c>
      <c r="H153" s="402"/>
      <c r="I153" s="403">
        <f ca="1">IF(LEN('7-9'!B159)&gt;0,'7-9'!K159,"")</f>
        <v>0</v>
      </c>
      <c r="J153" s="404"/>
    </row>
    <row r="154" spans="7:10" ht="23.25" customHeight="1" x14ac:dyDescent="0.25">
      <c r="G154" s="401" t="str">
        <f>+IF(LEN('OSNOVNA PLAČA'!B154)&gt;0,'LETNO OBVESTILO'!V160,"")</f>
        <v>145   A145</v>
      </c>
      <c r="H154" s="402"/>
      <c r="I154" s="403">
        <f ca="1">IF(LEN('7-9'!B160)&gt;0,'7-9'!K160,"")</f>
        <v>0</v>
      </c>
      <c r="J154" s="404"/>
    </row>
    <row r="155" spans="7:10" ht="23.25" customHeight="1" x14ac:dyDescent="0.25">
      <c r="G155" s="401" t="str">
        <f>+IF(LEN('OSNOVNA PLAČA'!B155)&gt;0,'LETNO OBVESTILO'!V161,"")</f>
        <v>146   A146</v>
      </c>
      <c r="H155" s="402"/>
      <c r="I155" s="403">
        <f ca="1">IF(LEN('7-9'!B161)&gt;0,'7-9'!K161,"")</f>
        <v>0</v>
      </c>
      <c r="J155" s="404"/>
    </row>
    <row r="156" spans="7:10" ht="23.25" customHeight="1" x14ac:dyDescent="0.25">
      <c r="G156" s="401" t="str">
        <f>+IF(LEN('OSNOVNA PLAČA'!B156)&gt;0,'LETNO OBVESTILO'!V162,"")</f>
        <v>147   A147</v>
      </c>
      <c r="H156" s="402"/>
      <c r="I156" s="403">
        <f ca="1">IF(LEN('7-9'!B162)&gt;0,'7-9'!K162,"")</f>
        <v>0</v>
      </c>
      <c r="J156" s="404"/>
    </row>
    <row r="157" spans="7:10" ht="23.25" customHeight="1" x14ac:dyDescent="0.25">
      <c r="G157" s="401" t="str">
        <f>+IF(LEN('OSNOVNA PLAČA'!B157)&gt;0,'LETNO OBVESTILO'!V163,"")</f>
        <v>148   A148</v>
      </c>
      <c r="H157" s="402"/>
      <c r="I157" s="403">
        <f ca="1">IF(LEN('7-9'!B163)&gt;0,'7-9'!K163,"")</f>
        <v>0</v>
      </c>
      <c r="J157" s="404"/>
    </row>
    <row r="158" spans="7:10" ht="23.25" customHeight="1" x14ac:dyDescent="0.25">
      <c r="G158" s="401" t="str">
        <f>+IF(LEN('OSNOVNA PLAČA'!B158)&gt;0,'LETNO OBVESTILO'!V164,"")</f>
        <v>149   A149</v>
      </c>
      <c r="H158" s="402"/>
      <c r="I158" s="403">
        <f ca="1">IF(LEN('7-9'!B164)&gt;0,'7-9'!K164,"")</f>
        <v>0</v>
      </c>
      <c r="J158" s="404"/>
    </row>
    <row r="159" spans="7:10" ht="23.25" customHeight="1" x14ac:dyDescent="0.25">
      <c r="G159" s="401" t="str">
        <f>+IF(LEN('OSNOVNA PLAČA'!B159)&gt;0,'LETNO OBVESTILO'!V165,"")</f>
        <v>150   A150</v>
      </c>
      <c r="H159" s="402"/>
      <c r="I159" s="403">
        <f ca="1">IF(LEN('7-9'!B165)&gt;0,'7-9'!K165,"")</f>
        <v>0</v>
      </c>
      <c r="J159" s="404"/>
    </row>
    <row r="160" spans="7:10" ht="23.25" customHeight="1" x14ac:dyDescent="0.25">
      <c r="G160" s="401" t="str">
        <f>+IF(LEN('OSNOVNA PLAČA'!B160)&gt;0,'LETNO OBVESTILO'!V166,"")</f>
        <v>151   A151</v>
      </c>
      <c r="H160" s="402"/>
      <c r="I160" s="403">
        <f ca="1">IF(LEN('7-9'!B166)&gt;0,'7-9'!K166,"")</f>
        <v>0</v>
      </c>
      <c r="J160" s="404"/>
    </row>
    <row r="161" spans="7:10" ht="23.25" customHeight="1" x14ac:dyDescent="0.25">
      <c r="G161" s="401" t="str">
        <f>+IF(LEN('OSNOVNA PLAČA'!B161)&gt;0,'LETNO OBVESTILO'!V167,"")</f>
        <v>152   A152</v>
      </c>
      <c r="H161" s="402"/>
      <c r="I161" s="403">
        <f ca="1">IF(LEN('7-9'!B167)&gt;0,'7-9'!K167,"")</f>
        <v>0</v>
      </c>
      <c r="J161" s="404"/>
    </row>
    <row r="162" spans="7:10" ht="23.25" customHeight="1" x14ac:dyDescent="0.25">
      <c r="G162" s="401" t="str">
        <f>+IF(LEN('OSNOVNA PLAČA'!B162)&gt;0,'LETNO OBVESTILO'!V168,"")</f>
        <v>153   A153</v>
      </c>
      <c r="H162" s="402"/>
      <c r="I162" s="403">
        <f ca="1">IF(LEN('7-9'!B168)&gt;0,'7-9'!K168,"")</f>
        <v>0</v>
      </c>
      <c r="J162" s="404"/>
    </row>
    <row r="163" spans="7:10" ht="23.25" customHeight="1" x14ac:dyDescent="0.25">
      <c r="G163" s="401" t="str">
        <f>+IF(LEN('OSNOVNA PLAČA'!B163)&gt;0,'LETNO OBVESTILO'!V169,"")</f>
        <v>154   A154</v>
      </c>
      <c r="H163" s="402"/>
      <c r="I163" s="403">
        <f ca="1">IF(LEN('7-9'!B169)&gt;0,'7-9'!K169,"")</f>
        <v>0</v>
      </c>
      <c r="J163" s="404"/>
    </row>
    <row r="164" spans="7:10" ht="23.25" customHeight="1" x14ac:dyDescent="0.25">
      <c r="G164" s="401" t="str">
        <f>+IF(LEN('OSNOVNA PLAČA'!B164)&gt;0,'LETNO OBVESTILO'!V170,"")</f>
        <v>155   A155</v>
      </c>
      <c r="H164" s="402"/>
      <c r="I164" s="403">
        <f ca="1">IF(LEN('7-9'!B170)&gt;0,'7-9'!K170,"")</f>
        <v>0</v>
      </c>
      <c r="J164" s="404"/>
    </row>
    <row r="165" spans="7:10" ht="23.25" customHeight="1" x14ac:dyDescent="0.25">
      <c r="G165" s="401" t="str">
        <f>+IF(LEN('OSNOVNA PLAČA'!B165)&gt;0,'LETNO OBVESTILO'!V171,"")</f>
        <v>156   A156</v>
      </c>
      <c r="H165" s="402"/>
      <c r="I165" s="403">
        <f ca="1">IF(LEN('7-9'!B171)&gt;0,'7-9'!K171,"")</f>
        <v>0</v>
      </c>
      <c r="J165" s="404"/>
    </row>
    <row r="166" spans="7:10" ht="23.25" customHeight="1" x14ac:dyDescent="0.25">
      <c r="G166" s="401" t="str">
        <f>+IF(LEN('OSNOVNA PLAČA'!B166)&gt;0,'LETNO OBVESTILO'!V172,"")</f>
        <v>157   A157</v>
      </c>
      <c r="H166" s="402"/>
      <c r="I166" s="403">
        <f ca="1">IF(LEN('7-9'!B172)&gt;0,'7-9'!K172,"")</f>
        <v>0</v>
      </c>
      <c r="J166" s="404"/>
    </row>
    <row r="167" spans="7:10" ht="23.25" customHeight="1" x14ac:dyDescent="0.25">
      <c r="G167" s="401" t="str">
        <f>+IF(LEN('OSNOVNA PLAČA'!B167)&gt;0,'LETNO OBVESTILO'!V173,"")</f>
        <v>158   A158</v>
      </c>
      <c r="H167" s="402"/>
      <c r="I167" s="403">
        <f ca="1">IF(LEN('7-9'!B173)&gt;0,'7-9'!K173,"")</f>
        <v>0</v>
      </c>
      <c r="J167" s="404"/>
    </row>
    <row r="168" spans="7:10" ht="23.25" customHeight="1" x14ac:dyDescent="0.25">
      <c r="G168" s="401" t="str">
        <f>+IF(LEN('OSNOVNA PLAČA'!B168)&gt;0,'LETNO OBVESTILO'!V174,"")</f>
        <v>159   A159</v>
      </c>
      <c r="H168" s="402"/>
      <c r="I168" s="403">
        <f ca="1">IF(LEN('7-9'!B174)&gt;0,'7-9'!K174,"")</f>
        <v>0</v>
      </c>
      <c r="J168" s="404"/>
    </row>
    <row r="169" spans="7:10" ht="23.25" customHeight="1" x14ac:dyDescent="0.25">
      <c r="G169" s="401" t="str">
        <f>+IF(LEN('OSNOVNA PLAČA'!B169)&gt;0,'LETNO OBVESTILO'!V175,"")</f>
        <v>160   A160</v>
      </c>
      <c r="H169" s="402"/>
      <c r="I169" s="403">
        <f ca="1">IF(LEN('7-9'!B175)&gt;0,'7-9'!K175,"")</f>
        <v>0</v>
      </c>
      <c r="J169" s="404"/>
    </row>
    <row r="170" spans="7:10" ht="23.25" customHeight="1" x14ac:dyDescent="0.25">
      <c r="G170" s="401" t="str">
        <f>+IF(LEN('OSNOVNA PLAČA'!B170)&gt;0,'LETNO OBVESTILO'!V176,"")</f>
        <v>161   A161</v>
      </c>
      <c r="H170" s="402"/>
      <c r="I170" s="403">
        <f ca="1">IF(LEN('7-9'!B176)&gt;0,'7-9'!K176,"")</f>
        <v>0</v>
      </c>
      <c r="J170" s="404"/>
    </row>
    <row r="171" spans="7:10" ht="23.25" customHeight="1" x14ac:dyDescent="0.25">
      <c r="G171" s="401" t="str">
        <f>+IF(LEN('OSNOVNA PLAČA'!B171)&gt;0,'LETNO OBVESTILO'!V177,"")</f>
        <v>162   A162</v>
      </c>
      <c r="H171" s="402"/>
      <c r="I171" s="403">
        <f ca="1">IF(LEN('7-9'!B177)&gt;0,'7-9'!K177,"")</f>
        <v>0</v>
      </c>
      <c r="J171" s="404"/>
    </row>
    <row r="172" spans="7:10" ht="23.25" customHeight="1" x14ac:dyDescent="0.25">
      <c r="G172" s="401" t="str">
        <f>+IF(LEN('OSNOVNA PLAČA'!B172)&gt;0,'LETNO OBVESTILO'!V178,"")</f>
        <v>163   A163</v>
      </c>
      <c r="H172" s="402"/>
      <c r="I172" s="403">
        <f ca="1">IF(LEN('7-9'!B178)&gt;0,'7-9'!K178,"")</f>
        <v>0</v>
      </c>
      <c r="J172" s="404"/>
    </row>
    <row r="173" spans="7:10" ht="23.25" customHeight="1" x14ac:dyDescent="0.25">
      <c r="G173" s="401" t="str">
        <f>+IF(LEN('OSNOVNA PLAČA'!B173)&gt;0,'LETNO OBVESTILO'!V179,"")</f>
        <v>164   A164</v>
      </c>
      <c r="H173" s="402"/>
      <c r="I173" s="403">
        <f ca="1">IF(LEN('7-9'!B179)&gt;0,'7-9'!K179,"")</f>
        <v>0</v>
      </c>
      <c r="J173" s="404"/>
    </row>
    <row r="174" spans="7:10" ht="23.25" customHeight="1" x14ac:dyDescent="0.25">
      <c r="G174" s="401" t="str">
        <f>+IF(LEN('OSNOVNA PLAČA'!B174)&gt;0,'LETNO OBVESTILO'!V180,"")</f>
        <v>165   A165</v>
      </c>
      <c r="H174" s="402"/>
      <c r="I174" s="403">
        <f ca="1">IF(LEN('7-9'!B180)&gt;0,'7-9'!K180,"")</f>
        <v>0</v>
      </c>
      <c r="J174" s="404"/>
    </row>
    <row r="175" spans="7:10" ht="23.25" customHeight="1" x14ac:dyDescent="0.25">
      <c r="G175" s="401" t="str">
        <f>+IF(LEN('OSNOVNA PLAČA'!B175)&gt;0,'LETNO OBVESTILO'!V181,"")</f>
        <v>166   A166</v>
      </c>
      <c r="H175" s="402"/>
      <c r="I175" s="403">
        <f ca="1">IF(LEN('7-9'!B181)&gt;0,'7-9'!K181,"")</f>
        <v>0</v>
      </c>
      <c r="J175" s="404"/>
    </row>
    <row r="176" spans="7:10" ht="23.25" customHeight="1" x14ac:dyDescent="0.25">
      <c r="G176" s="401" t="str">
        <f>+IF(LEN('OSNOVNA PLAČA'!B176)&gt;0,'LETNO OBVESTILO'!V182,"")</f>
        <v>167   A167</v>
      </c>
      <c r="H176" s="402"/>
      <c r="I176" s="403">
        <f ca="1">IF(LEN('7-9'!B182)&gt;0,'7-9'!K182,"")</f>
        <v>0</v>
      </c>
      <c r="J176" s="404"/>
    </row>
    <row r="177" spans="7:10" ht="23.25" customHeight="1" x14ac:dyDescent="0.25">
      <c r="G177" s="401" t="str">
        <f>+IF(LEN('OSNOVNA PLAČA'!B177)&gt;0,'LETNO OBVESTILO'!V183,"")</f>
        <v>168   A168</v>
      </c>
      <c r="H177" s="402"/>
      <c r="I177" s="403">
        <f ca="1">IF(LEN('7-9'!B183)&gt;0,'7-9'!K183,"")</f>
        <v>0</v>
      </c>
      <c r="J177" s="404"/>
    </row>
    <row r="178" spans="7:10" ht="23.25" customHeight="1" x14ac:dyDescent="0.25">
      <c r="G178" s="401" t="str">
        <f>+IF(LEN('OSNOVNA PLAČA'!B178)&gt;0,'LETNO OBVESTILO'!V184,"")</f>
        <v>169   A169</v>
      </c>
      <c r="H178" s="402"/>
      <c r="I178" s="403">
        <f ca="1">IF(LEN('7-9'!B184)&gt;0,'7-9'!K184,"")</f>
        <v>0</v>
      </c>
      <c r="J178" s="404"/>
    </row>
    <row r="179" spans="7:10" ht="23.25" customHeight="1" x14ac:dyDescent="0.25">
      <c r="G179" s="401" t="str">
        <f>+IF(LEN('OSNOVNA PLAČA'!B179)&gt;0,'LETNO OBVESTILO'!V185,"")</f>
        <v>170   A170</v>
      </c>
      <c r="H179" s="402"/>
      <c r="I179" s="403">
        <f ca="1">IF(LEN('7-9'!B185)&gt;0,'7-9'!K185,"")</f>
        <v>0</v>
      </c>
      <c r="J179" s="404"/>
    </row>
    <row r="180" spans="7:10" ht="23.25" customHeight="1" x14ac:dyDescent="0.25">
      <c r="G180" s="401" t="str">
        <f>+IF(LEN('OSNOVNA PLAČA'!B180)&gt;0,'LETNO OBVESTILO'!V186,"")</f>
        <v>171   A171</v>
      </c>
      <c r="H180" s="402"/>
      <c r="I180" s="403">
        <f ca="1">IF(LEN('7-9'!B186)&gt;0,'7-9'!K186,"")</f>
        <v>0</v>
      </c>
      <c r="J180" s="404"/>
    </row>
    <row r="181" spans="7:10" ht="23.25" customHeight="1" x14ac:dyDescent="0.25">
      <c r="G181" s="401" t="str">
        <f>+IF(LEN('OSNOVNA PLAČA'!B181)&gt;0,'LETNO OBVESTILO'!V187,"")</f>
        <v>172   A172</v>
      </c>
      <c r="H181" s="402"/>
      <c r="I181" s="403">
        <f ca="1">IF(LEN('7-9'!B187)&gt;0,'7-9'!K187,"")</f>
        <v>0</v>
      </c>
      <c r="J181" s="404"/>
    </row>
    <row r="182" spans="7:10" ht="23.25" customHeight="1" x14ac:dyDescent="0.25">
      <c r="G182" s="401" t="str">
        <f>+IF(LEN('OSNOVNA PLAČA'!B182)&gt;0,'LETNO OBVESTILO'!V188,"")</f>
        <v>173   A173</v>
      </c>
      <c r="H182" s="402"/>
      <c r="I182" s="403">
        <f ca="1">IF(LEN('7-9'!B188)&gt;0,'7-9'!K188,"")</f>
        <v>0</v>
      </c>
      <c r="J182" s="404"/>
    </row>
    <row r="183" spans="7:10" ht="23.25" customHeight="1" x14ac:dyDescent="0.25">
      <c r="G183" s="401" t="str">
        <f>+IF(LEN('OSNOVNA PLAČA'!B183)&gt;0,'LETNO OBVESTILO'!V189,"")</f>
        <v>174   A174</v>
      </c>
      <c r="H183" s="402"/>
      <c r="I183" s="403">
        <f ca="1">IF(LEN('7-9'!B189)&gt;0,'7-9'!K189,"")</f>
        <v>0</v>
      </c>
      <c r="J183" s="404"/>
    </row>
    <row r="184" spans="7:10" ht="23.25" customHeight="1" x14ac:dyDescent="0.25">
      <c r="G184" s="401" t="str">
        <f>+IF(LEN('OSNOVNA PLAČA'!B184)&gt;0,'LETNO OBVESTILO'!V190,"")</f>
        <v>175   A175</v>
      </c>
      <c r="H184" s="402"/>
      <c r="I184" s="403">
        <f ca="1">IF(LEN('7-9'!B190)&gt;0,'7-9'!K190,"")</f>
        <v>0</v>
      </c>
      <c r="J184" s="404"/>
    </row>
    <row r="185" spans="7:10" ht="23.25" customHeight="1" x14ac:dyDescent="0.25">
      <c r="G185" s="401" t="str">
        <f>+IF(LEN('OSNOVNA PLAČA'!B185)&gt;0,'LETNO OBVESTILO'!V191,"")</f>
        <v>176   A176</v>
      </c>
      <c r="H185" s="402"/>
      <c r="I185" s="403">
        <f ca="1">IF(LEN('7-9'!B191)&gt;0,'7-9'!K191,"")</f>
        <v>0</v>
      </c>
      <c r="J185" s="404"/>
    </row>
    <row r="186" spans="7:10" ht="23.25" customHeight="1" x14ac:dyDescent="0.25">
      <c r="G186" s="401" t="str">
        <f>+IF(LEN('OSNOVNA PLAČA'!B186)&gt;0,'LETNO OBVESTILO'!V192,"")</f>
        <v>177   A177</v>
      </c>
      <c r="H186" s="402"/>
      <c r="I186" s="403">
        <f ca="1">IF(LEN('7-9'!B192)&gt;0,'7-9'!K192,"")</f>
        <v>0</v>
      </c>
      <c r="J186" s="404"/>
    </row>
    <row r="187" spans="7:10" ht="23.25" customHeight="1" x14ac:dyDescent="0.25">
      <c r="G187" s="401" t="str">
        <f>+IF(LEN('OSNOVNA PLAČA'!B187)&gt;0,'LETNO OBVESTILO'!V193,"")</f>
        <v>178   A178</v>
      </c>
      <c r="H187" s="402"/>
      <c r="I187" s="403">
        <f ca="1">IF(LEN('7-9'!B193)&gt;0,'7-9'!K193,"")</f>
        <v>0</v>
      </c>
      <c r="J187" s="404"/>
    </row>
    <row r="188" spans="7:10" ht="23.25" customHeight="1" x14ac:dyDescent="0.25">
      <c r="G188" s="401" t="str">
        <f>+IF(LEN('OSNOVNA PLAČA'!B188)&gt;0,'LETNO OBVESTILO'!V194,"")</f>
        <v>179   A179</v>
      </c>
      <c r="H188" s="402"/>
      <c r="I188" s="403">
        <f ca="1">IF(LEN('7-9'!B194)&gt;0,'7-9'!K194,"")</f>
        <v>0</v>
      </c>
      <c r="J188" s="404"/>
    </row>
    <row r="189" spans="7:10" ht="23.25" customHeight="1" x14ac:dyDescent="0.25">
      <c r="G189" s="401" t="str">
        <f>+IF(LEN('OSNOVNA PLAČA'!B189)&gt;0,'LETNO OBVESTILO'!V195,"")</f>
        <v>180   A180</v>
      </c>
      <c r="H189" s="402"/>
      <c r="I189" s="403">
        <f ca="1">IF(LEN('7-9'!B195)&gt;0,'7-9'!K195,"")</f>
        <v>0</v>
      </c>
      <c r="J189" s="404"/>
    </row>
    <row r="190" spans="7:10" ht="23.25" customHeight="1" x14ac:dyDescent="0.25">
      <c r="G190" s="401" t="str">
        <f>+IF(LEN('OSNOVNA PLAČA'!B190)&gt;0,'LETNO OBVESTILO'!V196,"")</f>
        <v>181   A181</v>
      </c>
      <c r="H190" s="402"/>
      <c r="I190" s="403">
        <f ca="1">IF(LEN('7-9'!B196)&gt;0,'7-9'!K196,"")</f>
        <v>0</v>
      </c>
      <c r="J190" s="404"/>
    </row>
    <row r="191" spans="7:10" ht="23.25" customHeight="1" x14ac:dyDescent="0.25">
      <c r="G191" s="401" t="str">
        <f>+IF(LEN('OSNOVNA PLAČA'!B191)&gt;0,'LETNO OBVESTILO'!V197,"")</f>
        <v>182   A182</v>
      </c>
      <c r="H191" s="402"/>
      <c r="I191" s="403">
        <f ca="1">IF(LEN('7-9'!B197)&gt;0,'7-9'!K197,"")</f>
        <v>0</v>
      </c>
      <c r="J191" s="404"/>
    </row>
    <row r="192" spans="7:10" ht="23.25" customHeight="1" x14ac:dyDescent="0.25">
      <c r="G192" s="401" t="str">
        <f>+IF(LEN('OSNOVNA PLAČA'!B192)&gt;0,'LETNO OBVESTILO'!V198,"")</f>
        <v>183   A183</v>
      </c>
      <c r="H192" s="402"/>
      <c r="I192" s="403">
        <f ca="1">IF(LEN('7-9'!B198)&gt;0,'7-9'!K198,"")</f>
        <v>0</v>
      </c>
      <c r="J192" s="404"/>
    </row>
    <row r="193" spans="7:10" ht="23.25" customHeight="1" x14ac:dyDescent="0.25">
      <c r="G193" s="401" t="str">
        <f>+IF(LEN('OSNOVNA PLAČA'!B193)&gt;0,'LETNO OBVESTILO'!V199,"")</f>
        <v>184   A184</v>
      </c>
      <c r="H193" s="402"/>
      <c r="I193" s="403">
        <f ca="1">IF(LEN('7-9'!B199)&gt;0,'7-9'!K199,"")</f>
        <v>0</v>
      </c>
      <c r="J193" s="404"/>
    </row>
    <row r="194" spans="7:10" ht="23.25" customHeight="1" x14ac:dyDescent="0.25">
      <c r="G194" s="401" t="str">
        <f>+IF(LEN('OSNOVNA PLAČA'!B194)&gt;0,'LETNO OBVESTILO'!V200,"")</f>
        <v>185   A185</v>
      </c>
      <c r="H194" s="402"/>
      <c r="I194" s="403">
        <f ca="1">IF(LEN('7-9'!B200)&gt;0,'7-9'!K200,"")</f>
        <v>0</v>
      </c>
      <c r="J194" s="404"/>
    </row>
    <row r="195" spans="7:10" ht="23.25" customHeight="1" x14ac:dyDescent="0.25">
      <c r="G195" s="401" t="str">
        <f>+IF(LEN('OSNOVNA PLAČA'!B195)&gt;0,'LETNO OBVESTILO'!V201,"")</f>
        <v>186   A186</v>
      </c>
      <c r="H195" s="402"/>
      <c r="I195" s="403">
        <f ca="1">IF(LEN('7-9'!B201)&gt;0,'7-9'!K201,"")</f>
        <v>0</v>
      </c>
      <c r="J195" s="404"/>
    </row>
    <row r="196" spans="7:10" ht="23.25" customHeight="1" x14ac:dyDescent="0.25">
      <c r="G196" s="401" t="str">
        <f>+IF(LEN('OSNOVNA PLAČA'!B196)&gt;0,'LETNO OBVESTILO'!V202,"")</f>
        <v>187   A187</v>
      </c>
      <c r="H196" s="402"/>
      <c r="I196" s="403">
        <f ca="1">IF(LEN('7-9'!B202)&gt;0,'7-9'!K202,"")</f>
        <v>0</v>
      </c>
      <c r="J196" s="404"/>
    </row>
    <row r="197" spans="7:10" ht="23.25" customHeight="1" x14ac:dyDescent="0.25">
      <c r="G197" s="401" t="str">
        <f>+IF(LEN('OSNOVNA PLAČA'!B197)&gt;0,'LETNO OBVESTILO'!V203,"")</f>
        <v>188   A188</v>
      </c>
      <c r="H197" s="402"/>
      <c r="I197" s="403">
        <f ca="1">IF(LEN('7-9'!B203)&gt;0,'7-9'!K203,"")</f>
        <v>0</v>
      </c>
      <c r="J197" s="404"/>
    </row>
    <row r="198" spans="7:10" ht="23.25" customHeight="1" x14ac:dyDescent="0.25">
      <c r="G198" s="401" t="str">
        <f>+IF(LEN('OSNOVNA PLAČA'!B198)&gt;0,'LETNO OBVESTILO'!V204,"")</f>
        <v>189   A189</v>
      </c>
      <c r="H198" s="402"/>
      <c r="I198" s="403">
        <f ca="1">IF(LEN('7-9'!B204)&gt;0,'7-9'!K204,"")</f>
        <v>0</v>
      </c>
      <c r="J198" s="404"/>
    </row>
    <row r="199" spans="7:10" ht="23.25" customHeight="1" x14ac:dyDescent="0.25">
      <c r="G199" s="401" t="str">
        <f>+IF(LEN('OSNOVNA PLAČA'!B199)&gt;0,'LETNO OBVESTILO'!V205,"")</f>
        <v>190   A190</v>
      </c>
      <c r="H199" s="402"/>
      <c r="I199" s="403">
        <f ca="1">IF(LEN('7-9'!B205)&gt;0,'7-9'!K205,"")</f>
        <v>0</v>
      </c>
      <c r="J199" s="404"/>
    </row>
    <row r="200" spans="7:10" ht="23.25" customHeight="1" x14ac:dyDescent="0.25">
      <c r="G200" s="401" t="str">
        <f>+IF(LEN('OSNOVNA PLAČA'!B200)&gt;0,'LETNO OBVESTILO'!V206,"")</f>
        <v>191   A191</v>
      </c>
      <c r="H200" s="402"/>
      <c r="I200" s="403">
        <f ca="1">IF(LEN('7-9'!B206)&gt;0,'7-9'!K206,"")</f>
        <v>0</v>
      </c>
      <c r="J200" s="404"/>
    </row>
    <row r="201" spans="7:10" ht="23.25" customHeight="1" x14ac:dyDescent="0.25">
      <c r="G201" s="401" t="str">
        <f>+IF(LEN('OSNOVNA PLAČA'!B201)&gt;0,'LETNO OBVESTILO'!V207,"")</f>
        <v>192   A192</v>
      </c>
      <c r="H201" s="402"/>
      <c r="I201" s="403">
        <f ca="1">IF(LEN('7-9'!B207)&gt;0,'7-9'!K207,"")</f>
        <v>0</v>
      </c>
      <c r="J201" s="404"/>
    </row>
    <row r="202" spans="7:10" ht="23.25" customHeight="1" x14ac:dyDescent="0.25">
      <c r="G202" s="401" t="str">
        <f>+IF(LEN('OSNOVNA PLAČA'!B202)&gt;0,'LETNO OBVESTILO'!V208,"")</f>
        <v>193   A193</v>
      </c>
      <c r="H202" s="402"/>
      <c r="I202" s="403">
        <f ca="1">IF(LEN('7-9'!B208)&gt;0,'7-9'!K208,"")</f>
        <v>0</v>
      </c>
      <c r="J202" s="404"/>
    </row>
    <row r="203" spans="7:10" ht="23.25" customHeight="1" x14ac:dyDescent="0.25">
      <c r="G203" s="401" t="str">
        <f>+IF(LEN('OSNOVNA PLAČA'!B203)&gt;0,'LETNO OBVESTILO'!V209,"")</f>
        <v>194   A194</v>
      </c>
      <c r="H203" s="402"/>
      <c r="I203" s="403">
        <f ca="1">IF(LEN('7-9'!B209)&gt;0,'7-9'!K209,"")</f>
        <v>0</v>
      </c>
      <c r="J203" s="404"/>
    </row>
    <row r="204" spans="7:10" ht="23.25" customHeight="1" x14ac:dyDescent="0.25">
      <c r="G204" s="401" t="str">
        <f>+IF(LEN('OSNOVNA PLAČA'!B204)&gt;0,'LETNO OBVESTILO'!V210,"")</f>
        <v>195   A195</v>
      </c>
      <c r="H204" s="402"/>
      <c r="I204" s="403">
        <f ca="1">IF(LEN('7-9'!B210)&gt;0,'7-9'!K210,"")</f>
        <v>0</v>
      </c>
      <c r="J204" s="404"/>
    </row>
    <row r="205" spans="7:10" ht="23.25" customHeight="1" x14ac:dyDescent="0.25">
      <c r="G205" s="401" t="str">
        <f>+IF(LEN('OSNOVNA PLAČA'!B205)&gt;0,'LETNO OBVESTILO'!V211,"")</f>
        <v>196   A196</v>
      </c>
      <c r="H205" s="402"/>
      <c r="I205" s="403">
        <f ca="1">IF(LEN('7-9'!B211)&gt;0,'7-9'!K211,"")</f>
        <v>0</v>
      </c>
      <c r="J205" s="404"/>
    </row>
    <row r="206" spans="7:10" ht="23.25" customHeight="1" x14ac:dyDescent="0.25">
      <c r="G206" s="401" t="str">
        <f>+IF(LEN('OSNOVNA PLAČA'!B206)&gt;0,'LETNO OBVESTILO'!V212,"")</f>
        <v>197   A197</v>
      </c>
      <c r="H206" s="402"/>
      <c r="I206" s="403">
        <f ca="1">IF(LEN('7-9'!B212)&gt;0,'7-9'!K212,"")</f>
        <v>0</v>
      </c>
      <c r="J206" s="404"/>
    </row>
    <row r="207" spans="7:10" ht="23.25" customHeight="1" x14ac:dyDescent="0.25">
      <c r="G207" s="401" t="str">
        <f>+IF(LEN('OSNOVNA PLAČA'!B207)&gt;0,'LETNO OBVESTILO'!V213,"")</f>
        <v>198   A198</v>
      </c>
      <c r="H207" s="402"/>
      <c r="I207" s="403">
        <f ca="1">IF(LEN('7-9'!B213)&gt;0,'7-9'!K213,"")</f>
        <v>0</v>
      </c>
      <c r="J207" s="404"/>
    </row>
    <row r="208" spans="7:10" ht="23.25" customHeight="1" x14ac:dyDescent="0.25">
      <c r="G208" s="401" t="str">
        <f>+IF(LEN('OSNOVNA PLAČA'!B208)&gt;0,'LETNO OBVESTILO'!V214,"")</f>
        <v>199   A199</v>
      </c>
      <c r="H208" s="402"/>
      <c r="I208" s="403">
        <f ca="1">IF(LEN('7-9'!B214)&gt;0,'7-9'!K214,"")</f>
        <v>0</v>
      </c>
      <c r="J208" s="404"/>
    </row>
    <row r="209" spans="7:10" ht="23.25" customHeight="1" x14ac:dyDescent="0.25">
      <c r="G209" s="401" t="str">
        <f>+IF(LEN('OSNOVNA PLAČA'!B209)&gt;0,'LETNO OBVESTILO'!V215,"")</f>
        <v>200   A200</v>
      </c>
      <c r="H209" s="402"/>
      <c r="I209" s="403">
        <f ca="1">IF(LEN('7-9'!B215)&gt;0,'7-9'!K215,"")</f>
        <v>0</v>
      </c>
      <c r="J209" s="404"/>
    </row>
    <row r="210" spans="7:10" ht="23.25" customHeight="1" x14ac:dyDescent="0.25">
      <c r="G210" s="401" t="str">
        <f>+IF(LEN('OSNOVNA PLAČA'!B210)&gt;0,'LETNO OBVESTILO'!V216,"")</f>
        <v>201   A201</v>
      </c>
      <c r="H210" s="402"/>
      <c r="I210" s="403">
        <f ca="1">IF(LEN('7-9'!B216)&gt;0,'7-9'!K216,"")</f>
        <v>0</v>
      </c>
      <c r="J210" s="404"/>
    </row>
    <row r="211" spans="7:10" ht="23.25" customHeight="1" x14ac:dyDescent="0.25">
      <c r="G211" s="401" t="str">
        <f>+IF(LEN('OSNOVNA PLAČA'!B211)&gt;0,'LETNO OBVESTILO'!V217,"")</f>
        <v>202   A202</v>
      </c>
      <c r="H211" s="402"/>
      <c r="I211" s="403">
        <f ca="1">IF(LEN('7-9'!B217)&gt;0,'7-9'!K217,"")</f>
        <v>0</v>
      </c>
      <c r="J211" s="404"/>
    </row>
    <row r="212" spans="7:10" ht="23.25" customHeight="1" x14ac:dyDescent="0.25">
      <c r="G212" s="401" t="str">
        <f>+IF(LEN('OSNOVNA PLAČA'!B212)&gt;0,'LETNO OBVESTILO'!V218,"")</f>
        <v>203   A203</v>
      </c>
      <c r="H212" s="402"/>
      <c r="I212" s="403">
        <f ca="1">IF(LEN('7-9'!B218)&gt;0,'7-9'!K218,"")</f>
        <v>0</v>
      </c>
      <c r="J212" s="404"/>
    </row>
    <row r="213" spans="7:10" ht="23.25" customHeight="1" x14ac:dyDescent="0.25">
      <c r="G213" s="401" t="str">
        <f>+IF(LEN('OSNOVNA PLAČA'!B213)&gt;0,'LETNO OBVESTILO'!V219,"")</f>
        <v>204   A204</v>
      </c>
      <c r="H213" s="402"/>
      <c r="I213" s="403">
        <f ca="1">IF(LEN('7-9'!B219)&gt;0,'7-9'!K219,"")</f>
        <v>0</v>
      </c>
      <c r="J213" s="404"/>
    </row>
    <row r="214" spans="7:10" ht="23.25" customHeight="1" x14ac:dyDescent="0.25">
      <c r="G214" s="401" t="str">
        <f>+IF(LEN('OSNOVNA PLAČA'!B214)&gt;0,'LETNO OBVESTILO'!V220,"")</f>
        <v>205   A205</v>
      </c>
      <c r="H214" s="402"/>
      <c r="I214" s="403">
        <f ca="1">IF(LEN('7-9'!B220)&gt;0,'7-9'!K220,"")</f>
        <v>0</v>
      </c>
      <c r="J214" s="404"/>
    </row>
    <row r="215" spans="7:10" ht="23.25" customHeight="1" x14ac:dyDescent="0.25">
      <c r="G215" s="401" t="str">
        <f>+IF(LEN('OSNOVNA PLAČA'!B215)&gt;0,'LETNO OBVESTILO'!V221,"")</f>
        <v>206   A206</v>
      </c>
      <c r="H215" s="402"/>
      <c r="I215" s="403">
        <f ca="1">IF(LEN('7-9'!B221)&gt;0,'7-9'!K221,"")</f>
        <v>0</v>
      </c>
      <c r="J215" s="404"/>
    </row>
    <row r="216" spans="7:10" ht="23.25" customHeight="1" x14ac:dyDescent="0.25">
      <c r="G216" s="401" t="str">
        <f>+IF(LEN('OSNOVNA PLAČA'!B216)&gt;0,'LETNO OBVESTILO'!V222,"")</f>
        <v>207   A207</v>
      </c>
      <c r="H216" s="402"/>
      <c r="I216" s="403">
        <f ca="1">IF(LEN('7-9'!B222)&gt;0,'7-9'!K222,"")</f>
        <v>0</v>
      </c>
      <c r="J216" s="404"/>
    </row>
    <row r="217" spans="7:10" ht="23.25" customHeight="1" x14ac:dyDescent="0.25">
      <c r="G217" s="401" t="str">
        <f>+IF(LEN('OSNOVNA PLAČA'!B217)&gt;0,'LETNO OBVESTILO'!V223,"")</f>
        <v>208   A208</v>
      </c>
      <c r="H217" s="402"/>
      <c r="I217" s="403">
        <f ca="1">IF(LEN('7-9'!B223)&gt;0,'7-9'!K223,"")</f>
        <v>0</v>
      </c>
      <c r="J217" s="404"/>
    </row>
    <row r="218" spans="7:10" ht="23.25" customHeight="1" x14ac:dyDescent="0.25">
      <c r="G218" s="401" t="str">
        <f>+IF(LEN('OSNOVNA PLAČA'!B218)&gt;0,'LETNO OBVESTILO'!V224,"")</f>
        <v>209   A209</v>
      </c>
      <c r="H218" s="402"/>
      <c r="I218" s="403">
        <f ca="1">IF(LEN('7-9'!B224)&gt;0,'7-9'!K224,"")</f>
        <v>0</v>
      </c>
      <c r="J218" s="404"/>
    </row>
    <row r="219" spans="7:10" ht="23.25" customHeight="1" x14ac:dyDescent="0.25">
      <c r="G219" s="401" t="str">
        <f>+IF(LEN('OSNOVNA PLAČA'!B219)&gt;0,'LETNO OBVESTILO'!V225,"")</f>
        <v>210   A210</v>
      </c>
      <c r="H219" s="402"/>
      <c r="I219" s="403">
        <f ca="1">IF(LEN('7-9'!B225)&gt;0,'7-9'!K225,"")</f>
        <v>0</v>
      </c>
      <c r="J219" s="404"/>
    </row>
    <row r="220" spans="7:10" ht="23.25" customHeight="1" x14ac:dyDescent="0.25">
      <c r="G220" s="401" t="str">
        <f>+IF(LEN('OSNOVNA PLAČA'!B220)&gt;0,'LETNO OBVESTILO'!V226,"")</f>
        <v>211   A211</v>
      </c>
      <c r="H220" s="402"/>
      <c r="I220" s="403">
        <f ca="1">IF(LEN('7-9'!B226)&gt;0,'7-9'!K226,"")</f>
        <v>0</v>
      </c>
      <c r="J220" s="404"/>
    </row>
    <row r="221" spans="7:10" ht="23.25" customHeight="1" x14ac:dyDescent="0.25">
      <c r="G221" s="401" t="str">
        <f>+IF(LEN('OSNOVNA PLAČA'!B221)&gt;0,'LETNO OBVESTILO'!V227,"")</f>
        <v>212   A212</v>
      </c>
      <c r="H221" s="402"/>
      <c r="I221" s="403">
        <f ca="1">IF(LEN('7-9'!B227)&gt;0,'7-9'!K227,"")</f>
        <v>0</v>
      </c>
      <c r="J221" s="404"/>
    </row>
    <row r="222" spans="7:10" ht="23.25" customHeight="1" x14ac:dyDescent="0.25">
      <c r="G222" s="401" t="str">
        <f>+IF(LEN('OSNOVNA PLAČA'!B222)&gt;0,'LETNO OBVESTILO'!V228,"")</f>
        <v>213   A213</v>
      </c>
      <c r="H222" s="402"/>
      <c r="I222" s="403">
        <f ca="1">IF(LEN('7-9'!B228)&gt;0,'7-9'!K228,"")</f>
        <v>0</v>
      </c>
      <c r="J222" s="404"/>
    </row>
    <row r="223" spans="7:10" ht="23.25" customHeight="1" x14ac:dyDescent="0.25">
      <c r="G223" s="401" t="str">
        <f>+IF(LEN('OSNOVNA PLAČA'!B223)&gt;0,'LETNO OBVESTILO'!V229,"")</f>
        <v>214   A214</v>
      </c>
      <c r="H223" s="402"/>
      <c r="I223" s="403">
        <f ca="1">IF(LEN('7-9'!B229)&gt;0,'7-9'!K229,"")</f>
        <v>0</v>
      </c>
      <c r="J223" s="404"/>
    </row>
    <row r="224" spans="7:10" ht="23.25" customHeight="1" x14ac:dyDescent="0.25">
      <c r="G224" s="401" t="str">
        <f>+IF(LEN('OSNOVNA PLAČA'!B224)&gt;0,'LETNO OBVESTILO'!V230,"")</f>
        <v>215   A215</v>
      </c>
      <c r="H224" s="402"/>
      <c r="I224" s="403">
        <f ca="1">IF(LEN('7-9'!B230)&gt;0,'7-9'!K230,"")</f>
        <v>0</v>
      </c>
      <c r="J224" s="404"/>
    </row>
    <row r="225" spans="7:10" ht="23.25" customHeight="1" x14ac:dyDescent="0.25">
      <c r="G225" s="401" t="str">
        <f>+IF(LEN('OSNOVNA PLAČA'!B225)&gt;0,'LETNO OBVESTILO'!V231,"")</f>
        <v>216   A216</v>
      </c>
      <c r="H225" s="402"/>
      <c r="I225" s="403">
        <f ca="1">IF(LEN('7-9'!B231)&gt;0,'7-9'!K231,"")</f>
        <v>0</v>
      </c>
      <c r="J225" s="404"/>
    </row>
    <row r="226" spans="7:10" ht="23.25" customHeight="1" x14ac:dyDescent="0.25">
      <c r="G226" s="401" t="str">
        <f>+IF(LEN('OSNOVNA PLAČA'!B226)&gt;0,'LETNO OBVESTILO'!V232,"")</f>
        <v>217   A217</v>
      </c>
      <c r="H226" s="402"/>
      <c r="I226" s="403">
        <f ca="1">IF(LEN('7-9'!B232)&gt;0,'7-9'!K232,"")</f>
        <v>0</v>
      </c>
      <c r="J226" s="404"/>
    </row>
    <row r="227" spans="7:10" ht="23.25" customHeight="1" x14ac:dyDescent="0.25">
      <c r="G227" s="401" t="str">
        <f>+IF(LEN('OSNOVNA PLAČA'!B227)&gt;0,'LETNO OBVESTILO'!V233,"")</f>
        <v>218   A218</v>
      </c>
      <c r="H227" s="402"/>
      <c r="I227" s="403">
        <f ca="1">IF(LEN('7-9'!B233)&gt;0,'7-9'!K233,"")</f>
        <v>0</v>
      </c>
      <c r="J227" s="404"/>
    </row>
    <row r="228" spans="7:10" ht="23.25" customHeight="1" x14ac:dyDescent="0.25">
      <c r="G228" s="401" t="str">
        <f>+IF(LEN('OSNOVNA PLAČA'!B228)&gt;0,'LETNO OBVESTILO'!V234,"")</f>
        <v>219   A219</v>
      </c>
      <c r="H228" s="402"/>
      <c r="I228" s="403">
        <f ca="1">IF(LEN('7-9'!B234)&gt;0,'7-9'!K234,"")</f>
        <v>0</v>
      </c>
      <c r="J228" s="404"/>
    </row>
    <row r="229" spans="7:10" ht="23.25" customHeight="1" x14ac:dyDescent="0.25">
      <c r="G229" s="401" t="str">
        <f>+IF(LEN('OSNOVNA PLAČA'!B229)&gt;0,'LETNO OBVESTILO'!V235,"")</f>
        <v>220   A220</v>
      </c>
      <c r="H229" s="402"/>
      <c r="I229" s="403">
        <f ca="1">IF(LEN('7-9'!B235)&gt;0,'7-9'!K235,"")</f>
        <v>0</v>
      </c>
      <c r="J229" s="404"/>
    </row>
    <row r="230" spans="7:10" ht="23.25" customHeight="1" x14ac:dyDescent="0.25">
      <c r="G230" s="401" t="str">
        <f>+IF(LEN('OSNOVNA PLAČA'!B230)&gt;0,'LETNO OBVESTILO'!V236,"")</f>
        <v>221   A221</v>
      </c>
      <c r="H230" s="402"/>
      <c r="I230" s="403">
        <f ca="1">IF(LEN('7-9'!B236)&gt;0,'7-9'!K236,"")</f>
        <v>0</v>
      </c>
      <c r="J230" s="404"/>
    </row>
    <row r="231" spans="7:10" ht="23.25" customHeight="1" x14ac:dyDescent="0.25">
      <c r="G231" s="401" t="str">
        <f>+IF(LEN('OSNOVNA PLAČA'!B231)&gt;0,'LETNO OBVESTILO'!V237,"")</f>
        <v>222   A222</v>
      </c>
      <c r="H231" s="402"/>
      <c r="I231" s="403">
        <f ca="1">IF(LEN('7-9'!B237)&gt;0,'7-9'!K237,"")</f>
        <v>0</v>
      </c>
      <c r="J231" s="404"/>
    </row>
    <row r="232" spans="7:10" ht="23.25" customHeight="1" x14ac:dyDescent="0.25">
      <c r="G232" s="401" t="str">
        <f>+IF(LEN('OSNOVNA PLAČA'!B232)&gt;0,'LETNO OBVESTILO'!V238,"")</f>
        <v>223   A223</v>
      </c>
      <c r="H232" s="402"/>
      <c r="I232" s="403">
        <f ca="1">IF(LEN('7-9'!B238)&gt;0,'7-9'!K238,"")</f>
        <v>0</v>
      </c>
      <c r="J232" s="404"/>
    </row>
    <row r="233" spans="7:10" ht="23.25" customHeight="1" x14ac:dyDescent="0.25">
      <c r="G233" s="401" t="str">
        <f>+IF(LEN('OSNOVNA PLAČA'!B233)&gt;0,'LETNO OBVESTILO'!V239,"")</f>
        <v>224   A224</v>
      </c>
      <c r="H233" s="402"/>
      <c r="I233" s="403">
        <f ca="1">IF(LEN('7-9'!B239)&gt;0,'7-9'!K239,"")</f>
        <v>0</v>
      </c>
      <c r="J233" s="404"/>
    </row>
    <row r="234" spans="7:10" ht="23.25" customHeight="1" x14ac:dyDescent="0.25">
      <c r="G234" s="401" t="str">
        <f>+IF(LEN('OSNOVNA PLAČA'!B234)&gt;0,'LETNO OBVESTILO'!V240,"")</f>
        <v>225   A225</v>
      </c>
      <c r="H234" s="402"/>
      <c r="I234" s="403">
        <f ca="1">IF(LEN('7-9'!B240)&gt;0,'7-9'!K240,"")</f>
        <v>0</v>
      </c>
      <c r="J234" s="404"/>
    </row>
    <row r="235" spans="7:10" ht="23.25" customHeight="1" x14ac:dyDescent="0.25">
      <c r="G235" s="401" t="str">
        <f>+IF(LEN('OSNOVNA PLAČA'!B235)&gt;0,'LETNO OBVESTILO'!V241,"")</f>
        <v>226   A226</v>
      </c>
      <c r="H235" s="402"/>
      <c r="I235" s="403">
        <f ca="1">IF(LEN('7-9'!B241)&gt;0,'7-9'!K241,"")</f>
        <v>0</v>
      </c>
      <c r="J235" s="404"/>
    </row>
    <row r="236" spans="7:10" ht="23.25" customHeight="1" x14ac:dyDescent="0.25">
      <c r="G236" s="401" t="str">
        <f>+IF(LEN('OSNOVNA PLAČA'!B236)&gt;0,'LETNO OBVESTILO'!V242,"")</f>
        <v>227   A227</v>
      </c>
      <c r="H236" s="402"/>
      <c r="I236" s="403">
        <f ca="1">IF(LEN('7-9'!B242)&gt;0,'7-9'!K242,"")</f>
        <v>0</v>
      </c>
      <c r="J236" s="404"/>
    </row>
    <row r="237" spans="7:10" ht="23.25" customHeight="1" x14ac:dyDescent="0.25">
      <c r="G237" s="401" t="str">
        <f>+IF(LEN('OSNOVNA PLAČA'!B237)&gt;0,'LETNO OBVESTILO'!V243,"")</f>
        <v>228   A228</v>
      </c>
      <c r="H237" s="402"/>
      <c r="I237" s="403">
        <f ca="1">IF(LEN('7-9'!B243)&gt;0,'7-9'!K243,"")</f>
        <v>0</v>
      </c>
      <c r="J237" s="404"/>
    </row>
    <row r="238" spans="7:10" ht="23.25" customHeight="1" x14ac:dyDescent="0.25">
      <c r="G238" s="401" t="str">
        <f>+IF(LEN('OSNOVNA PLAČA'!B238)&gt;0,'LETNO OBVESTILO'!V244,"")</f>
        <v>229   A229</v>
      </c>
      <c r="H238" s="402"/>
      <c r="I238" s="403">
        <f ca="1">IF(LEN('7-9'!B244)&gt;0,'7-9'!K244,"")</f>
        <v>0</v>
      </c>
      <c r="J238" s="404"/>
    </row>
    <row r="239" spans="7:10" ht="23.25" customHeight="1" x14ac:dyDescent="0.25">
      <c r="G239" s="401" t="str">
        <f>+IF(LEN('OSNOVNA PLAČA'!B239)&gt;0,'LETNO OBVESTILO'!V245,"")</f>
        <v>230   A230</v>
      </c>
      <c r="H239" s="402"/>
      <c r="I239" s="403">
        <f ca="1">IF(LEN('7-9'!B245)&gt;0,'7-9'!K245,"")</f>
        <v>0</v>
      </c>
      <c r="J239" s="404"/>
    </row>
    <row r="240" spans="7:10" ht="23.25" customHeight="1" x14ac:dyDescent="0.25">
      <c r="G240" s="401" t="str">
        <f>+IF(LEN('OSNOVNA PLAČA'!B240)&gt;0,'LETNO OBVESTILO'!V246,"")</f>
        <v>231   A231</v>
      </c>
      <c r="H240" s="402"/>
      <c r="I240" s="403">
        <f ca="1">IF(LEN('7-9'!B246)&gt;0,'7-9'!K246,"")</f>
        <v>0</v>
      </c>
      <c r="J240" s="404"/>
    </row>
    <row r="241" spans="7:10" ht="23.25" customHeight="1" x14ac:dyDescent="0.25">
      <c r="G241" s="401" t="str">
        <f>+IF(LEN('OSNOVNA PLAČA'!B241)&gt;0,'LETNO OBVESTILO'!V247,"")</f>
        <v>232   A232</v>
      </c>
      <c r="H241" s="402"/>
      <c r="I241" s="403">
        <f ca="1">IF(LEN('7-9'!B247)&gt;0,'7-9'!K247,"")</f>
        <v>0</v>
      </c>
      <c r="J241" s="404"/>
    </row>
    <row r="242" spans="7:10" ht="23.25" customHeight="1" x14ac:dyDescent="0.25">
      <c r="G242" s="401" t="str">
        <f>+IF(LEN('OSNOVNA PLAČA'!B242)&gt;0,'LETNO OBVESTILO'!V248,"")</f>
        <v>233   A233</v>
      </c>
      <c r="H242" s="402"/>
      <c r="I242" s="403">
        <f ca="1">IF(LEN('7-9'!B248)&gt;0,'7-9'!K248,"")</f>
        <v>0</v>
      </c>
      <c r="J242" s="404"/>
    </row>
    <row r="243" spans="7:10" ht="23.25" customHeight="1" x14ac:dyDescent="0.25">
      <c r="G243" s="401" t="str">
        <f>+IF(LEN('OSNOVNA PLAČA'!B243)&gt;0,'LETNO OBVESTILO'!V249,"")</f>
        <v>234   A234</v>
      </c>
      <c r="H243" s="402"/>
      <c r="I243" s="403">
        <f ca="1">IF(LEN('7-9'!B249)&gt;0,'7-9'!K249,"")</f>
        <v>0</v>
      </c>
      <c r="J243" s="404"/>
    </row>
    <row r="244" spans="7:10" ht="23.25" customHeight="1" x14ac:dyDescent="0.25">
      <c r="G244" s="401" t="str">
        <f>+IF(LEN('OSNOVNA PLAČA'!B244)&gt;0,'LETNO OBVESTILO'!V250,"")</f>
        <v>235   A235</v>
      </c>
      <c r="H244" s="402"/>
      <c r="I244" s="403">
        <f ca="1">IF(LEN('7-9'!B250)&gt;0,'7-9'!K250,"")</f>
        <v>0</v>
      </c>
      <c r="J244" s="404"/>
    </row>
    <row r="245" spans="7:10" ht="23.25" customHeight="1" x14ac:dyDescent="0.25">
      <c r="G245" s="401" t="str">
        <f>+IF(LEN('OSNOVNA PLAČA'!B245)&gt;0,'LETNO OBVESTILO'!V251,"")</f>
        <v>236   A236</v>
      </c>
      <c r="H245" s="402"/>
      <c r="I245" s="403">
        <f ca="1">IF(LEN('7-9'!B251)&gt;0,'7-9'!K251,"")</f>
        <v>0</v>
      </c>
      <c r="J245" s="404"/>
    </row>
    <row r="246" spans="7:10" ht="23.25" customHeight="1" x14ac:dyDescent="0.25">
      <c r="G246" s="401" t="str">
        <f>+IF(LEN('OSNOVNA PLAČA'!B246)&gt;0,'LETNO OBVESTILO'!V252,"")</f>
        <v>237   A237</v>
      </c>
      <c r="H246" s="402"/>
      <c r="I246" s="403">
        <f ca="1">IF(LEN('7-9'!B252)&gt;0,'7-9'!K252,"")</f>
        <v>0</v>
      </c>
      <c r="J246" s="404"/>
    </row>
    <row r="247" spans="7:10" ht="23.25" customHeight="1" x14ac:dyDescent="0.25">
      <c r="G247" s="401" t="str">
        <f>+IF(LEN('OSNOVNA PLAČA'!B247)&gt;0,'LETNO OBVESTILO'!V253,"")</f>
        <v>238   A238</v>
      </c>
      <c r="H247" s="402"/>
      <c r="I247" s="403">
        <f ca="1">IF(LEN('7-9'!B253)&gt;0,'7-9'!K253,"")</f>
        <v>0</v>
      </c>
      <c r="J247" s="404"/>
    </row>
    <row r="248" spans="7:10" ht="23.25" customHeight="1" x14ac:dyDescent="0.25">
      <c r="G248" s="401" t="str">
        <f>+IF(LEN('OSNOVNA PLAČA'!B248)&gt;0,'LETNO OBVESTILO'!V254,"")</f>
        <v>239   A239</v>
      </c>
      <c r="H248" s="402"/>
      <c r="I248" s="403">
        <f ca="1">IF(LEN('7-9'!B254)&gt;0,'7-9'!K254,"")</f>
        <v>0</v>
      </c>
      <c r="J248" s="404"/>
    </row>
    <row r="249" spans="7:10" ht="23.25" customHeight="1" x14ac:dyDescent="0.25">
      <c r="G249" s="401" t="str">
        <f>+IF(LEN('OSNOVNA PLAČA'!B249)&gt;0,'LETNO OBVESTILO'!V255,"")</f>
        <v>240   A240</v>
      </c>
      <c r="H249" s="402"/>
      <c r="I249" s="403">
        <f ca="1">IF(LEN('7-9'!B255)&gt;0,'7-9'!K255,"")</f>
        <v>0</v>
      </c>
      <c r="J249" s="404"/>
    </row>
    <row r="250" spans="7:10" ht="23.25" customHeight="1" x14ac:dyDescent="0.25">
      <c r="G250" s="401" t="str">
        <f>+IF(LEN('OSNOVNA PLAČA'!B250)&gt;0,'LETNO OBVESTILO'!V256,"")</f>
        <v>241   A241</v>
      </c>
      <c r="H250" s="402"/>
      <c r="I250" s="403">
        <f ca="1">IF(LEN('7-9'!B256)&gt;0,'7-9'!K256,"")</f>
        <v>0</v>
      </c>
      <c r="J250" s="404"/>
    </row>
    <row r="251" spans="7:10" ht="23.25" customHeight="1" x14ac:dyDescent="0.25">
      <c r="G251" s="401" t="str">
        <f>+IF(LEN('OSNOVNA PLAČA'!B251)&gt;0,'LETNO OBVESTILO'!V257,"")</f>
        <v>242   A242</v>
      </c>
      <c r="H251" s="402"/>
      <c r="I251" s="403">
        <f ca="1">IF(LEN('7-9'!B257)&gt;0,'7-9'!K257,"")</f>
        <v>0</v>
      </c>
      <c r="J251" s="404"/>
    </row>
    <row r="252" spans="7:10" ht="23.25" customHeight="1" x14ac:dyDescent="0.25">
      <c r="G252" s="401" t="str">
        <f>+IF(LEN('OSNOVNA PLAČA'!B252)&gt;0,'LETNO OBVESTILO'!V258,"")</f>
        <v>243   A243</v>
      </c>
      <c r="H252" s="402"/>
      <c r="I252" s="403">
        <f ca="1">IF(LEN('7-9'!B258)&gt;0,'7-9'!K258,"")</f>
        <v>0</v>
      </c>
      <c r="J252" s="404"/>
    </row>
    <row r="253" spans="7:10" ht="23.25" customHeight="1" x14ac:dyDescent="0.25">
      <c r="G253" s="401" t="str">
        <f>+IF(LEN('OSNOVNA PLAČA'!B253)&gt;0,'LETNO OBVESTILO'!V259,"")</f>
        <v>244   A244</v>
      </c>
      <c r="H253" s="402"/>
      <c r="I253" s="403">
        <f ca="1">IF(LEN('7-9'!B259)&gt;0,'7-9'!K259,"")</f>
        <v>0</v>
      </c>
      <c r="J253" s="404"/>
    </row>
    <row r="254" spans="7:10" ht="23.25" customHeight="1" x14ac:dyDescent="0.25">
      <c r="G254" s="401" t="str">
        <f>+IF(LEN('OSNOVNA PLAČA'!B254)&gt;0,'LETNO OBVESTILO'!V260,"")</f>
        <v>245   A245</v>
      </c>
      <c r="H254" s="402"/>
      <c r="I254" s="403">
        <f ca="1">IF(LEN('7-9'!B260)&gt;0,'7-9'!K260,"")</f>
        <v>0</v>
      </c>
      <c r="J254" s="404"/>
    </row>
    <row r="255" spans="7:10" ht="23.25" customHeight="1" x14ac:dyDescent="0.25">
      <c r="G255" s="401" t="str">
        <f>+IF(LEN('OSNOVNA PLAČA'!B255)&gt;0,'LETNO OBVESTILO'!V261,"")</f>
        <v>246   A246</v>
      </c>
      <c r="H255" s="402"/>
      <c r="I255" s="403">
        <f ca="1">IF(LEN('7-9'!B261)&gt;0,'7-9'!K261,"")</f>
        <v>0</v>
      </c>
      <c r="J255" s="404"/>
    </row>
    <row r="256" spans="7:10" ht="23.25" customHeight="1" x14ac:dyDescent="0.25">
      <c r="G256" s="401" t="str">
        <f>+IF(LEN('OSNOVNA PLAČA'!B256)&gt;0,'LETNO OBVESTILO'!V262,"")</f>
        <v>247   A247</v>
      </c>
      <c r="H256" s="402"/>
      <c r="I256" s="403">
        <f ca="1">IF(LEN('7-9'!B262)&gt;0,'7-9'!K262,"")</f>
        <v>0</v>
      </c>
      <c r="J256" s="404"/>
    </row>
    <row r="257" spans="7:10" ht="23.25" customHeight="1" x14ac:dyDescent="0.25">
      <c r="G257" s="401" t="str">
        <f>+IF(LEN('OSNOVNA PLAČA'!B257)&gt;0,'LETNO OBVESTILO'!V263,"")</f>
        <v>248   A248</v>
      </c>
      <c r="H257" s="402"/>
      <c r="I257" s="403">
        <f ca="1">IF(LEN('7-9'!B263)&gt;0,'7-9'!K263,"")</f>
        <v>0</v>
      </c>
      <c r="J257" s="404"/>
    </row>
    <row r="258" spans="7:10" ht="23.25" customHeight="1" x14ac:dyDescent="0.25">
      <c r="G258" s="401" t="str">
        <f>+IF(LEN('OSNOVNA PLAČA'!B258)&gt;0,'LETNO OBVESTILO'!V264,"")</f>
        <v>249   A249</v>
      </c>
      <c r="H258" s="402"/>
      <c r="I258" s="403">
        <f ca="1">IF(LEN('7-9'!B264)&gt;0,'7-9'!K264,"")</f>
        <v>0</v>
      </c>
      <c r="J258" s="404"/>
    </row>
    <row r="259" spans="7:10" ht="23.25" customHeight="1" thickBot="1" x14ac:dyDescent="0.3">
      <c r="G259" s="405" t="str">
        <f>+IF(LEN('OSNOVNA PLAČA'!B259)&gt;0,'LETNO OBVESTILO'!V265,"")</f>
        <v>250   A250</v>
      </c>
      <c r="H259" s="406"/>
      <c r="I259" s="407">
        <f ca="1">IF(LEN('7-9'!B265)&gt;0,'7-9'!K265,"")</f>
        <v>0</v>
      </c>
      <c r="J259" s="408"/>
    </row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</sheetData>
  <mergeCells count="5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53:H153"/>
    <mergeCell ref="I153:J153"/>
    <mergeCell ref="G154:H154"/>
    <mergeCell ref="I154:J154"/>
    <mergeCell ref="G155:H155"/>
    <mergeCell ref="I155:J155"/>
    <mergeCell ref="G168:H168"/>
    <mergeCell ref="I168:J168"/>
    <mergeCell ref="G169:H169"/>
    <mergeCell ref="I169:J169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71:H171"/>
    <mergeCell ref="I171:J171"/>
    <mergeCell ref="G172:H172"/>
    <mergeCell ref="I172:J172"/>
    <mergeCell ref="G173:H173"/>
    <mergeCell ref="I173:J173"/>
    <mergeCell ref="G186:H186"/>
    <mergeCell ref="I186:J186"/>
    <mergeCell ref="G187:H187"/>
    <mergeCell ref="I187:J187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89:H189"/>
    <mergeCell ref="I189:J189"/>
    <mergeCell ref="G190:H190"/>
    <mergeCell ref="I190:J190"/>
    <mergeCell ref="G191:H191"/>
    <mergeCell ref="I191:J191"/>
    <mergeCell ref="G204:H204"/>
    <mergeCell ref="I204:J204"/>
    <mergeCell ref="G205:H205"/>
    <mergeCell ref="I205:J205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207:H207"/>
    <mergeCell ref="I207:J207"/>
    <mergeCell ref="G208:H208"/>
    <mergeCell ref="I208:J208"/>
    <mergeCell ref="G209:H209"/>
    <mergeCell ref="I209:J209"/>
    <mergeCell ref="G222:H222"/>
    <mergeCell ref="I222:J222"/>
    <mergeCell ref="G223:H223"/>
    <mergeCell ref="I223:J223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25:H225"/>
    <mergeCell ref="I225:J225"/>
    <mergeCell ref="G226:H226"/>
    <mergeCell ref="I226:J226"/>
    <mergeCell ref="G227:H227"/>
    <mergeCell ref="I227:J227"/>
    <mergeCell ref="G240:H240"/>
    <mergeCell ref="I240:J240"/>
    <mergeCell ref="G241:H241"/>
    <mergeCell ref="I241:J241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1009"/>
  <sheetViews>
    <sheetView workbookViewId="0"/>
  </sheetViews>
  <sheetFormatPr defaultRowHeight="13.2" x14ac:dyDescent="0.25"/>
  <cols>
    <col min="1" max="5" width="3.44140625" customWidth="1"/>
    <col min="8" max="8" width="41.109375" customWidth="1"/>
    <col min="9" max="9" width="25.5546875" customWidth="1"/>
    <col min="10" max="10" width="39.109375" customWidth="1"/>
  </cols>
  <sheetData>
    <row r="1" spans="7:10" ht="10.5" customHeight="1" x14ac:dyDescent="0.25"/>
    <row r="2" spans="7:10" ht="10.5" customHeight="1" x14ac:dyDescent="0.25"/>
    <row r="3" spans="7:10" ht="10.5" customHeight="1" x14ac:dyDescent="0.25"/>
    <row r="4" spans="7:10" ht="10.5" customHeight="1" x14ac:dyDescent="0.25"/>
    <row r="5" spans="7:10" ht="10.5" customHeight="1" x14ac:dyDescent="0.25"/>
    <row r="6" spans="7:10" ht="23.25" customHeight="1" x14ac:dyDescent="0.25">
      <c r="G6" s="152" t="s">
        <v>392</v>
      </c>
    </row>
    <row r="8" spans="7:10" ht="23.25" customHeight="1" thickBot="1" x14ac:dyDescent="0.3">
      <c r="G8" s="152" t="str">
        <f>"OBDOBJE: oktober - december " &amp; 'OSNOVNA PLAČA'!D5</f>
        <v>OBDOBJE: oktober - december 2024</v>
      </c>
    </row>
    <row r="9" spans="7:10" ht="23.25" customHeight="1" thickBot="1" x14ac:dyDescent="0.3">
      <c r="G9" s="409" t="s">
        <v>2</v>
      </c>
      <c r="H9" s="410"/>
      <c r="I9" s="410" t="s">
        <v>393</v>
      </c>
      <c r="J9" s="411"/>
    </row>
    <row r="10" spans="7:10" ht="23.25" customHeight="1" x14ac:dyDescent="0.25">
      <c r="G10" s="412" t="str">
        <f>+IF(LEN('OSNOVNA PLAČA'!B10)&gt;0,'LETNO OBVESTILO'!V16,"")</f>
        <v>1   A1</v>
      </c>
      <c r="H10" s="413"/>
      <c r="I10" s="414">
        <f ca="1">IF(LEN('10-12'!B16)&gt;0,'10-12'!K16,"")</f>
        <v>0</v>
      </c>
      <c r="J10" s="415"/>
    </row>
    <row r="11" spans="7:10" ht="23.25" customHeight="1" x14ac:dyDescent="0.25">
      <c r="G11" s="401" t="str">
        <f>+IF(LEN('OSNOVNA PLAČA'!B11)&gt;0,'LETNO OBVESTILO'!V17,"")</f>
        <v>2   A2</v>
      </c>
      <c r="H11" s="402"/>
      <c r="I11" s="403">
        <f ca="1">IF(LEN('10-12'!B17)&gt;0,'10-12'!K17,"")</f>
        <v>0</v>
      </c>
      <c r="J11" s="404"/>
    </row>
    <row r="12" spans="7:10" ht="23.25" customHeight="1" x14ac:dyDescent="0.25">
      <c r="G12" s="401" t="str">
        <f>+IF(LEN('OSNOVNA PLAČA'!B12)&gt;0,'LETNO OBVESTILO'!V18,"")</f>
        <v>3   A3</v>
      </c>
      <c r="H12" s="402"/>
      <c r="I12" s="403">
        <f ca="1">IF(LEN('10-12'!B18)&gt;0,'10-12'!K18,"")</f>
        <v>0</v>
      </c>
      <c r="J12" s="404"/>
    </row>
    <row r="13" spans="7:10" ht="23.25" customHeight="1" x14ac:dyDescent="0.25">
      <c r="G13" s="401" t="str">
        <f>+IF(LEN('OSNOVNA PLAČA'!B13)&gt;0,'LETNO OBVESTILO'!V19,"")</f>
        <v>4   A4</v>
      </c>
      <c r="H13" s="402"/>
      <c r="I13" s="403">
        <f ca="1">IF(LEN('10-12'!B19)&gt;0,'10-12'!K19,"")</f>
        <v>0</v>
      </c>
      <c r="J13" s="404"/>
    </row>
    <row r="14" spans="7:10" ht="23.25" customHeight="1" x14ac:dyDescent="0.25">
      <c r="G14" s="401" t="str">
        <f>+IF(LEN('OSNOVNA PLAČA'!B14)&gt;0,'LETNO OBVESTILO'!V20,"")</f>
        <v>5   A5</v>
      </c>
      <c r="H14" s="402"/>
      <c r="I14" s="403">
        <f ca="1">IF(LEN('10-12'!B20)&gt;0,'10-12'!K20,"")</f>
        <v>0</v>
      </c>
      <c r="J14" s="404"/>
    </row>
    <row r="15" spans="7:10" ht="23.25" customHeight="1" x14ac:dyDescent="0.25">
      <c r="G15" s="401" t="str">
        <f>+IF(LEN('OSNOVNA PLAČA'!B15)&gt;0,'LETNO OBVESTILO'!V21,"")</f>
        <v>6   A6</v>
      </c>
      <c r="H15" s="402"/>
      <c r="I15" s="403">
        <f ca="1">IF(LEN('10-12'!B21)&gt;0,'10-12'!K21,"")</f>
        <v>0</v>
      </c>
      <c r="J15" s="404"/>
    </row>
    <row r="16" spans="7:10" ht="23.25" customHeight="1" x14ac:dyDescent="0.25">
      <c r="G16" s="401" t="str">
        <f>+IF(LEN('OSNOVNA PLAČA'!B16)&gt;0,'LETNO OBVESTILO'!V22,"")</f>
        <v>7   A7</v>
      </c>
      <c r="H16" s="402"/>
      <c r="I16" s="403">
        <f ca="1">IF(LEN('10-12'!B22)&gt;0,'10-12'!K22,"")</f>
        <v>0</v>
      </c>
      <c r="J16" s="404"/>
    </row>
    <row r="17" spans="7:10" ht="23.25" customHeight="1" x14ac:dyDescent="0.25">
      <c r="G17" s="401" t="str">
        <f>+IF(LEN('OSNOVNA PLAČA'!B17)&gt;0,'LETNO OBVESTILO'!V23,"")</f>
        <v>8   A8</v>
      </c>
      <c r="H17" s="402"/>
      <c r="I17" s="403">
        <f ca="1">IF(LEN('10-12'!B23)&gt;0,'10-12'!K23,"")</f>
        <v>0</v>
      </c>
      <c r="J17" s="404"/>
    </row>
    <row r="18" spans="7:10" ht="23.25" customHeight="1" x14ac:dyDescent="0.25">
      <c r="G18" s="401" t="str">
        <f>+IF(LEN('OSNOVNA PLAČA'!B18)&gt;0,'LETNO OBVESTILO'!V24,"")</f>
        <v>9   A9</v>
      </c>
      <c r="H18" s="402"/>
      <c r="I18" s="403">
        <f ca="1">IF(LEN('10-12'!B24)&gt;0,'10-12'!K24,"")</f>
        <v>0</v>
      </c>
      <c r="J18" s="404"/>
    </row>
    <row r="19" spans="7:10" ht="23.25" customHeight="1" x14ac:dyDescent="0.25">
      <c r="G19" s="401" t="str">
        <f>+IF(LEN('OSNOVNA PLAČA'!B19)&gt;0,'LETNO OBVESTILO'!V25,"")</f>
        <v>10   A10</v>
      </c>
      <c r="H19" s="402"/>
      <c r="I19" s="403">
        <f ca="1">IF(LEN('10-12'!B25)&gt;0,'10-12'!K25,"")</f>
        <v>0</v>
      </c>
      <c r="J19" s="404"/>
    </row>
    <row r="20" spans="7:10" ht="23.25" customHeight="1" x14ac:dyDescent="0.25">
      <c r="G20" s="401" t="str">
        <f>+IF(LEN('OSNOVNA PLAČA'!B20)&gt;0,'LETNO OBVESTILO'!V26,"")</f>
        <v>11   A11</v>
      </c>
      <c r="H20" s="402"/>
      <c r="I20" s="403">
        <f ca="1">IF(LEN('10-12'!B26)&gt;0,'10-12'!K26,"")</f>
        <v>0</v>
      </c>
      <c r="J20" s="404"/>
    </row>
    <row r="21" spans="7:10" ht="23.25" customHeight="1" x14ac:dyDescent="0.25">
      <c r="G21" s="401" t="str">
        <f>+IF(LEN('OSNOVNA PLAČA'!B21)&gt;0,'LETNO OBVESTILO'!V27,"")</f>
        <v>12   A12</v>
      </c>
      <c r="H21" s="402"/>
      <c r="I21" s="403">
        <f ca="1">IF(LEN('10-12'!B27)&gt;0,'10-12'!K27,"")</f>
        <v>0</v>
      </c>
      <c r="J21" s="404"/>
    </row>
    <row r="22" spans="7:10" ht="23.25" customHeight="1" x14ac:dyDescent="0.25">
      <c r="G22" s="401" t="str">
        <f>+IF(LEN('OSNOVNA PLAČA'!B22)&gt;0,'LETNO OBVESTILO'!V28,"")</f>
        <v>13   A13</v>
      </c>
      <c r="H22" s="402"/>
      <c r="I22" s="403">
        <f ca="1">IF(LEN('10-12'!B28)&gt;0,'10-12'!K28,"")</f>
        <v>0</v>
      </c>
      <c r="J22" s="404"/>
    </row>
    <row r="23" spans="7:10" ht="23.25" customHeight="1" x14ac:dyDescent="0.25">
      <c r="G23" s="401" t="str">
        <f>+IF(LEN('OSNOVNA PLAČA'!B23)&gt;0,'LETNO OBVESTILO'!V29,"")</f>
        <v>14   A14</v>
      </c>
      <c r="H23" s="402"/>
      <c r="I23" s="403">
        <f ca="1">IF(LEN('10-12'!B29)&gt;0,'10-12'!K29,"")</f>
        <v>0</v>
      </c>
      <c r="J23" s="404"/>
    </row>
    <row r="24" spans="7:10" ht="23.25" customHeight="1" x14ac:dyDescent="0.25">
      <c r="G24" s="401" t="str">
        <f>+IF(LEN('OSNOVNA PLAČA'!B24)&gt;0,'LETNO OBVESTILO'!V30,"")</f>
        <v>15   A15</v>
      </c>
      <c r="H24" s="402"/>
      <c r="I24" s="403">
        <f ca="1">IF(LEN('10-12'!B30)&gt;0,'10-12'!K30,"")</f>
        <v>0</v>
      </c>
      <c r="J24" s="404"/>
    </row>
    <row r="25" spans="7:10" ht="23.25" customHeight="1" x14ac:dyDescent="0.25">
      <c r="G25" s="401" t="str">
        <f>+IF(LEN('OSNOVNA PLAČA'!B25)&gt;0,'LETNO OBVESTILO'!V31,"")</f>
        <v>16   A16</v>
      </c>
      <c r="H25" s="402"/>
      <c r="I25" s="403">
        <f ca="1">IF(LEN('10-12'!B31)&gt;0,'10-12'!K31,"")</f>
        <v>0</v>
      </c>
      <c r="J25" s="404"/>
    </row>
    <row r="26" spans="7:10" ht="23.25" customHeight="1" x14ac:dyDescent="0.25">
      <c r="G26" s="401" t="str">
        <f>+IF(LEN('OSNOVNA PLAČA'!B26)&gt;0,'LETNO OBVESTILO'!V32,"")</f>
        <v>17   A17</v>
      </c>
      <c r="H26" s="402"/>
      <c r="I26" s="403">
        <f ca="1">IF(LEN('10-12'!B32)&gt;0,'10-12'!K32,"")</f>
        <v>0</v>
      </c>
      <c r="J26" s="404"/>
    </row>
    <row r="27" spans="7:10" ht="23.25" customHeight="1" x14ac:dyDescent="0.25">
      <c r="G27" s="401" t="str">
        <f>+IF(LEN('OSNOVNA PLAČA'!B27)&gt;0,'LETNO OBVESTILO'!V33,"")</f>
        <v>18   A18</v>
      </c>
      <c r="H27" s="402"/>
      <c r="I27" s="403">
        <f ca="1">IF(LEN('10-12'!B33)&gt;0,'10-12'!K33,"")</f>
        <v>0</v>
      </c>
      <c r="J27" s="404"/>
    </row>
    <row r="28" spans="7:10" ht="23.25" customHeight="1" x14ac:dyDescent="0.25">
      <c r="G28" s="401" t="str">
        <f>+IF(LEN('OSNOVNA PLAČA'!B28)&gt;0,'LETNO OBVESTILO'!V34,"")</f>
        <v>19   A19</v>
      </c>
      <c r="H28" s="402"/>
      <c r="I28" s="403">
        <f ca="1">IF(LEN('10-12'!B34)&gt;0,'10-12'!K34,"")</f>
        <v>0</v>
      </c>
      <c r="J28" s="404"/>
    </row>
    <row r="29" spans="7:10" ht="23.25" customHeight="1" x14ac:dyDescent="0.25">
      <c r="G29" s="401" t="str">
        <f>+IF(LEN('OSNOVNA PLAČA'!B29)&gt;0,'LETNO OBVESTILO'!V35,"")</f>
        <v>20   A20</v>
      </c>
      <c r="H29" s="402"/>
      <c r="I29" s="403">
        <f ca="1">IF(LEN('10-12'!B35)&gt;0,'10-12'!K35,"")</f>
        <v>0</v>
      </c>
      <c r="J29" s="404"/>
    </row>
    <row r="30" spans="7:10" ht="23.25" customHeight="1" x14ac:dyDescent="0.25">
      <c r="G30" s="401" t="str">
        <f>+IF(LEN('OSNOVNA PLAČA'!B30)&gt;0,'LETNO OBVESTILO'!V36,"")</f>
        <v>21   A21</v>
      </c>
      <c r="H30" s="402"/>
      <c r="I30" s="403">
        <f ca="1">IF(LEN('10-12'!B36)&gt;0,'10-12'!K36,"")</f>
        <v>0</v>
      </c>
      <c r="J30" s="404"/>
    </row>
    <row r="31" spans="7:10" ht="23.25" customHeight="1" x14ac:dyDescent="0.25">
      <c r="G31" s="401" t="str">
        <f>+IF(LEN('OSNOVNA PLAČA'!B31)&gt;0,'LETNO OBVESTILO'!V37,"")</f>
        <v>22   A22</v>
      </c>
      <c r="H31" s="402"/>
      <c r="I31" s="403">
        <f ca="1">IF(LEN('10-12'!B37)&gt;0,'10-12'!K37,"")</f>
        <v>0</v>
      </c>
      <c r="J31" s="404"/>
    </row>
    <row r="32" spans="7:10" ht="23.25" customHeight="1" x14ac:dyDescent="0.25">
      <c r="G32" s="401" t="str">
        <f>+IF(LEN('OSNOVNA PLAČA'!B32)&gt;0,'LETNO OBVESTILO'!V38,"")</f>
        <v>23   A23</v>
      </c>
      <c r="H32" s="402"/>
      <c r="I32" s="403">
        <f ca="1">IF(LEN('10-12'!B38)&gt;0,'10-12'!K38,"")</f>
        <v>0</v>
      </c>
      <c r="J32" s="404"/>
    </row>
    <row r="33" spans="7:10" ht="23.25" customHeight="1" x14ac:dyDescent="0.25">
      <c r="G33" s="401" t="str">
        <f>+IF(LEN('OSNOVNA PLAČA'!B33)&gt;0,'LETNO OBVESTILO'!V39,"")</f>
        <v>24   A24</v>
      </c>
      <c r="H33" s="402"/>
      <c r="I33" s="403">
        <f ca="1">IF(LEN('10-12'!B39)&gt;0,'10-12'!K39,"")</f>
        <v>0</v>
      </c>
      <c r="J33" s="404"/>
    </row>
    <row r="34" spans="7:10" ht="23.25" customHeight="1" x14ac:dyDescent="0.25">
      <c r="G34" s="401" t="str">
        <f>+IF(LEN('OSNOVNA PLAČA'!B34)&gt;0,'LETNO OBVESTILO'!V40,"")</f>
        <v>25   A25</v>
      </c>
      <c r="H34" s="402"/>
      <c r="I34" s="403">
        <f ca="1">IF(LEN('10-12'!B40)&gt;0,'10-12'!K40,"")</f>
        <v>0</v>
      </c>
      <c r="J34" s="404"/>
    </row>
    <row r="35" spans="7:10" ht="23.25" customHeight="1" x14ac:dyDescent="0.25">
      <c r="G35" s="401" t="str">
        <f>+IF(LEN('OSNOVNA PLAČA'!B35)&gt;0,'LETNO OBVESTILO'!V41,"")</f>
        <v>26   A26</v>
      </c>
      <c r="H35" s="402"/>
      <c r="I35" s="403">
        <f ca="1">IF(LEN('10-12'!B41)&gt;0,'10-12'!K41,"")</f>
        <v>0</v>
      </c>
      <c r="J35" s="404"/>
    </row>
    <row r="36" spans="7:10" ht="23.25" customHeight="1" x14ac:dyDescent="0.25">
      <c r="G36" s="401" t="str">
        <f>+IF(LEN('OSNOVNA PLAČA'!B36)&gt;0,'LETNO OBVESTILO'!V42,"")</f>
        <v>27   A27</v>
      </c>
      <c r="H36" s="402"/>
      <c r="I36" s="403">
        <f ca="1">IF(LEN('10-12'!B42)&gt;0,'10-12'!K42,"")</f>
        <v>0</v>
      </c>
      <c r="J36" s="404"/>
    </row>
    <row r="37" spans="7:10" ht="23.25" customHeight="1" x14ac:dyDescent="0.25">
      <c r="G37" s="401" t="str">
        <f>+IF(LEN('OSNOVNA PLAČA'!B37)&gt;0,'LETNO OBVESTILO'!V43,"")</f>
        <v>28   A28</v>
      </c>
      <c r="H37" s="402"/>
      <c r="I37" s="403">
        <f ca="1">IF(LEN('10-12'!B43)&gt;0,'10-12'!K43,"")</f>
        <v>0</v>
      </c>
      <c r="J37" s="404"/>
    </row>
    <row r="38" spans="7:10" ht="23.25" customHeight="1" x14ac:dyDescent="0.25">
      <c r="G38" s="401" t="str">
        <f>+IF(LEN('OSNOVNA PLAČA'!B38)&gt;0,'LETNO OBVESTILO'!V44,"")</f>
        <v>29   A29</v>
      </c>
      <c r="H38" s="402"/>
      <c r="I38" s="403">
        <f ca="1">IF(LEN('10-12'!B44)&gt;0,'10-12'!K44,"")</f>
        <v>0</v>
      </c>
      <c r="J38" s="404"/>
    </row>
    <row r="39" spans="7:10" ht="23.25" customHeight="1" x14ac:dyDescent="0.25">
      <c r="G39" s="401" t="str">
        <f>+IF(LEN('OSNOVNA PLAČA'!B39)&gt;0,'LETNO OBVESTILO'!V45,"")</f>
        <v>30   A30</v>
      </c>
      <c r="H39" s="402"/>
      <c r="I39" s="403">
        <f ca="1">IF(LEN('10-12'!B45)&gt;0,'10-12'!K45,"")</f>
        <v>0</v>
      </c>
      <c r="J39" s="404"/>
    </row>
    <row r="40" spans="7:10" ht="23.25" customHeight="1" x14ac:dyDescent="0.25">
      <c r="G40" s="401" t="str">
        <f>+IF(LEN('OSNOVNA PLAČA'!B40)&gt;0,'LETNO OBVESTILO'!V46,"")</f>
        <v>31   A31</v>
      </c>
      <c r="H40" s="402"/>
      <c r="I40" s="403">
        <f ca="1">IF(LEN('10-12'!B46)&gt;0,'10-12'!K46,"")</f>
        <v>0</v>
      </c>
      <c r="J40" s="404"/>
    </row>
    <row r="41" spans="7:10" ht="23.25" customHeight="1" x14ac:dyDescent="0.25">
      <c r="G41" s="401" t="str">
        <f>+IF(LEN('OSNOVNA PLAČA'!B41)&gt;0,'LETNO OBVESTILO'!V47,"")</f>
        <v>32   A32</v>
      </c>
      <c r="H41" s="402"/>
      <c r="I41" s="403">
        <f ca="1">IF(LEN('10-12'!B47)&gt;0,'10-12'!K47,"")</f>
        <v>0</v>
      </c>
      <c r="J41" s="404"/>
    </row>
    <row r="42" spans="7:10" ht="23.25" customHeight="1" x14ac:dyDescent="0.25">
      <c r="G42" s="401" t="str">
        <f>+IF(LEN('OSNOVNA PLAČA'!B42)&gt;0,'LETNO OBVESTILO'!V48,"")</f>
        <v>33   A33</v>
      </c>
      <c r="H42" s="402"/>
      <c r="I42" s="403">
        <f ca="1">IF(LEN('10-12'!B48)&gt;0,'10-12'!K48,"")</f>
        <v>0</v>
      </c>
      <c r="J42" s="404"/>
    </row>
    <row r="43" spans="7:10" ht="23.25" customHeight="1" x14ac:dyDescent="0.25">
      <c r="G43" s="401" t="str">
        <f>+IF(LEN('OSNOVNA PLAČA'!B43)&gt;0,'LETNO OBVESTILO'!V49,"")</f>
        <v>34   A34</v>
      </c>
      <c r="H43" s="402"/>
      <c r="I43" s="403">
        <f ca="1">IF(LEN('10-12'!B49)&gt;0,'10-12'!K49,"")</f>
        <v>0</v>
      </c>
      <c r="J43" s="404"/>
    </row>
    <row r="44" spans="7:10" ht="23.25" customHeight="1" x14ac:dyDescent="0.25">
      <c r="G44" s="401" t="str">
        <f>+IF(LEN('OSNOVNA PLAČA'!B44)&gt;0,'LETNO OBVESTILO'!V50,"")</f>
        <v>35   A35</v>
      </c>
      <c r="H44" s="402"/>
      <c r="I44" s="403">
        <f ca="1">IF(LEN('10-12'!B50)&gt;0,'10-12'!K50,"")</f>
        <v>0</v>
      </c>
      <c r="J44" s="404"/>
    </row>
    <row r="45" spans="7:10" ht="23.25" customHeight="1" x14ac:dyDescent="0.25">
      <c r="G45" s="401" t="str">
        <f>+IF(LEN('OSNOVNA PLAČA'!B45)&gt;0,'LETNO OBVESTILO'!V51,"")</f>
        <v>36   A36</v>
      </c>
      <c r="H45" s="402"/>
      <c r="I45" s="403">
        <f ca="1">IF(LEN('10-12'!B51)&gt;0,'10-12'!K51,"")</f>
        <v>0</v>
      </c>
      <c r="J45" s="404"/>
    </row>
    <row r="46" spans="7:10" ht="23.25" customHeight="1" x14ac:dyDescent="0.25">
      <c r="G46" s="401" t="str">
        <f>+IF(LEN('OSNOVNA PLAČA'!B46)&gt;0,'LETNO OBVESTILO'!V52,"")</f>
        <v>37   A37</v>
      </c>
      <c r="H46" s="402"/>
      <c r="I46" s="403">
        <f ca="1">IF(LEN('10-12'!B52)&gt;0,'10-12'!K52,"")</f>
        <v>0</v>
      </c>
      <c r="J46" s="404"/>
    </row>
    <row r="47" spans="7:10" ht="23.25" customHeight="1" x14ac:dyDescent="0.25">
      <c r="G47" s="401" t="str">
        <f>+IF(LEN('OSNOVNA PLAČA'!B47)&gt;0,'LETNO OBVESTILO'!V53,"")</f>
        <v>38   A38</v>
      </c>
      <c r="H47" s="402"/>
      <c r="I47" s="403">
        <f ca="1">IF(LEN('10-12'!B53)&gt;0,'10-12'!K53,"")</f>
        <v>0</v>
      </c>
      <c r="J47" s="404"/>
    </row>
    <row r="48" spans="7:10" ht="23.25" customHeight="1" x14ac:dyDescent="0.25">
      <c r="G48" s="401" t="str">
        <f>+IF(LEN('OSNOVNA PLAČA'!B48)&gt;0,'LETNO OBVESTILO'!V54,"")</f>
        <v>39   A39</v>
      </c>
      <c r="H48" s="402"/>
      <c r="I48" s="403">
        <f ca="1">IF(LEN('10-12'!B54)&gt;0,'10-12'!K54,"")</f>
        <v>0</v>
      </c>
      <c r="J48" s="404"/>
    </row>
    <row r="49" spans="7:10" ht="23.25" customHeight="1" x14ac:dyDescent="0.25">
      <c r="G49" s="401" t="str">
        <f>+IF(LEN('OSNOVNA PLAČA'!B49)&gt;0,'LETNO OBVESTILO'!V55,"")</f>
        <v>40   A40</v>
      </c>
      <c r="H49" s="402"/>
      <c r="I49" s="403">
        <f ca="1">IF(LEN('10-12'!B55)&gt;0,'10-12'!K55,"")</f>
        <v>0</v>
      </c>
      <c r="J49" s="404"/>
    </row>
    <row r="50" spans="7:10" ht="23.25" customHeight="1" x14ac:dyDescent="0.25">
      <c r="G50" s="401" t="str">
        <f>+IF(LEN('OSNOVNA PLAČA'!B50)&gt;0,'LETNO OBVESTILO'!V56,"")</f>
        <v>41   A41</v>
      </c>
      <c r="H50" s="402"/>
      <c r="I50" s="403">
        <f ca="1">IF(LEN('10-12'!B56)&gt;0,'10-12'!K56,"")</f>
        <v>0</v>
      </c>
      <c r="J50" s="404"/>
    </row>
    <row r="51" spans="7:10" ht="23.25" customHeight="1" x14ac:dyDescent="0.25">
      <c r="G51" s="401" t="str">
        <f>+IF(LEN('OSNOVNA PLAČA'!B51)&gt;0,'LETNO OBVESTILO'!V57,"")</f>
        <v>42   A42</v>
      </c>
      <c r="H51" s="402"/>
      <c r="I51" s="403">
        <f ca="1">IF(LEN('10-12'!B57)&gt;0,'10-12'!K57,"")</f>
        <v>0</v>
      </c>
      <c r="J51" s="404"/>
    </row>
    <row r="52" spans="7:10" ht="23.25" customHeight="1" x14ac:dyDescent="0.25">
      <c r="G52" s="401" t="str">
        <f>+IF(LEN('OSNOVNA PLAČA'!B52)&gt;0,'LETNO OBVESTILO'!V58,"")</f>
        <v>43   A43</v>
      </c>
      <c r="H52" s="402"/>
      <c r="I52" s="403">
        <f ca="1">IF(LEN('10-12'!B58)&gt;0,'10-12'!K58,"")</f>
        <v>0</v>
      </c>
      <c r="J52" s="404"/>
    </row>
    <row r="53" spans="7:10" ht="23.25" customHeight="1" x14ac:dyDescent="0.25">
      <c r="G53" s="401" t="str">
        <f>+IF(LEN('OSNOVNA PLAČA'!B53)&gt;0,'LETNO OBVESTILO'!V59,"")</f>
        <v>44   A44</v>
      </c>
      <c r="H53" s="402"/>
      <c r="I53" s="403">
        <f ca="1">IF(LEN('10-12'!B59)&gt;0,'10-12'!K59,"")</f>
        <v>0</v>
      </c>
      <c r="J53" s="404"/>
    </row>
    <row r="54" spans="7:10" ht="23.25" customHeight="1" x14ac:dyDescent="0.25">
      <c r="G54" s="401" t="str">
        <f>+IF(LEN('OSNOVNA PLAČA'!B54)&gt;0,'LETNO OBVESTILO'!V60,"")</f>
        <v>45   A45</v>
      </c>
      <c r="H54" s="402"/>
      <c r="I54" s="403">
        <f ca="1">IF(LEN('10-12'!B60)&gt;0,'10-12'!K60,"")</f>
        <v>0</v>
      </c>
      <c r="J54" s="404"/>
    </row>
    <row r="55" spans="7:10" ht="23.25" customHeight="1" x14ac:dyDescent="0.25">
      <c r="G55" s="401" t="str">
        <f>+IF(LEN('OSNOVNA PLAČA'!B55)&gt;0,'LETNO OBVESTILO'!V61,"")</f>
        <v>46   A46</v>
      </c>
      <c r="H55" s="402"/>
      <c r="I55" s="403">
        <f ca="1">IF(LEN('10-12'!B61)&gt;0,'10-12'!K61,"")</f>
        <v>0</v>
      </c>
      <c r="J55" s="404"/>
    </row>
    <row r="56" spans="7:10" ht="23.25" customHeight="1" x14ac:dyDescent="0.25">
      <c r="G56" s="401" t="str">
        <f>+IF(LEN('OSNOVNA PLAČA'!B56)&gt;0,'LETNO OBVESTILO'!V62,"")</f>
        <v>47   A47</v>
      </c>
      <c r="H56" s="402"/>
      <c r="I56" s="403">
        <f ca="1">IF(LEN('10-12'!B62)&gt;0,'10-12'!K62,"")</f>
        <v>0</v>
      </c>
      <c r="J56" s="404"/>
    </row>
    <row r="57" spans="7:10" ht="23.25" customHeight="1" x14ac:dyDescent="0.25">
      <c r="G57" s="401" t="str">
        <f>+IF(LEN('OSNOVNA PLAČA'!B57)&gt;0,'LETNO OBVESTILO'!V63,"")</f>
        <v>48   A48</v>
      </c>
      <c r="H57" s="402"/>
      <c r="I57" s="403">
        <f ca="1">IF(LEN('10-12'!B63)&gt;0,'10-12'!K63,"")</f>
        <v>0</v>
      </c>
      <c r="J57" s="404"/>
    </row>
    <row r="58" spans="7:10" ht="23.25" customHeight="1" x14ac:dyDescent="0.25">
      <c r="G58" s="401" t="str">
        <f>+IF(LEN('OSNOVNA PLAČA'!B58)&gt;0,'LETNO OBVESTILO'!V64,"")</f>
        <v>49   A49</v>
      </c>
      <c r="H58" s="402"/>
      <c r="I58" s="403">
        <f ca="1">IF(LEN('10-12'!B64)&gt;0,'10-12'!K64,"")</f>
        <v>0</v>
      </c>
      <c r="J58" s="404"/>
    </row>
    <row r="59" spans="7:10" ht="23.25" customHeight="1" x14ac:dyDescent="0.25">
      <c r="G59" s="401" t="str">
        <f>+IF(LEN('OSNOVNA PLAČA'!B59)&gt;0,'LETNO OBVESTILO'!V65,"")</f>
        <v>50   A50</v>
      </c>
      <c r="H59" s="402"/>
      <c r="I59" s="403">
        <f ca="1">IF(LEN('10-12'!B65)&gt;0,'10-12'!K65,"")</f>
        <v>0</v>
      </c>
      <c r="J59" s="404"/>
    </row>
    <row r="60" spans="7:10" ht="23.25" customHeight="1" x14ac:dyDescent="0.25">
      <c r="G60" s="401" t="str">
        <f>+IF(LEN('OSNOVNA PLAČA'!B60)&gt;0,'LETNO OBVESTILO'!V66,"")</f>
        <v>51   A51</v>
      </c>
      <c r="H60" s="402"/>
      <c r="I60" s="403">
        <f ca="1">IF(LEN('10-12'!B66)&gt;0,'10-12'!K66,"")</f>
        <v>0</v>
      </c>
      <c r="J60" s="404"/>
    </row>
    <row r="61" spans="7:10" ht="23.25" customHeight="1" x14ac:dyDescent="0.25">
      <c r="G61" s="401" t="str">
        <f>+IF(LEN('OSNOVNA PLAČA'!B61)&gt;0,'LETNO OBVESTILO'!V67,"")</f>
        <v>52   A52</v>
      </c>
      <c r="H61" s="402"/>
      <c r="I61" s="403">
        <f ca="1">IF(LEN('10-12'!B67)&gt;0,'10-12'!K67,"")</f>
        <v>0</v>
      </c>
      <c r="J61" s="404"/>
    </row>
    <row r="62" spans="7:10" ht="23.25" customHeight="1" x14ac:dyDescent="0.25">
      <c r="G62" s="401" t="str">
        <f>+IF(LEN('OSNOVNA PLAČA'!B62)&gt;0,'LETNO OBVESTILO'!V68,"")</f>
        <v>53   A53</v>
      </c>
      <c r="H62" s="402"/>
      <c r="I62" s="403">
        <f ca="1">IF(LEN('10-12'!B68)&gt;0,'10-12'!K68,"")</f>
        <v>0</v>
      </c>
      <c r="J62" s="404"/>
    </row>
    <row r="63" spans="7:10" ht="23.25" customHeight="1" x14ac:dyDescent="0.25">
      <c r="G63" s="401" t="str">
        <f>+IF(LEN('OSNOVNA PLAČA'!B63)&gt;0,'LETNO OBVESTILO'!V69,"")</f>
        <v>54   A54</v>
      </c>
      <c r="H63" s="402"/>
      <c r="I63" s="403">
        <f ca="1">IF(LEN('10-12'!B69)&gt;0,'10-12'!K69,"")</f>
        <v>0</v>
      </c>
      <c r="J63" s="404"/>
    </row>
    <row r="64" spans="7:10" ht="23.25" customHeight="1" x14ac:dyDescent="0.25">
      <c r="G64" s="401" t="str">
        <f>+IF(LEN('OSNOVNA PLAČA'!B64)&gt;0,'LETNO OBVESTILO'!V70,"")</f>
        <v>55   A55</v>
      </c>
      <c r="H64" s="402"/>
      <c r="I64" s="403">
        <f ca="1">IF(LEN('10-12'!B70)&gt;0,'10-12'!K70,"")</f>
        <v>0</v>
      </c>
      <c r="J64" s="404"/>
    </row>
    <row r="65" spans="7:10" ht="23.25" customHeight="1" x14ac:dyDescent="0.25">
      <c r="G65" s="401" t="str">
        <f>+IF(LEN('OSNOVNA PLAČA'!B65)&gt;0,'LETNO OBVESTILO'!V71,"")</f>
        <v>56   A56</v>
      </c>
      <c r="H65" s="402"/>
      <c r="I65" s="403">
        <f ca="1">IF(LEN('10-12'!B71)&gt;0,'10-12'!K71,"")</f>
        <v>0</v>
      </c>
      <c r="J65" s="404"/>
    </row>
    <row r="66" spans="7:10" ht="23.25" customHeight="1" x14ac:dyDescent="0.25">
      <c r="G66" s="401" t="str">
        <f>+IF(LEN('OSNOVNA PLAČA'!B66)&gt;0,'LETNO OBVESTILO'!V72,"")</f>
        <v>57   A57</v>
      </c>
      <c r="H66" s="402"/>
      <c r="I66" s="403">
        <f ca="1">IF(LEN('10-12'!B72)&gt;0,'10-12'!K72,"")</f>
        <v>0</v>
      </c>
      <c r="J66" s="404"/>
    </row>
    <row r="67" spans="7:10" ht="23.25" customHeight="1" x14ac:dyDescent="0.25">
      <c r="G67" s="401" t="str">
        <f>+IF(LEN('OSNOVNA PLAČA'!B67)&gt;0,'LETNO OBVESTILO'!V73,"")</f>
        <v>58   A58</v>
      </c>
      <c r="H67" s="402"/>
      <c r="I67" s="403">
        <f ca="1">IF(LEN('10-12'!B73)&gt;0,'10-12'!K73,"")</f>
        <v>0</v>
      </c>
      <c r="J67" s="404"/>
    </row>
    <row r="68" spans="7:10" ht="23.25" customHeight="1" x14ac:dyDescent="0.25">
      <c r="G68" s="401" t="str">
        <f>+IF(LEN('OSNOVNA PLAČA'!B68)&gt;0,'LETNO OBVESTILO'!V74,"")</f>
        <v>59   A59</v>
      </c>
      <c r="H68" s="402"/>
      <c r="I68" s="403">
        <f ca="1">IF(LEN('10-12'!B74)&gt;0,'10-12'!K74,"")</f>
        <v>0</v>
      </c>
      <c r="J68" s="404"/>
    </row>
    <row r="69" spans="7:10" ht="23.25" customHeight="1" x14ac:dyDescent="0.25">
      <c r="G69" s="401" t="str">
        <f>+IF(LEN('OSNOVNA PLAČA'!B69)&gt;0,'LETNO OBVESTILO'!V75,"")</f>
        <v>60   A60</v>
      </c>
      <c r="H69" s="402"/>
      <c r="I69" s="403">
        <f ca="1">IF(LEN('10-12'!B75)&gt;0,'10-12'!K75,"")</f>
        <v>0</v>
      </c>
      <c r="J69" s="404"/>
    </row>
    <row r="70" spans="7:10" ht="23.25" customHeight="1" x14ac:dyDescent="0.25">
      <c r="G70" s="401" t="str">
        <f>+IF(LEN('OSNOVNA PLAČA'!B70)&gt;0,'LETNO OBVESTILO'!V76,"")</f>
        <v>61   A61</v>
      </c>
      <c r="H70" s="402"/>
      <c r="I70" s="403">
        <f ca="1">IF(LEN('10-12'!B76)&gt;0,'10-12'!K76,"")</f>
        <v>0</v>
      </c>
      <c r="J70" s="404"/>
    </row>
    <row r="71" spans="7:10" ht="23.25" customHeight="1" x14ac:dyDescent="0.25">
      <c r="G71" s="401" t="str">
        <f>+IF(LEN('OSNOVNA PLAČA'!B71)&gt;0,'LETNO OBVESTILO'!V77,"")</f>
        <v>62   A62</v>
      </c>
      <c r="H71" s="402"/>
      <c r="I71" s="403">
        <f ca="1">IF(LEN('10-12'!B77)&gt;0,'10-12'!K77,"")</f>
        <v>0</v>
      </c>
      <c r="J71" s="404"/>
    </row>
    <row r="72" spans="7:10" ht="23.25" customHeight="1" x14ac:dyDescent="0.25">
      <c r="G72" s="401" t="str">
        <f>+IF(LEN('OSNOVNA PLAČA'!B72)&gt;0,'LETNO OBVESTILO'!V78,"")</f>
        <v>63   A63</v>
      </c>
      <c r="H72" s="402"/>
      <c r="I72" s="403">
        <f ca="1">IF(LEN('10-12'!B78)&gt;0,'10-12'!K78,"")</f>
        <v>0</v>
      </c>
      <c r="J72" s="404"/>
    </row>
    <row r="73" spans="7:10" ht="23.25" customHeight="1" x14ac:dyDescent="0.25">
      <c r="G73" s="401" t="str">
        <f>+IF(LEN('OSNOVNA PLAČA'!B73)&gt;0,'LETNO OBVESTILO'!V79,"")</f>
        <v>64   A64</v>
      </c>
      <c r="H73" s="402"/>
      <c r="I73" s="403">
        <f ca="1">IF(LEN('10-12'!B79)&gt;0,'10-12'!K79,"")</f>
        <v>0</v>
      </c>
      <c r="J73" s="404"/>
    </row>
    <row r="74" spans="7:10" ht="23.25" customHeight="1" x14ac:dyDescent="0.25">
      <c r="G74" s="401" t="str">
        <f>+IF(LEN('OSNOVNA PLAČA'!B74)&gt;0,'LETNO OBVESTILO'!V80,"")</f>
        <v>65   A65</v>
      </c>
      <c r="H74" s="402"/>
      <c r="I74" s="403">
        <f ca="1">IF(LEN('10-12'!B80)&gt;0,'10-12'!K80,"")</f>
        <v>0</v>
      </c>
      <c r="J74" s="404"/>
    </row>
    <row r="75" spans="7:10" ht="23.25" customHeight="1" x14ac:dyDescent="0.25">
      <c r="G75" s="401" t="str">
        <f>+IF(LEN('OSNOVNA PLAČA'!B75)&gt;0,'LETNO OBVESTILO'!V81,"")</f>
        <v>66   A66</v>
      </c>
      <c r="H75" s="402"/>
      <c r="I75" s="403">
        <f ca="1">IF(LEN('10-12'!B81)&gt;0,'10-12'!K81,"")</f>
        <v>0</v>
      </c>
      <c r="J75" s="404"/>
    </row>
    <row r="76" spans="7:10" ht="23.25" customHeight="1" x14ac:dyDescent="0.25">
      <c r="G76" s="401" t="str">
        <f>+IF(LEN('OSNOVNA PLAČA'!B76)&gt;0,'LETNO OBVESTILO'!V82,"")</f>
        <v>67   A67</v>
      </c>
      <c r="H76" s="402"/>
      <c r="I76" s="403">
        <f ca="1">IF(LEN('10-12'!B82)&gt;0,'10-12'!K82,"")</f>
        <v>0</v>
      </c>
      <c r="J76" s="404"/>
    </row>
    <row r="77" spans="7:10" ht="23.25" customHeight="1" x14ac:dyDescent="0.25">
      <c r="G77" s="401" t="str">
        <f>+IF(LEN('OSNOVNA PLAČA'!B77)&gt;0,'LETNO OBVESTILO'!V83,"")</f>
        <v>68   A68</v>
      </c>
      <c r="H77" s="402"/>
      <c r="I77" s="403">
        <f ca="1">IF(LEN('10-12'!B83)&gt;0,'10-12'!K83,"")</f>
        <v>0</v>
      </c>
      <c r="J77" s="404"/>
    </row>
    <row r="78" spans="7:10" ht="23.25" customHeight="1" x14ac:dyDescent="0.25">
      <c r="G78" s="401" t="str">
        <f>+IF(LEN('OSNOVNA PLAČA'!B78)&gt;0,'LETNO OBVESTILO'!V84,"")</f>
        <v>69   A69</v>
      </c>
      <c r="H78" s="402"/>
      <c r="I78" s="403">
        <f ca="1">IF(LEN('10-12'!B84)&gt;0,'10-12'!K84,"")</f>
        <v>0</v>
      </c>
      <c r="J78" s="404"/>
    </row>
    <row r="79" spans="7:10" ht="23.25" customHeight="1" x14ac:dyDescent="0.25">
      <c r="G79" s="401" t="str">
        <f>+IF(LEN('OSNOVNA PLAČA'!B79)&gt;0,'LETNO OBVESTILO'!V85,"")</f>
        <v>70   A70</v>
      </c>
      <c r="H79" s="402"/>
      <c r="I79" s="403">
        <f ca="1">IF(LEN('10-12'!B85)&gt;0,'10-12'!K85,"")</f>
        <v>0</v>
      </c>
      <c r="J79" s="404"/>
    </row>
    <row r="80" spans="7:10" ht="23.25" customHeight="1" x14ac:dyDescent="0.25">
      <c r="G80" s="401" t="str">
        <f>+IF(LEN('OSNOVNA PLAČA'!B80)&gt;0,'LETNO OBVESTILO'!V86,"")</f>
        <v>71   A71</v>
      </c>
      <c r="H80" s="402"/>
      <c r="I80" s="403">
        <f ca="1">IF(LEN('10-12'!B86)&gt;0,'10-12'!K86,"")</f>
        <v>0</v>
      </c>
      <c r="J80" s="404"/>
    </row>
    <row r="81" spans="7:10" ht="23.25" customHeight="1" x14ac:dyDescent="0.25">
      <c r="G81" s="401" t="str">
        <f>+IF(LEN('OSNOVNA PLAČA'!B81)&gt;0,'LETNO OBVESTILO'!V87,"")</f>
        <v>72   A72</v>
      </c>
      <c r="H81" s="402"/>
      <c r="I81" s="403">
        <f ca="1">IF(LEN('10-12'!B87)&gt;0,'10-12'!K87,"")</f>
        <v>0</v>
      </c>
      <c r="J81" s="404"/>
    </row>
    <row r="82" spans="7:10" ht="23.25" customHeight="1" x14ac:dyDescent="0.25">
      <c r="G82" s="401" t="str">
        <f>+IF(LEN('OSNOVNA PLAČA'!B82)&gt;0,'LETNO OBVESTILO'!V88,"")</f>
        <v>73   A73</v>
      </c>
      <c r="H82" s="402"/>
      <c r="I82" s="403">
        <f ca="1">IF(LEN('10-12'!B88)&gt;0,'10-12'!K88,"")</f>
        <v>0</v>
      </c>
      <c r="J82" s="404"/>
    </row>
    <row r="83" spans="7:10" ht="23.25" customHeight="1" x14ac:dyDescent="0.25">
      <c r="G83" s="401" t="str">
        <f>+IF(LEN('OSNOVNA PLAČA'!B83)&gt;0,'LETNO OBVESTILO'!V89,"")</f>
        <v>74   A74</v>
      </c>
      <c r="H83" s="402"/>
      <c r="I83" s="403">
        <f ca="1">IF(LEN('10-12'!B89)&gt;0,'10-12'!K89,"")</f>
        <v>0</v>
      </c>
      <c r="J83" s="404"/>
    </row>
    <row r="84" spans="7:10" ht="23.25" customHeight="1" x14ac:dyDescent="0.25">
      <c r="G84" s="401" t="str">
        <f>+IF(LEN('OSNOVNA PLAČA'!B84)&gt;0,'LETNO OBVESTILO'!V90,"")</f>
        <v>75   A75</v>
      </c>
      <c r="H84" s="402"/>
      <c r="I84" s="403">
        <f ca="1">IF(LEN('10-12'!B90)&gt;0,'10-12'!K90,"")</f>
        <v>0</v>
      </c>
      <c r="J84" s="404"/>
    </row>
    <row r="85" spans="7:10" ht="23.25" customHeight="1" x14ac:dyDescent="0.25">
      <c r="G85" s="401" t="str">
        <f>+IF(LEN('OSNOVNA PLAČA'!B85)&gt;0,'LETNO OBVESTILO'!V91,"")</f>
        <v>76   A76</v>
      </c>
      <c r="H85" s="402"/>
      <c r="I85" s="403">
        <f ca="1">IF(LEN('10-12'!B91)&gt;0,'10-12'!K91,"")</f>
        <v>0</v>
      </c>
      <c r="J85" s="404"/>
    </row>
    <row r="86" spans="7:10" ht="23.25" customHeight="1" x14ac:dyDescent="0.25">
      <c r="G86" s="401" t="str">
        <f>+IF(LEN('OSNOVNA PLAČA'!B86)&gt;0,'LETNO OBVESTILO'!V92,"")</f>
        <v>77   A77</v>
      </c>
      <c r="H86" s="402"/>
      <c r="I86" s="403">
        <f ca="1">IF(LEN('10-12'!B92)&gt;0,'10-12'!K92,"")</f>
        <v>0</v>
      </c>
      <c r="J86" s="404"/>
    </row>
    <row r="87" spans="7:10" ht="23.25" customHeight="1" x14ac:dyDescent="0.25">
      <c r="G87" s="401" t="str">
        <f>+IF(LEN('OSNOVNA PLAČA'!B87)&gt;0,'LETNO OBVESTILO'!V93,"")</f>
        <v>78   A78</v>
      </c>
      <c r="H87" s="402"/>
      <c r="I87" s="403">
        <f ca="1">IF(LEN('10-12'!B93)&gt;0,'10-12'!K93,"")</f>
        <v>0</v>
      </c>
      <c r="J87" s="404"/>
    </row>
    <row r="88" spans="7:10" ht="23.25" customHeight="1" x14ac:dyDescent="0.25">
      <c r="G88" s="401" t="str">
        <f>+IF(LEN('OSNOVNA PLAČA'!B88)&gt;0,'LETNO OBVESTILO'!V94,"")</f>
        <v>79   A79</v>
      </c>
      <c r="H88" s="402"/>
      <c r="I88" s="403">
        <f ca="1">IF(LEN('10-12'!B94)&gt;0,'10-12'!K94,"")</f>
        <v>0</v>
      </c>
      <c r="J88" s="404"/>
    </row>
    <row r="89" spans="7:10" ht="23.25" customHeight="1" x14ac:dyDescent="0.25">
      <c r="G89" s="401" t="str">
        <f>+IF(LEN('OSNOVNA PLAČA'!B89)&gt;0,'LETNO OBVESTILO'!V95,"")</f>
        <v>80   A80</v>
      </c>
      <c r="H89" s="402"/>
      <c r="I89" s="403">
        <f ca="1">IF(LEN('10-12'!B95)&gt;0,'10-12'!K95,"")</f>
        <v>0</v>
      </c>
      <c r="J89" s="404"/>
    </row>
    <row r="90" spans="7:10" ht="23.25" customHeight="1" x14ac:dyDescent="0.25">
      <c r="G90" s="401" t="str">
        <f>+IF(LEN('OSNOVNA PLAČA'!B90)&gt;0,'LETNO OBVESTILO'!V96,"")</f>
        <v>81   A81</v>
      </c>
      <c r="H90" s="402"/>
      <c r="I90" s="403">
        <f ca="1">IF(LEN('10-12'!B96)&gt;0,'10-12'!K96,"")</f>
        <v>0</v>
      </c>
      <c r="J90" s="404"/>
    </row>
    <row r="91" spans="7:10" ht="23.25" customHeight="1" x14ac:dyDescent="0.25">
      <c r="G91" s="401" t="str">
        <f>+IF(LEN('OSNOVNA PLAČA'!B91)&gt;0,'LETNO OBVESTILO'!V97,"")</f>
        <v>82   A82</v>
      </c>
      <c r="H91" s="402"/>
      <c r="I91" s="403">
        <f ca="1">IF(LEN('10-12'!B97)&gt;0,'10-12'!K97,"")</f>
        <v>0</v>
      </c>
      <c r="J91" s="404"/>
    </row>
    <row r="92" spans="7:10" ht="23.25" customHeight="1" x14ac:dyDescent="0.25">
      <c r="G92" s="401" t="str">
        <f>+IF(LEN('OSNOVNA PLAČA'!B92)&gt;0,'LETNO OBVESTILO'!V98,"")</f>
        <v>83   A83</v>
      </c>
      <c r="H92" s="402"/>
      <c r="I92" s="403">
        <f ca="1">IF(LEN('10-12'!B98)&gt;0,'10-12'!K98,"")</f>
        <v>0</v>
      </c>
      <c r="J92" s="404"/>
    </row>
    <row r="93" spans="7:10" ht="23.25" customHeight="1" x14ac:dyDescent="0.25">
      <c r="G93" s="401" t="str">
        <f>+IF(LEN('OSNOVNA PLAČA'!B93)&gt;0,'LETNO OBVESTILO'!V99,"")</f>
        <v>84   A84</v>
      </c>
      <c r="H93" s="402"/>
      <c r="I93" s="403">
        <f ca="1">IF(LEN('10-12'!B99)&gt;0,'10-12'!K99,"")</f>
        <v>0</v>
      </c>
      <c r="J93" s="404"/>
    </row>
    <row r="94" spans="7:10" ht="23.25" customHeight="1" x14ac:dyDescent="0.25">
      <c r="G94" s="401" t="str">
        <f>+IF(LEN('OSNOVNA PLAČA'!B94)&gt;0,'LETNO OBVESTILO'!V100,"")</f>
        <v>85   A85</v>
      </c>
      <c r="H94" s="402"/>
      <c r="I94" s="403">
        <f ca="1">IF(LEN('10-12'!B100)&gt;0,'10-12'!K100,"")</f>
        <v>0</v>
      </c>
      <c r="J94" s="404"/>
    </row>
    <row r="95" spans="7:10" ht="23.25" customHeight="1" x14ac:dyDescent="0.25">
      <c r="G95" s="401" t="str">
        <f>+IF(LEN('OSNOVNA PLAČA'!B95)&gt;0,'LETNO OBVESTILO'!V101,"")</f>
        <v>86   A86</v>
      </c>
      <c r="H95" s="402"/>
      <c r="I95" s="403">
        <f ca="1">IF(LEN('10-12'!B101)&gt;0,'10-12'!K101,"")</f>
        <v>0</v>
      </c>
      <c r="J95" s="404"/>
    </row>
    <row r="96" spans="7:10" ht="23.25" customHeight="1" x14ac:dyDescent="0.25">
      <c r="G96" s="401" t="str">
        <f>+IF(LEN('OSNOVNA PLAČA'!B96)&gt;0,'LETNO OBVESTILO'!V102,"")</f>
        <v>87   A87</v>
      </c>
      <c r="H96" s="402"/>
      <c r="I96" s="403">
        <f ca="1">IF(LEN('10-12'!B102)&gt;0,'10-12'!K102,"")</f>
        <v>0</v>
      </c>
      <c r="J96" s="404"/>
    </row>
    <row r="97" spans="7:10" ht="23.25" customHeight="1" x14ac:dyDescent="0.25">
      <c r="G97" s="401" t="str">
        <f>+IF(LEN('OSNOVNA PLAČA'!B97)&gt;0,'LETNO OBVESTILO'!V103,"")</f>
        <v>88   A88</v>
      </c>
      <c r="H97" s="402"/>
      <c r="I97" s="403">
        <f ca="1">IF(LEN('10-12'!B103)&gt;0,'10-12'!K103,"")</f>
        <v>0</v>
      </c>
      <c r="J97" s="404"/>
    </row>
    <row r="98" spans="7:10" ht="23.25" customHeight="1" x14ac:dyDescent="0.25">
      <c r="G98" s="401" t="str">
        <f>+IF(LEN('OSNOVNA PLAČA'!B98)&gt;0,'LETNO OBVESTILO'!V104,"")</f>
        <v>89   A89</v>
      </c>
      <c r="H98" s="402"/>
      <c r="I98" s="403">
        <f ca="1">IF(LEN('10-12'!B104)&gt;0,'10-12'!K104,"")</f>
        <v>0</v>
      </c>
      <c r="J98" s="404"/>
    </row>
    <row r="99" spans="7:10" ht="23.25" customHeight="1" x14ac:dyDescent="0.25">
      <c r="G99" s="401" t="str">
        <f>+IF(LEN('OSNOVNA PLAČA'!B99)&gt;0,'LETNO OBVESTILO'!V105,"")</f>
        <v>90   A90</v>
      </c>
      <c r="H99" s="402"/>
      <c r="I99" s="403">
        <f ca="1">IF(LEN('10-12'!B105)&gt;0,'10-12'!K105,"")</f>
        <v>0</v>
      </c>
      <c r="J99" s="404"/>
    </row>
    <row r="100" spans="7:10" ht="23.25" customHeight="1" x14ac:dyDescent="0.25">
      <c r="G100" s="401" t="str">
        <f>+IF(LEN('OSNOVNA PLAČA'!B100)&gt;0,'LETNO OBVESTILO'!V106,"")</f>
        <v>91   A91</v>
      </c>
      <c r="H100" s="402"/>
      <c r="I100" s="403">
        <f ca="1">IF(LEN('10-12'!B106)&gt;0,'10-12'!K106,"")</f>
        <v>0</v>
      </c>
      <c r="J100" s="404"/>
    </row>
    <row r="101" spans="7:10" ht="23.25" customHeight="1" x14ac:dyDescent="0.25">
      <c r="G101" s="401" t="str">
        <f>+IF(LEN('OSNOVNA PLAČA'!B101)&gt;0,'LETNO OBVESTILO'!V107,"")</f>
        <v>92   A92</v>
      </c>
      <c r="H101" s="402"/>
      <c r="I101" s="403">
        <f ca="1">IF(LEN('10-12'!B107)&gt;0,'10-12'!K107,"")</f>
        <v>0</v>
      </c>
      <c r="J101" s="404"/>
    </row>
    <row r="102" spans="7:10" ht="23.25" customHeight="1" x14ac:dyDescent="0.25">
      <c r="G102" s="401" t="str">
        <f>+IF(LEN('OSNOVNA PLAČA'!B102)&gt;0,'LETNO OBVESTILO'!V108,"")</f>
        <v>93   A93</v>
      </c>
      <c r="H102" s="402"/>
      <c r="I102" s="403">
        <f ca="1">IF(LEN('10-12'!B108)&gt;0,'10-12'!K108,"")</f>
        <v>0</v>
      </c>
      <c r="J102" s="404"/>
    </row>
    <row r="103" spans="7:10" ht="23.25" customHeight="1" x14ac:dyDescent="0.25">
      <c r="G103" s="401" t="str">
        <f>+IF(LEN('OSNOVNA PLAČA'!B103)&gt;0,'LETNO OBVESTILO'!V109,"")</f>
        <v>94   A94</v>
      </c>
      <c r="H103" s="402"/>
      <c r="I103" s="403">
        <f ca="1">IF(LEN('10-12'!B109)&gt;0,'10-12'!K109,"")</f>
        <v>0</v>
      </c>
      <c r="J103" s="404"/>
    </row>
    <row r="104" spans="7:10" ht="23.25" customHeight="1" x14ac:dyDescent="0.25">
      <c r="G104" s="401" t="str">
        <f>+IF(LEN('OSNOVNA PLAČA'!B104)&gt;0,'LETNO OBVESTILO'!V110,"")</f>
        <v>95   A95</v>
      </c>
      <c r="H104" s="402"/>
      <c r="I104" s="403">
        <f ca="1">IF(LEN('10-12'!B110)&gt;0,'10-12'!K110,"")</f>
        <v>0</v>
      </c>
      <c r="J104" s="404"/>
    </row>
    <row r="105" spans="7:10" ht="23.25" customHeight="1" x14ac:dyDescent="0.25">
      <c r="G105" s="401" t="str">
        <f>+IF(LEN('OSNOVNA PLAČA'!B105)&gt;0,'LETNO OBVESTILO'!V111,"")</f>
        <v>96   A96</v>
      </c>
      <c r="H105" s="402"/>
      <c r="I105" s="403">
        <f ca="1">IF(LEN('10-12'!B111)&gt;0,'10-12'!K111,"")</f>
        <v>0</v>
      </c>
      <c r="J105" s="404"/>
    </row>
    <row r="106" spans="7:10" ht="23.25" customHeight="1" x14ac:dyDescent="0.25">
      <c r="G106" s="401" t="str">
        <f>+IF(LEN('OSNOVNA PLAČA'!B106)&gt;0,'LETNO OBVESTILO'!V112,"")</f>
        <v>97   A97</v>
      </c>
      <c r="H106" s="402"/>
      <c r="I106" s="403">
        <f ca="1">IF(LEN('10-12'!B112)&gt;0,'10-12'!K112,"")</f>
        <v>0</v>
      </c>
      <c r="J106" s="404"/>
    </row>
    <row r="107" spans="7:10" ht="23.25" customHeight="1" x14ac:dyDescent="0.25">
      <c r="G107" s="401" t="str">
        <f>+IF(LEN('OSNOVNA PLAČA'!B107)&gt;0,'LETNO OBVESTILO'!V113,"")</f>
        <v>98   A98</v>
      </c>
      <c r="H107" s="402"/>
      <c r="I107" s="403">
        <f ca="1">IF(LEN('10-12'!B113)&gt;0,'10-12'!K113,"")</f>
        <v>0</v>
      </c>
      <c r="J107" s="404"/>
    </row>
    <row r="108" spans="7:10" ht="23.25" customHeight="1" x14ac:dyDescent="0.25">
      <c r="G108" s="401" t="str">
        <f>+IF(LEN('OSNOVNA PLAČA'!B108)&gt;0,'LETNO OBVESTILO'!V114,"")</f>
        <v>99   A99</v>
      </c>
      <c r="H108" s="402"/>
      <c r="I108" s="403">
        <f ca="1">IF(LEN('10-12'!B114)&gt;0,'10-12'!K114,"")</f>
        <v>0</v>
      </c>
      <c r="J108" s="404"/>
    </row>
    <row r="109" spans="7:10" ht="23.25" customHeight="1" x14ac:dyDescent="0.25">
      <c r="G109" s="401" t="str">
        <f>+IF(LEN('OSNOVNA PLAČA'!B109)&gt;0,'LETNO OBVESTILO'!V115,"")</f>
        <v>100   A100</v>
      </c>
      <c r="H109" s="402"/>
      <c r="I109" s="403">
        <f ca="1">IF(LEN('10-12'!B115)&gt;0,'10-12'!K115,"")</f>
        <v>0</v>
      </c>
      <c r="J109" s="404"/>
    </row>
    <row r="110" spans="7:10" ht="23.25" customHeight="1" x14ac:dyDescent="0.25">
      <c r="G110" s="401" t="str">
        <f>+IF(LEN('OSNOVNA PLAČA'!B110)&gt;0,'LETNO OBVESTILO'!V116,"")</f>
        <v>101   A101</v>
      </c>
      <c r="H110" s="402"/>
      <c r="I110" s="403">
        <f ca="1">IF(LEN('10-12'!B116)&gt;0,'10-12'!K116,"")</f>
        <v>0</v>
      </c>
      <c r="J110" s="404"/>
    </row>
    <row r="111" spans="7:10" ht="23.25" customHeight="1" x14ac:dyDescent="0.25">
      <c r="G111" s="401" t="str">
        <f>+IF(LEN('OSNOVNA PLAČA'!B111)&gt;0,'LETNO OBVESTILO'!V117,"")</f>
        <v>102   A102</v>
      </c>
      <c r="H111" s="402"/>
      <c r="I111" s="403">
        <f ca="1">IF(LEN('10-12'!B117)&gt;0,'10-12'!K117,"")</f>
        <v>0</v>
      </c>
      <c r="J111" s="404"/>
    </row>
    <row r="112" spans="7:10" ht="23.25" customHeight="1" x14ac:dyDescent="0.25">
      <c r="G112" s="401" t="str">
        <f>+IF(LEN('OSNOVNA PLAČA'!B112)&gt;0,'LETNO OBVESTILO'!V118,"")</f>
        <v>103   A103</v>
      </c>
      <c r="H112" s="402"/>
      <c r="I112" s="403">
        <f ca="1">IF(LEN('10-12'!B118)&gt;0,'10-12'!K118,"")</f>
        <v>0</v>
      </c>
      <c r="J112" s="404"/>
    </row>
    <row r="113" spans="7:10" ht="23.25" customHeight="1" x14ac:dyDescent="0.25">
      <c r="G113" s="401" t="str">
        <f>+IF(LEN('OSNOVNA PLAČA'!B113)&gt;0,'LETNO OBVESTILO'!V119,"")</f>
        <v>104   A104</v>
      </c>
      <c r="H113" s="402"/>
      <c r="I113" s="403">
        <f ca="1">IF(LEN('10-12'!B119)&gt;0,'10-12'!K119,"")</f>
        <v>0</v>
      </c>
      <c r="J113" s="404"/>
    </row>
    <row r="114" spans="7:10" ht="23.25" customHeight="1" x14ac:dyDescent="0.25">
      <c r="G114" s="401" t="str">
        <f>+IF(LEN('OSNOVNA PLAČA'!B114)&gt;0,'LETNO OBVESTILO'!V120,"")</f>
        <v>105   A105</v>
      </c>
      <c r="H114" s="402"/>
      <c r="I114" s="403">
        <f ca="1">IF(LEN('10-12'!B120)&gt;0,'10-12'!K120,"")</f>
        <v>0</v>
      </c>
      <c r="J114" s="404"/>
    </row>
    <row r="115" spans="7:10" ht="23.25" customHeight="1" x14ac:dyDescent="0.25">
      <c r="G115" s="401" t="str">
        <f>+IF(LEN('OSNOVNA PLAČA'!B115)&gt;0,'LETNO OBVESTILO'!V121,"")</f>
        <v>106   A106</v>
      </c>
      <c r="H115" s="402"/>
      <c r="I115" s="403">
        <f ca="1">IF(LEN('10-12'!B121)&gt;0,'10-12'!K121,"")</f>
        <v>0</v>
      </c>
      <c r="J115" s="404"/>
    </row>
    <row r="116" spans="7:10" ht="23.25" customHeight="1" x14ac:dyDescent="0.25">
      <c r="G116" s="401" t="str">
        <f>+IF(LEN('OSNOVNA PLAČA'!B116)&gt;0,'LETNO OBVESTILO'!V122,"")</f>
        <v>107   A107</v>
      </c>
      <c r="H116" s="402"/>
      <c r="I116" s="403">
        <f ca="1">IF(LEN('10-12'!B122)&gt;0,'10-12'!K122,"")</f>
        <v>0</v>
      </c>
      <c r="J116" s="404"/>
    </row>
    <row r="117" spans="7:10" ht="23.25" customHeight="1" x14ac:dyDescent="0.25">
      <c r="G117" s="401" t="str">
        <f>+IF(LEN('OSNOVNA PLAČA'!B117)&gt;0,'LETNO OBVESTILO'!V123,"")</f>
        <v>108   A108</v>
      </c>
      <c r="H117" s="402"/>
      <c r="I117" s="403">
        <f ca="1">IF(LEN('10-12'!B123)&gt;0,'10-12'!K123,"")</f>
        <v>0</v>
      </c>
      <c r="J117" s="404"/>
    </row>
    <row r="118" spans="7:10" ht="23.25" customHeight="1" x14ac:dyDescent="0.25">
      <c r="G118" s="401" t="str">
        <f>+IF(LEN('OSNOVNA PLAČA'!B118)&gt;0,'LETNO OBVESTILO'!V124,"")</f>
        <v>109   A109</v>
      </c>
      <c r="H118" s="402"/>
      <c r="I118" s="403">
        <f ca="1">IF(LEN('10-12'!B124)&gt;0,'10-12'!K124,"")</f>
        <v>0</v>
      </c>
      <c r="J118" s="404"/>
    </row>
    <row r="119" spans="7:10" ht="23.25" customHeight="1" x14ac:dyDescent="0.25">
      <c r="G119" s="401" t="str">
        <f>+IF(LEN('OSNOVNA PLAČA'!B119)&gt;0,'LETNO OBVESTILO'!V125,"")</f>
        <v>110   A110</v>
      </c>
      <c r="H119" s="402"/>
      <c r="I119" s="403">
        <f ca="1">IF(LEN('10-12'!B125)&gt;0,'10-12'!K125,"")</f>
        <v>0</v>
      </c>
      <c r="J119" s="404"/>
    </row>
    <row r="120" spans="7:10" ht="23.25" customHeight="1" x14ac:dyDescent="0.25">
      <c r="G120" s="401" t="str">
        <f>+IF(LEN('OSNOVNA PLAČA'!B120)&gt;0,'LETNO OBVESTILO'!V126,"")</f>
        <v>111   A111</v>
      </c>
      <c r="H120" s="402"/>
      <c r="I120" s="403">
        <f ca="1">IF(LEN('10-12'!B126)&gt;0,'10-12'!K126,"")</f>
        <v>0</v>
      </c>
      <c r="J120" s="404"/>
    </row>
    <row r="121" spans="7:10" ht="23.25" customHeight="1" x14ac:dyDescent="0.25">
      <c r="G121" s="401" t="str">
        <f>+IF(LEN('OSNOVNA PLAČA'!B121)&gt;0,'LETNO OBVESTILO'!V127,"")</f>
        <v>112   A112</v>
      </c>
      <c r="H121" s="402"/>
      <c r="I121" s="403">
        <f ca="1">IF(LEN('10-12'!B127)&gt;0,'10-12'!K127,"")</f>
        <v>0</v>
      </c>
      <c r="J121" s="404"/>
    </row>
    <row r="122" spans="7:10" ht="23.25" customHeight="1" x14ac:dyDescent="0.25">
      <c r="G122" s="401" t="str">
        <f>+IF(LEN('OSNOVNA PLAČA'!B122)&gt;0,'LETNO OBVESTILO'!V128,"")</f>
        <v>113   A113</v>
      </c>
      <c r="H122" s="402"/>
      <c r="I122" s="403">
        <f ca="1">IF(LEN('10-12'!B128)&gt;0,'10-12'!K128,"")</f>
        <v>0</v>
      </c>
      <c r="J122" s="404"/>
    </row>
    <row r="123" spans="7:10" ht="23.25" customHeight="1" x14ac:dyDescent="0.25">
      <c r="G123" s="401" t="str">
        <f>+IF(LEN('OSNOVNA PLAČA'!B123)&gt;0,'LETNO OBVESTILO'!V129,"")</f>
        <v>114   A114</v>
      </c>
      <c r="H123" s="402"/>
      <c r="I123" s="403">
        <f ca="1">IF(LEN('10-12'!B129)&gt;0,'10-12'!K129,"")</f>
        <v>0</v>
      </c>
      <c r="J123" s="404"/>
    </row>
    <row r="124" spans="7:10" ht="23.25" customHeight="1" x14ac:dyDescent="0.25">
      <c r="G124" s="401" t="str">
        <f>+IF(LEN('OSNOVNA PLAČA'!B124)&gt;0,'LETNO OBVESTILO'!V130,"")</f>
        <v>115   A115</v>
      </c>
      <c r="H124" s="402"/>
      <c r="I124" s="403">
        <f ca="1">IF(LEN('10-12'!B130)&gt;0,'10-12'!K130,"")</f>
        <v>0</v>
      </c>
      <c r="J124" s="404"/>
    </row>
    <row r="125" spans="7:10" ht="23.25" customHeight="1" x14ac:dyDescent="0.25">
      <c r="G125" s="401" t="str">
        <f>+IF(LEN('OSNOVNA PLAČA'!B125)&gt;0,'LETNO OBVESTILO'!V131,"")</f>
        <v>116   A116</v>
      </c>
      <c r="H125" s="402"/>
      <c r="I125" s="403">
        <f ca="1">IF(LEN('10-12'!B131)&gt;0,'10-12'!K131,"")</f>
        <v>0</v>
      </c>
      <c r="J125" s="404"/>
    </row>
    <row r="126" spans="7:10" ht="23.25" customHeight="1" x14ac:dyDescent="0.25">
      <c r="G126" s="401" t="str">
        <f>+IF(LEN('OSNOVNA PLAČA'!B126)&gt;0,'LETNO OBVESTILO'!V132,"")</f>
        <v>117   A117</v>
      </c>
      <c r="H126" s="402"/>
      <c r="I126" s="403">
        <f ca="1">IF(LEN('10-12'!B132)&gt;0,'10-12'!K132,"")</f>
        <v>0</v>
      </c>
      <c r="J126" s="404"/>
    </row>
    <row r="127" spans="7:10" ht="23.25" customHeight="1" x14ac:dyDescent="0.25">
      <c r="G127" s="401" t="str">
        <f>+IF(LEN('OSNOVNA PLAČA'!B127)&gt;0,'LETNO OBVESTILO'!V133,"")</f>
        <v>118   A118</v>
      </c>
      <c r="H127" s="402"/>
      <c r="I127" s="403">
        <f ca="1">IF(LEN('10-12'!B133)&gt;0,'10-12'!K133,"")</f>
        <v>0</v>
      </c>
      <c r="J127" s="404"/>
    </row>
    <row r="128" spans="7:10" ht="23.25" customHeight="1" x14ac:dyDescent="0.25">
      <c r="G128" s="401" t="str">
        <f>+IF(LEN('OSNOVNA PLAČA'!B128)&gt;0,'LETNO OBVESTILO'!V134,"")</f>
        <v>119   A119</v>
      </c>
      <c r="H128" s="402"/>
      <c r="I128" s="403">
        <f ca="1">IF(LEN('10-12'!B134)&gt;0,'10-12'!K134,"")</f>
        <v>0</v>
      </c>
      <c r="J128" s="404"/>
    </row>
    <row r="129" spans="7:10" ht="23.25" customHeight="1" x14ac:dyDescent="0.25">
      <c r="G129" s="401" t="str">
        <f>+IF(LEN('OSNOVNA PLAČA'!B129)&gt;0,'LETNO OBVESTILO'!V135,"")</f>
        <v>120   A120</v>
      </c>
      <c r="H129" s="402"/>
      <c r="I129" s="403">
        <f ca="1">IF(LEN('10-12'!B135)&gt;0,'10-12'!K135,"")</f>
        <v>0</v>
      </c>
      <c r="J129" s="404"/>
    </row>
    <row r="130" spans="7:10" ht="23.25" customHeight="1" x14ac:dyDescent="0.25">
      <c r="G130" s="401" t="str">
        <f>+IF(LEN('OSNOVNA PLAČA'!B130)&gt;0,'LETNO OBVESTILO'!V136,"")</f>
        <v>121   A121</v>
      </c>
      <c r="H130" s="402"/>
      <c r="I130" s="403">
        <f ca="1">IF(LEN('10-12'!B136)&gt;0,'10-12'!K136,"")</f>
        <v>0</v>
      </c>
      <c r="J130" s="404"/>
    </row>
    <row r="131" spans="7:10" ht="23.25" customHeight="1" x14ac:dyDescent="0.25">
      <c r="G131" s="401" t="str">
        <f>+IF(LEN('OSNOVNA PLAČA'!B131)&gt;0,'LETNO OBVESTILO'!V137,"")</f>
        <v>122   A122</v>
      </c>
      <c r="H131" s="402"/>
      <c r="I131" s="403">
        <f ca="1">IF(LEN('10-12'!B137)&gt;0,'10-12'!K137,"")</f>
        <v>0</v>
      </c>
      <c r="J131" s="404"/>
    </row>
    <row r="132" spans="7:10" ht="23.25" customHeight="1" x14ac:dyDescent="0.25">
      <c r="G132" s="401" t="str">
        <f>+IF(LEN('OSNOVNA PLAČA'!B132)&gt;0,'LETNO OBVESTILO'!V138,"")</f>
        <v>123   A123</v>
      </c>
      <c r="H132" s="402"/>
      <c r="I132" s="403">
        <f ca="1">IF(LEN('10-12'!B138)&gt;0,'10-12'!K138,"")</f>
        <v>0</v>
      </c>
      <c r="J132" s="404"/>
    </row>
    <row r="133" spans="7:10" ht="23.25" customHeight="1" x14ac:dyDescent="0.25">
      <c r="G133" s="401" t="str">
        <f>+IF(LEN('OSNOVNA PLAČA'!B133)&gt;0,'LETNO OBVESTILO'!V139,"")</f>
        <v>124   A124</v>
      </c>
      <c r="H133" s="402"/>
      <c r="I133" s="403">
        <f ca="1">IF(LEN('10-12'!B139)&gt;0,'10-12'!K139,"")</f>
        <v>0</v>
      </c>
      <c r="J133" s="404"/>
    </row>
    <row r="134" spans="7:10" ht="23.25" customHeight="1" x14ac:dyDescent="0.25">
      <c r="G134" s="401" t="str">
        <f>+IF(LEN('OSNOVNA PLAČA'!B134)&gt;0,'LETNO OBVESTILO'!V140,"")</f>
        <v>125   A125</v>
      </c>
      <c r="H134" s="402"/>
      <c r="I134" s="403">
        <f ca="1">IF(LEN('10-12'!B140)&gt;0,'10-12'!K140,"")</f>
        <v>0</v>
      </c>
      <c r="J134" s="404"/>
    </row>
    <row r="135" spans="7:10" ht="23.25" customHeight="1" x14ac:dyDescent="0.25">
      <c r="G135" s="401" t="str">
        <f>+IF(LEN('OSNOVNA PLAČA'!B135)&gt;0,'LETNO OBVESTILO'!V141,"")</f>
        <v>126   A126</v>
      </c>
      <c r="H135" s="402"/>
      <c r="I135" s="403">
        <f ca="1">IF(LEN('10-12'!B141)&gt;0,'10-12'!K141,"")</f>
        <v>0</v>
      </c>
      <c r="J135" s="404"/>
    </row>
    <row r="136" spans="7:10" ht="23.25" customHeight="1" x14ac:dyDescent="0.25">
      <c r="G136" s="401" t="str">
        <f>+IF(LEN('OSNOVNA PLAČA'!B136)&gt;0,'LETNO OBVESTILO'!V142,"")</f>
        <v>127   A127</v>
      </c>
      <c r="H136" s="402"/>
      <c r="I136" s="403">
        <f ca="1">IF(LEN('10-12'!B142)&gt;0,'10-12'!K142,"")</f>
        <v>0</v>
      </c>
      <c r="J136" s="404"/>
    </row>
    <row r="137" spans="7:10" ht="23.25" customHeight="1" x14ac:dyDescent="0.25">
      <c r="G137" s="401" t="str">
        <f>+IF(LEN('OSNOVNA PLAČA'!B137)&gt;0,'LETNO OBVESTILO'!V143,"")</f>
        <v>128   A128</v>
      </c>
      <c r="H137" s="402"/>
      <c r="I137" s="403">
        <f ca="1">IF(LEN('10-12'!B143)&gt;0,'10-12'!K143,"")</f>
        <v>0</v>
      </c>
      <c r="J137" s="404"/>
    </row>
    <row r="138" spans="7:10" ht="23.25" customHeight="1" x14ac:dyDescent="0.25">
      <c r="G138" s="401" t="str">
        <f>+IF(LEN('OSNOVNA PLAČA'!B138)&gt;0,'LETNO OBVESTILO'!V144,"")</f>
        <v>129   A129</v>
      </c>
      <c r="H138" s="402"/>
      <c r="I138" s="403">
        <f ca="1">IF(LEN('10-12'!B144)&gt;0,'10-12'!K144,"")</f>
        <v>0</v>
      </c>
      <c r="J138" s="404"/>
    </row>
    <row r="139" spans="7:10" ht="23.25" customHeight="1" x14ac:dyDescent="0.25">
      <c r="G139" s="401" t="str">
        <f>+IF(LEN('OSNOVNA PLAČA'!B139)&gt;0,'LETNO OBVESTILO'!V145,"")</f>
        <v>130   A130</v>
      </c>
      <c r="H139" s="402"/>
      <c r="I139" s="403">
        <f ca="1">IF(LEN('10-12'!B145)&gt;0,'10-12'!K145,"")</f>
        <v>0</v>
      </c>
      <c r="J139" s="404"/>
    </row>
    <row r="140" spans="7:10" ht="23.25" customHeight="1" x14ac:dyDescent="0.25">
      <c r="G140" s="401" t="str">
        <f>+IF(LEN('OSNOVNA PLAČA'!B140)&gt;0,'LETNO OBVESTILO'!V146,"")</f>
        <v>131   A131</v>
      </c>
      <c r="H140" s="402"/>
      <c r="I140" s="403">
        <f ca="1">IF(LEN('10-12'!B146)&gt;0,'10-12'!K146,"")</f>
        <v>0</v>
      </c>
      <c r="J140" s="404"/>
    </row>
    <row r="141" spans="7:10" ht="23.25" customHeight="1" x14ac:dyDescent="0.25">
      <c r="G141" s="401" t="str">
        <f>+IF(LEN('OSNOVNA PLAČA'!B141)&gt;0,'LETNO OBVESTILO'!V147,"")</f>
        <v>132   A132</v>
      </c>
      <c r="H141" s="402"/>
      <c r="I141" s="403">
        <f ca="1">IF(LEN('10-12'!B147)&gt;0,'10-12'!K147,"")</f>
        <v>0</v>
      </c>
      <c r="J141" s="404"/>
    </row>
    <row r="142" spans="7:10" ht="23.25" customHeight="1" x14ac:dyDescent="0.25">
      <c r="G142" s="401" t="str">
        <f>+IF(LEN('OSNOVNA PLAČA'!B142)&gt;0,'LETNO OBVESTILO'!V148,"")</f>
        <v>133   A133</v>
      </c>
      <c r="H142" s="402"/>
      <c r="I142" s="403">
        <f ca="1">IF(LEN('10-12'!B148)&gt;0,'10-12'!K148,"")</f>
        <v>0</v>
      </c>
      <c r="J142" s="404"/>
    </row>
    <row r="143" spans="7:10" ht="23.25" customHeight="1" x14ac:dyDescent="0.25">
      <c r="G143" s="401" t="str">
        <f>+IF(LEN('OSNOVNA PLAČA'!B143)&gt;0,'LETNO OBVESTILO'!V149,"")</f>
        <v>134   A134</v>
      </c>
      <c r="H143" s="402"/>
      <c r="I143" s="403">
        <f ca="1">IF(LEN('10-12'!B149)&gt;0,'10-12'!K149,"")</f>
        <v>0</v>
      </c>
      <c r="J143" s="404"/>
    </row>
    <row r="144" spans="7:10" ht="23.25" customHeight="1" x14ac:dyDescent="0.25">
      <c r="G144" s="401" t="str">
        <f>+IF(LEN('OSNOVNA PLAČA'!B144)&gt;0,'LETNO OBVESTILO'!V150,"")</f>
        <v>135   A135</v>
      </c>
      <c r="H144" s="402"/>
      <c r="I144" s="403">
        <f ca="1">IF(LEN('10-12'!B150)&gt;0,'10-12'!K150,"")</f>
        <v>0</v>
      </c>
      <c r="J144" s="404"/>
    </row>
    <row r="145" spans="7:10" ht="23.25" customHeight="1" x14ac:dyDescent="0.25">
      <c r="G145" s="401" t="str">
        <f>+IF(LEN('OSNOVNA PLAČA'!B145)&gt;0,'LETNO OBVESTILO'!V151,"")</f>
        <v>136   A136</v>
      </c>
      <c r="H145" s="402"/>
      <c r="I145" s="403">
        <f ca="1">IF(LEN('10-12'!B151)&gt;0,'10-12'!K151,"")</f>
        <v>0</v>
      </c>
      <c r="J145" s="404"/>
    </row>
    <row r="146" spans="7:10" ht="23.25" customHeight="1" x14ac:dyDescent="0.25">
      <c r="G146" s="401" t="str">
        <f>+IF(LEN('OSNOVNA PLAČA'!B146)&gt;0,'LETNO OBVESTILO'!V152,"")</f>
        <v>137   A137</v>
      </c>
      <c r="H146" s="402"/>
      <c r="I146" s="403">
        <f ca="1">IF(LEN('10-12'!B152)&gt;0,'10-12'!K152,"")</f>
        <v>0</v>
      </c>
      <c r="J146" s="404"/>
    </row>
    <row r="147" spans="7:10" ht="23.25" customHeight="1" x14ac:dyDescent="0.25">
      <c r="G147" s="401" t="str">
        <f>+IF(LEN('OSNOVNA PLAČA'!B147)&gt;0,'LETNO OBVESTILO'!V153,"")</f>
        <v>138   A138</v>
      </c>
      <c r="H147" s="402"/>
      <c r="I147" s="403">
        <f ca="1">IF(LEN('10-12'!B153)&gt;0,'10-12'!K153,"")</f>
        <v>0</v>
      </c>
      <c r="J147" s="404"/>
    </row>
    <row r="148" spans="7:10" ht="23.25" customHeight="1" x14ac:dyDescent="0.25">
      <c r="G148" s="401" t="str">
        <f>+IF(LEN('OSNOVNA PLAČA'!B148)&gt;0,'LETNO OBVESTILO'!V154,"")</f>
        <v>139   A139</v>
      </c>
      <c r="H148" s="402"/>
      <c r="I148" s="403">
        <f ca="1">IF(LEN('10-12'!B154)&gt;0,'10-12'!K154,"")</f>
        <v>0</v>
      </c>
      <c r="J148" s="404"/>
    </row>
    <row r="149" spans="7:10" ht="23.25" customHeight="1" x14ac:dyDescent="0.25">
      <c r="G149" s="401" t="str">
        <f>+IF(LEN('OSNOVNA PLAČA'!B149)&gt;0,'LETNO OBVESTILO'!V155,"")</f>
        <v>140   A140</v>
      </c>
      <c r="H149" s="402"/>
      <c r="I149" s="403">
        <f ca="1">IF(LEN('10-12'!B155)&gt;0,'10-12'!K155,"")</f>
        <v>0</v>
      </c>
      <c r="J149" s="404"/>
    </row>
    <row r="150" spans="7:10" ht="23.25" customHeight="1" x14ac:dyDescent="0.25">
      <c r="G150" s="401" t="str">
        <f>+IF(LEN('OSNOVNA PLAČA'!B150)&gt;0,'LETNO OBVESTILO'!V156,"")</f>
        <v>141   A141</v>
      </c>
      <c r="H150" s="402"/>
      <c r="I150" s="403">
        <f ca="1">IF(LEN('10-12'!B156)&gt;0,'10-12'!K156,"")</f>
        <v>0</v>
      </c>
      <c r="J150" s="404"/>
    </row>
    <row r="151" spans="7:10" ht="23.25" customHeight="1" x14ac:dyDescent="0.25">
      <c r="G151" s="401" t="str">
        <f>+IF(LEN('OSNOVNA PLAČA'!B151)&gt;0,'LETNO OBVESTILO'!V157,"")</f>
        <v>142   A142</v>
      </c>
      <c r="H151" s="402"/>
      <c r="I151" s="403">
        <f ca="1">IF(LEN('10-12'!B157)&gt;0,'10-12'!K157,"")</f>
        <v>0</v>
      </c>
      <c r="J151" s="404"/>
    </row>
    <row r="152" spans="7:10" ht="23.25" customHeight="1" x14ac:dyDescent="0.25">
      <c r="G152" s="401" t="str">
        <f>+IF(LEN('OSNOVNA PLAČA'!B152)&gt;0,'LETNO OBVESTILO'!V158,"")</f>
        <v>143   A143</v>
      </c>
      <c r="H152" s="402"/>
      <c r="I152" s="403">
        <f ca="1">IF(LEN('10-12'!B158)&gt;0,'10-12'!K158,"")</f>
        <v>0</v>
      </c>
      <c r="J152" s="404"/>
    </row>
    <row r="153" spans="7:10" ht="23.25" customHeight="1" x14ac:dyDescent="0.25">
      <c r="G153" s="401" t="str">
        <f>+IF(LEN('OSNOVNA PLAČA'!B153)&gt;0,'LETNO OBVESTILO'!V159,"")</f>
        <v>144   A144</v>
      </c>
      <c r="H153" s="402"/>
      <c r="I153" s="403">
        <f ca="1">IF(LEN('10-12'!B159)&gt;0,'10-12'!K159,"")</f>
        <v>0</v>
      </c>
      <c r="J153" s="404"/>
    </row>
    <row r="154" spans="7:10" ht="23.25" customHeight="1" x14ac:dyDescent="0.25">
      <c r="G154" s="401" t="str">
        <f>+IF(LEN('OSNOVNA PLAČA'!B154)&gt;0,'LETNO OBVESTILO'!V160,"")</f>
        <v>145   A145</v>
      </c>
      <c r="H154" s="402"/>
      <c r="I154" s="403">
        <f ca="1">IF(LEN('10-12'!B160)&gt;0,'10-12'!K160,"")</f>
        <v>0</v>
      </c>
      <c r="J154" s="404"/>
    </row>
    <row r="155" spans="7:10" ht="23.25" customHeight="1" x14ac:dyDescent="0.25">
      <c r="G155" s="401" t="str">
        <f>+IF(LEN('OSNOVNA PLAČA'!B155)&gt;0,'LETNO OBVESTILO'!V161,"")</f>
        <v>146   A146</v>
      </c>
      <c r="H155" s="402"/>
      <c r="I155" s="403">
        <f ca="1">IF(LEN('10-12'!B161)&gt;0,'10-12'!K161,"")</f>
        <v>0</v>
      </c>
      <c r="J155" s="404"/>
    </row>
    <row r="156" spans="7:10" ht="23.25" customHeight="1" x14ac:dyDescent="0.25">
      <c r="G156" s="401" t="str">
        <f>+IF(LEN('OSNOVNA PLAČA'!B156)&gt;0,'LETNO OBVESTILO'!V162,"")</f>
        <v>147   A147</v>
      </c>
      <c r="H156" s="402"/>
      <c r="I156" s="403">
        <f ca="1">IF(LEN('10-12'!B162)&gt;0,'10-12'!K162,"")</f>
        <v>0</v>
      </c>
      <c r="J156" s="404"/>
    </row>
    <row r="157" spans="7:10" ht="23.25" customHeight="1" x14ac:dyDescent="0.25">
      <c r="G157" s="401" t="str">
        <f>+IF(LEN('OSNOVNA PLAČA'!B157)&gt;0,'LETNO OBVESTILO'!V163,"")</f>
        <v>148   A148</v>
      </c>
      <c r="H157" s="402"/>
      <c r="I157" s="403">
        <f ca="1">IF(LEN('10-12'!B163)&gt;0,'10-12'!K163,"")</f>
        <v>0</v>
      </c>
      <c r="J157" s="404"/>
    </row>
    <row r="158" spans="7:10" ht="23.25" customHeight="1" x14ac:dyDescent="0.25">
      <c r="G158" s="401" t="str">
        <f>+IF(LEN('OSNOVNA PLAČA'!B158)&gt;0,'LETNO OBVESTILO'!V164,"")</f>
        <v>149   A149</v>
      </c>
      <c r="H158" s="402"/>
      <c r="I158" s="403">
        <f ca="1">IF(LEN('10-12'!B164)&gt;0,'10-12'!K164,"")</f>
        <v>0</v>
      </c>
      <c r="J158" s="404"/>
    </row>
    <row r="159" spans="7:10" ht="23.25" customHeight="1" x14ac:dyDescent="0.25">
      <c r="G159" s="401" t="str">
        <f>+IF(LEN('OSNOVNA PLAČA'!B159)&gt;0,'LETNO OBVESTILO'!V165,"")</f>
        <v>150   A150</v>
      </c>
      <c r="H159" s="402"/>
      <c r="I159" s="403">
        <f ca="1">IF(LEN('10-12'!B165)&gt;0,'10-12'!K165,"")</f>
        <v>0</v>
      </c>
      <c r="J159" s="404"/>
    </row>
    <row r="160" spans="7:10" ht="23.25" customHeight="1" x14ac:dyDescent="0.25">
      <c r="G160" s="401" t="str">
        <f>+IF(LEN('OSNOVNA PLAČA'!B160)&gt;0,'LETNO OBVESTILO'!V166,"")</f>
        <v>151   A151</v>
      </c>
      <c r="H160" s="402"/>
      <c r="I160" s="403">
        <f ca="1">IF(LEN('10-12'!B166)&gt;0,'10-12'!K166,"")</f>
        <v>0</v>
      </c>
      <c r="J160" s="404"/>
    </row>
    <row r="161" spans="7:10" ht="23.25" customHeight="1" x14ac:dyDescent="0.25">
      <c r="G161" s="401" t="str">
        <f>+IF(LEN('OSNOVNA PLAČA'!B161)&gt;0,'LETNO OBVESTILO'!V167,"")</f>
        <v>152   A152</v>
      </c>
      <c r="H161" s="402"/>
      <c r="I161" s="403">
        <f ca="1">IF(LEN('10-12'!B167)&gt;0,'10-12'!K167,"")</f>
        <v>0</v>
      </c>
      <c r="J161" s="404"/>
    </row>
    <row r="162" spans="7:10" ht="23.25" customHeight="1" x14ac:dyDescent="0.25">
      <c r="G162" s="401" t="str">
        <f>+IF(LEN('OSNOVNA PLAČA'!B162)&gt;0,'LETNO OBVESTILO'!V168,"")</f>
        <v>153   A153</v>
      </c>
      <c r="H162" s="402"/>
      <c r="I162" s="403">
        <f ca="1">IF(LEN('10-12'!B168)&gt;0,'10-12'!K168,"")</f>
        <v>0</v>
      </c>
      <c r="J162" s="404"/>
    </row>
    <row r="163" spans="7:10" ht="23.25" customHeight="1" x14ac:dyDescent="0.25">
      <c r="G163" s="401" t="str">
        <f>+IF(LEN('OSNOVNA PLAČA'!B163)&gt;0,'LETNO OBVESTILO'!V169,"")</f>
        <v>154   A154</v>
      </c>
      <c r="H163" s="402"/>
      <c r="I163" s="403">
        <f ca="1">IF(LEN('10-12'!B169)&gt;0,'10-12'!K169,"")</f>
        <v>0</v>
      </c>
      <c r="J163" s="404"/>
    </row>
    <row r="164" spans="7:10" ht="23.25" customHeight="1" x14ac:dyDescent="0.25">
      <c r="G164" s="401" t="str">
        <f>+IF(LEN('OSNOVNA PLAČA'!B164)&gt;0,'LETNO OBVESTILO'!V170,"")</f>
        <v>155   A155</v>
      </c>
      <c r="H164" s="402"/>
      <c r="I164" s="403">
        <f ca="1">IF(LEN('10-12'!B170)&gt;0,'10-12'!K170,"")</f>
        <v>0</v>
      </c>
      <c r="J164" s="404"/>
    </row>
    <row r="165" spans="7:10" ht="23.25" customHeight="1" x14ac:dyDescent="0.25">
      <c r="G165" s="401" t="str">
        <f>+IF(LEN('OSNOVNA PLAČA'!B165)&gt;0,'LETNO OBVESTILO'!V171,"")</f>
        <v>156   A156</v>
      </c>
      <c r="H165" s="402"/>
      <c r="I165" s="403">
        <f ca="1">IF(LEN('10-12'!B171)&gt;0,'10-12'!K171,"")</f>
        <v>0</v>
      </c>
      <c r="J165" s="404"/>
    </row>
    <row r="166" spans="7:10" ht="23.25" customHeight="1" x14ac:dyDescent="0.25">
      <c r="G166" s="401" t="str">
        <f>+IF(LEN('OSNOVNA PLAČA'!B166)&gt;0,'LETNO OBVESTILO'!V172,"")</f>
        <v>157   A157</v>
      </c>
      <c r="H166" s="402"/>
      <c r="I166" s="403">
        <f ca="1">IF(LEN('10-12'!B172)&gt;0,'10-12'!K172,"")</f>
        <v>0</v>
      </c>
      <c r="J166" s="404"/>
    </row>
    <row r="167" spans="7:10" ht="23.25" customHeight="1" x14ac:dyDescent="0.25">
      <c r="G167" s="401" t="str">
        <f>+IF(LEN('OSNOVNA PLAČA'!B167)&gt;0,'LETNO OBVESTILO'!V173,"")</f>
        <v>158   A158</v>
      </c>
      <c r="H167" s="402"/>
      <c r="I167" s="403">
        <f ca="1">IF(LEN('10-12'!B173)&gt;0,'10-12'!K173,"")</f>
        <v>0</v>
      </c>
      <c r="J167" s="404"/>
    </row>
    <row r="168" spans="7:10" ht="23.25" customHeight="1" x14ac:dyDescent="0.25">
      <c r="G168" s="401" t="str">
        <f>+IF(LEN('OSNOVNA PLAČA'!B168)&gt;0,'LETNO OBVESTILO'!V174,"")</f>
        <v>159   A159</v>
      </c>
      <c r="H168" s="402"/>
      <c r="I168" s="403">
        <f ca="1">IF(LEN('10-12'!B174)&gt;0,'10-12'!K174,"")</f>
        <v>0</v>
      </c>
      <c r="J168" s="404"/>
    </row>
    <row r="169" spans="7:10" ht="23.25" customHeight="1" x14ac:dyDescent="0.25">
      <c r="G169" s="401" t="str">
        <f>+IF(LEN('OSNOVNA PLAČA'!B169)&gt;0,'LETNO OBVESTILO'!V175,"")</f>
        <v>160   A160</v>
      </c>
      <c r="H169" s="402"/>
      <c r="I169" s="403">
        <f ca="1">IF(LEN('10-12'!B175)&gt;0,'10-12'!K175,"")</f>
        <v>0</v>
      </c>
      <c r="J169" s="404"/>
    </row>
    <row r="170" spans="7:10" ht="23.25" customHeight="1" x14ac:dyDescent="0.25">
      <c r="G170" s="401" t="str">
        <f>+IF(LEN('OSNOVNA PLAČA'!B170)&gt;0,'LETNO OBVESTILO'!V176,"")</f>
        <v>161   A161</v>
      </c>
      <c r="H170" s="402"/>
      <c r="I170" s="403">
        <f ca="1">IF(LEN('10-12'!B176)&gt;0,'10-12'!K176,"")</f>
        <v>0</v>
      </c>
      <c r="J170" s="404"/>
    </row>
    <row r="171" spans="7:10" ht="23.25" customHeight="1" x14ac:dyDescent="0.25">
      <c r="G171" s="401" t="str">
        <f>+IF(LEN('OSNOVNA PLAČA'!B171)&gt;0,'LETNO OBVESTILO'!V177,"")</f>
        <v>162   A162</v>
      </c>
      <c r="H171" s="402"/>
      <c r="I171" s="403">
        <f ca="1">IF(LEN('10-12'!B177)&gt;0,'10-12'!K177,"")</f>
        <v>0</v>
      </c>
      <c r="J171" s="404"/>
    </row>
    <row r="172" spans="7:10" ht="23.25" customHeight="1" x14ac:dyDescent="0.25">
      <c r="G172" s="401" t="str">
        <f>+IF(LEN('OSNOVNA PLAČA'!B172)&gt;0,'LETNO OBVESTILO'!V178,"")</f>
        <v>163   A163</v>
      </c>
      <c r="H172" s="402"/>
      <c r="I172" s="403">
        <f ca="1">IF(LEN('10-12'!B178)&gt;0,'10-12'!K178,"")</f>
        <v>0</v>
      </c>
      <c r="J172" s="404"/>
    </row>
    <row r="173" spans="7:10" ht="23.25" customHeight="1" x14ac:dyDescent="0.25">
      <c r="G173" s="401" t="str">
        <f>+IF(LEN('OSNOVNA PLAČA'!B173)&gt;0,'LETNO OBVESTILO'!V179,"")</f>
        <v>164   A164</v>
      </c>
      <c r="H173" s="402"/>
      <c r="I173" s="403">
        <f ca="1">IF(LEN('10-12'!B179)&gt;0,'10-12'!K179,"")</f>
        <v>0</v>
      </c>
      <c r="J173" s="404"/>
    </row>
    <row r="174" spans="7:10" ht="23.25" customHeight="1" x14ac:dyDescent="0.25">
      <c r="G174" s="401" t="str">
        <f>+IF(LEN('OSNOVNA PLAČA'!B174)&gt;0,'LETNO OBVESTILO'!V180,"")</f>
        <v>165   A165</v>
      </c>
      <c r="H174" s="402"/>
      <c r="I174" s="403">
        <f ca="1">IF(LEN('10-12'!B180)&gt;0,'10-12'!K180,"")</f>
        <v>0</v>
      </c>
      <c r="J174" s="404"/>
    </row>
    <row r="175" spans="7:10" ht="23.25" customHeight="1" x14ac:dyDescent="0.25">
      <c r="G175" s="401" t="str">
        <f>+IF(LEN('OSNOVNA PLAČA'!B175)&gt;0,'LETNO OBVESTILO'!V181,"")</f>
        <v>166   A166</v>
      </c>
      <c r="H175" s="402"/>
      <c r="I175" s="403">
        <f ca="1">IF(LEN('10-12'!B181)&gt;0,'10-12'!K181,"")</f>
        <v>0</v>
      </c>
      <c r="J175" s="404"/>
    </row>
    <row r="176" spans="7:10" ht="23.25" customHeight="1" x14ac:dyDescent="0.25">
      <c r="G176" s="401" t="str">
        <f>+IF(LEN('OSNOVNA PLAČA'!B176)&gt;0,'LETNO OBVESTILO'!V182,"")</f>
        <v>167   A167</v>
      </c>
      <c r="H176" s="402"/>
      <c r="I176" s="403">
        <f ca="1">IF(LEN('10-12'!B182)&gt;0,'10-12'!K182,"")</f>
        <v>0</v>
      </c>
      <c r="J176" s="404"/>
    </row>
    <row r="177" spans="7:10" ht="23.25" customHeight="1" x14ac:dyDescent="0.25">
      <c r="G177" s="401" t="str">
        <f>+IF(LEN('OSNOVNA PLAČA'!B177)&gt;0,'LETNO OBVESTILO'!V183,"")</f>
        <v>168   A168</v>
      </c>
      <c r="H177" s="402"/>
      <c r="I177" s="403">
        <f ca="1">IF(LEN('10-12'!B183)&gt;0,'10-12'!K183,"")</f>
        <v>0</v>
      </c>
      <c r="J177" s="404"/>
    </row>
    <row r="178" spans="7:10" ht="23.25" customHeight="1" x14ac:dyDescent="0.25">
      <c r="G178" s="401" t="str">
        <f>+IF(LEN('OSNOVNA PLAČA'!B178)&gt;0,'LETNO OBVESTILO'!V184,"")</f>
        <v>169   A169</v>
      </c>
      <c r="H178" s="402"/>
      <c r="I178" s="403">
        <f ca="1">IF(LEN('10-12'!B184)&gt;0,'10-12'!K184,"")</f>
        <v>0</v>
      </c>
      <c r="J178" s="404"/>
    </row>
    <row r="179" spans="7:10" ht="23.25" customHeight="1" x14ac:dyDescent="0.25">
      <c r="G179" s="401" t="str">
        <f>+IF(LEN('OSNOVNA PLAČA'!B179)&gt;0,'LETNO OBVESTILO'!V185,"")</f>
        <v>170   A170</v>
      </c>
      <c r="H179" s="402"/>
      <c r="I179" s="403">
        <f ca="1">IF(LEN('10-12'!B185)&gt;0,'10-12'!K185,"")</f>
        <v>0</v>
      </c>
      <c r="J179" s="404"/>
    </row>
    <row r="180" spans="7:10" ht="23.25" customHeight="1" x14ac:dyDescent="0.25">
      <c r="G180" s="401" t="str">
        <f>+IF(LEN('OSNOVNA PLAČA'!B180)&gt;0,'LETNO OBVESTILO'!V186,"")</f>
        <v>171   A171</v>
      </c>
      <c r="H180" s="402"/>
      <c r="I180" s="403">
        <f ca="1">IF(LEN('10-12'!B186)&gt;0,'10-12'!K186,"")</f>
        <v>0</v>
      </c>
      <c r="J180" s="404"/>
    </row>
    <row r="181" spans="7:10" ht="23.25" customHeight="1" x14ac:dyDescent="0.25">
      <c r="G181" s="401" t="str">
        <f>+IF(LEN('OSNOVNA PLAČA'!B181)&gt;0,'LETNO OBVESTILO'!V187,"")</f>
        <v>172   A172</v>
      </c>
      <c r="H181" s="402"/>
      <c r="I181" s="403">
        <f ca="1">IF(LEN('10-12'!B187)&gt;0,'10-12'!K187,"")</f>
        <v>0</v>
      </c>
      <c r="J181" s="404"/>
    </row>
    <row r="182" spans="7:10" ht="23.25" customHeight="1" x14ac:dyDescent="0.25">
      <c r="G182" s="401" t="str">
        <f>+IF(LEN('OSNOVNA PLAČA'!B182)&gt;0,'LETNO OBVESTILO'!V188,"")</f>
        <v>173   A173</v>
      </c>
      <c r="H182" s="402"/>
      <c r="I182" s="403">
        <f ca="1">IF(LEN('10-12'!B188)&gt;0,'10-12'!K188,"")</f>
        <v>0</v>
      </c>
      <c r="J182" s="404"/>
    </row>
    <row r="183" spans="7:10" ht="23.25" customHeight="1" x14ac:dyDescent="0.25">
      <c r="G183" s="401" t="str">
        <f>+IF(LEN('OSNOVNA PLAČA'!B183)&gt;0,'LETNO OBVESTILO'!V189,"")</f>
        <v>174   A174</v>
      </c>
      <c r="H183" s="402"/>
      <c r="I183" s="403">
        <f ca="1">IF(LEN('10-12'!B189)&gt;0,'10-12'!K189,"")</f>
        <v>0</v>
      </c>
      <c r="J183" s="404"/>
    </row>
    <row r="184" spans="7:10" ht="23.25" customHeight="1" x14ac:dyDescent="0.25">
      <c r="G184" s="401" t="str">
        <f>+IF(LEN('OSNOVNA PLAČA'!B184)&gt;0,'LETNO OBVESTILO'!V190,"")</f>
        <v>175   A175</v>
      </c>
      <c r="H184" s="402"/>
      <c r="I184" s="403">
        <f ca="1">IF(LEN('10-12'!B190)&gt;0,'10-12'!K190,"")</f>
        <v>0</v>
      </c>
      <c r="J184" s="404"/>
    </row>
    <row r="185" spans="7:10" ht="23.25" customHeight="1" x14ac:dyDescent="0.25">
      <c r="G185" s="401" t="str">
        <f>+IF(LEN('OSNOVNA PLAČA'!B185)&gt;0,'LETNO OBVESTILO'!V191,"")</f>
        <v>176   A176</v>
      </c>
      <c r="H185" s="402"/>
      <c r="I185" s="403">
        <f ca="1">IF(LEN('10-12'!B191)&gt;0,'10-12'!K191,"")</f>
        <v>0</v>
      </c>
      <c r="J185" s="404"/>
    </row>
    <row r="186" spans="7:10" ht="23.25" customHeight="1" x14ac:dyDescent="0.25">
      <c r="G186" s="401" t="str">
        <f>+IF(LEN('OSNOVNA PLAČA'!B186)&gt;0,'LETNO OBVESTILO'!V192,"")</f>
        <v>177   A177</v>
      </c>
      <c r="H186" s="402"/>
      <c r="I186" s="403">
        <f ca="1">IF(LEN('10-12'!B192)&gt;0,'10-12'!K192,"")</f>
        <v>0</v>
      </c>
      <c r="J186" s="404"/>
    </row>
    <row r="187" spans="7:10" ht="23.25" customHeight="1" x14ac:dyDescent="0.25">
      <c r="G187" s="401" t="str">
        <f>+IF(LEN('OSNOVNA PLAČA'!B187)&gt;0,'LETNO OBVESTILO'!V193,"")</f>
        <v>178   A178</v>
      </c>
      <c r="H187" s="402"/>
      <c r="I187" s="403">
        <f ca="1">IF(LEN('10-12'!B193)&gt;0,'10-12'!K193,"")</f>
        <v>0</v>
      </c>
      <c r="J187" s="404"/>
    </row>
    <row r="188" spans="7:10" ht="23.25" customHeight="1" x14ac:dyDescent="0.25">
      <c r="G188" s="401" t="str">
        <f>+IF(LEN('OSNOVNA PLAČA'!B188)&gt;0,'LETNO OBVESTILO'!V194,"")</f>
        <v>179   A179</v>
      </c>
      <c r="H188" s="402"/>
      <c r="I188" s="403">
        <f ca="1">IF(LEN('10-12'!B194)&gt;0,'10-12'!K194,"")</f>
        <v>0</v>
      </c>
      <c r="J188" s="404"/>
    </row>
    <row r="189" spans="7:10" ht="23.25" customHeight="1" x14ac:dyDescent="0.25">
      <c r="G189" s="401" t="str">
        <f>+IF(LEN('OSNOVNA PLAČA'!B189)&gt;0,'LETNO OBVESTILO'!V195,"")</f>
        <v>180   A180</v>
      </c>
      <c r="H189" s="402"/>
      <c r="I189" s="403">
        <f ca="1">IF(LEN('10-12'!B195)&gt;0,'10-12'!K195,"")</f>
        <v>0</v>
      </c>
      <c r="J189" s="404"/>
    </row>
    <row r="190" spans="7:10" ht="23.25" customHeight="1" x14ac:dyDescent="0.25">
      <c r="G190" s="401" t="str">
        <f>+IF(LEN('OSNOVNA PLAČA'!B190)&gt;0,'LETNO OBVESTILO'!V196,"")</f>
        <v>181   A181</v>
      </c>
      <c r="H190" s="402"/>
      <c r="I190" s="403">
        <f ca="1">IF(LEN('10-12'!B196)&gt;0,'10-12'!K196,"")</f>
        <v>0</v>
      </c>
      <c r="J190" s="404"/>
    </row>
    <row r="191" spans="7:10" ht="23.25" customHeight="1" x14ac:dyDescent="0.25">
      <c r="G191" s="401" t="str">
        <f>+IF(LEN('OSNOVNA PLAČA'!B191)&gt;0,'LETNO OBVESTILO'!V197,"")</f>
        <v>182   A182</v>
      </c>
      <c r="H191" s="402"/>
      <c r="I191" s="403">
        <f ca="1">IF(LEN('10-12'!B197)&gt;0,'10-12'!K197,"")</f>
        <v>0</v>
      </c>
      <c r="J191" s="404"/>
    </row>
    <row r="192" spans="7:10" ht="23.25" customHeight="1" x14ac:dyDescent="0.25">
      <c r="G192" s="401" t="str">
        <f>+IF(LEN('OSNOVNA PLAČA'!B192)&gt;0,'LETNO OBVESTILO'!V198,"")</f>
        <v>183   A183</v>
      </c>
      <c r="H192" s="402"/>
      <c r="I192" s="403">
        <f ca="1">IF(LEN('10-12'!B198)&gt;0,'10-12'!K198,"")</f>
        <v>0</v>
      </c>
      <c r="J192" s="404"/>
    </row>
    <row r="193" spans="7:10" ht="23.25" customHeight="1" x14ac:dyDescent="0.25">
      <c r="G193" s="401" t="str">
        <f>+IF(LEN('OSNOVNA PLAČA'!B193)&gt;0,'LETNO OBVESTILO'!V199,"")</f>
        <v>184   A184</v>
      </c>
      <c r="H193" s="402"/>
      <c r="I193" s="403">
        <f ca="1">IF(LEN('10-12'!B199)&gt;0,'10-12'!K199,"")</f>
        <v>0</v>
      </c>
      <c r="J193" s="404"/>
    </row>
    <row r="194" spans="7:10" ht="23.25" customHeight="1" x14ac:dyDescent="0.25">
      <c r="G194" s="401" t="str">
        <f>+IF(LEN('OSNOVNA PLAČA'!B194)&gt;0,'LETNO OBVESTILO'!V200,"")</f>
        <v>185   A185</v>
      </c>
      <c r="H194" s="402"/>
      <c r="I194" s="403">
        <f ca="1">IF(LEN('10-12'!B200)&gt;0,'10-12'!K200,"")</f>
        <v>0</v>
      </c>
      <c r="J194" s="404"/>
    </row>
    <row r="195" spans="7:10" ht="23.25" customHeight="1" x14ac:dyDescent="0.25">
      <c r="G195" s="401" t="str">
        <f>+IF(LEN('OSNOVNA PLAČA'!B195)&gt;0,'LETNO OBVESTILO'!V201,"")</f>
        <v>186   A186</v>
      </c>
      <c r="H195" s="402"/>
      <c r="I195" s="403">
        <f ca="1">IF(LEN('10-12'!B201)&gt;0,'10-12'!K201,"")</f>
        <v>0</v>
      </c>
      <c r="J195" s="404"/>
    </row>
    <row r="196" spans="7:10" ht="23.25" customHeight="1" x14ac:dyDescent="0.25">
      <c r="G196" s="401" t="str">
        <f>+IF(LEN('OSNOVNA PLAČA'!B196)&gt;0,'LETNO OBVESTILO'!V202,"")</f>
        <v>187   A187</v>
      </c>
      <c r="H196" s="402"/>
      <c r="I196" s="403">
        <f ca="1">IF(LEN('10-12'!B202)&gt;0,'10-12'!K202,"")</f>
        <v>0</v>
      </c>
      <c r="J196" s="404"/>
    </row>
    <row r="197" spans="7:10" ht="23.25" customHeight="1" x14ac:dyDescent="0.25">
      <c r="G197" s="401" t="str">
        <f>+IF(LEN('OSNOVNA PLAČA'!B197)&gt;0,'LETNO OBVESTILO'!V203,"")</f>
        <v>188   A188</v>
      </c>
      <c r="H197" s="402"/>
      <c r="I197" s="403">
        <f ca="1">IF(LEN('10-12'!B203)&gt;0,'10-12'!K203,"")</f>
        <v>0</v>
      </c>
      <c r="J197" s="404"/>
    </row>
    <row r="198" spans="7:10" ht="23.25" customHeight="1" x14ac:dyDescent="0.25">
      <c r="G198" s="401" t="str">
        <f>+IF(LEN('OSNOVNA PLAČA'!B198)&gt;0,'LETNO OBVESTILO'!V204,"")</f>
        <v>189   A189</v>
      </c>
      <c r="H198" s="402"/>
      <c r="I198" s="403">
        <f ca="1">IF(LEN('10-12'!B204)&gt;0,'10-12'!K204,"")</f>
        <v>0</v>
      </c>
      <c r="J198" s="404"/>
    </row>
    <row r="199" spans="7:10" ht="23.25" customHeight="1" x14ac:dyDescent="0.25">
      <c r="G199" s="401" t="str">
        <f>+IF(LEN('OSNOVNA PLAČA'!B199)&gt;0,'LETNO OBVESTILO'!V205,"")</f>
        <v>190   A190</v>
      </c>
      <c r="H199" s="402"/>
      <c r="I199" s="403">
        <f ca="1">IF(LEN('10-12'!B205)&gt;0,'10-12'!K205,"")</f>
        <v>0</v>
      </c>
      <c r="J199" s="404"/>
    </row>
    <row r="200" spans="7:10" ht="23.25" customHeight="1" x14ac:dyDescent="0.25">
      <c r="G200" s="401" t="str">
        <f>+IF(LEN('OSNOVNA PLAČA'!B200)&gt;0,'LETNO OBVESTILO'!V206,"")</f>
        <v>191   A191</v>
      </c>
      <c r="H200" s="402"/>
      <c r="I200" s="403">
        <f ca="1">IF(LEN('10-12'!B206)&gt;0,'10-12'!K206,"")</f>
        <v>0</v>
      </c>
      <c r="J200" s="404"/>
    </row>
    <row r="201" spans="7:10" ht="23.25" customHeight="1" x14ac:dyDescent="0.25">
      <c r="G201" s="401" t="str">
        <f>+IF(LEN('OSNOVNA PLAČA'!B201)&gt;0,'LETNO OBVESTILO'!V207,"")</f>
        <v>192   A192</v>
      </c>
      <c r="H201" s="402"/>
      <c r="I201" s="403">
        <f ca="1">IF(LEN('10-12'!B207)&gt;0,'10-12'!K207,"")</f>
        <v>0</v>
      </c>
      <c r="J201" s="404"/>
    </row>
    <row r="202" spans="7:10" ht="23.25" customHeight="1" x14ac:dyDescent="0.25">
      <c r="G202" s="401" t="str">
        <f>+IF(LEN('OSNOVNA PLAČA'!B202)&gt;0,'LETNO OBVESTILO'!V208,"")</f>
        <v>193   A193</v>
      </c>
      <c r="H202" s="402"/>
      <c r="I202" s="403">
        <f ca="1">IF(LEN('10-12'!B208)&gt;0,'10-12'!K208,"")</f>
        <v>0</v>
      </c>
      <c r="J202" s="404"/>
    </row>
    <row r="203" spans="7:10" ht="23.25" customHeight="1" x14ac:dyDescent="0.25">
      <c r="G203" s="401" t="str">
        <f>+IF(LEN('OSNOVNA PLAČA'!B203)&gt;0,'LETNO OBVESTILO'!V209,"")</f>
        <v>194   A194</v>
      </c>
      <c r="H203" s="402"/>
      <c r="I203" s="403">
        <f ca="1">IF(LEN('10-12'!B209)&gt;0,'10-12'!K209,"")</f>
        <v>0</v>
      </c>
      <c r="J203" s="404"/>
    </row>
    <row r="204" spans="7:10" ht="23.25" customHeight="1" x14ac:dyDescent="0.25">
      <c r="G204" s="401" t="str">
        <f>+IF(LEN('OSNOVNA PLAČA'!B204)&gt;0,'LETNO OBVESTILO'!V210,"")</f>
        <v>195   A195</v>
      </c>
      <c r="H204" s="402"/>
      <c r="I204" s="403">
        <f ca="1">IF(LEN('10-12'!B210)&gt;0,'10-12'!K210,"")</f>
        <v>0</v>
      </c>
      <c r="J204" s="404"/>
    </row>
    <row r="205" spans="7:10" ht="23.25" customHeight="1" x14ac:dyDescent="0.25">
      <c r="G205" s="401" t="str">
        <f>+IF(LEN('OSNOVNA PLAČA'!B205)&gt;0,'LETNO OBVESTILO'!V211,"")</f>
        <v>196   A196</v>
      </c>
      <c r="H205" s="402"/>
      <c r="I205" s="403">
        <f ca="1">IF(LEN('10-12'!B211)&gt;0,'10-12'!K211,"")</f>
        <v>0</v>
      </c>
      <c r="J205" s="404"/>
    </row>
    <row r="206" spans="7:10" ht="23.25" customHeight="1" x14ac:dyDescent="0.25">
      <c r="G206" s="401" t="str">
        <f>+IF(LEN('OSNOVNA PLAČA'!B206)&gt;0,'LETNO OBVESTILO'!V212,"")</f>
        <v>197   A197</v>
      </c>
      <c r="H206" s="402"/>
      <c r="I206" s="403">
        <f ca="1">IF(LEN('10-12'!B212)&gt;0,'10-12'!K212,"")</f>
        <v>0</v>
      </c>
      <c r="J206" s="404"/>
    </row>
    <row r="207" spans="7:10" ht="23.25" customHeight="1" x14ac:dyDescent="0.25">
      <c r="G207" s="401" t="str">
        <f>+IF(LEN('OSNOVNA PLAČA'!B207)&gt;0,'LETNO OBVESTILO'!V213,"")</f>
        <v>198   A198</v>
      </c>
      <c r="H207" s="402"/>
      <c r="I207" s="403">
        <f ca="1">IF(LEN('10-12'!B213)&gt;0,'10-12'!K213,"")</f>
        <v>0</v>
      </c>
      <c r="J207" s="404"/>
    </row>
    <row r="208" spans="7:10" ht="23.25" customHeight="1" x14ac:dyDescent="0.25">
      <c r="G208" s="401" t="str">
        <f>+IF(LEN('OSNOVNA PLAČA'!B208)&gt;0,'LETNO OBVESTILO'!V214,"")</f>
        <v>199   A199</v>
      </c>
      <c r="H208" s="402"/>
      <c r="I208" s="403">
        <f ca="1">IF(LEN('10-12'!B214)&gt;0,'10-12'!K214,"")</f>
        <v>0</v>
      </c>
      <c r="J208" s="404"/>
    </row>
    <row r="209" spans="7:10" ht="23.25" customHeight="1" x14ac:dyDescent="0.25">
      <c r="G209" s="401" t="str">
        <f>+IF(LEN('OSNOVNA PLAČA'!B209)&gt;0,'LETNO OBVESTILO'!V215,"")</f>
        <v>200   A200</v>
      </c>
      <c r="H209" s="402"/>
      <c r="I209" s="403">
        <f ca="1">IF(LEN('10-12'!B215)&gt;0,'10-12'!K215,"")</f>
        <v>0</v>
      </c>
      <c r="J209" s="404"/>
    </row>
    <row r="210" spans="7:10" ht="23.25" customHeight="1" x14ac:dyDescent="0.25">
      <c r="G210" s="401" t="str">
        <f>+IF(LEN('OSNOVNA PLAČA'!B210)&gt;0,'LETNO OBVESTILO'!V216,"")</f>
        <v>201   A201</v>
      </c>
      <c r="H210" s="402"/>
      <c r="I210" s="403">
        <f ca="1">IF(LEN('10-12'!B216)&gt;0,'10-12'!K216,"")</f>
        <v>0</v>
      </c>
      <c r="J210" s="404"/>
    </row>
    <row r="211" spans="7:10" ht="23.25" customHeight="1" x14ac:dyDescent="0.25">
      <c r="G211" s="401" t="str">
        <f>+IF(LEN('OSNOVNA PLAČA'!B211)&gt;0,'LETNO OBVESTILO'!V217,"")</f>
        <v>202   A202</v>
      </c>
      <c r="H211" s="402"/>
      <c r="I211" s="403">
        <f ca="1">IF(LEN('10-12'!B217)&gt;0,'10-12'!K217,"")</f>
        <v>0</v>
      </c>
      <c r="J211" s="404"/>
    </row>
    <row r="212" spans="7:10" ht="23.25" customHeight="1" x14ac:dyDescent="0.25">
      <c r="G212" s="401" t="str">
        <f>+IF(LEN('OSNOVNA PLAČA'!B212)&gt;0,'LETNO OBVESTILO'!V218,"")</f>
        <v>203   A203</v>
      </c>
      <c r="H212" s="402"/>
      <c r="I212" s="403">
        <f ca="1">IF(LEN('10-12'!B218)&gt;0,'10-12'!K218,"")</f>
        <v>0</v>
      </c>
      <c r="J212" s="404"/>
    </row>
    <row r="213" spans="7:10" ht="23.25" customHeight="1" x14ac:dyDescent="0.25">
      <c r="G213" s="401" t="str">
        <f>+IF(LEN('OSNOVNA PLAČA'!B213)&gt;0,'LETNO OBVESTILO'!V219,"")</f>
        <v>204   A204</v>
      </c>
      <c r="H213" s="402"/>
      <c r="I213" s="403">
        <f ca="1">IF(LEN('10-12'!B219)&gt;0,'10-12'!K219,"")</f>
        <v>0</v>
      </c>
      <c r="J213" s="404"/>
    </row>
    <row r="214" spans="7:10" ht="23.25" customHeight="1" x14ac:dyDescent="0.25">
      <c r="G214" s="401" t="str">
        <f>+IF(LEN('OSNOVNA PLAČA'!B214)&gt;0,'LETNO OBVESTILO'!V220,"")</f>
        <v>205   A205</v>
      </c>
      <c r="H214" s="402"/>
      <c r="I214" s="403">
        <f ca="1">IF(LEN('10-12'!B220)&gt;0,'10-12'!K220,"")</f>
        <v>0</v>
      </c>
      <c r="J214" s="404"/>
    </row>
    <row r="215" spans="7:10" ht="23.25" customHeight="1" x14ac:dyDescent="0.25">
      <c r="G215" s="401" t="str">
        <f>+IF(LEN('OSNOVNA PLAČA'!B215)&gt;0,'LETNO OBVESTILO'!V221,"")</f>
        <v>206   A206</v>
      </c>
      <c r="H215" s="402"/>
      <c r="I215" s="403">
        <f ca="1">IF(LEN('10-12'!B221)&gt;0,'10-12'!K221,"")</f>
        <v>0</v>
      </c>
      <c r="J215" s="404"/>
    </row>
    <row r="216" spans="7:10" ht="23.25" customHeight="1" x14ac:dyDescent="0.25">
      <c r="G216" s="401" t="str">
        <f>+IF(LEN('OSNOVNA PLAČA'!B216)&gt;0,'LETNO OBVESTILO'!V222,"")</f>
        <v>207   A207</v>
      </c>
      <c r="H216" s="402"/>
      <c r="I216" s="403">
        <f ca="1">IF(LEN('10-12'!B222)&gt;0,'10-12'!K222,"")</f>
        <v>0</v>
      </c>
      <c r="J216" s="404"/>
    </row>
    <row r="217" spans="7:10" ht="23.25" customHeight="1" x14ac:dyDescent="0.25">
      <c r="G217" s="401" t="str">
        <f>+IF(LEN('OSNOVNA PLAČA'!B217)&gt;0,'LETNO OBVESTILO'!V223,"")</f>
        <v>208   A208</v>
      </c>
      <c r="H217" s="402"/>
      <c r="I217" s="403">
        <f ca="1">IF(LEN('10-12'!B223)&gt;0,'10-12'!K223,"")</f>
        <v>0</v>
      </c>
      <c r="J217" s="404"/>
    </row>
    <row r="218" spans="7:10" ht="23.25" customHeight="1" x14ac:dyDescent="0.25">
      <c r="G218" s="401" t="str">
        <f>+IF(LEN('OSNOVNA PLAČA'!B218)&gt;0,'LETNO OBVESTILO'!V224,"")</f>
        <v>209   A209</v>
      </c>
      <c r="H218" s="402"/>
      <c r="I218" s="403">
        <f ca="1">IF(LEN('10-12'!B224)&gt;0,'10-12'!K224,"")</f>
        <v>0</v>
      </c>
      <c r="J218" s="404"/>
    </row>
    <row r="219" spans="7:10" ht="23.25" customHeight="1" x14ac:dyDescent="0.25">
      <c r="G219" s="401" t="str">
        <f>+IF(LEN('OSNOVNA PLAČA'!B219)&gt;0,'LETNO OBVESTILO'!V225,"")</f>
        <v>210   A210</v>
      </c>
      <c r="H219" s="402"/>
      <c r="I219" s="403">
        <f ca="1">IF(LEN('10-12'!B225)&gt;0,'10-12'!K225,"")</f>
        <v>0</v>
      </c>
      <c r="J219" s="404"/>
    </row>
    <row r="220" spans="7:10" ht="23.25" customHeight="1" x14ac:dyDescent="0.25">
      <c r="G220" s="401" t="str">
        <f>+IF(LEN('OSNOVNA PLAČA'!B220)&gt;0,'LETNO OBVESTILO'!V226,"")</f>
        <v>211   A211</v>
      </c>
      <c r="H220" s="402"/>
      <c r="I220" s="403">
        <f ca="1">IF(LEN('10-12'!B226)&gt;0,'10-12'!K226,"")</f>
        <v>0</v>
      </c>
      <c r="J220" s="404"/>
    </row>
    <row r="221" spans="7:10" ht="23.25" customHeight="1" x14ac:dyDescent="0.25">
      <c r="G221" s="401" t="str">
        <f>+IF(LEN('OSNOVNA PLAČA'!B221)&gt;0,'LETNO OBVESTILO'!V227,"")</f>
        <v>212   A212</v>
      </c>
      <c r="H221" s="402"/>
      <c r="I221" s="403">
        <f ca="1">IF(LEN('10-12'!B227)&gt;0,'10-12'!K227,"")</f>
        <v>0</v>
      </c>
      <c r="J221" s="404"/>
    </row>
    <row r="222" spans="7:10" ht="23.25" customHeight="1" x14ac:dyDescent="0.25">
      <c r="G222" s="401" t="str">
        <f>+IF(LEN('OSNOVNA PLAČA'!B222)&gt;0,'LETNO OBVESTILO'!V228,"")</f>
        <v>213   A213</v>
      </c>
      <c r="H222" s="402"/>
      <c r="I222" s="403">
        <f ca="1">IF(LEN('10-12'!B228)&gt;0,'10-12'!K228,"")</f>
        <v>0</v>
      </c>
      <c r="J222" s="404"/>
    </row>
    <row r="223" spans="7:10" ht="23.25" customHeight="1" x14ac:dyDescent="0.25">
      <c r="G223" s="401" t="str">
        <f>+IF(LEN('OSNOVNA PLAČA'!B223)&gt;0,'LETNO OBVESTILO'!V229,"")</f>
        <v>214   A214</v>
      </c>
      <c r="H223" s="402"/>
      <c r="I223" s="403">
        <f ca="1">IF(LEN('10-12'!B229)&gt;0,'10-12'!K229,"")</f>
        <v>0</v>
      </c>
      <c r="J223" s="404"/>
    </row>
    <row r="224" spans="7:10" ht="23.25" customHeight="1" x14ac:dyDescent="0.25">
      <c r="G224" s="401" t="str">
        <f>+IF(LEN('OSNOVNA PLAČA'!B224)&gt;0,'LETNO OBVESTILO'!V230,"")</f>
        <v>215   A215</v>
      </c>
      <c r="H224" s="402"/>
      <c r="I224" s="403">
        <f ca="1">IF(LEN('10-12'!B230)&gt;0,'10-12'!K230,"")</f>
        <v>0</v>
      </c>
      <c r="J224" s="404"/>
    </row>
    <row r="225" spans="7:10" ht="23.25" customHeight="1" x14ac:dyDescent="0.25">
      <c r="G225" s="401" t="str">
        <f>+IF(LEN('OSNOVNA PLAČA'!B225)&gt;0,'LETNO OBVESTILO'!V231,"")</f>
        <v>216   A216</v>
      </c>
      <c r="H225" s="402"/>
      <c r="I225" s="403">
        <f ca="1">IF(LEN('10-12'!B231)&gt;0,'10-12'!K231,"")</f>
        <v>0</v>
      </c>
      <c r="J225" s="404"/>
    </row>
    <row r="226" spans="7:10" ht="23.25" customHeight="1" x14ac:dyDescent="0.25">
      <c r="G226" s="401" t="str">
        <f>+IF(LEN('OSNOVNA PLAČA'!B226)&gt;0,'LETNO OBVESTILO'!V232,"")</f>
        <v>217   A217</v>
      </c>
      <c r="H226" s="402"/>
      <c r="I226" s="403">
        <f ca="1">IF(LEN('10-12'!B232)&gt;0,'10-12'!K232,"")</f>
        <v>0</v>
      </c>
      <c r="J226" s="404"/>
    </row>
    <row r="227" spans="7:10" ht="23.25" customHeight="1" x14ac:dyDescent="0.25">
      <c r="G227" s="401" t="str">
        <f>+IF(LEN('OSNOVNA PLAČA'!B227)&gt;0,'LETNO OBVESTILO'!V233,"")</f>
        <v>218   A218</v>
      </c>
      <c r="H227" s="402"/>
      <c r="I227" s="403">
        <f ca="1">IF(LEN('10-12'!B233)&gt;0,'10-12'!K233,"")</f>
        <v>0</v>
      </c>
      <c r="J227" s="404"/>
    </row>
    <row r="228" spans="7:10" ht="23.25" customHeight="1" x14ac:dyDescent="0.25">
      <c r="G228" s="401" t="str">
        <f>+IF(LEN('OSNOVNA PLAČA'!B228)&gt;0,'LETNO OBVESTILO'!V234,"")</f>
        <v>219   A219</v>
      </c>
      <c r="H228" s="402"/>
      <c r="I228" s="403">
        <f ca="1">IF(LEN('10-12'!B234)&gt;0,'10-12'!K234,"")</f>
        <v>0</v>
      </c>
      <c r="J228" s="404"/>
    </row>
    <row r="229" spans="7:10" ht="23.25" customHeight="1" x14ac:dyDescent="0.25">
      <c r="G229" s="401" t="str">
        <f>+IF(LEN('OSNOVNA PLAČA'!B229)&gt;0,'LETNO OBVESTILO'!V235,"")</f>
        <v>220   A220</v>
      </c>
      <c r="H229" s="402"/>
      <c r="I229" s="403">
        <f ca="1">IF(LEN('10-12'!B235)&gt;0,'10-12'!K235,"")</f>
        <v>0</v>
      </c>
      <c r="J229" s="404"/>
    </row>
    <row r="230" spans="7:10" ht="23.25" customHeight="1" x14ac:dyDescent="0.25">
      <c r="G230" s="401" t="str">
        <f>+IF(LEN('OSNOVNA PLAČA'!B230)&gt;0,'LETNO OBVESTILO'!V236,"")</f>
        <v>221   A221</v>
      </c>
      <c r="H230" s="402"/>
      <c r="I230" s="403">
        <f ca="1">IF(LEN('10-12'!B236)&gt;0,'10-12'!K236,"")</f>
        <v>0</v>
      </c>
      <c r="J230" s="404"/>
    </row>
    <row r="231" spans="7:10" ht="23.25" customHeight="1" x14ac:dyDescent="0.25">
      <c r="G231" s="401" t="str">
        <f>+IF(LEN('OSNOVNA PLAČA'!B231)&gt;0,'LETNO OBVESTILO'!V237,"")</f>
        <v>222   A222</v>
      </c>
      <c r="H231" s="402"/>
      <c r="I231" s="403">
        <f ca="1">IF(LEN('10-12'!B237)&gt;0,'10-12'!K237,"")</f>
        <v>0</v>
      </c>
      <c r="J231" s="404"/>
    </row>
    <row r="232" spans="7:10" ht="23.25" customHeight="1" x14ac:dyDescent="0.25">
      <c r="G232" s="401" t="str">
        <f>+IF(LEN('OSNOVNA PLAČA'!B232)&gt;0,'LETNO OBVESTILO'!V238,"")</f>
        <v>223   A223</v>
      </c>
      <c r="H232" s="402"/>
      <c r="I232" s="403">
        <f ca="1">IF(LEN('10-12'!B238)&gt;0,'10-12'!K238,"")</f>
        <v>0</v>
      </c>
      <c r="J232" s="404"/>
    </row>
    <row r="233" spans="7:10" ht="23.25" customHeight="1" x14ac:dyDescent="0.25">
      <c r="G233" s="401" t="str">
        <f>+IF(LEN('OSNOVNA PLAČA'!B233)&gt;0,'LETNO OBVESTILO'!V239,"")</f>
        <v>224   A224</v>
      </c>
      <c r="H233" s="402"/>
      <c r="I233" s="403">
        <f ca="1">IF(LEN('10-12'!B239)&gt;0,'10-12'!K239,"")</f>
        <v>0</v>
      </c>
      <c r="J233" s="404"/>
    </row>
    <row r="234" spans="7:10" ht="23.25" customHeight="1" x14ac:dyDescent="0.25">
      <c r="G234" s="401" t="str">
        <f>+IF(LEN('OSNOVNA PLAČA'!B234)&gt;0,'LETNO OBVESTILO'!V240,"")</f>
        <v>225   A225</v>
      </c>
      <c r="H234" s="402"/>
      <c r="I234" s="403">
        <f ca="1">IF(LEN('10-12'!B240)&gt;0,'10-12'!K240,"")</f>
        <v>0</v>
      </c>
      <c r="J234" s="404"/>
    </row>
    <row r="235" spans="7:10" ht="23.25" customHeight="1" x14ac:dyDescent="0.25">
      <c r="G235" s="401" t="str">
        <f>+IF(LEN('OSNOVNA PLAČA'!B235)&gt;0,'LETNO OBVESTILO'!V241,"")</f>
        <v>226   A226</v>
      </c>
      <c r="H235" s="402"/>
      <c r="I235" s="403">
        <f ca="1">IF(LEN('10-12'!B241)&gt;0,'10-12'!K241,"")</f>
        <v>0</v>
      </c>
      <c r="J235" s="404"/>
    </row>
    <row r="236" spans="7:10" ht="23.25" customHeight="1" x14ac:dyDescent="0.25">
      <c r="G236" s="401" t="str">
        <f>+IF(LEN('OSNOVNA PLAČA'!B236)&gt;0,'LETNO OBVESTILO'!V242,"")</f>
        <v>227   A227</v>
      </c>
      <c r="H236" s="402"/>
      <c r="I236" s="403">
        <f ca="1">IF(LEN('10-12'!B242)&gt;0,'10-12'!K242,"")</f>
        <v>0</v>
      </c>
      <c r="J236" s="404"/>
    </row>
    <row r="237" spans="7:10" ht="23.25" customHeight="1" x14ac:dyDescent="0.25">
      <c r="G237" s="401" t="str">
        <f>+IF(LEN('OSNOVNA PLAČA'!B237)&gt;0,'LETNO OBVESTILO'!V243,"")</f>
        <v>228   A228</v>
      </c>
      <c r="H237" s="402"/>
      <c r="I237" s="403">
        <f ca="1">IF(LEN('10-12'!B243)&gt;0,'10-12'!K243,"")</f>
        <v>0</v>
      </c>
      <c r="J237" s="404"/>
    </row>
    <row r="238" spans="7:10" ht="23.25" customHeight="1" x14ac:dyDescent="0.25">
      <c r="G238" s="401" t="str">
        <f>+IF(LEN('OSNOVNA PLAČA'!B238)&gt;0,'LETNO OBVESTILO'!V244,"")</f>
        <v>229   A229</v>
      </c>
      <c r="H238" s="402"/>
      <c r="I238" s="403">
        <f ca="1">IF(LEN('10-12'!B244)&gt;0,'10-12'!K244,"")</f>
        <v>0</v>
      </c>
      <c r="J238" s="404"/>
    </row>
    <row r="239" spans="7:10" ht="23.25" customHeight="1" x14ac:dyDescent="0.25">
      <c r="G239" s="401" t="str">
        <f>+IF(LEN('OSNOVNA PLAČA'!B239)&gt;0,'LETNO OBVESTILO'!V245,"")</f>
        <v>230   A230</v>
      </c>
      <c r="H239" s="402"/>
      <c r="I239" s="403">
        <f ca="1">IF(LEN('10-12'!B245)&gt;0,'10-12'!K245,"")</f>
        <v>0</v>
      </c>
      <c r="J239" s="404"/>
    </row>
    <row r="240" spans="7:10" ht="23.25" customHeight="1" x14ac:dyDescent="0.25">
      <c r="G240" s="401" t="str">
        <f>+IF(LEN('OSNOVNA PLAČA'!B240)&gt;0,'LETNO OBVESTILO'!V246,"")</f>
        <v>231   A231</v>
      </c>
      <c r="H240" s="402"/>
      <c r="I240" s="403">
        <f ca="1">IF(LEN('10-12'!B246)&gt;0,'10-12'!K246,"")</f>
        <v>0</v>
      </c>
      <c r="J240" s="404"/>
    </row>
    <row r="241" spans="7:10" ht="23.25" customHeight="1" x14ac:dyDescent="0.25">
      <c r="G241" s="401" t="str">
        <f>+IF(LEN('OSNOVNA PLAČA'!B241)&gt;0,'LETNO OBVESTILO'!V247,"")</f>
        <v>232   A232</v>
      </c>
      <c r="H241" s="402"/>
      <c r="I241" s="403">
        <f ca="1">IF(LEN('10-12'!B247)&gt;0,'10-12'!K247,"")</f>
        <v>0</v>
      </c>
      <c r="J241" s="404"/>
    </row>
    <row r="242" spans="7:10" ht="23.25" customHeight="1" x14ac:dyDescent="0.25">
      <c r="G242" s="401" t="str">
        <f>+IF(LEN('OSNOVNA PLAČA'!B242)&gt;0,'LETNO OBVESTILO'!V248,"")</f>
        <v>233   A233</v>
      </c>
      <c r="H242" s="402"/>
      <c r="I242" s="403">
        <f ca="1">IF(LEN('10-12'!B248)&gt;0,'10-12'!K248,"")</f>
        <v>0</v>
      </c>
      <c r="J242" s="404"/>
    </row>
    <row r="243" spans="7:10" ht="23.25" customHeight="1" x14ac:dyDescent="0.25">
      <c r="G243" s="401" t="str">
        <f>+IF(LEN('OSNOVNA PLAČA'!B243)&gt;0,'LETNO OBVESTILO'!V249,"")</f>
        <v>234   A234</v>
      </c>
      <c r="H243" s="402"/>
      <c r="I243" s="403">
        <f ca="1">IF(LEN('10-12'!B249)&gt;0,'10-12'!K249,"")</f>
        <v>0</v>
      </c>
      <c r="J243" s="404"/>
    </row>
    <row r="244" spans="7:10" ht="23.25" customHeight="1" x14ac:dyDescent="0.25">
      <c r="G244" s="401" t="str">
        <f>+IF(LEN('OSNOVNA PLAČA'!B244)&gt;0,'LETNO OBVESTILO'!V250,"")</f>
        <v>235   A235</v>
      </c>
      <c r="H244" s="402"/>
      <c r="I244" s="403">
        <f ca="1">IF(LEN('10-12'!B250)&gt;0,'10-12'!K250,"")</f>
        <v>0</v>
      </c>
      <c r="J244" s="404"/>
    </row>
    <row r="245" spans="7:10" ht="23.25" customHeight="1" x14ac:dyDescent="0.25">
      <c r="G245" s="401" t="str">
        <f>+IF(LEN('OSNOVNA PLAČA'!B245)&gt;0,'LETNO OBVESTILO'!V251,"")</f>
        <v>236   A236</v>
      </c>
      <c r="H245" s="402"/>
      <c r="I245" s="403">
        <f ca="1">IF(LEN('10-12'!B251)&gt;0,'10-12'!K251,"")</f>
        <v>0</v>
      </c>
      <c r="J245" s="404"/>
    </row>
    <row r="246" spans="7:10" ht="23.25" customHeight="1" x14ac:dyDescent="0.25">
      <c r="G246" s="401" t="str">
        <f>+IF(LEN('OSNOVNA PLAČA'!B246)&gt;0,'LETNO OBVESTILO'!V252,"")</f>
        <v>237   A237</v>
      </c>
      <c r="H246" s="402"/>
      <c r="I246" s="403">
        <f ca="1">IF(LEN('10-12'!B252)&gt;0,'10-12'!K252,"")</f>
        <v>0</v>
      </c>
      <c r="J246" s="404"/>
    </row>
    <row r="247" spans="7:10" ht="23.25" customHeight="1" x14ac:dyDescent="0.25">
      <c r="G247" s="401" t="str">
        <f>+IF(LEN('OSNOVNA PLAČA'!B247)&gt;0,'LETNO OBVESTILO'!V253,"")</f>
        <v>238   A238</v>
      </c>
      <c r="H247" s="402"/>
      <c r="I247" s="403">
        <f ca="1">IF(LEN('10-12'!B253)&gt;0,'10-12'!K253,"")</f>
        <v>0</v>
      </c>
      <c r="J247" s="404"/>
    </row>
    <row r="248" spans="7:10" ht="23.25" customHeight="1" x14ac:dyDescent="0.25">
      <c r="G248" s="401" t="str">
        <f>+IF(LEN('OSNOVNA PLAČA'!B248)&gt;0,'LETNO OBVESTILO'!V254,"")</f>
        <v>239   A239</v>
      </c>
      <c r="H248" s="402"/>
      <c r="I248" s="403">
        <f ca="1">IF(LEN('10-12'!B254)&gt;0,'10-12'!K254,"")</f>
        <v>0</v>
      </c>
      <c r="J248" s="404"/>
    </row>
    <row r="249" spans="7:10" ht="23.25" customHeight="1" x14ac:dyDescent="0.25">
      <c r="G249" s="401" t="str">
        <f>+IF(LEN('OSNOVNA PLAČA'!B249)&gt;0,'LETNO OBVESTILO'!V255,"")</f>
        <v>240   A240</v>
      </c>
      <c r="H249" s="402"/>
      <c r="I249" s="403">
        <f ca="1">IF(LEN('10-12'!B255)&gt;0,'10-12'!K255,"")</f>
        <v>0</v>
      </c>
      <c r="J249" s="404"/>
    </row>
    <row r="250" spans="7:10" ht="23.25" customHeight="1" x14ac:dyDescent="0.25">
      <c r="G250" s="401" t="str">
        <f>+IF(LEN('OSNOVNA PLAČA'!B250)&gt;0,'LETNO OBVESTILO'!V256,"")</f>
        <v>241   A241</v>
      </c>
      <c r="H250" s="402"/>
      <c r="I250" s="403">
        <f ca="1">IF(LEN('10-12'!B256)&gt;0,'10-12'!K256,"")</f>
        <v>0</v>
      </c>
      <c r="J250" s="404"/>
    </row>
    <row r="251" spans="7:10" ht="23.25" customHeight="1" x14ac:dyDescent="0.25">
      <c r="G251" s="401" t="str">
        <f>+IF(LEN('OSNOVNA PLAČA'!B251)&gt;0,'LETNO OBVESTILO'!V257,"")</f>
        <v>242   A242</v>
      </c>
      <c r="H251" s="402"/>
      <c r="I251" s="403">
        <f ca="1">IF(LEN('10-12'!B257)&gt;0,'10-12'!K257,"")</f>
        <v>0</v>
      </c>
      <c r="J251" s="404"/>
    </row>
    <row r="252" spans="7:10" ht="23.25" customHeight="1" x14ac:dyDescent="0.25">
      <c r="G252" s="401" t="str">
        <f>+IF(LEN('OSNOVNA PLAČA'!B252)&gt;0,'LETNO OBVESTILO'!V258,"")</f>
        <v>243   A243</v>
      </c>
      <c r="H252" s="402"/>
      <c r="I252" s="403">
        <f ca="1">IF(LEN('10-12'!B258)&gt;0,'10-12'!K258,"")</f>
        <v>0</v>
      </c>
      <c r="J252" s="404"/>
    </row>
    <row r="253" spans="7:10" ht="23.25" customHeight="1" x14ac:dyDescent="0.25">
      <c r="G253" s="401" t="str">
        <f>+IF(LEN('OSNOVNA PLAČA'!B253)&gt;0,'LETNO OBVESTILO'!V259,"")</f>
        <v>244   A244</v>
      </c>
      <c r="H253" s="402"/>
      <c r="I253" s="403">
        <f ca="1">IF(LEN('10-12'!B259)&gt;0,'10-12'!K259,"")</f>
        <v>0</v>
      </c>
      <c r="J253" s="404"/>
    </row>
    <row r="254" spans="7:10" ht="23.25" customHeight="1" x14ac:dyDescent="0.25">
      <c r="G254" s="401" t="str">
        <f>+IF(LEN('OSNOVNA PLAČA'!B254)&gt;0,'LETNO OBVESTILO'!V260,"")</f>
        <v>245   A245</v>
      </c>
      <c r="H254" s="402"/>
      <c r="I254" s="403">
        <f ca="1">IF(LEN('10-12'!B260)&gt;0,'10-12'!K260,"")</f>
        <v>0</v>
      </c>
      <c r="J254" s="404"/>
    </row>
    <row r="255" spans="7:10" ht="23.25" customHeight="1" x14ac:dyDescent="0.25">
      <c r="G255" s="401" t="str">
        <f>+IF(LEN('OSNOVNA PLAČA'!B255)&gt;0,'LETNO OBVESTILO'!V261,"")</f>
        <v>246   A246</v>
      </c>
      <c r="H255" s="402"/>
      <c r="I255" s="403">
        <f ca="1">IF(LEN('10-12'!B261)&gt;0,'10-12'!K261,"")</f>
        <v>0</v>
      </c>
      <c r="J255" s="404"/>
    </row>
    <row r="256" spans="7:10" ht="23.25" customHeight="1" x14ac:dyDescent="0.25">
      <c r="G256" s="401" t="str">
        <f>+IF(LEN('OSNOVNA PLAČA'!B256)&gt;0,'LETNO OBVESTILO'!V262,"")</f>
        <v>247   A247</v>
      </c>
      <c r="H256" s="402"/>
      <c r="I256" s="403">
        <f ca="1">IF(LEN('10-12'!B262)&gt;0,'10-12'!K262,"")</f>
        <v>0</v>
      </c>
      <c r="J256" s="404"/>
    </row>
    <row r="257" spans="7:10" ht="23.25" customHeight="1" x14ac:dyDescent="0.25">
      <c r="G257" s="401" t="str">
        <f>+IF(LEN('OSNOVNA PLAČA'!B257)&gt;0,'LETNO OBVESTILO'!V263,"")</f>
        <v>248   A248</v>
      </c>
      <c r="H257" s="402"/>
      <c r="I257" s="403">
        <f ca="1">IF(LEN('10-12'!B263)&gt;0,'10-12'!K263,"")</f>
        <v>0</v>
      </c>
      <c r="J257" s="404"/>
    </row>
    <row r="258" spans="7:10" ht="23.25" customHeight="1" x14ac:dyDescent="0.25">
      <c r="G258" s="401" t="str">
        <f>+IF(LEN('OSNOVNA PLAČA'!B258)&gt;0,'LETNO OBVESTILO'!V264,"")</f>
        <v>249   A249</v>
      </c>
      <c r="H258" s="402"/>
      <c r="I258" s="403">
        <f ca="1">IF(LEN('10-12'!B264)&gt;0,'10-12'!K264,"")</f>
        <v>0</v>
      </c>
      <c r="J258" s="404"/>
    </row>
    <row r="259" spans="7:10" ht="23.25" customHeight="1" thickBot="1" x14ac:dyDescent="0.3">
      <c r="G259" s="405" t="str">
        <f>+IF(LEN('OSNOVNA PLAČA'!B259)&gt;0,'LETNO OBVESTILO'!V265,"")</f>
        <v>250   A250</v>
      </c>
      <c r="H259" s="406"/>
      <c r="I259" s="407">
        <f ca="1">IF(LEN('10-12'!B265)&gt;0,'10-12'!K265,"")</f>
        <v>0</v>
      </c>
      <c r="J259" s="408"/>
    </row>
    <row r="260" spans="7:10" x14ac:dyDescent="0.25">
      <c r="G260" t="e">
        <f>+IF(LEN('OSNOVNA PLAČA'!#REF!)&gt;0,'LETNO OBVESTILO'!V266,"")</f>
        <v>#REF!</v>
      </c>
      <c r="I260" t="e">
        <f>IF(LEN('10-12'!#REF!)&gt;0,'10-12'!#REF!,"")</f>
        <v>#REF!</v>
      </c>
    </row>
    <row r="261" spans="7:10" x14ac:dyDescent="0.25">
      <c r="G261" t="e">
        <f>+IF(LEN('OSNOVNA PLAČA'!#REF!)&gt;0,'LETNO OBVESTILO'!V267,"")</f>
        <v>#REF!</v>
      </c>
      <c r="I261" t="e">
        <f>IF(LEN('10-12'!#REF!)&gt;0,'10-12'!#REF!,"")</f>
        <v>#REF!</v>
      </c>
    </row>
    <row r="262" spans="7:10" x14ac:dyDescent="0.25">
      <c r="G262" t="e">
        <f>+IF(LEN('OSNOVNA PLAČA'!#REF!)&gt;0,'LETNO OBVESTILO'!V268,"")</f>
        <v>#REF!</v>
      </c>
      <c r="I262" t="e">
        <f>IF(LEN('10-12'!#REF!)&gt;0,'10-12'!#REF!,"")</f>
        <v>#REF!</v>
      </c>
    </row>
    <row r="263" spans="7:10" x14ac:dyDescent="0.25">
      <c r="G263" t="e">
        <f>+IF(LEN('OSNOVNA PLAČA'!#REF!)&gt;0,'LETNO OBVESTILO'!V269,"")</f>
        <v>#REF!</v>
      </c>
      <c r="I263" t="e">
        <f>IF(LEN('10-12'!#REF!)&gt;0,'10-12'!#REF!,"")</f>
        <v>#REF!</v>
      </c>
    </row>
    <row r="264" spans="7:10" x14ac:dyDescent="0.25">
      <c r="G264" t="e">
        <f>+IF(LEN('OSNOVNA PLAČA'!#REF!)&gt;0,'LETNO OBVESTILO'!V270,"")</f>
        <v>#REF!</v>
      </c>
      <c r="I264" t="e">
        <f>IF(LEN('10-12'!#REF!)&gt;0,'10-12'!#REF!,"")</f>
        <v>#REF!</v>
      </c>
    </row>
    <row r="265" spans="7:10" x14ac:dyDescent="0.25">
      <c r="G265" t="e">
        <f>+IF(LEN('OSNOVNA PLAČA'!#REF!)&gt;0,'LETNO OBVESTILO'!V271,"")</f>
        <v>#REF!</v>
      </c>
      <c r="I265" t="e">
        <f>IF(LEN('10-12'!#REF!)&gt;0,'10-12'!#REF!,"")</f>
        <v>#REF!</v>
      </c>
    </row>
    <row r="266" spans="7:10" x14ac:dyDescent="0.25">
      <c r="G266" t="e">
        <f>+IF(LEN('OSNOVNA PLAČA'!#REF!)&gt;0,'LETNO OBVESTILO'!V272,"")</f>
        <v>#REF!</v>
      </c>
      <c r="I266" t="e">
        <f>IF(LEN('10-12'!#REF!)&gt;0,'10-12'!#REF!,"")</f>
        <v>#REF!</v>
      </c>
    </row>
    <row r="267" spans="7:10" x14ac:dyDescent="0.25">
      <c r="G267" t="e">
        <f>+IF(LEN('OSNOVNA PLAČA'!#REF!)&gt;0,'LETNO OBVESTILO'!V273,"")</f>
        <v>#REF!</v>
      </c>
      <c r="I267" t="e">
        <f>IF(LEN('10-12'!#REF!)&gt;0,'10-12'!#REF!,"")</f>
        <v>#REF!</v>
      </c>
    </row>
    <row r="268" spans="7:10" x14ac:dyDescent="0.25">
      <c r="G268" t="e">
        <f>+IF(LEN('OSNOVNA PLAČA'!#REF!)&gt;0,'LETNO OBVESTILO'!V274,"")</f>
        <v>#REF!</v>
      </c>
      <c r="I268" t="e">
        <f>IF(LEN('10-12'!#REF!)&gt;0,'10-12'!#REF!,"")</f>
        <v>#REF!</v>
      </c>
    </row>
    <row r="269" spans="7:10" x14ac:dyDescent="0.25">
      <c r="G269" t="e">
        <f>+IF(LEN('OSNOVNA PLAČA'!#REF!)&gt;0,'LETNO OBVESTILO'!V275,"")</f>
        <v>#REF!</v>
      </c>
      <c r="I269" t="e">
        <f>IF(LEN('10-12'!#REF!)&gt;0,'10-12'!#REF!,"")</f>
        <v>#REF!</v>
      </c>
    </row>
    <row r="270" spans="7:10" x14ac:dyDescent="0.25">
      <c r="G270" t="e">
        <f>+IF(LEN('OSNOVNA PLAČA'!#REF!)&gt;0,'LETNO OBVESTILO'!V276,"")</f>
        <v>#REF!</v>
      </c>
      <c r="I270" t="e">
        <f>IF(LEN('10-12'!#REF!)&gt;0,'10-12'!#REF!,"")</f>
        <v>#REF!</v>
      </c>
    </row>
    <row r="271" spans="7:10" x14ac:dyDescent="0.25">
      <c r="G271" t="e">
        <f>+IF(LEN('OSNOVNA PLAČA'!#REF!)&gt;0,'LETNO OBVESTILO'!V277,"")</f>
        <v>#REF!</v>
      </c>
      <c r="I271" t="e">
        <f>IF(LEN('10-12'!#REF!)&gt;0,'10-12'!#REF!,"")</f>
        <v>#REF!</v>
      </c>
    </row>
    <row r="272" spans="7:10" x14ac:dyDescent="0.25">
      <c r="G272" t="e">
        <f>+IF(LEN('OSNOVNA PLAČA'!#REF!)&gt;0,'LETNO OBVESTILO'!V278,"")</f>
        <v>#REF!</v>
      </c>
      <c r="I272" t="e">
        <f>IF(LEN('10-12'!#REF!)&gt;0,'10-12'!#REF!,"")</f>
        <v>#REF!</v>
      </c>
    </row>
    <row r="273" spans="7:9" x14ac:dyDescent="0.25">
      <c r="G273" t="e">
        <f>+IF(LEN('OSNOVNA PLAČA'!#REF!)&gt;0,'LETNO OBVESTILO'!V279,"")</f>
        <v>#REF!</v>
      </c>
      <c r="I273" t="e">
        <f>IF(LEN('10-12'!#REF!)&gt;0,'10-12'!#REF!,"")</f>
        <v>#REF!</v>
      </c>
    </row>
    <row r="274" spans="7:9" x14ac:dyDescent="0.25">
      <c r="G274" t="e">
        <f>+IF(LEN('OSNOVNA PLAČA'!#REF!)&gt;0,'LETNO OBVESTILO'!V280,"")</f>
        <v>#REF!</v>
      </c>
      <c r="I274" t="e">
        <f>IF(LEN('10-12'!#REF!)&gt;0,'10-12'!#REF!,"")</f>
        <v>#REF!</v>
      </c>
    </row>
    <row r="275" spans="7:9" x14ac:dyDescent="0.25">
      <c r="G275" t="e">
        <f>+IF(LEN('OSNOVNA PLAČA'!#REF!)&gt;0,'LETNO OBVESTILO'!V281,"")</f>
        <v>#REF!</v>
      </c>
      <c r="I275" t="e">
        <f>IF(LEN('10-12'!#REF!)&gt;0,'10-12'!#REF!,"")</f>
        <v>#REF!</v>
      </c>
    </row>
    <row r="276" spans="7:9" x14ac:dyDescent="0.25">
      <c r="G276" t="e">
        <f>+IF(LEN('OSNOVNA PLAČA'!#REF!)&gt;0,'LETNO OBVESTILO'!V282,"")</f>
        <v>#REF!</v>
      </c>
      <c r="I276" t="e">
        <f>IF(LEN('10-12'!#REF!)&gt;0,'10-12'!#REF!,"")</f>
        <v>#REF!</v>
      </c>
    </row>
    <row r="277" spans="7:9" x14ac:dyDescent="0.25">
      <c r="G277" t="e">
        <f>+IF(LEN('OSNOVNA PLAČA'!#REF!)&gt;0,'LETNO OBVESTILO'!V283,"")</f>
        <v>#REF!</v>
      </c>
      <c r="I277" t="e">
        <f>IF(LEN('10-12'!#REF!)&gt;0,'10-12'!#REF!,"")</f>
        <v>#REF!</v>
      </c>
    </row>
    <row r="278" spans="7:9" x14ac:dyDescent="0.25">
      <c r="G278" t="e">
        <f>+IF(LEN('OSNOVNA PLAČA'!#REF!)&gt;0,'LETNO OBVESTILO'!V284,"")</f>
        <v>#REF!</v>
      </c>
      <c r="I278" t="e">
        <f>IF(LEN('10-12'!#REF!)&gt;0,'10-12'!#REF!,"")</f>
        <v>#REF!</v>
      </c>
    </row>
    <row r="279" spans="7:9" x14ac:dyDescent="0.25">
      <c r="G279" t="e">
        <f>+IF(LEN('OSNOVNA PLAČA'!#REF!)&gt;0,'LETNO OBVESTILO'!V285,"")</f>
        <v>#REF!</v>
      </c>
      <c r="I279" t="e">
        <f>IF(LEN('10-12'!#REF!)&gt;0,'10-12'!#REF!,"")</f>
        <v>#REF!</v>
      </c>
    </row>
    <row r="280" spans="7:9" x14ac:dyDescent="0.25">
      <c r="G280" t="e">
        <f>+IF(LEN('OSNOVNA PLAČA'!#REF!)&gt;0,'LETNO OBVESTILO'!V286,"")</f>
        <v>#REF!</v>
      </c>
      <c r="I280" t="e">
        <f>IF(LEN('10-12'!#REF!)&gt;0,'10-12'!#REF!,"")</f>
        <v>#REF!</v>
      </c>
    </row>
    <row r="281" spans="7:9" x14ac:dyDescent="0.25">
      <c r="G281" t="e">
        <f>+IF(LEN('OSNOVNA PLAČA'!#REF!)&gt;0,'LETNO OBVESTILO'!V287,"")</f>
        <v>#REF!</v>
      </c>
      <c r="I281" t="e">
        <f>IF(LEN('10-12'!#REF!)&gt;0,'10-12'!#REF!,"")</f>
        <v>#REF!</v>
      </c>
    </row>
    <row r="282" spans="7:9" x14ac:dyDescent="0.25">
      <c r="G282" t="e">
        <f>+IF(LEN('OSNOVNA PLAČA'!#REF!)&gt;0,'LETNO OBVESTILO'!V288,"")</f>
        <v>#REF!</v>
      </c>
      <c r="I282" t="e">
        <f>IF(LEN('10-12'!#REF!)&gt;0,'10-12'!#REF!,"")</f>
        <v>#REF!</v>
      </c>
    </row>
    <row r="283" spans="7:9" x14ac:dyDescent="0.25">
      <c r="G283" t="e">
        <f>+IF(LEN('OSNOVNA PLAČA'!#REF!)&gt;0,'LETNO OBVESTILO'!V289,"")</f>
        <v>#REF!</v>
      </c>
      <c r="I283" t="e">
        <f>IF(LEN('10-12'!#REF!)&gt;0,'10-12'!#REF!,"")</f>
        <v>#REF!</v>
      </c>
    </row>
    <row r="284" spans="7:9" x14ac:dyDescent="0.25">
      <c r="G284" t="e">
        <f>+IF(LEN('OSNOVNA PLAČA'!#REF!)&gt;0,'LETNO OBVESTILO'!V290,"")</f>
        <v>#REF!</v>
      </c>
      <c r="I284" t="e">
        <f>IF(LEN('10-12'!#REF!)&gt;0,'10-12'!#REF!,"")</f>
        <v>#REF!</v>
      </c>
    </row>
    <row r="285" spans="7:9" x14ac:dyDescent="0.25">
      <c r="G285" t="e">
        <f>+IF(LEN('OSNOVNA PLAČA'!#REF!)&gt;0,'LETNO OBVESTILO'!V291,"")</f>
        <v>#REF!</v>
      </c>
      <c r="I285" t="e">
        <f>IF(LEN('10-12'!#REF!)&gt;0,'10-12'!#REF!,"")</f>
        <v>#REF!</v>
      </c>
    </row>
    <row r="286" spans="7:9" x14ac:dyDescent="0.25">
      <c r="G286" t="e">
        <f>+IF(LEN('OSNOVNA PLAČA'!#REF!)&gt;0,'LETNO OBVESTILO'!V292,"")</f>
        <v>#REF!</v>
      </c>
      <c r="I286" t="e">
        <f>IF(LEN('10-12'!#REF!)&gt;0,'10-12'!#REF!,"")</f>
        <v>#REF!</v>
      </c>
    </row>
    <row r="287" spans="7:9" x14ac:dyDescent="0.25">
      <c r="G287" t="e">
        <f>+IF(LEN('OSNOVNA PLAČA'!#REF!)&gt;0,'LETNO OBVESTILO'!V293,"")</f>
        <v>#REF!</v>
      </c>
      <c r="I287" t="e">
        <f>IF(LEN('10-12'!#REF!)&gt;0,'10-12'!#REF!,"")</f>
        <v>#REF!</v>
      </c>
    </row>
    <row r="288" spans="7:9" x14ac:dyDescent="0.25">
      <c r="G288" t="e">
        <f>+IF(LEN('OSNOVNA PLAČA'!#REF!)&gt;0,'LETNO OBVESTILO'!V294,"")</f>
        <v>#REF!</v>
      </c>
      <c r="I288" t="e">
        <f>IF(LEN('10-12'!#REF!)&gt;0,'10-12'!#REF!,"")</f>
        <v>#REF!</v>
      </c>
    </row>
    <row r="289" spans="7:9" x14ac:dyDescent="0.25">
      <c r="G289" t="e">
        <f>+IF(LEN('OSNOVNA PLAČA'!#REF!)&gt;0,'LETNO OBVESTILO'!V295,"")</f>
        <v>#REF!</v>
      </c>
      <c r="I289" t="e">
        <f>IF(LEN('10-12'!#REF!)&gt;0,'10-12'!#REF!,"")</f>
        <v>#REF!</v>
      </c>
    </row>
    <row r="290" spans="7:9" x14ac:dyDescent="0.25">
      <c r="G290" t="e">
        <f>+IF(LEN('OSNOVNA PLAČA'!#REF!)&gt;0,'LETNO OBVESTILO'!V296,"")</f>
        <v>#REF!</v>
      </c>
      <c r="I290" t="e">
        <f>IF(LEN('10-12'!#REF!)&gt;0,'10-12'!#REF!,"")</f>
        <v>#REF!</v>
      </c>
    </row>
    <row r="291" spans="7:9" x14ac:dyDescent="0.25">
      <c r="G291" t="e">
        <f>+IF(LEN('OSNOVNA PLAČA'!#REF!)&gt;0,'LETNO OBVESTILO'!V297,"")</f>
        <v>#REF!</v>
      </c>
      <c r="I291" t="e">
        <f>IF(LEN('10-12'!#REF!)&gt;0,'10-12'!#REF!,"")</f>
        <v>#REF!</v>
      </c>
    </row>
    <row r="292" spans="7:9" x14ac:dyDescent="0.25">
      <c r="G292" t="e">
        <f>+IF(LEN('OSNOVNA PLAČA'!#REF!)&gt;0,'LETNO OBVESTILO'!V298,"")</f>
        <v>#REF!</v>
      </c>
      <c r="I292" t="e">
        <f>IF(LEN('10-12'!#REF!)&gt;0,'10-12'!#REF!,"")</f>
        <v>#REF!</v>
      </c>
    </row>
    <row r="293" spans="7:9" x14ac:dyDescent="0.25">
      <c r="G293" t="e">
        <f>+IF(LEN('OSNOVNA PLAČA'!#REF!)&gt;0,'LETNO OBVESTILO'!V299,"")</f>
        <v>#REF!</v>
      </c>
      <c r="I293" t="e">
        <f>IF(LEN('10-12'!#REF!)&gt;0,'10-12'!#REF!,"")</f>
        <v>#REF!</v>
      </c>
    </row>
    <row r="294" spans="7:9" x14ac:dyDescent="0.25">
      <c r="G294" t="e">
        <f>+IF(LEN('OSNOVNA PLAČA'!#REF!)&gt;0,'LETNO OBVESTILO'!V300,"")</f>
        <v>#REF!</v>
      </c>
      <c r="I294" t="e">
        <f>IF(LEN('10-12'!#REF!)&gt;0,'10-12'!#REF!,"")</f>
        <v>#REF!</v>
      </c>
    </row>
    <row r="295" spans="7:9" x14ac:dyDescent="0.25">
      <c r="G295" t="e">
        <f>+IF(LEN('OSNOVNA PLAČA'!#REF!)&gt;0,'LETNO OBVESTILO'!V301,"")</f>
        <v>#REF!</v>
      </c>
      <c r="I295" t="e">
        <f>IF(LEN('10-12'!#REF!)&gt;0,'10-12'!#REF!,"")</f>
        <v>#REF!</v>
      </c>
    </row>
    <row r="296" spans="7:9" x14ac:dyDescent="0.25">
      <c r="G296" t="e">
        <f>+IF(LEN('OSNOVNA PLAČA'!#REF!)&gt;0,'LETNO OBVESTILO'!V302,"")</f>
        <v>#REF!</v>
      </c>
      <c r="I296" t="e">
        <f>IF(LEN('10-12'!#REF!)&gt;0,'10-12'!#REF!,"")</f>
        <v>#REF!</v>
      </c>
    </row>
    <row r="297" spans="7:9" x14ac:dyDescent="0.25">
      <c r="G297" t="e">
        <f>+IF(LEN('OSNOVNA PLAČA'!#REF!)&gt;0,'LETNO OBVESTILO'!V303,"")</f>
        <v>#REF!</v>
      </c>
      <c r="I297" t="e">
        <f>IF(LEN('10-12'!#REF!)&gt;0,'10-12'!#REF!,"")</f>
        <v>#REF!</v>
      </c>
    </row>
    <row r="298" spans="7:9" x14ac:dyDescent="0.25">
      <c r="G298" t="e">
        <f>+IF(LEN('OSNOVNA PLAČA'!#REF!)&gt;0,'LETNO OBVESTILO'!V304,"")</f>
        <v>#REF!</v>
      </c>
      <c r="I298" t="e">
        <f>IF(LEN('10-12'!#REF!)&gt;0,'10-12'!#REF!,"")</f>
        <v>#REF!</v>
      </c>
    </row>
    <row r="299" spans="7:9" x14ac:dyDescent="0.25">
      <c r="G299" t="e">
        <f>+IF(LEN('OSNOVNA PLAČA'!#REF!)&gt;0,'LETNO OBVESTILO'!V305,"")</f>
        <v>#REF!</v>
      </c>
      <c r="I299" t="e">
        <f>IF(LEN('10-12'!#REF!)&gt;0,'10-12'!#REF!,"")</f>
        <v>#REF!</v>
      </c>
    </row>
    <row r="300" spans="7:9" x14ac:dyDescent="0.25">
      <c r="G300" t="e">
        <f>+IF(LEN('OSNOVNA PLAČA'!#REF!)&gt;0,'LETNO OBVESTILO'!V306,"")</f>
        <v>#REF!</v>
      </c>
      <c r="I300" t="e">
        <f>IF(LEN('10-12'!#REF!)&gt;0,'10-12'!#REF!,"")</f>
        <v>#REF!</v>
      </c>
    </row>
    <row r="301" spans="7:9" x14ac:dyDescent="0.25">
      <c r="G301" t="e">
        <f>+IF(LEN('OSNOVNA PLAČA'!#REF!)&gt;0,'LETNO OBVESTILO'!V307,"")</f>
        <v>#REF!</v>
      </c>
      <c r="I301" t="e">
        <f>IF(LEN('10-12'!#REF!)&gt;0,'10-12'!#REF!,"")</f>
        <v>#REF!</v>
      </c>
    </row>
    <row r="302" spans="7:9" x14ac:dyDescent="0.25">
      <c r="G302" t="e">
        <f>+IF(LEN('OSNOVNA PLAČA'!#REF!)&gt;0,'LETNO OBVESTILO'!V308,"")</f>
        <v>#REF!</v>
      </c>
      <c r="I302" t="e">
        <f>IF(LEN('10-12'!#REF!)&gt;0,'10-12'!#REF!,"")</f>
        <v>#REF!</v>
      </c>
    </row>
    <row r="303" spans="7:9" x14ac:dyDescent="0.25">
      <c r="G303" t="e">
        <f>+IF(LEN('OSNOVNA PLAČA'!#REF!)&gt;0,'LETNO OBVESTILO'!V309,"")</f>
        <v>#REF!</v>
      </c>
      <c r="I303" t="e">
        <f>IF(LEN('10-12'!#REF!)&gt;0,'10-12'!#REF!,"")</f>
        <v>#REF!</v>
      </c>
    </row>
    <row r="304" spans="7:9" x14ac:dyDescent="0.25">
      <c r="G304" t="e">
        <f>+IF(LEN('OSNOVNA PLAČA'!#REF!)&gt;0,'LETNO OBVESTILO'!V310,"")</f>
        <v>#REF!</v>
      </c>
      <c r="I304" t="e">
        <f>IF(LEN('10-12'!#REF!)&gt;0,'10-12'!#REF!,"")</f>
        <v>#REF!</v>
      </c>
    </row>
    <row r="305" spans="7:9" x14ac:dyDescent="0.25">
      <c r="G305" t="e">
        <f>+IF(LEN('OSNOVNA PLAČA'!#REF!)&gt;0,'LETNO OBVESTILO'!V311,"")</f>
        <v>#REF!</v>
      </c>
      <c r="I305" t="e">
        <f>IF(LEN('10-12'!#REF!)&gt;0,'10-12'!#REF!,"")</f>
        <v>#REF!</v>
      </c>
    </row>
    <row r="306" spans="7:9" x14ac:dyDescent="0.25">
      <c r="G306" t="e">
        <f>+IF(LEN('OSNOVNA PLAČA'!#REF!)&gt;0,'LETNO OBVESTILO'!V312,"")</f>
        <v>#REF!</v>
      </c>
      <c r="I306" t="e">
        <f>IF(LEN('10-12'!#REF!)&gt;0,'10-12'!#REF!,"")</f>
        <v>#REF!</v>
      </c>
    </row>
    <row r="307" spans="7:9" x14ac:dyDescent="0.25">
      <c r="G307" t="e">
        <f>+IF(LEN('OSNOVNA PLAČA'!#REF!)&gt;0,'LETNO OBVESTILO'!V313,"")</f>
        <v>#REF!</v>
      </c>
      <c r="I307" t="e">
        <f>IF(LEN('10-12'!#REF!)&gt;0,'10-12'!#REF!,"")</f>
        <v>#REF!</v>
      </c>
    </row>
    <row r="308" spans="7:9" x14ac:dyDescent="0.25">
      <c r="G308" t="e">
        <f>+IF(LEN('OSNOVNA PLAČA'!#REF!)&gt;0,'LETNO OBVESTILO'!V314,"")</f>
        <v>#REF!</v>
      </c>
      <c r="I308" t="e">
        <f>IF(LEN('10-12'!#REF!)&gt;0,'10-12'!#REF!,"")</f>
        <v>#REF!</v>
      </c>
    </row>
    <row r="309" spans="7:9" x14ac:dyDescent="0.25">
      <c r="G309" t="e">
        <f>+IF(LEN('OSNOVNA PLAČA'!#REF!)&gt;0,'LETNO OBVESTILO'!V315,"")</f>
        <v>#REF!</v>
      </c>
      <c r="I309" t="e">
        <f>IF(LEN('10-12'!#REF!)&gt;0,'10-12'!#REF!,"")</f>
        <v>#REF!</v>
      </c>
    </row>
    <row r="310" spans="7:9" x14ac:dyDescent="0.25">
      <c r="G310" t="e">
        <f>+IF(LEN('OSNOVNA PLAČA'!#REF!)&gt;0,'LETNO OBVESTILO'!V316,"")</f>
        <v>#REF!</v>
      </c>
      <c r="I310" t="e">
        <f>IF(LEN('10-12'!#REF!)&gt;0,'10-12'!#REF!,"")</f>
        <v>#REF!</v>
      </c>
    </row>
    <row r="311" spans="7:9" x14ac:dyDescent="0.25">
      <c r="G311" t="e">
        <f>+IF(LEN('OSNOVNA PLAČA'!#REF!)&gt;0,'LETNO OBVESTILO'!V317,"")</f>
        <v>#REF!</v>
      </c>
      <c r="I311" t="e">
        <f>IF(LEN('10-12'!#REF!)&gt;0,'10-12'!#REF!,"")</f>
        <v>#REF!</v>
      </c>
    </row>
    <row r="312" spans="7:9" x14ac:dyDescent="0.25">
      <c r="G312" t="e">
        <f>+IF(LEN('OSNOVNA PLAČA'!#REF!)&gt;0,'LETNO OBVESTILO'!V318,"")</f>
        <v>#REF!</v>
      </c>
      <c r="I312" t="e">
        <f>IF(LEN('10-12'!#REF!)&gt;0,'10-12'!#REF!,"")</f>
        <v>#REF!</v>
      </c>
    </row>
    <row r="313" spans="7:9" x14ac:dyDescent="0.25">
      <c r="G313" t="e">
        <f>+IF(LEN('OSNOVNA PLAČA'!#REF!)&gt;0,'LETNO OBVESTILO'!V319,"")</f>
        <v>#REF!</v>
      </c>
      <c r="I313" t="e">
        <f>IF(LEN('10-12'!#REF!)&gt;0,'10-12'!#REF!,"")</f>
        <v>#REF!</v>
      </c>
    </row>
    <row r="314" spans="7:9" x14ac:dyDescent="0.25">
      <c r="G314" t="e">
        <f>+IF(LEN('OSNOVNA PLAČA'!#REF!)&gt;0,'LETNO OBVESTILO'!V320,"")</f>
        <v>#REF!</v>
      </c>
      <c r="I314" t="e">
        <f>IF(LEN('10-12'!#REF!)&gt;0,'10-12'!#REF!,"")</f>
        <v>#REF!</v>
      </c>
    </row>
    <row r="315" spans="7:9" x14ac:dyDescent="0.25">
      <c r="G315" t="e">
        <f>+IF(LEN('OSNOVNA PLAČA'!#REF!)&gt;0,'LETNO OBVESTILO'!V321,"")</f>
        <v>#REF!</v>
      </c>
      <c r="I315" t="e">
        <f>IF(LEN('10-12'!#REF!)&gt;0,'10-12'!#REF!,"")</f>
        <v>#REF!</v>
      </c>
    </row>
    <row r="316" spans="7:9" x14ac:dyDescent="0.25">
      <c r="G316" t="e">
        <f>+IF(LEN('OSNOVNA PLAČA'!#REF!)&gt;0,'LETNO OBVESTILO'!V322,"")</f>
        <v>#REF!</v>
      </c>
      <c r="I316" t="e">
        <f>IF(LEN('10-12'!#REF!)&gt;0,'10-12'!#REF!,"")</f>
        <v>#REF!</v>
      </c>
    </row>
    <row r="317" spans="7:9" x14ac:dyDescent="0.25">
      <c r="G317" t="e">
        <f>+IF(LEN('OSNOVNA PLAČA'!#REF!)&gt;0,'LETNO OBVESTILO'!V323,"")</f>
        <v>#REF!</v>
      </c>
      <c r="I317" t="e">
        <f>IF(LEN('10-12'!#REF!)&gt;0,'10-12'!#REF!,"")</f>
        <v>#REF!</v>
      </c>
    </row>
    <row r="318" spans="7:9" x14ac:dyDescent="0.25">
      <c r="G318" t="e">
        <f>+IF(LEN('OSNOVNA PLAČA'!#REF!)&gt;0,'LETNO OBVESTILO'!V324,"")</f>
        <v>#REF!</v>
      </c>
      <c r="I318" t="e">
        <f>IF(LEN('10-12'!#REF!)&gt;0,'10-12'!#REF!,"")</f>
        <v>#REF!</v>
      </c>
    </row>
    <row r="319" spans="7:9" x14ac:dyDescent="0.25">
      <c r="G319" t="e">
        <f>+IF(LEN('OSNOVNA PLAČA'!#REF!)&gt;0,'LETNO OBVESTILO'!V325,"")</f>
        <v>#REF!</v>
      </c>
      <c r="I319" t="e">
        <f>IF(LEN('10-12'!#REF!)&gt;0,'10-12'!#REF!,"")</f>
        <v>#REF!</v>
      </c>
    </row>
    <row r="320" spans="7:9" x14ac:dyDescent="0.25">
      <c r="G320" t="e">
        <f>+IF(LEN('OSNOVNA PLAČA'!#REF!)&gt;0,'LETNO OBVESTILO'!V326,"")</f>
        <v>#REF!</v>
      </c>
      <c r="I320" t="e">
        <f>IF(LEN('10-12'!#REF!)&gt;0,'10-12'!#REF!,"")</f>
        <v>#REF!</v>
      </c>
    </row>
    <row r="321" spans="7:9" x14ac:dyDescent="0.25">
      <c r="G321" t="e">
        <f>+IF(LEN('OSNOVNA PLAČA'!#REF!)&gt;0,'LETNO OBVESTILO'!V327,"")</f>
        <v>#REF!</v>
      </c>
      <c r="I321" t="e">
        <f>IF(LEN('10-12'!#REF!)&gt;0,'10-12'!#REF!,"")</f>
        <v>#REF!</v>
      </c>
    </row>
    <row r="322" spans="7:9" x14ac:dyDescent="0.25">
      <c r="G322" t="e">
        <f>+IF(LEN('OSNOVNA PLAČA'!#REF!)&gt;0,'LETNO OBVESTILO'!V328,"")</f>
        <v>#REF!</v>
      </c>
      <c r="I322" t="e">
        <f>IF(LEN('10-12'!#REF!)&gt;0,'10-12'!#REF!,"")</f>
        <v>#REF!</v>
      </c>
    </row>
    <row r="323" spans="7:9" x14ac:dyDescent="0.25">
      <c r="G323" t="e">
        <f>+IF(LEN('OSNOVNA PLAČA'!#REF!)&gt;0,'LETNO OBVESTILO'!V329,"")</f>
        <v>#REF!</v>
      </c>
      <c r="I323" t="e">
        <f>IF(LEN('10-12'!#REF!)&gt;0,'10-12'!#REF!,"")</f>
        <v>#REF!</v>
      </c>
    </row>
    <row r="324" spans="7:9" x14ac:dyDescent="0.25">
      <c r="G324" t="e">
        <f>+IF(LEN('OSNOVNA PLAČA'!#REF!)&gt;0,'LETNO OBVESTILO'!V330,"")</f>
        <v>#REF!</v>
      </c>
      <c r="I324" t="e">
        <f>IF(LEN('10-12'!#REF!)&gt;0,'10-12'!#REF!,"")</f>
        <v>#REF!</v>
      </c>
    </row>
    <row r="325" spans="7:9" x14ac:dyDescent="0.25">
      <c r="G325" t="e">
        <f>+IF(LEN('OSNOVNA PLAČA'!#REF!)&gt;0,'LETNO OBVESTILO'!V331,"")</f>
        <v>#REF!</v>
      </c>
      <c r="I325" t="e">
        <f>IF(LEN('10-12'!#REF!)&gt;0,'10-12'!#REF!,"")</f>
        <v>#REF!</v>
      </c>
    </row>
    <row r="326" spans="7:9" x14ac:dyDescent="0.25">
      <c r="G326" t="e">
        <f>+IF(LEN('OSNOVNA PLAČA'!#REF!)&gt;0,'LETNO OBVESTILO'!V332,"")</f>
        <v>#REF!</v>
      </c>
      <c r="I326" t="e">
        <f>IF(LEN('10-12'!#REF!)&gt;0,'10-12'!#REF!,"")</f>
        <v>#REF!</v>
      </c>
    </row>
    <row r="327" spans="7:9" x14ac:dyDescent="0.25">
      <c r="G327" t="e">
        <f>+IF(LEN('OSNOVNA PLAČA'!#REF!)&gt;0,'LETNO OBVESTILO'!V333,"")</f>
        <v>#REF!</v>
      </c>
      <c r="I327" t="e">
        <f>IF(LEN('10-12'!#REF!)&gt;0,'10-12'!#REF!,"")</f>
        <v>#REF!</v>
      </c>
    </row>
    <row r="328" spans="7:9" x14ac:dyDescent="0.25">
      <c r="G328" t="e">
        <f>+IF(LEN('OSNOVNA PLAČA'!#REF!)&gt;0,'LETNO OBVESTILO'!V334,"")</f>
        <v>#REF!</v>
      </c>
      <c r="I328" t="e">
        <f>IF(LEN('10-12'!#REF!)&gt;0,'10-12'!#REF!,"")</f>
        <v>#REF!</v>
      </c>
    </row>
    <row r="329" spans="7:9" x14ac:dyDescent="0.25">
      <c r="G329" t="e">
        <f>+IF(LEN('OSNOVNA PLAČA'!#REF!)&gt;0,'LETNO OBVESTILO'!V335,"")</f>
        <v>#REF!</v>
      </c>
      <c r="I329" t="e">
        <f>IF(LEN('10-12'!#REF!)&gt;0,'10-12'!#REF!,"")</f>
        <v>#REF!</v>
      </c>
    </row>
    <row r="330" spans="7:9" x14ac:dyDescent="0.25">
      <c r="G330" t="e">
        <f>+IF(LEN('OSNOVNA PLAČA'!#REF!)&gt;0,'LETNO OBVESTILO'!V336,"")</f>
        <v>#REF!</v>
      </c>
      <c r="I330" t="e">
        <f>IF(LEN('10-12'!#REF!)&gt;0,'10-12'!#REF!,"")</f>
        <v>#REF!</v>
      </c>
    </row>
    <row r="331" spans="7:9" x14ac:dyDescent="0.25">
      <c r="G331" t="e">
        <f>+IF(LEN('OSNOVNA PLAČA'!#REF!)&gt;0,'LETNO OBVESTILO'!V337,"")</f>
        <v>#REF!</v>
      </c>
      <c r="I331" t="e">
        <f>IF(LEN('10-12'!#REF!)&gt;0,'10-12'!#REF!,"")</f>
        <v>#REF!</v>
      </c>
    </row>
    <row r="332" spans="7:9" x14ac:dyDescent="0.25">
      <c r="G332" t="e">
        <f>+IF(LEN('OSNOVNA PLAČA'!#REF!)&gt;0,'LETNO OBVESTILO'!V338,"")</f>
        <v>#REF!</v>
      </c>
      <c r="I332" t="e">
        <f>IF(LEN('10-12'!#REF!)&gt;0,'10-12'!#REF!,"")</f>
        <v>#REF!</v>
      </c>
    </row>
    <row r="333" spans="7:9" x14ac:dyDescent="0.25">
      <c r="G333" t="e">
        <f>+IF(LEN('OSNOVNA PLAČA'!#REF!)&gt;0,'LETNO OBVESTILO'!V339,"")</f>
        <v>#REF!</v>
      </c>
      <c r="I333" t="e">
        <f>IF(LEN('10-12'!#REF!)&gt;0,'10-12'!#REF!,"")</f>
        <v>#REF!</v>
      </c>
    </row>
    <row r="334" spans="7:9" x14ac:dyDescent="0.25">
      <c r="G334" t="e">
        <f>+IF(LEN('OSNOVNA PLAČA'!#REF!)&gt;0,'LETNO OBVESTILO'!V340,"")</f>
        <v>#REF!</v>
      </c>
      <c r="I334" t="e">
        <f>IF(LEN('10-12'!#REF!)&gt;0,'10-12'!#REF!,"")</f>
        <v>#REF!</v>
      </c>
    </row>
    <row r="335" spans="7:9" x14ac:dyDescent="0.25">
      <c r="G335" t="e">
        <f>+IF(LEN('OSNOVNA PLAČA'!#REF!)&gt;0,'LETNO OBVESTILO'!V341,"")</f>
        <v>#REF!</v>
      </c>
      <c r="I335" t="e">
        <f>IF(LEN('10-12'!#REF!)&gt;0,'10-12'!#REF!,"")</f>
        <v>#REF!</v>
      </c>
    </row>
    <row r="336" spans="7:9" x14ac:dyDescent="0.25">
      <c r="G336" t="e">
        <f>+IF(LEN('OSNOVNA PLAČA'!#REF!)&gt;0,'LETNO OBVESTILO'!V342,"")</f>
        <v>#REF!</v>
      </c>
      <c r="I336" t="e">
        <f>IF(LEN('10-12'!#REF!)&gt;0,'10-12'!#REF!,"")</f>
        <v>#REF!</v>
      </c>
    </row>
    <row r="337" spans="7:9" x14ac:dyDescent="0.25">
      <c r="G337" t="e">
        <f>+IF(LEN('OSNOVNA PLAČA'!#REF!)&gt;0,'LETNO OBVESTILO'!V343,"")</f>
        <v>#REF!</v>
      </c>
      <c r="I337" t="e">
        <f>IF(LEN('10-12'!#REF!)&gt;0,'10-12'!#REF!,"")</f>
        <v>#REF!</v>
      </c>
    </row>
    <row r="338" spans="7:9" x14ac:dyDescent="0.25">
      <c r="G338" t="e">
        <f>+IF(LEN('OSNOVNA PLAČA'!#REF!)&gt;0,'LETNO OBVESTILO'!V344,"")</f>
        <v>#REF!</v>
      </c>
      <c r="I338" t="e">
        <f>IF(LEN('10-12'!#REF!)&gt;0,'10-12'!#REF!,"")</f>
        <v>#REF!</v>
      </c>
    </row>
    <row r="339" spans="7:9" x14ac:dyDescent="0.25">
      <c r="G339" t="e">
        <f>+IF(LEN('OSNOVNA PLAČA'!#REF!)&gt;0,'LETNO OBVESTILO'!V345,"")</f>
        <v>#REF!</v>
      </c>
      <c r="I339" t="e">
        <f>IF(LEN('10-12'!#REF!)&gt;0,'10-12'!#REF!,"")</f>
        <v>#REF!</v>
      </c>
    </row>
    <row r="340" spans="7:9" x14ac:dyDescent="0.25">
      <c r="G340" t="e">
        <f>+IF(LEN('OSNOVNA PLAČA'!#REF!)&gt;0,'LETNO OBVESTILO'!V346,"")</f>
        <v>#REF!</v>
      </c>
      <c r="I340" t="e">
        <f>IF(LEN('10-12'!#REF!)&gt;0,'10-12'!#REF!,"")</f>
        <v>#REF!</v>
      </c>
    </row>
    <row r="341" spans="7:9" x14ac:dyDescent="0.25">
      <c r="G341" t="e">
        <f>+IF(LEN('OSNOVNA PLAČA'!#REF!)&gt;0,'LETNO OBVESTILO'!V347,"")</f>
        <v>#REF!</v>
      </c>
      <c r="I341" t="e">
        <f>IF(LEN('10-12'!#REF!)&gt;0,'10-12'!#REF!,"")</f>
        <v>#REF!</v>
      </c>
    </row>
    <row r="342" spans="7:9" x14ac:dyDescent="0.25">
      <c r="G342" t="e">
        <f>+IF(LEN('OSNOVNA PLAČA'!#REF!)&gt;0,'LETNO OBVESTILO'!V348,"")</f>
        <v>#REF!</v>
      </c>
      <c r="I342" t="e">
        <f>IF(LEN('10-12'!#REF!)&gt;0,'10-12'!#REF!,"")</f>
        <v>#REF!</v>
      </c>
    </row>
    <row r="343" spans="7:9" x14ac:dyDescent="0.25">
      <c r="G343" t="e">
        <f>+IF(LEN('OSNOVNA PLAČA'!#REF!)&gt;0,'LETNO OBVESTILO'!V349,"")</f>
        <v>#REF!</v>
      </c>
      <c r="I343" t="e">
        <f>IF(LEN('10-12'!#REF!)&gt;0,'10-12'!#REF!,"")</f>
        <v>#REF!</v>
      </c>
    </row>
    <row r="344" spans="7:9" x14ac:dyDescent="0.25">
      <c r="G344" t="e">
        <f>+IF(LEN('OSNOVNA PLAČA'!#REF!)&gt;0,'LETNO OBVESTILO'!V350,"")</f>
        <v>#REF!</v>
      </c>
      <c r="I344" t="e">
        <f>IF(LEN('10-12'!#REF!)&gt;0,'10-12'!#REF!,"")</f>
        <v>#REF!</v>
      </c>
    </row>
    <row r="345" spans="7:9" x14ac:dyDescent="0.25">
      <c r="G345" t="e">
        <f>+IF(LEN('OSNOVNA PLAČA'!#REF!)&gt;0,'LETNO OBVESTILO'!V351,"")</f>
        <v>#REF!</v>
      </c>
      <c r="I345" t="e">
        <f>IF(LEN('10-12'!#REF!)&gt;0,'10-12'!#REF!,"")</f>
        <v>#REF!</v>
      </c>
    </row>
    <row r="346" spans="7:9" x14ac:dyDescent="0.25">
      <c r="G346" t="e">
        <f>+IF(LEN('OSNOVNA PLAČA'!#REF!)&gt;0,'LETNO OBVESTILO'!V352,"")</f>
        <v>#REF!</v>
      </c>
      <c r="I346" t="e">
        <f>IF(LEN('10-12'!#REF!)&gt;0,'10-12'!#REF!,"")</f>
        <v>#REF!</v>
      </c>
    </row>
    <row r="347" spans="7:9" x14ac:dyDescent="0.25">
      <c r="G347" t="e">
        <f>+IF(LEN('OSNOVNA PLAČA'!#REF!)&gt;0,'LETNO OBVESTILO'!V353,"")</f>
        <v>#REF!</v>
      </c>
      <c r="I347" t="e">
        <f>IF(LEN('10-12'!#REF!)&gt;0,'10-12'!#REF!,"")</f>
        <v>#REF!</v>
      </c>
    </row>
    <row r="348" spans="7:9" x14ac:dyDescent="0.25">
      <c r="G348" t="e">
        <f>+IF(LEN('OSNOVNA PLAČA'!#REF!)&gt;0,'LETNO OBVESTILO'!V354,"")</f>
        <v>#REF!</v>
      </c>
      <c r="I348" t="e">
        <f>IF(LEN('10-12'!#REF!)&gt;0,'10-12'!#REF!,"")</f>
        <v>#REF!</v>
      </c>
    </row>
    <row r="349" spans="7:9" x14ac:dyDescent="0.25">
      <c r="G349" t="e">
        <f>+IF(LEN('OSNOVNA PLAČA'!#REF!)&gt;0,'LETNO OBVESTILO'!V355,"")</f>
        <v>#REF!</v>
      </c>
      <c r="I349" t="e">
        <f>IF(LEN('10-12'!#REF!)&gt;0,'10-12'!#REF!,"")</f>
        <v>#REF!</v>
      </c>
    </row>
    <row r="350" spans="7:9" x14ac:dyDescent="0.25">
      <c r="G350" t="e">
        <f>+IF(LEN('OSNOVNA PLAČA'!#REF!)&gt;0,'LETNO OBVESTILO'!V356,"")</f>
        <v>#REF!</v>
      </c>
      <c r="I350" t="e">
        <f>IF(LEN('10-12'!#REF!)&gt;0,'10-12'!#REF!,"")</f>
        <v>#REF!</v>
      </c>
    </row>
    <row r="351" spans="7:9" x14ac:dyDescent="0.25">
      <c r="G351" t="e">
        <f>+IF(LEN('OSNOVNA PLAČA'!#REF!)&gt;0,'LETNO OBVESTILO'!V357,"")</f>
        <v>#REF!</v>
      </c>
      <c r="I351" t="e">
        <f>IF(LEN('10-12'!#REF!)&gt;0,'10-12'!#REF!,"")</f>
        <v>#REF!</v>
      </c>
    </row>
    <row r="352" spans="7:9" x14ac:dyDescent="0.25">
      <c r="G352" t="e">
        <f>+IF(LEN('OSNOVNA PLAČA'!#REF!)&gt;0,'LETNO OBVESTILO'!V358,"")</f>
        <v>#REF!</v>
      </c>
      <c r="I352" t="e">
        <f>IF(LEN('10-12'!#REF!)&gt;0,'10-12'!#REF!,"")</f>
        <v>#REF!</v>
      </c>
    </row>
    <row r="353" spans="7:9" x14ac:dyDescent="0.25">
      <c r="G353" t="e">
        <f>+IF(LEN('OSNOVNA PLAČA'!#REF!)&gt;0,'LETNO OBVESTILO'!V359,"")</f>
        <v>#REF!</v>
      </c>
      <c r="I353" t="e">
        <f>IF(LEN('10-12'!#REF!)&gt;0,'10-12'!#REF!,"")</f>
        <v>#REF!</v>
      </c>
    </row>
    <row r="354" spans="7:9" x14ac:dyDescent="0.25">
      <c r="G354" t="e">
        <f>+IF(LEN('OSNOVNA PLAČA'!#REF!)&gt;0,'LETNO OBVESTILO'!V360,"")</f>
        <v>#REF!</v>
      </c>
      <c r="I354" t="e">
        <f>IF(LEN('10-12'!#REF!)&gt;0,'10-12'!#REF!,"")</f>
        <v>#REF!</v>
      </c>
    </row>
    <row r="355" spans="7:9" x14ac:dyDescent="0.25">
      <c r="G355" t="e">
        <f>+IF(LEN('OSNOVNA PLAČA'!#REF!)&gt;0,'LETNO OBVESTILO'!V361,"")</f>
        <v>#REF!</v>
      </c>
      <c r="I355" t="e">
        <f>IF(LEN('10-12'!#REF!)&gt;0,'10-12'!#REF!,"")</f>
        <v>#REF!</v>
      </c>
    </row>
    <row r="356" spans="7:9" x14ac:dyDescent="0.25">
      <c r="G356" t="e">
        <f>+IF(LEN('OSNOVNA PLAČA'!#REF!)&gt;0,'LETNO OBVESTILO'!V362,"")</f>
        <v>#REF!</v>
      </c>
      <c r="I356" t="e">
        <f>IF(LEN('10-12'!#REF!)&gt;0,'10-12'!#REF!,"")</f>
        <v>#REF!</v>
      </c>
    </row>
    <row r="357" spans="7:9" x14ac:dyDescent="0.25">
      <c r="G357" t="e">
        <f>+IF(LEN('OSNOVNA PLAČA'!#REF!)&gt;0,'LETNO OBVESTILO'!V363,"")</f>
        <v>#REF!</v>
      </c>
      <c r="I357" t="e">
        <f>IF(LEN('10-12'!#REF!)&gt;0,'10-12'!#REF!,"")</f>
        <v>#REF!</v>
      </c>
    </row>
    <row r="358" spans="7:9" x14ac:dyDescent="0.25">
      <c r="G358" t="e">
        <f>+IF(LEN('OSNOVNA PLAČA'!#REF!)&gt;0,'LETNO OBVESTILO'!V364,"")</f>
        <v>#REF!</v>
      </c>
      <c r="I358" t="e">
        <f>IF(LEN('10-12'!#REF!)&gt;0,'10-12'!#REF!,"")</f>
        <v>#REF!</v>
      </c>
    </row>
    <row r="359" spans="7:9" x14ac:dyDescent="0.25">
      <c r="G359" t="e">
        <f>+IF(LEN('OSNOVNA PLAČA'!#REF!)&gt;0,'LETNO OBVESTILO'!V365,"")</f>
        <v>#REF!</v>
      </c>
      <c r="I359" t="e">
        <f>IF(LEN('10-12'!#REF!)&gt;0,'10-12'!#REF!,"")</f>
        <v>#REF!</v>
      </c>
    </row>
    <row r="360" spans="7:9" x14ac:dyDescent="0.25">
      <c r="G360" t="e">
        <f>+IF(LEN('OSNOVNA PLAČA'!#REF!)&gt;0,'LETNO OBVESTILO'!V366,"")</f>
        <v>#REF!</v>
      </c>
      <c r="I360" t="e">
        <f>IF(LEN('10-12'!#REF!)&gt;0,'10-12'!#REF!,"")</f>
        <v>#REF!</v>
      </c>
    </row>
    <row r="361" spans="7:9" x14ac:dyDescent="0.25">
      <c r="G361" t="e">
        <f>+IF(LEN('OSNOVNA PLAČA'!#REF!)&gt;0,'LETNO OBVESTILO'!V367,"")</f>
        <v>#REF!</v>
      </c>
      <c r="I361" t="e">
        <f>IF(LEN('10-12'!#REF!)&gt;0,'10-12'!#REF!,"")</f>
        <v>#REF!</v>
      </c>
    </row>
    <row r="362" spans="7:9" x14ac:dyDescent="0.25">
      <c r="G362" t="e">
        <f>+IF(LEN('OSNOVNA PLAČA'!#REF!)&gt;0,'LETNO OBVESTILO'!V368,"")</f>
        <v>#REF!</v>
      </c>
      <c r="I362" t="e">
        <f>IF(LEN('10-12'!#REF!)&gt;0,'10-12'!#REF!,"")</f>
        <v>#REF!</v>
      </c>
    </row>
    <row r="363" spans="7:9" x14ac:dyDescent="0.25">
      <c r="G363" t="e">
        <f>+IF(LEN('OSNOVNA PLAČA'!#REF!)&gt;0,'LETNO OBVESTILO'!V369,"")</f>
        <v>#REF!</v>
      </c>
      <c r="I363" t="e">
        <f>IF(LEN('10-12'!#REF!)&gt;0,'10-12'!#REF!,"")</f>
        <v>#REF!</v>
      </c>
    </row>
    <row r="364" spans="7:9" x14ac:dyDescent="0.25">
      <c r="G364" t="e">
        <f>+IF(LEN('OSNOVNA PLAČA'!#REF!)&gt;0,'LETNO OBVESTILO'!V370,"")</f>
        <v>#REF!</v>
      </c>
      <c r="I364" t="e">
        <f>IF(LEN('10-12'!#REF!)&gt;0,'10-12'!#REF!,"")</f>
        <v>#REF!</v>
      </c>
    </row>
    <row r="365" spans="7:9" x14ac:dyDescent="0.25">
      <c r="G365" t="e">
        <f>+IF(LEN('OSNOVNA PLAČA'!#REF!)&gt;0,'LETNO OBVESTILO'!V371,"")</f>
        <v>#REF!</v>
      </c>
      <c r="I365" t="e">
        <f>IF(LEN('10-12'!#REF!)&gt;0,'10-12'!#REF!,"")</f>
        <v>#REF!</v>
      </c>
    </row>
    <row r="366" spans="7:9" x14ac:dyDescent="0.25">
      <c r="G366" t="e">
        <f>+IF(LEN('OSNOVNA PLAČA'!#REF!)&gt;0,'LETNO OBVESTILO'!V372,"")</f>
        <v>#REF!</v>
      </c>
      <c r="I366" t="e">
        <f>IF(LEN('10-12'!#REF!)&gt;0,'10-12'!#REF!,"")</f>
        <v>#REF!</v>
      </c>
    </row>
    <row r="367" spans="7:9" x14ac:dyDescent="0.25">
      <c r="G367" t="e">
        <f>+IF(LEN('OSNOVNA PLAČA'!#REF!)&gt;0,'LETNO OBVESTILO'!V373,"")</f>
        <v>#REF!</v>
      </c>
      <c r="I367" t="e">
        <f>IF(LEN('10-12'!#REF!)&gt;0,'10-12'!#REF!,"")</f>
        <v>#REF!</v>
      </c>
    </row>
    <row r="368" spans="7:9" x14ac:dyDescent="0.25">
      <c r="G368" t="e">
        <f>+IF(LEN('OSNOVNA PLAČA'!#REF!)&gt;0,'LETNO OBVESTILO'!V374,"")</f>
        <v>#REF!</v>
      </c>
      <c r="I368" t="e">
        <f>IF(LEN('10-12'!#REF!)&gt;0,'10-12'!#REF!,"")</f>
        <v>#REF!</v>
      </c>
    </row>
    <row r="369" spans="7:9" x14ac:dyDescent="0.25">
      <c r="G369" t="e">
        <f>+IF(LEN('OSNOVNA PLAČA'!#REF!)&gt;0,'LETNO OBVESTILO'!V375,"")</f>
        <v>#REF!</v>
      </c>
      <c r="I369" t="e">
        <f>IF(LEN('10-12'!#REF!)&gt;0,'10-12'!#REF!,"")</f>
        <v>#REF!</v>
      </c>
    </row>
    <row r="370" spans="7:9" x14ac:dyDescent="0.25">
      <c r="G370" t="e">
        <f>+IF(LEN('OSNOVNA PLAČA'!#REF!)&gt;0,'LETNO OBVESTILO'!V376,"")</f>
        <v>#REF!</v>
      </c>
      <c r="I370" t="e">
        <f>IF(LEN('10-12'!#REF!)&gt;0,'10-12'!#REF!,"")</f>
        <v>#REF!</v>
      </c>
    </row>
    <row r="371" spans="7:9" x14ac:dyDescent="0.25">
      <c r="G371" t="e">
        <f>+IF(LEN('OSNOVNA PLAČA'!#REF!)&gt;0,'LETNO OBVESTILO'!V377,"")</f>
        <v>#REF!</v>
      </c>
      <c r="I371" t="e">
        <f>IF(LEN('10-12'!#REF!)&gt;0,'10-12'!#REF!,"")</f>
        <v>#REF!</v>
      </c>
    </row>
    <row r="372" spans="7:9" x14ac:dyDescent="0.25">
      <c r="G372" t="e">
        <f>+IF(LEN('OSNOVNA PLAČA'!#REF!)&gt;0,'LETNO OBVESTILO'!V378,"")</f>
        <v>#REF!</v>
      </c>
      <c r="I372" t="e">
        <f>IF(LEN('10-12'!#REF!)&gt;0,'10-12'!#REF!,"")</f>
        <v>#REF!</v>
      </c>
    </row>
    <row r="373" spans="7:9" x14ac:dyDescent="0.25">
      <c r="G373" t="e">
        <f>+IF(LEN('OSNOVNA PLAČA'!#REF!)&gt;0,'LETNO OBVESTILO'!V379,"")</f>
        <v>#REF!</v>
      </c>
      <c r="I373" t="e">
        <f>IF(LEN('10-12'!#REF!)&gt;0,'10-12'!#REF!,"")</f>
        <v>#REF!</v>
      </c>
    </row>
    <row r="374" spans="7:9" x14ac:dyDescent="0.25">
      <c r="G374" t="e">
        <f>+IF(LEN('OSNOVNA PLAČA'!#REF!)&gt;0,'LETNO OBVESTILO'!V380,"")</f>
        <v>#REF!</v>
      </c>
      <c r="I374" t="e">
        <f>IF(LEN('10-12'!#REF!)&gt;0,'10-12'!#REF!,"")</f>
        <v>#REF!</v>
      </c>
    </row>
    <row r="375" spans="7:9" x14ac:dyDescent="0.25">
      <c r="G375" t="e">
        <f>+IF(LEN('OSNOVNA PLAČA'!#REF!)&gt;0,'LETNO OBVESTILO'!V381,"")</f>
        <v>#REF!</v>
      </c>
      <c r="I375" t="e">
        <f>IF(LEN('10-12'!#REF!)&gt;0,'10-12'!#REF!,"")</f>
        <v>#REF!</v>
      </c>
    </row>
    <row r="376" spans="7:9" x14ac:dyDescent="0.25">
      <c r="G376" t="e">
        <f>+IF(LEN('OSNOVNA PLAČA'!#REF!)&gt;0,'LETNO OBVESTILO'!V382,"")</f>
        <v>#REF!</v>
      </c>
      <c r="I376" t="e">
        <f>IF(LEN('10-12'!#REF!)&gt;0,'10-12'!#REF!,"")</f>
        <v>#REF!</v>
      </c>
    </row>
    <row r="377" spans="7:9" x14ac:dyDescent="0.25">
      <c r="G377" t="e">
        <f>+IF(LEN('OSNOVNA PLAČA'!#REF!)&gt;0,'LETNO OBVESTILO'!V383,"")</f>
        <v>#REF!</v>
      </c>
      <c r="I377" t="e">
        <f>IF(LEN('10-12'!#REF!)&gt;0,'10-12'!#REF!,"")</f>
        <v>#REF!</v>
      </c>
    </row>
    <row r="378" spans="7:9" x14ac:dyDescent="0.25">
      <c r="G378" t="e">
        <f>+IF(LEN('OSNOVNA PLAČA'!#REF!)&gt;0,'LETNO OBVESTILO'!V384,"")</f>
        <v>#REF!</v>
      </c>
      <c r="I378" t="e">
        <f>IF(LEN('10-12'!#REF!)&gt;0,'10-12'!#REF!,"")</f>
        <v>#REF!</v>
      </c>
    </row>
    <row r="379" spans="7:9" x14ac:dyDescent="0.25">
      <c r="G379" t="e">
        <f>+IF(LEN('OSNOVNA PLAČA'!#REF!)&gt;0,'LETNO OBVESTILO'!V385,"")</f>
        <v>#REF!</v>
      </c>
      <c r="I379" t="e">
        <f>IF(LEN('10-12'!#REF!)&gt;0,'10-12'!#REF!,"")</f>
        <v>#REF!</v>
      </c>
    </row>
    <row r="380" spans="7:9" x14ac:dyDescent="0.25">
      <c r="G380" t="e">
        <f>+IF(LEN('OSNOVNA PLAČA'!#REF!)&gt;0,'LETNO OBVESTILO'!V386,"")</f>
        <v>#REF!</v>
      </c>
      <c r="I380" t="e">
        <f>IF(LEN('10-12'!#REF!)&gt;0,'10-12'!#REF!,"")</f>
        <v>#REF!</v>
      </c>
    </row>
    <row r="381" spans="7:9" x14ac:dyDescent="0.25">
      <c r="G381" t="e">
        <f>+IF(LEN('OSNOVNA PLAČA'!#REF!)&gt;0,'LETNO OBVESTILO'!V387,"")</f>
        <v>#REF!</v>
      </c>
      <c r="I381" t="e">
        <f>IF(LEN('10-12'!#REF!)&gt;0,'10-12'!#REF!,"")</f>
        <v>#REF!</v>
      </c>
    </row>
    <row r="382" spans="7:9" x14ac:dyDescent="0.25">
      <c r="G382" t="e">
        <f>+IF(LEN('OSNOVNA PLAČA'!#REF!)&gt;0,'LETNO OBVESTILO'!V388,"")</f>
        <v>#REF!</v>
      </c>
      <c r="I382" t="e">
        <f>IF(LEN('10-12'!#REF!)&gt;0,'10-12'!#REF!,"")</f>
        <v>#REF!</v>
      </c>
    </row>
    <row r="383" spans="7:9" x14ac:dyDescent="0.25">
      <c r="G383" t="e">
        <f>+IF(LEN('OSNOVNA PLAČA'!#REF!)&gt;0,'LETNO OBVESTILO'!V389,"")</f>
        <v>#REF!</v>
      </c>
      <c r="I383" t="e">
        <f>IF(LEN('10-12'!#REF!)&gt;0,'10-12'!#REF!,"")</f>
        <v>#REF!</v>
      </c>
    </row>
    <row r="384" spans="7:9" x14ac:dyDescent="0.25">
      <c r="G384" t="e">
        <f>+IF(LEN('OSNOVNA PLAČA'!#REF!)&gt;0,'LETNO OBVESTILO'!V390,"")</f>
        <v>#REF!</v>
      </c>
      <c r="I384" t="e">
        <f>IF(LEN('10-12'!#REF!)&gt;0,'10-12'!#REF!,"")</f>
        <v>#REF!</v>
      </c>
    </row>
    <row r="385" spans="7:9" x14ac:dyDescent="0.25">
      <c r="G385" t="e">
        <f>+IF(LEN('OSNOVNA PLAČA'!#REF!)&gt;0,'LETNO OBVESTILO'!V391,"")</f>
        <v>#REF!</v>
      </c>
      <c r="I385" t="e">
        <f>IF(LEN('10-12'!#REF!)&gt;0,'10-12'!#REF!,"")</f>
        <v>#REF!</v>
      </c>
    </row>
    <row r="386" spans="7:9" x14ac:dyDescent="0.25">
      <c r="G386" t="e">
        <f>+IF(LEN('OSNOVNA PLAČA'!#REF!)&gt;0,'LETNO OBVESTILO'!V392,"")</f>
        <v>#REF!</v>
      </c>
      <c r="I386" t="e">
        <f>IF(LEN('10-12'!#REF!)&gt;0,'10-12'!#REF!,"")</f>
        <v>#REF!</v>
      </c>
    </row>
    <row r="387" spans="7:9" x14ac:dyDescent="0.25">
      <c r="G387" t="e">
        <f>+IF(LEN('OSNOVNA PLAČA'!#REF!)&gt;0,'LETNO OBVESTILO'!V393,"")</f>
        <v>#REF!</v>
      </c>
      <c r="I387" t="e">
        <f>IF(LEN('10-12'!#REF!)&gt;0,'10-12'!#REF!,"")</f>
        <v>#REF!</v>
      </c>
    </row>
    <row r="388" spans="7:9" x14ac:dyDescent="0.25">
      <c r="G388" t="e">
        <f>+IF(LEN('OSNOVNA PLAČA'!#REF!)&gt;0,'LETNO OBVESTILO'!V394,"")</f>
        <v>#REF!</v>
      </c>
      <c r="I388" t="e">
        <f>IF(LEN('10-12'!#REF!)&gt;0,'10-12'!#REF!,"")</f>
        <v>#REF!</v>
      </c>
    </row>
    <row r="389" spans="7:9" x14ac:dyDescent="0.25">
      <c r="G389" t="e">
        <f>+IF(LEN('OSNOVNA PLAČA'!#REF!)&gt;0,'LETNO OBVESTILO'!V395,"")</f>
        <v>#REF!</v>
      </c>
      <c r="I389" t="e">
        <f>IF(LEN('10-12'!#REF!)&gt;0,'10-12'!#REF!,"")</f>
        <v>#REF!</v>
      </c>
    </row>
    <row r="390" spans="7:9" x14ac:dyDescent="0.25">
      <c r="G390" t="e">
        <f>+IF(LEN('OSNOVNA PLAČA'!#REF!)&gt;0,'LETNO OBVESTILO'!V396,"")</f>
        <v>#REF!</v>
      </c>
      <c r="I390" t="e">
        <f>IF(LEN('10-12'!#REF!)&gt;0,'10-12'!#REF!,"")</f>
        <v>#REF!</v>
      </c>
    </row>
    <row r="391" spans="7:9" x14ac:dyDescent="0.25">
      <c r="G391" t="e">
        <f>+IF(LEN('OSNOVNA PLAČA'!#REF!)&gt;0,'LETNO OBVESTILO'!V397,"")</f>
        <v>#REF!</v>
      </c>
      <c r="I391" t="e">
        <f>IF(LEN('10-12'!#REF!)&gt;0,'10-12'!#REF!,"")</f>
        <v>#REF!</v>
      </c>
    </row>
    <row r="392" spans="7:9" x14ac:dyDescent="0.25">
      <c r="G392" t="e">
        <f>+IF(LEN('OSNOVNA PLAČA'!#REF!)&gt;0,'LETNO OBVESTILO'!V398,"")</f>
        <v>#REF!</v>
      </c>
      <c r="I392" t="e">
        <f>IF(LEN('10-12'!#REF!)&gt;0,'10-12'!#REF!,"")</f>
        <v>#REF!</v>
      </c>
    </row>
    <row r="393" spans="7:9" x14ac:dyDescent="0.25">
      <c r="G393" t="e">
        <f>+IF(LEN('OSNOVNA PLAČA'!#REF!)&gt;0,'LETNO OBVESTILO'!V399,"")</f>
        <v>#REF!</v>
      </c>
      <c r="I393" t="e">
        <f>IF(LEN('10-12'!#REF!)&gt;0,'10-12'!#REF!,"")</f>
        <v>#REF!</v>
      </c>
    </row>
    <row r="394" spans="7:9" x14ac:dyDescent="0.25">
      <c r="G394" t="e">
        <f>+IF(LEN('OSNOVNA PLAČA'!#REF!)&gt;0,'LETNO OBVESTILO'!V400,"")</f>
        <v>#REF!</v>
      </c>
      <c r="I394" t="e">
        <f>IF(LEN('10-12'!#REF!)&gt;0,'10-12'!#REF!,"")</f>
        <v>#REF!</v>
      </c>
    </row>
    <row r="395" spans="7:9" x14ac:dyDescent="0.25">
      <c r="G395" t="e">
        <f>+IF(LEN('OSNOVNA PLAČA'!#REF!)&gt;0,'LETNO OBVESTILO'!V401,"")</f>
        <v>#REF!</v>
      </c>
      <c r="I395" t="e">
        <f>IF(LEN('10-12'!#REF!)&gt;0,'10-12'!#REF!,"")</f>
        <v>#REF!</v>
      </c>
    </row>
    <row r="396" spans="7:9" x14ac:dyDescent="0.25">
      <c r="G396" t="e">
        <f>+IF(LEN('OSNOVNA PLAČA'!#REF!)&gt;0,'LETNO OBVESTILO'!V402,"")</f>
        <v>#REF!</v>
      </c>
      <c r="I396" t="e">
        <f>IF(LEN('10-12'!#REF!)&gt;0,'10-12'!#REF!,"")</f>
        <v>#REF!</v>
      </c>
    </row>
    <row r="397" spans="7:9" x14ac:dyDescent="0.25">
      <c r="G397" t="e">
        <f>+IF(LEN('OSNOVNA PLAČA'!#REF!)&gt;0,'LETNO OBVESTILO'!V403,"")</f>
        <v>#REF!</v>
      </c>
      <c r="I397" t="e">
        <f>IF(LEN('10-12'!#REF!)&gt;0,'10-12'!#REF!,"")</f>
        <v>#REF!</v>
      </c>
    </row>
    <row r="398" spans="7:9" x14ac:dyDescent="0.25">
      <c r="G398" t="e">
        <f>+IF(LEN('OSNOVNA PLAČA'!#REF!)&gt;0,'LETNO OBVESTILO'!V404,"")</f>
        <v>#REF!</v>
      </c>
      <c r="I398" t="e">
        <f>IF(LEN('10-12'!#REF!)&gt;0,'10-12'!#REF!,"")</f>
        <v>#REF!</v>
      </c>
    </row>
    <row r="399" spans="7:9" x14ac:dyDescent="0.25">
      <c r="G399" t="e">
        <f>+IF(LEN('OSNOVNA PLAČA'!#REF!)&gt;0,'LETNO OBVESTILO'!V405,"")</f>
        <v>#REF!</v>
      </c>
      <c r="I399" t="e">
        <f>IF(LEN('10-12'!#REF!)&gt;0,'10-12'!#REF!,"")</f>
        <v>#REF!</v>
      </c>
    </row>
    <row r="400" spans="7:9" x14ac:dyDescent="0.25">
      <c r="G400" t="e">
        <f>+IF(LEN('OSNOVNA PLAČA'!#REF!)&gt;0,'LETNO OBVESTILO'!V406,"")</f>
        <v>#REF!</v>
      </c>
      <c r="I400" t="e">
        <f>IF(LEN('10-12'!#REF!)&gt;0,'10-12'!#REF!,"")</f>
        <v>#REF!</v>
      </c>
    </row>
    <row r="401" spans="7:9" x14ac:dyDescent="0.25">
      <c r="G401" t="e">
        <f>+IF(LEN('OSNOVNA PLAČA'!#REF!)&gt;0,'LETNO OBVESTILO'!V407,"")</f>
        <v>#REF!</v>
      </c>
      <c r="I401" t="e">
        <f>IF(LEN('10-12'!#REF!)&gt;0,'10-12'!#REF!,"")</f>
        <v>#REF!</v>
      </c>
    </row>
    <row r="402" spans="7:9" x14ac:dyDescent="0.25">
      <c r="G402" t="e">
        <f>+IF(LEN('OSNOVNA PLAČA'!#REF!)&gt;0,'LETNO OBVESTILO'!V408,"")</f>
        <v>#REF!</v>
      </c>
      <c r="I402" t="e">
        <f>IF(LEN('10-12'!#REF!)&gt;0,'10-12'!#REF!,"")</f>
        <v>#REF!</v>
      </c>
    </row>
    <row r="403" spans="7:9" x14ac:dyDescent="0.25">
      <c r="G403" t="e">
        <f>+IF(LEN('OSNOVNA PLAČA'!#REF!)&gt;0,'LETNO OBVESTILO'!V409,"")</f>
        <v>#REF!</v>
      </c>
      <c r="I403" t="e">
        <f>IF(LEN('10-12'!#REF!)&gt;0,'10-12'!#REF!,"")</f>
        <v>#REF!</v>
      </c>
    </row>
    <row r="404" spans="7:9" x14ac:dyDescent="0.25">
      <c r="G404" t="e">
        <f>+IF(LEN('OSNOVNA PLAČA'!#REF!)&gt;0,'LETNO OBVESTILO'!V410,"")</f>
        <v>#REF!</v>
      </c>
      <c r="I404" t="e">
        <f>IF(LEN('10-12'!#REF!)&gt;0,'10-12'!#REF!,"")</f>
        <v>#REF!</v>
      </c>
    </row>
    <row r="405" spans="7:9" x14ac:dyDescent="0.25">
      <c r="G405" t="e">
        <f>+IF(LEN('OSNOVNA PLAČA'!#REF!)&gt;0,'LETNO OBVESTILO'!V411,"")</f>
        <v>#REF!</v>
      </c>
      <c r="I405" t="e">
        <f>IF(LEN('10-12'!#REF!)&gt;0,'10-12'!#REF!,"")</f>
        <v>#REF!</v>
      </c>
    </row>
    <row r="406" spans="7:9" x14ac:dyDescent="0.25">
      <c r="G406" t="e">
        <f>+IF(LEN('OSNOVNA PLAČA'!#REF!)&gt;0,'LETNO OBVESTILO'!V412,"")</f>
        <v>#REF!</v>
      </c>
      <c r="I406" t="e">
        <f>IF(LEN('10-12'!#REF!)&gt;0,'10-12'!#REF!,"")</f>
        <v>#REF!</v>
      </c>
    </row>
    <row r="407" spans="7:9" x14ac:dyDescent="0.25">
      <c r="G407" t="e">
        <f>+IF(LEN('OSNOVNA PLAČA'!#REF!)&gt;0,'LETNO OBVESTILO'!V413,"")</f>
        <v>#REF!</v>
      </c>
      <c r="I407" t="e">
        <f>IF(LEN('10-12'!#REF!)&gt;0,'10-12'!#REF!,"")</f>
        <v>#REF!</v>
      </c>
    </row>
    <row r="408" spans="7:9" x14ac:dyDescent="0.25">
      <c r="G408" t="e">
        <f>+IF(LEN('OSNOVNA PLAČA'!#REF!)&gt;0,'LETNO OBVESTILO'!V414,"")</f>
        <v>#REF!</v>
      </c>
      <c r="I408" t="e">
        <f>IF(LEN('10-12'!#REF!)&gt;0,'10-12'!#REF!,"")</f>
        <v>#REF!</v>
      </c>
    </row>
    <row r="409" spans="7:9" x14ac:dyDescent="0.25">
      <c r="G409" t="e">
        <f>+IF(LEN('OSNOVNA PLAČA'!#REF!)&gt;0,'LETNO OBVESTILO'!V415,"")</f>
        <v>#REF!</v>
      </c>
      <c r="I409" t="e">
        <f>IF(LEN('10-12'!#REF!)&gt;0,'10-12'!#REF!,"")</f>
        <v>#REF!</v>
      </c>
    </row>
    <row r="410" spans="7:9" x14ac:dyDescent="0.25">
      <c r="G410" t="e">
        <f>+IF(LEN('OSNOVNA PLAČA'!#REF!)&gt;0,'LETNO OBVESTILO'!V416,"")</f>
        <v>#REF!</v>
      </c>
      <c r="I410" t="e">
        <f>IF(LEN('10-12'!#REF!)&gt;0,'10-12'!#REF!,"")</f>
        <v>#REF!</v>
      </c>
    </row>
    <row r="411" spans="7:9" x14ac:dyDescent="0.25">
      <c r="G411" t="e">
        <f>+IF(LEN('OSNOVNA PLAČA'!#REF!)&gt;0,'LETNO OBVESTILO'!V417,"")</f>
        <v>#REF!</v>
      </c>
      <c r="I411" t="e">
        <f>IF(LEN('10-12'!#REF!)&gt;0,'10-12'!#REF!,"")</f>
        <v>#REF!</v>
      </c>
    </row>
    <row r="412" spans="7:9" x14ac:dyDescent="0.25">
      <c r="G412" t="e">
        <f>+IF(LEN('OSNOVNA PLAČA'!#REF!)&gt;0,'LETNO OBVESTILO'!V418,"")</f>
        <v>#REF!</v>
      </c>
      <c r="I412" t="e">
        <f>IF(LEN('10-12'!#REF!)&gt;0,'10-12'!#REF!,"")</f>
        <v>#REF!</v>
      </c>
    </row>
    <row r="413" spans="7:9" x14ac:dyDescent="0.25">
      <c r="G413" t="e">
        <f>+IF(LEN('OSNOVNA PLAČA'!#REF!)&gt;0,'LETNO OBVESTILO'!V419,"")</f>
        <v>#REF!</v>
      </c>
      <c r="I413" t="e">
        <f>IF(LEN('10-12'!#REF!)&gt;0,'10-12'!#REF!,"")</f>
        <v>#REF!</v>
      </c>
    </row>
    <row r="414" spans="7:9" x14ac:dyDescent="0.25">
      <c r="G414" t="e">
        <f>+IF(LEN('OSNOVNA PLAČA'!#REF!)&gt;0,'LETNO OBVESTILO'!V420,"")</f>
        <v>#REF!</v>
      </c>
      <c r="I414" t="e">
        <f>IF(LEN('10-12'!#REF!)&gt;0,'10-12'!#REF!,"")</f>
        <v>#REF!</v>
      </c>
    </row>
    <row r="415" spans="7:9" x14ac:dyDescent="0.25">
      <c r="G415" t="e">
        <f>+IF(LEN('OSNOVNA PLAČA'!#REF!)&gt;0,'LETNO OBVESTILO'!V421,"")</f>
        <v>#REF!</v>
      </c>
      <c r="I415" t="e">
        <f>IF(LEN('10-12'!#REF!)&gt;0,'10-12'!#REF!,"")</f>
        <v>#REF!</v>
      </c>
    </row>
    <row r="416" spans="7:9" x14ac:dyDescent="0.25">
      <c r="G416" t="e">
        <f>+IF(LEN('OSNOVNA PLAČA'!#REF!)&gt;0,'LETNO OBVESTILO'!V422,"")</f>
        <v>#REF!</v>
      </c>
      <c r="I416" t="e">
        <f>IF(LEN('10-12'!#REF!)&gt;0,'10-12'!#REF!,"")</f>
        <v>#REF!</v>
      </c>
    </row>
    <row r="417" spans="7:9" x14ac:dyDescent="0.25">
      <c r="G417" t="e">
        <f>+IF(LEN('OSNOVNA PLAČA'!#REF!)&gt;0,'LETNO OBVESTILO'!V423,"")</f>
        <v>#REF!</v>
      </c>
      <c r="I417" t="e">
        <f>IF(LEN('10-12'!#REF!)&gt;0,'10-12'!#REF!,"")</f>
        <v>#REF!</v>
      </c>
    </row>
    <row r="418" spans="7:9" x14ac:dyDescent="0.25">
      <c r="G418" t="e">
        <f>+IF(LEN('OSNOVNA PLAČA'!#REF!)&gt;0,'LETNO OBVESTILO'!V424,"")</f>
        <v>#REF!</v>
      </c>
      <c r="I418" t="e">
        <f>IF(LEN('10-12'!#REF!)&gt;0,'10-12'!#REF!,"")</f>
        <v>#REF!</v>
      </c>
    </row>
    <row r="419" spans="7:9" x14ac:dyDescent="0.25">
      <c r="G419" t="e">
        <f>+IF(LEN('OSNOVNA PLAČA'!#REF!)&gt;0,'LETNO OBVESTILO'!V425,"")</f>
        <v>#REF!</v>
      </c>
      <c r="I419" t="e">
        <f>IF(LEN('10-12'!#REF!)&gt;0,'10-12'!#REF!,"")</f>
        <v>#REF!</v>
      </c>
    </row>
    <row r="420" spans="7:9" x14ac:dyDescent="0.25">
      <c r="G420" t="e">
        <f>+IF(LEN('OSNOVNA PLAČA'!#REF!)&gt;0,'LETNO OBVESTILO'!V426,"")</f>
        <v>#REF!</v>
      </c>
      <c r="I420" t="e">
        <f>IF(LEN('10-12'!#REF!)&gt;0,'10-12'!#REF!,"")</f>
        <v>#REF!</v>
      </c>
    </row>
    <row r="421" spans="7:9" x14ac:dyDescent="0.25">
      <c r="G421" t="e">
        <f>+IF(LEN('OSNOVNA PLAČA'!#REF!)&gt;0,'LETNO OBVESTILO'!V427,"")</f>
        <v>#REF!</v>
      </c>
      <c r="I421" t="e">
        <f>IF(LEN('10-12'!#REF!)&gt;0,'10-12'!#REF!,"")</f>
        <v>#REF!</v>
      </c>
    </row>
    <row r="422" spans="7:9" x14ac:dyDescent="0.25">
      <c r="G422" t="e">
        <f>+IF(LEN('OSNOVNA PLAČA'!#REF!)&gt;0,'LETNO OBVESTILO'!V428,"")</f>
        <v>#REF!</v>
      </c>
      <c r="I422" t="e">
        <f>IF(LEN('10-12'!#REF!)&gt;0,'10-12'!#REF!,"")</f>
        <v>#REF!</v>
      </c>
    </row>
    <row r="423" spans="7:9" x14ac:dyDescent="0.25">
      <c r="G423" t="e">
        <f>+IF(LEN('OSNOVNA PLAČA'!#REF!)&gt;0,'LETNO OBVESTILO'!V429,"")</f>
        <v>#REF!</v>
      </c>
      <c r="I423" t="e">
        <f>IF(LEN('10-12'!#REF!)&gt;0,'10-12'!#REF!,"")</f>
        <v>#REF!</v>
      </c>
    </row>
    <row r="424" spans="7:9" x14ac:dyDescent="0.25">
      <c r="G424" t="e">
        <f>+IF(LEN('OSNOVNA PLAČA'!#REF!)&gt;0,'LETNO OBVESTILO'!V430,"")</f>
        <v>#REF!</v>
      </c>
      <c r="I424" t="e">
        <f>IF(LEN('10-12'!#REF!)&gt;0,'10-12'!#REF!,"")</f>
        <v>#REF!</v>
      </c>
    </row>
    <row r="425" spans="7:9" x14ac:dyDescent="0.25">
      <c r="G425" t="e">
        <f>+IF(LEN('OSNOVNA PLAČA'!#REF!)&gt;0,'LETNO OBVESTILO'!V431,"")</f>
        <v>#REF!</v>
      </c>
      <c r="I425" t="e">
        <f>IF(LEN('10-12'!#REF!)&gt;0,'10-12'!#REF!,"")</f>
        <v>#REF!</v>
      </c>
    </row>
    <row r="426" spans="7:9" x14ac:dyDescent="0.25">
      <c r="G426" t="e">
        <f>+IF(LEN('OSNOVNA PLAČA'!#REF!)&gt;0,'LETNO OBVESTILO'!V432,"")</f>
        <v>#REF!</v>
      </c>
      <c r="I426" t="e">
        <f>IF(LEN('10-12'!#REF!)&gt;0,'10-12'!#REF!,"")</f>
        <v>#REF!</v>
      </c>
    </row>
    <row r="427" spans="7:9" x14ac:dyDescent="0.25">
      <c r="G427" t="e">
        <f>+IF(LEN('OSNOVNA PLAČA'!#REF!)&gt;0,'LETNO OBVESTILO'!V433,"")</f>
        <v>#REF!</v>
      </c>
      <c r="I427" t="e">
        <f>IF(LEN('10-12'!#REF!)&gt;0,'10-12'!#REF!,"")</f>
        <v>#REF!</v>
      </c>
    </row>
    <row r="428" spans="7:9" x14ac:dyDescent="0.25">
      <c r="G428" t="e">
        <f>+IF(LEN('OSNOVNA PLAČA'!#REF!)&gt;0,'LETNO OBVESTILO'!V434,"")</f>
        <v>#REF!</v>
      </c>
      <c r="I428" t="e">
        <f>IF(LEN('10-12'!#REF!)&gt;0,'10-12'!#REF!,"")</f>
        <v>#REF!</v>
      </c>
    </row>
    <row r="429" spans="7:9" x14ac:dyDescent="0.25">
      <c r="G429" t="e">
        <f>+IF(LEN('OSNOVNA PLAČA'!#REF!)&gt;0,'LETNO OBVESTILO'!V435,"")</f>
        <v>#REF!</v>
      </c>
      <c r="I429" t="e">
        <f>IF(LEN('10-12'!#REF!)&gt;0,'10-12'!#REF!,"")</f>
        <v>#REF!</v>
      </c>
    </row>
    <row r="430" spans="7:9" x14ac:dyDescent="0.25">
      <c r="G430" t="e">
        <f>+IF(LEN('OSNOVNA PLAČA'!#REF!)&gt;0,'LETNO OBVESTILO'!V436,"")</f>
        <v>#REF!</v>
      </c>
      <c r="I430" t="e">
        <f>IF(LEN('10-12'!#REF!)&gt;0,'10-12'!#REF!,"")</f>
        <v>#REF!</v>
      </c>
    </row>
    <row r="431" spans="7:9" x14ac:dyDescent="0.25">
      <c r="G431" t="e">
        <f>+IF(LEN('OSNOVNA PLAČA'!#REF!)&gt;0,'LETNO OBVESTILO'!V437,"")</f>
        <v>#REF!</v>
      </c>
      <c r="I431" t="e">
        <f>IF(LEN('10-12'!#REF!)&gt;0,'10-12'!#REF!,"")</f>
        <v>#REF!</v>
      </c>
    </row>
    <row r="432" spans="7:9" x14ac:dyDescent="0.25">
      <c r="G432" t="e">
        <f>+IF(LEN('OSNOVNA PLAČA'!#REF!)&gt;0,'LETNO OBVESTILO'!V438,"")</f>
        <v>#REF!</v>
      </c>
      <c r="I432" t="e">
        <f>IF(LEN('10-12'!#REF!)&gt;0,'10-12'!#REF!,"")</f>
        <v>#REF!</v>
      </c>
    </row>
    <row r="433" spans="7:9" x14ac:dyDescent="0.25">
      <c r="G433" t="e">
        <f>+IF(LEN('OSNOVNA PLAČA'!#REF!)&gt;0,'LETNO OBVESTILO'!V439,"")</f>
        <v>#REF!</v>
      </c>
      <c r="I433" t="e">
        <f>IF(LEN('10-12'!#REF!)&gt;0,'10-12'!#REF!,"")</f>
        <v>#REF!</v>
      </c>
    </row>
    <row r="434" spans="7:9" x14ac:dyDescent="0.25">
      <c r="G434" t="e">
        <f>+IF(LEN('OSNOVNA PLAČA'!#REF!)&gt;0,'LETNO OBVESTILO'!V440,"")</f>
        <v>#REF!</v>
      </c>
      <c r="I434" t="e">
        <f>IF(LEN('10-12'!#REF!)&gt;0,'10-12'!#REF!,"")</f>
        <v>#REF!</v>
      </c>
    </row>
    <row r="435" spans="7:9" x14ac:dyDescent="0.25">
      <c r="G435" t="e">
        <f>+IF(LEN('OSNOVNA PLAČA'!#REF!)&gt;0,'LETNO OBVESTILO'!V441,"")</f>
        <v>#REF!</v>
      </c>
      <c r="I435" t="e">
        <f>IF(LEN('10-12'!#REF!)&gt;0,'10-12'!#REF!,"")</f>
        <v>#REF!</v>
      </c>
    </row>
    <row r="436" spans="7:9" x14ac:dyDescent="0.25">
      <c r="G436" t="e">
        <f>+IF(LEN('OSNOVNA PLAČA'!#REF!)&gt;0,'LETNO OBVESTILO'!V442,"")</f>
        <v>#REF!</v>
      </c>
      <c r="I436" t="e">
        <f>IF(LEN('10-12'!#REF!)&gt;0,'10-12'!#REF!,"")</f>
        <v>#REF!</v>
      </c>
    </row>
    <row r="437" spans="7:9" x14ac:dyDescent="0.25">
      <c r="G437" t="e">
        <f>+IF(LEN('OSNOVNA PLAČA'!#REF!)&gt;0,'LETNO OBVESTILO'!V443,"")</f>
        <v>#REF!</v>
      </c>
      <c r="I437" t="e">
        <f>IF(LEN('10-12'!#REF!)&gt;0,'10-12'!#REF!,"")</f>
        <v>#REF!</v>
      </c>
    </row>
    <row r="438" spans="7:9" x14ac:dyDescent="0.25">
      <c r="G438" t="e">
        <f>+IF(LEN('OSNOVNA PLAČA'!#REF!)&gt;0,'LETNO OBVESTILO'!V444,"")</f>
        <v>#REF!</v>
      </c>
      <c r="I438" t="e">
        <f>IF(LEN('10-12'!#REF!)&gt;0,'10-12'!#REF!,"")</f>
        <v>#REF!</v>
      </c>
    </row>
    <row r="439" spans="7:9" x14ac:dyDescent="0.25">
      <c r="G439" t="e">
        <f>+IF(LEN('OSNOVNA PLAČA'!#REF!)&gt;0,'LETNO OBVESTILO'!V445,"")</f>
        <v>#REF!</v>
      </c>
      <c r="I439" t="e">
        <f>IF(LEN('10-12'!#REF!)&gt;0,'10-12'!#REF!,"")</f>
        <v>#REF!</v>
      </c>
    </row>
    <row r="440" spans="7:9" x14ac:dyDescent="0.25">
      <c r="G440" t="e">
        <f>+IF(LEN('OSNOVNA PLAČA'!#REF!)&gt;0,'LETNO OBVESTILO'!V446,"")</f>
        <v>#REF!</v>
      </c>
      <c r="I440" t="e">
        <f>IF(LEN('10-12'!#REF!)&gt;0,'10-12'!#REF!,"")</f>
        <v>#REF!</v>
      </c>
    </row>
    <row r="441" spans="7:9" x14ac:dyDescent="0.25">
      <c r="G441" t="e">
        <f>+IF(LEN('OSNOVNA PLAČA'!#REF!)&gt;0,'LETNO OBVESTILO'!V447,"")</f>
        <v>#REF!</v>
      </c>
      <c r="I441" t="e">
        <f>IF(LEN('10-12'!#REF!)&gt;0,'10-12'!#REF!,"")</f>
        <v>#REF!</v>
      </c>
    </row>
    <row r="442" spans="7:9" x14ac:dyDescent="0.25">
      <c r="G442" t="e">
        <f>+IF(LEN('OSNOVNA PLAČA'!#REF!)&gt;0,'LETNO OBVESTILO'!V448,"")</f>
        <v>#REF!</v>
      </c>
      <c r="I442" t="e">
        <f>IF(LEN('10-12'!#REF!)&gt;0,'10-12'!#REF!,"")</f>
        <v>#REF!</v>
      </c>
    </row>
    <row r="443" spans="7:9" x14ac:dyDescent="0.25">
      <c r="G443" t="e">
        <f>+IF(LEN('OSNOVNA PLAČA'!#REF!)&gt;0,'LETNO OBVESTILO'!V449,"")</f>
        <v>#REF!</v>
      </c>
      <c r="I443" t="e">
        <f>IF(LEN('10-12'!#REF!)&gt;0,'10-12'!#REF!,"")</f>
        <v>#REF!</v>
      </c>
    </row>
    <row r="444" spans="7:9" x14ac:dyDescent="0.25">
      <c r="G444" t="e">
        <f>+IF(LEN('OSNOVNA PLAČA'!#REF!)&gt;0,'LETNO OBVESTILO'!V450,"")</f>
        <v>#REF!</v>
      </c>
      <c r="I444" t="e">
        <f>IF(LEN('10-12'!#REF!)&gt;0,'10-12'!#REF!,"")</f>
        <v>#REF!</v>
      </c>
    </row>
    <row r="445" spans="7:9" x14ac:dyDescent="0.25">
      <c r="G445" t="e">
        <f>+IF(LEN('OSNOVNA PLAČA'!#REF!)&gt;0,'LETNO OBVESTILO'!V451,"")</f>
        <v>#REF!</v>
      </c>
      <c r="I445" t="e">
        <f>IF(LEN('10-12'!#REF!)&gt;0,'10-12'!#REF!,"")</f>
        <v>#REF!</v>
      </c>
    </row>
    <row r="446" spans="7:9" x14ac:dyDescent="0.25">
      <c r="G446" t="e">
        <f>+IF(LEN('OSNOVNA PLAČA'!#REF!)&gt;0,'LETNO OBVESTILO'!V452,"")</f>
        <v>#REF!</v>
      </c>
      <c r="I446" t="e">
        <f>IF(LEN('10-12'!#REF!)&gt;0,'10-12'!#REF!,"")</f>
        <v>#REF!</v>
      </c>
    </row>
    <row r="447" spans="7:9" x14ac:dyDescent="0.25">
      <c r="G447" t="e">
        <f>+IF(LEN('OSNOVNA PLAČA'!#REF!)&gt;0,'LETNO OBVESTILO'!V453,"")</f>
        <v>#REF!</v>
      </c>
      <c r="I447" t="e">
        <f>IF(LEN('10-12'!#REF!)&gt;0,'10-12'!#REF!,"")</f>
        <v>#REF!</v>
      </c>
    </row>
    <row r="448" spans="7:9" x14ac:dyDescent="0.25">
      <c r="G448" t="e">
        <f>+IF(LEN('OSNOVNA PLAČA'!#REF!)&gt;0,'LETNO OBVESTILO'!V454,"")</f>
        <v>#REF!</v>
      </c>
      <c r="I448" t="e">
        <f>IF(LEN('10-12'!#REF!)&gt;0,'10-12'!#REF!,"")</f>
        <v>#REF!</v>
      </c>
    </row>
    <row r="449" spans="7:9" x14ac:dyDescent="0.25">
      <c r="G449" t="e">
        <f>+IF(LEN('OSNOVNA PLAČA'!#REF!)&gt;0,'LETNO OBVESTILO'!V455,"")</f>
        <v>#REF!</v>
      </c>
      <c r="I449" t="e">
        <f>IF(LEN('10-12'!#REF!)&gt;0,'10-12'!#REF!,"")</f>
        <v>#REF!</v>
      </c>
    </row>
    <row r="450" spans="7:9" x14ac:dyDescent="0.25">
      <c r="G450" t="e">
        <f>+IF(LEN('OSNOVNA PLAČA'!#REF!)&gt;0,'LETNO OBVESTILO'!V456,"")</f>
        <v>#REF!</v>
      </c>
      <c r="I450" t="e">
        <f>IF(LEN('10-12'!#REF!)&gt;0,'10-12'!#REF!,"")</f>
        <v>#REF!</v>
      </c>
    </row>
    <row r="451" spans="7:9" x14ac:dyDescent="0.25">
      <c r="G451" t="e">
        <f>+IF(LEN('OSNOVNA PLAČA'!#REF!)&gt;0,'LETNO OBVESTILO'!V457,"")</f>
        <v>#REF!</v>
      </c>
      <c r="I451" t="e">
        <f>IF(LEN('10-12'!#REF!)&gt;0,'10-12'!#REF!,"")</f>
        <v>#REF!</v>
      </c>
    </row>
    <row r="452" spans="7:9" x14ac:dyDescent="0.25">
      <c r="G452" t="e">
        <f>+IF(LEN('OSNOVNA PLAČA'!#REF!)&gt;0,'LETNO OBVESTILO'!V458,"")</f>
        <v>#REF!</v>
      </c>
      <c r="I452" t="e">
        <f>IF(LEN('10-12'!#REF!)&gt;0,'10-12'!#REF!,"")</f>
        <v>#REF!</v>
      </c>
    </row>
    <row r="453" spans="7:9" x14ac:dyDescent="0.25">
      <c r="G453" t="e">
        <f>+IF(LEN('OSNOVNA PLAČA'!#REF!)&gt;0,'LETNO OBVESTILO'!V459,"")</f>
        <v>#REF!</v>
      </c>
      <c r="I453" t="e">
        <f>IF(LEN('10-12'!#REF!)&gt;0,'10-12'!#REF!,"")</f>
        <v>#REF!</v>
      </c>
    </row>
    <row r="454" spans="7:9" x14ac:dyDescent="0.25">
      <c r="G454" t="e">
        <f>+IF(LEN('OSNOVNA PLAČA'!#REF!)&gt;0,'LETNO OBVESTILO'!V460,"")</f>
        <v>#REF!</v>
      </c>
      <c r="I454" t="e">
        <f>IF(LEN('10-12'!#REF!)&gt;0,'10-12'!#REF!,"")</f>
        <v>#REF!</v>
      </c>
    </row>
    <row r="455" spans="7:9" x14ac:dyDescent="0.25">
      <c r="G455" t="e">
        <f>+IF(LEN('OSNOVNA PLAČA'!#REF!)&gt;0,'LETNO OBVESTILO'!V461,"")</f>
        <v>#REF!</v>
      </c>
      <c r="I455" t="e">
        <f>IF(LEN('10-12'!#REF!)&gt;0,'10-12'!#REF!,"")</f>
        <v>#REF!</v>
      </c>
    </row>
    <row r="456" spans="7:9" x14ac:dyDescent="0.25">
      <c r="G456" t="e">
        <f>+IF(LEN('OSNOVNA PLAČA'!#REF!)&gt;0,'LETNO OBVESTILO'!V462,"")</f>
        <v>#REF!</v>
      </c>
      <c r="I456" t="e">
        <f>IF(LEN('10-12'!#REF!)&gt;0,'10-12'!#REF!,"")</f>
        <v>#REF!</v>
      </c>
    </row>
    <row r="457" spans="7:9" x14ac:dyDescent="0.25">
      <c r="G457" t="e">
        <f>+IF(LEN('OSNOVNA PLAČA'!#REF!)&gt;0,'LETNO OBVESTILO'!V463,"")</f>
        <v>#REF!</v>
      </c>
      <c r="I457" t="e">
        <f>IF(LEN('10-12'!#REF!)&gt;0,'10-12'!#REF!,"")</f>
        <v>#REF!</v>
      </c>
    </row>
    <row r="458" spans="7:9" x14ac:dyDescent="0.25">
      <c r="G458" t="e">
        <f>+IF(LEN('OSNOVNA PLAČA'!#REF!)&gt;0,'LETNO OBVESTILO'!V464,"")</f>
        <v>#REF!</v>
      </c>
      <c r="I458" t="e">
        <f>IF(LEN('10-12'!#REF!)&gt;0,'10-12'!#REF!,"")</f>
        <v>#REF!</v>
      </c>
    </row>
    <row r="459" spans="7:9" x14ac:dyDescent="0.25">
      <c r="G459" t="e">
        <f>+IF(LEN('OSNOVNA PLAČA'!#REF!)&gt;0,'LETNO OBVESTILO'!V465,"")</f>
        <v>#REF!</v>
      </c>
      <c r="I459" t="e">
        <f>IF(LEN('10-12'!#REF!)&gt;0,'10-12'!#REF!,"")</f>
        <v>#REF!</v>
      </c>
    </row>
    <row r="460" spans="7:9" x14ac:dyDescent="0.25">
      <c r="G460" t="e">
        <f>+IF(LEN('OSNOVNA PLAČA'!#REF!)&gt;0,'LETNO OBVESTILO'!V466,"")</f>
        <v>#REF!</v>
      </c>
      <c r="I460" t="e">
        <f>IF(LEN('10-12'!#REF!)&gt;0,'10-12'!#REF!,"")</f>
        <v>#REF!</v>
      </c>
    </row>
    <row r="461" spans="7:9" x14ac:dyDescent="0.25">
      <c r="G461" t="e">
        <f>+IF(LEN('OSNOVNA PLAČA'!#REF!)&gt;0,'LETNO OBVESTILO'!V467,"")</f>
        <v>#REF!</v>
      </c>
      <c r="I461" t="e">
        <f>IF(LEN('10-12'!#REF!)&gt;0,'10-12'!#REF!,"")</f>
        <v>#REF!</v>
      </c>
    </row>
    <row r="462" spans="7:9" x14ac:dyDescent="0.25">
      <c r="G462" t="e">
        <f>+IF(LEN('OSNOVNA PLAČA'!#REF!)&gt;0,'LETNO OBVESTILO'!V468,"")</f>
        <v>#REF!</v>
      </c>
      <c r="I462" t="e">
        <f>IF(LEN('10-12'!#REF!)&gt;0,'10-12'!#REF!,"")</f>
        <v>#REF!</v>
      </c>
    </row>
    <row r="463" spans="7:9" x14ac:dyDescent="0.25">
      <c r="G463" t="e">
        <f>+IF(LEN('OSNOVNA PLAČA'!#REF!)&gt;0,'LETNO OBVESTILO'!V469,"")</f>
        <v>#REF!</v>
      </c>
      <c r="I463" t="e">
        <f>IF(LEN('10-12'!#REF!)&gt;0,'10-12'!#REF!,"")</f>
        <v>#REF!</v>
      </c>
    </row>
    <row r="464" spans="7:9" x14ac:dyDescent="0.25">
      <c r="G464" t="e">
        <f>+IF(LEN('OSNOVNA PLAČA'!#REF!)&gt;0,'LETNO OBVESTILO'!V470,"")</f>
        <v>#REF!</v>
      </c>
      <c r="I464" t="e">
        <f>IF(LEN('10-12'!#REF!)&gt;0,'10-12'!#REF!,"")</f>
        <v>#REF!</v>
      </c>
    </row>
    <row r="465" spans="7:9" x14ac:dyDescent="0.25">
      <c r="G465" t="e">
        <f>+IF(LEN('OSNOVNA PLAČA'!#REF!)&gt;0,'LETNO OBVESTILO'!V471,"")</f>
        <v>#REF!</v>
      </c>
      <c r="I465" t="e">
        <f>IF(LEN('10-12'!#REF!)&gt;0,'10-12'!#REF!,"")</f>
        <v>#REF!</v>
      </c>
    </row>
    <row r="466" spans="7:9" x14ac:dyDescent="0.25">
      <c r="G466" t="e">
        <f>+IF(LEN('OSNOVNA PLAČA'!#REF!)&gt;0,'LETNO OBVESTILO'!V472,"")</f>
        <v>#REF!</v>
      </c>
      <c r="I466" t="e">
        <f>IF(LEN('10-12'!#REF!)&gt;0,'10-12'!#REF!,"")</f>
        <v>#REF!</v>
      </c>
    </row>
    <row r="467" spans="7:9" x14ac:dyDescent="0.25">
      <c r="G467" t="e">
        <f>+IF(LEN('OSNOVNA PLAČA'!#REF!)&gt;0,'LETNO OBVESTILO'!V473,"")</f>
        <v>#REF!</v>
      </c>
      <c r="I467" t="e">
        <f>IF(LEN('10-12'!#REF!)&gt;0,'10-12'!#REF!,"")</f>
        <v>#REF!</v>
      </c>
    </row>
    <row r="468" spans="7:9" x14ac:dyDescent="0.25">
      <c r="G468" t="e">
        <f>+IF(LEN('OSNOVNA PLAČA'!#REF!)&gt;0,'LETNO OBVESTILO'!V474,"")</f>
        <v>#REF!</v>
      </c>
      <c r="I468" t="e">
        <f>IF(LEN('10-12'!#REF!)&gt;0,'10-12'!#REF!,"")</f>
        <v>#REF!</v>
      </c>
    </row>
    <row r="469" spans="7:9" x14ac:dyDescent="0.25">
      <c r="G469" t="e">
        <f>+IF(LEN('OSNOVNA PLAČA'!#REF!)&gt;0,'LETNO OBVESTILO'!V475,"")</f>
        <v>#REF!</v>
      </c>
      <c r="I469" t="e">
        <f>IF(LEN('10-12'!#REF!)&gt;0,'10-12'!#REF!,"")</f>
        <v>#REF!</v>
      </c>
    </row>
    <row r="470" spans="7:9" x14ac:dyDescent="0.25">
      <c r="G470" t="e">
        <f>+IF(LEN('OSNOVNA PLAČA'!#REF!)&gt;0,'LETNO OBVESTILO'!V476,"")</f>
        <v>#REF!</v>
      </c>
      <c r="I470" t="e">
        <f>IF(LEN('10-12'!#REF!)&gt;0,'10-12'!#REF!,"")</f>
        <v>#REF!</v>
      </c>
    </row>
    <row r="471" spans="7:9" x14ac:dyDescent="0.25">
      <c r="G471" t="e">
        <f>+IF(LEN('OSNOVNA PLAČA'!#REF!)&gt;0,'LETNO OBVESTILO'!V477,"")</f>
        <v>#REF!</v>
      </c>
      <c r="I471" t="e">
        <f>IF(LEN('10-12'!#REF!)&gt;0,'10-12'!#REF!,"")</f>
        <v>#REF!</v>
      </c>
    </row>
    <row r="472" spans="7:9" x14ac:dyDescent="0.25">
      <c r="G472" t="e">
        <f>+IF(LEN('OSNOVNA PLAČA'!#REF!)&gt;0,'LETNO OBVESTILO'!V478,"")</f>
        <v>#REF!</v>
      </c>
      <c r="I472" t="e">
        <f>IF(LEN('10-12'!#REF!)&gt;0,'10-12'!#REF!,"")</f>
        <v>#REF!</v>
      </c>
    </row>
    <row r="473" spans="7:9" x14ac:dyDescent="0.25">
      <c r="G473" t="e">
        <f>+IF(LEN('OSNOVNA PLAČA'!#REF!)&gt;0,'LETNO OBVESTILO'!V479,"")</f>
        <v>#REF!</v>
      </c>
      <c r="I473" t="e">
        <f>IF(LEN('10-12'!#REF!)&gt;0,'10-12'!#REF!,"")</f>
        <v>#REF!</v>
      </c>
    </row>
    <row r="474" spans="7:9" x14ac:dyDescent="0.25">
      <c r="G474" t="e">
        <f>+IF(LEN('OSNOVNA PLAČA'!#REF!)&gt;0,'LETNO OBVESTILO'!V480,"")</f>
        <v>#REF!</v>
      </c>
      <c r="I474" t="e">
        <f>IF(LEN('10-12'!#REF!)&gt;0,'10-12'!#REF!,"")</f>
        <v>#REF!</v>
      </c>
    </row>
    <row r="475" spans="7:9" x14ac:dyDescent="0.25">
      <c r="G475" t="e">
        <f>+IF(LEN('OSNOVNA PLAČA'!#REF!)&gt;0,'LETNO OBVESTILO'!V481,"")</f>
        <v>#REF!</v>
      </c>
      <c r="I475" t="e">
        <f>IF(LEN('10-12'!#REF!)&gt;0,'10-12'!#REF!,"")</f>
        <v>#REF!</v>
      </c>
    </row>
    <row r="476" spans="7:9" x14ac:dyDescent="0.25">
      <c r="G476" t="e">
        <f>+IF(LEN('OSNOVNA PLAČA'!#REF!)&gt;0,'LETNO OBVESTILO'!V482,"")</f>
        <v>#REF!</v>
      </c>
      <c r="I476" t="e">
        <f>IF(LEN('10-12'!#REF!)&gt;0,'10-12'!#REF!,"")</f>
        <v>#REF!</v>
      </c>
    </row>
    <row r="477" spans="7:9" x14ac:dyDescent="0.25">
      <c r="G477" t="e">
        <f>+IF(LEN('OSNOVNA PLAČA'!#REF!)&gt;0,'LETNO OBVESTILO'!V483,"")</f>
        <v>#REF!</v>
      </c>
      <c r="I477" t="e">
        <f>IF(LEN('10-12'!#REF!)&gt;0,'10-12'!#REF!,"")</f>
        <v>#REF!</v>
      </c>
    </row>
    <row r="478" spans="7:9" x14ac:dyDescent="0.25">
      <c r="G478" t="e">
        <f>+IF(LEN('OSNOVNA PLAČA'!#REF!)&gt;0,'LETNO OBVESTILO'!V484,"")</f>
        <v>#REF!</v>
      </c>
      <c r="I478" t="e">
        <f>IF(LEN('10-12'!#REF!)&gt;0,'10-12'!#REF!,"")</f>
        <v>#REF!</v>
      </c>
    </row>
    <row r="479" spans="7:9" x14ac:dyDescent="0.25">
      <c r="G479" t="e">
        <f>+IF(LEN('OSNOVNA PLAČA'!#REF!)&gt;0,'LETNO OBVESTILO'!V485,"")</f>
        <v>#REF!</v>
      </c>
      <c r="I479" t="e">
        <f>IF(LEN('10-12'!#REF!)&gt;0,'10-12'!#REF!,"")</f>
        <v>#REF!</v>
      </c>
    </row>
    <row r="480" spans="7:9" x14ac:dyDescent="0.25">
      <c r="G480" t="e">
        <f>+IF(LEN('OSNOVNA PLAČA'!#REF!)&gt;0,'LETNO OBVESTILO'!V486,"")</f>
        <v>#REF!</v>
      </c>
      <c r="I480" t="e">
        <f>IF(LEN('10-12'!#REF!)&gt;0,'10-12'!#REF!,"")</f>
        <v>#REF!</v>
      </c>
    </row>
    <row r="481" spans="7:9" x14ac:dyDescent="0.25">
      <c r="G481" t="e">
        <f>+IF(LEN('OSNOVNA PLAČA'!#REF!)&gt;0,'LETNO OBVESTILO'!V487,"")</f>
        <v>#REF!</v>
      </c>
      <c r="I481" t="e">
        <f>IF(LEN('10-12'!#REF!)&gt;0,'10-12'!#REF!,"")</f>
        <v>#REF!</v>
      </c>
    </row>
    <row r="482" spans="7:9" x14ac:dyDescent="0.25">
      <c r="G482" t="e">
        <f>+IF(LEN('OSNOVNA PLAČA'!#REF!)&gt;0,'LETNO OBVESTILO'!V488,"")</f>
        <v>#REF!</v>
      </c>
      <c r="I482" t="e">
        <f>IF(LEN('10-12'!#REF!)&gt;0,'10-12'!#REF!,"")</f>
        <v>#REF!</v>
      </c>
    </row>
    <row r="483" spans="7:9" x14ac:dyDescent="0.25">
      <c r="G483" t="e">
        <f>+IF(LEN('OSNOVNA PLAČA'!#REF!)&gt;0,'LETNO OBVESTILO'!V489,"")</f>
        <v>#REF!</v>
      </c>
      <c r="I483" t="e">
        <f>IF(LEN('10-12'!#REF!)&gt;0,'10-12'!#REF!,"")</f>
        <v>#REF!</v>
      </c>
    </row>
    <row r="484" spans="7:9" x14ac:dyDescent="0.25">
      <c r="G484" t="e">
        <f>+IF(LEN('OSNOVNA PLAČA'!#REF!)&gt;0,'LETNO OBVESTILO'!V490,"")</f>
        <v>#REF!</v>
      </c>
      <c r="I484" t="e">
        <f>IF(LEN('10-12'!#REF!)&gt;0,'10-12'!#REF!,"")</f>
        <v>#REF!</v>
      </c>
    </row>
    <row r="485" spans="7:9" x14ac:dyDescent="0.25">
      <c r="G485" t="e">
        <f>+IF(LEN('OSNOVNA PLAČA'!#REF!)&gt;0,'LETNO OBVESTILO'!V491,"")</f>
        <v>#REF!</v>
      </c>
      <c r="I485" t="e">
        <f>IF(LEN('10-12'!#REF!)&gt;0,'10-12'!#REF!,"")</f>
        <v>#REF!</v>
      </c>
    </row>
    <row r="486" spans="7:9" x14ac:dyDescent="0.25">
      <c r="G486" t="e">
        <f>+IF(LEN('OSNOVNA PLAČA'!#REF!)&gt;0,'LETNO OBVESTILO'!V492,"")</f>
        <v>#REF!</v>
      </c>
      <c r="I486" t="e">
        <f>IF(LEN('10-12'!#REF!)&gt;0,'10-12'!#REF!,"")</f>
        <v>#REF!</v>
      </c>
    </row>
    <row r="487" spans="7:9" x14ac:dyDescent="0.25">
      <c r="G487" t="e">
        <f>+IF(LEN('OSNOVNA PLAČA'!#REF!)&gt;0,'LETNO OBVESTILO'!V493,"")</f>
        <v>#REF!</v>
      </c>
      <c r="I487" t="e">
        <f>IF(LEN('10-12'!#REF!)&gt;0,'10-12'!#REF!,"")</f>
        <v>#REF!</v>
      </c>
    </row>
    <row r="488" spans="7:9" x14ac:dyDescent="0.25">
      <c r="G488" t="e">
        <f>+IF(LEN('OSNOVNA PLAČA'!#REF!)&gt;0,'LETNO OBVESTILO'!V494,"")</f>
        <v>#REF!</v>
      </c>
      <c r="I488" t="e">
        <f>IF(LEN('10-12'!#REF!)&gt;0,'10-12'!#REF!,"")</f>
        <v>#REF!</v>
      </c>
    </row>
    <row r="489" spans="7:9" x14ac:dyDescent="0.25">
      <c r="G489" t="e">
        <f>+IF(LEN('OSNOVNA PLAČA'!#REF!)&gt;0,'LETNO OBVESTILO'!V495,"")</f>
        <v>#REF!</v>
      </c>
      <c r="I489" t="e">
        <f>IF(LEN('10-12'!#REF!)&gt;0,'10-12'!#REF!,"")</f>
        <v>#REF!</v>
      </c>
    </row>
    <row r="490" spans="7:9" x14ac:dyDescent="0.25">
      <c r="G490" t="e">
        <f>+IF(LEN('OSNOVNA PLAČA'!#REF!)&gt;0,'LETNO OBVESTILO'!V496,"")</f>
        <v>#REF!</v>
      </c>
      <c r="I490" t="e">
        <f>IF(LEN('10-12'!#REF!)&gt;0,'10-12'!#REF!,"")</f>
        <v>#REF!</v>
      </c>
    </row>
    <row r="491" spans="7:9" x14ac:dyDescent="0.25">
      <c r="G491" t="e">
        <f>+IF(LEN('OSNOVNA PLAČA'!#REF!)&gt;0,'LETNO OBVESTILO'!V497,"")</f>
        <v>#REF!</v>
      </c>
      <c r="I491" t="e">
        <f>IF(LEN('10-12'!#REF!)&gt;0,'10-12'!#REF!,"")</f>
        <v>#REF!</v>
      </c>
    </row>
    <row r="492" spans="7:9" x14ac:dyDescent="0.25">
      <c r="G492" t="e">
        <f>+IF(LEN('OSNOVNA PLAČA'!#REF!)&gt;0,'LETNO OBVESTILO'!V498,"")</f>
        <v>#REF!</v>
      </c>
      <c r="I492" t="e">
        <f>IF(LEN('10-12'!#REF!)&gt;0,'10-12'!#REF!,"")</f>
        <v>#REF!</v>
      </c>
    </row>
    <row r="493" spans="7:9" x14ac:dyDescent="0.25">
      <c r="G493" t="e">
        <f>+IF(LEN('OSNOVNA PLAČA'!#REF!)&gt;0,'LETNO OBVESTILO'!V499,"")</f>
        <v>#REF!</v>
      </c>
      <c r="I493" t="e">
        <f>IF(LEN('10-12'!#REF!)&gt;0,'10-12'!#REF!,"")</f>
        <v>#REF!</v>
      </c>
    </row>
    <row r="494" spans="7:9" x14ac:dyDescent="0.25">
      <c r="G494" t="e">
        <f>+IF(LEN('OSNOVNA PLAČA'!#REF!)&gt;0,'LETNO OBVESTILO'!V500,"")</f>
        <v>#REF!</v>
      </c>
      <c r="I494" t="e">
        <f>IF(LEN('10-12'!#REF!)&gt;0,'10-12'!#REF!,"")</f>
        <v>#REF!</v>
      </c>
    </row>
    <row r="495" spans="7:9" x14ac:dyDescent="0.25">
      <c r="G495" t="e">
        <f>+IF(LEN('OSNOVNA PLAČA'!#REF!)&gt;0,'LETNO OBVESTILO'!V501,"")</f>
        <v>#REF!</v>
      </c>
      <c r="I495" t="e">
        <f>IF(LEN('10-12'!#REF!)&gt;0,'10-12'!#REF!,"")</f>
        <v>#REF!</v>
      </c>
    </row>
    <row r="496" spans="7:9" x14ac:dyDescent="0.25">
      <c r="G496" t="e">
        <f>+IF(LEN('OSNOVNA PLAČA'!#REF!)&gt;0,'LETNO OBVESTILO'!V502,"")</f>
        <v>#REF!</v>
      </c>
      <c r="I496" t="e">
        <f>IF(LEN('10-12'!#REF!)&gt;0,'10-12'!#REF!,"")</f>
        <v>#REF!</v>
      </c>
    </row>
    <row r="497" spans="7:9" x14ac:dyDescent="0.25">
      <c r="G497" t="e">
        <f>+IF(LEN('OSNOVNA PLAČA'!#REF!)&gt;0,'LETNO OBVESTILO'!V503,"")</f>
        <v>#REF!</v>
      </c>
      <c r="I497" t="e">
        <f>IF(LEN('10-12'!#REF!)&gt;0,'10-12'!#REF!,"")</f>
        <v>#REF!</v>
      </c>
    </row>
    <row r="498" spans="7:9" x14ac:dyDescent="0.25">
      <c r="G498" t="e">
        <f>+IF(LEN('OSNOVNA PLAČA'!#REF!)&gt;0,'LETNO OBVESTILO'!V504,"")</f>
        <v>#REF!</v>
      </c>
      <c r="I498" t="e">
        <f>IF(LEN('10-12'!#REF!)&gt;0,'10-12'!#REF!,"")</f>
        <v>#REF!</v>
      </c>
    </row>
    <row r="499" spans="7:9" x14ac:dyDescent="0.25">
      <c r="G499" t="e">
        <f>+IF(LEN('OSNOVNA PLAČA'!#REF!)&gt;0,'LETNO OBVESTILO'!V505,"")</f>
        <v>#REF!</v>
      </c>
      <c r="I499" t="e">
        <f>IF(LEN('10-12'!#REF!)&gt;0,'10-12'!#REF!,"")</f>
        <v>#REF!</v>
      </c>
    </row>
    <row r="500" spans="7:9" x14ac:dyDescent="0.25">
      <c r="G500" t="e">
        <f>+IF(LEN('OSNOVNA PLAČA'!#REF!)&gt;0,'LETNO OBVESTILO'!V506,"")</f>
        <v>#REF!</v>
      </c>
      <c r="I500" t="e">
        <f>IF(LEN('10-12'!#REF!)&gt;0,'10-12'!#REF!,"")</f>
        <v>#REF!</v>
      </c>
    </row>
    <row r="501" spans="7:9" x14ac:dyDescent="0.25">
      <c r="G501" t="e">
        <f>+IF(LEN('OSNOVNA PLAČA'!#REF!)&gt;0,'LETNO OBVESTILO'!V507,"")</f>
        <v>#REF!</v>
      </c>
      <c r="I501" t="e">
        <f>IF(LEN('10-12'!#REF!)&gt;0,'10-12'!#REF!,"")</f>
        <v>#REF!</v>
      </c>
    </row>
    <row r="502" spans="7:9" x14ac:dyDescent="0.25">
      <c r="G502" t="e">
        <f>+IF(LEN('OSNOVNA PLAČA'!#REF!)&gt;0,'LETNO OBVESTILO'!V508,"")</f>
        <v>#REF!</v>
      </c>
      <c r="I502" t="e">
        <f>IF(LEN('10-12'!#REF!)&gt;0,'10-12'!#REF!,"")</f>
        <v>#REF!</v>
      </c>
    </row>
    <row r="503" spans="7:9" x14ac:dyDescent="0.25">
      <c r="G503" t="e">
        <f>+IF(LEN('OSNOVNA PLAČA'!#REF!)&gt;0,'LETNO OBVESTILO'!V509,"")</f>
        <v>#REF!</v>
      </c>
      <c r="I503" t="e">
        <f>IF(LEN('10-12'!#REF!)&gt;0,'10-12'!#REF!,"")</f>
        <v>#REF!</v>
      </c>
    </row>
    <row r="504" spans="7:9" x14ac:dyDescent="0.25">
      <c r="G504" t="e">
        <f>+IF(LEN('OSNOVNA PLAČA'!#REF!)&gt;0,'LETNO OBVESTILO'!V510,"")</f>
        <v>#REF!</v>
      </c>
      <c r="I504" t="e">
        <f>IF(LEN('10-12'!#REF!)&gt;0,'10-12'!#REF!,"")</f>
        <v>#REF!</v>
      </c>
    </row>
    <row r="505" spans="7:9" x14ac:dyDescent="0.25">
      <c r="G505" t="e">
        <f>+IF(LEN('OSNOVNA PLAČA'!#REF!)&gt;0,'LETNO OBVESTILO'!V511,"")</f>
        <v>#REF!</v>
      </c>
      <c r="I505" t="e">
        <f>IF(LEN('10-12'!#REF!)&gt;0,'10-12'!#REF!,"")</f>
        <v>#REF!</v>
      </c>
    </row>
    <row r="506" spans="7:9" x14ac:dyDescent="0.25">
      <c r="G506" t="e">
        <f>+IF(LEN('OSNOVNA PLAČA'!#REF!)&gt;0,'LETNO OBVESTILO'!V512,"")</f>
        <v>#REF!</v>
      </c>
      <c r="I506" t="e">
        <f>IF(LEN('10-12'!#REF!)&gt;0,'10-12'!#REF!,"")</f>
        <v>#REF!</v>
      </c>
    </row>
    <row r="507" spans="7:9" x14ac:dyDescent="0.25">
      <c r="G507" t="e">
        <f>+IF(LEN('OSNOVNA PLAČA'!#REF!)&gt;0,'LETNO OBVESTILO'!V513,"")</f>
        <v>#REF!</v>
      </c>
      <c r="I507" t="e">
        <f>IF(LEN('10-12'!#REF!)&gt;0,'10-12'!#REF!,"")</f>
        <v>#REF!</v>
      </c>
    </row>
    <row r="508" spans="7:9" x14ac:dyDescent="0.25">
      <c r="G508" t="e">
        <f>+IF(LEN('OSNOVNA PLAČA'!#REF!)&gt;0,'LETNO OBVESTILO'!V514,"")</f>
        <v>#REF!</v>
      </c>
      <c r="I508" t="e">
        <f>IF(LEN('10-12'!#REF!)&gt;0,'10-12'!#REF!,"")</f>
        <v>#REF!</v>
      </c>
    </row>
    <row r="509" spans="7:9" x14ac:dyDescent="0.25">
      <c r="G509" t="e">
        <f>+IF(LEN('OSNOVNA PLAČA'!#REF!)&gt;0,'LETNO OBVESTILO'!V515,"")</f>
        <v>#REF!</v>
      </c>
      <c r="I509" t="e">
        <f>IF(LEN('10-12'!#REF!)&gt;0,'10-12'!#REF!,"")</f>
        <v>#REF!</v>
      </c>
    </row>
    <row r="510" spans="7:9" x14ac:dyDescent="0.25">
      <c r="G510" t="e">
        <f>+IF(LEN('OSNOVNA PLAČA'!#REF!)&gt;0,'LETNO OBVESTILO'!V516,"")</f>
        <v>#REF!</v>
      </c>
      <c r="I510" t="e">
        <f>IF(LEN('10-12'!#REF!)&gt;0,'10-12'!#REF!,"")</f>
        <v>#REF!</v>
      </c>
    </row>
    <row r="511" spans="7:9" x14ac:dyDescent="0.25">
      <c r="G511" t="e">
        <f>+IF(LEN('OSNOVNA PLAČA'!#REF!)&gt;0,'LETNO OBVESTILO'!V517,"")</f>
        <v>#REF!</v>
      </c>
      <c r="I511" t="e">
        <f>IF(LEN('10-12'!#REF!)&gt;0,'10-12'!#REF!,"")</f>
        <v>#REF!</v>
      </c>
    </row>
    <row r="512" spans="7:9" x14ac:dyDescent="0.25">
      <c r="G512" t="e">
        <f>+IF(LEN('OSNOVNA PLAČA'!#REF!)&gt;0,'LETNO OBVESTILO'!V518,"")</f>
        <v>#REF!</v>
      </c>
      <c r="I512" t="e">
        <f>IF(LEN('10-12'!#REF!)&gt;0,'10-12'!#REF!,"")</f>
        <v>#REF!</v>
      </c>
    </row>
    <row r="513" spans="7:9" x14ac:dyDescent="0.25">
      <c r="G513" t="e">
        <f>+IF(LEN('OSNOVNA PLAČA'!#REF!)&gt;0,'LETNO OBVESTILO'!V519,"")</f>
        <v>#REF!</v>
      </c>
      <c r="I513" t="e">
        <f>IF(LEN('10-12'!#REF!)&gt;0,'10-12'!#REF!,"")</f>
        <v>#REF!</v>
      </c>
    </row>
    <row r="514" spans="7:9" x14ac:dyDescent="0.25">
      <c r="G514" t="e">
        <f>+IF(LEN('OSNOVNA PLAČA'!#REF!)&gt;0,'LETNO OBVESTILO'!V520,"")</f>
        <v>#REF!</v>
      </c>
      <c r="I514" t="e">
        <f>IF(LEN('10-12'!#REF!)&gt;0,'10-12'!#REF!,"")</f>
        <v>#REF!</v>
      </c>
    </row>
    <row r="515" spans="7:9" x14ac:dyDescent="0.25">
      <c r="G515" t="e">
        <f>+IF(LEN('OSNOVNA PLAČA'!#REF!)&gt;0,'LETNO OBVESTILO'!V521,"")</f>
        <v>#REF!</v>
      </c>
      <c r="I515" t="e">
        <f>IF(LEN('10-12'!#REF!)&gt;0,'10-12'!#REF!,"")</f>
        <v>#REF!</v>
      </c>
    </row>
    <row r="516" spans="7:9" x14ac:dyDescent="0.25">
      <c r="G516" t="e">
        <f>+IF(LEN('OSNOVNA PLAČA'!#REF!)&gt;0,'LETNO OBVESTILO'!V522,"")</f>
        <v>#REF!</v>
      </c>
      <c r="I516" t="e">
        <f>IF(LEN('10-12'!#REF!)&gt;0,'10-12'!#REF!,"")</f>
        <v>#REF!</v>
      </c>
    </row>
    <row r="517" spans="7:9" x14ac:dyDescent="0.25">
      <c r="G517" t="e">
        <f>+IF(LEN('OSNOVNA PLAČA'!#REF!)&gt;0,'LETNO OBVESTILO'!V523,"")</f>
        <v>#REF!</v>
      </c>
      <c r="I517" t="e">
        <f>IF(LEN('10-12'!#REF!)&gt;0,'10-12'!#REF!,"")</f>
        <v>#REF!</v>
      </c>
    </row>
    <row r="518" spans="7:9" x14ac:dyDescent="0.25">
      <c r="G518" t="e">
        <f>+IF(LEN('OSNOVNA PLAČA'!#REF!)&gt;0,'LETNO OBVESTILO'!V524,"")</f>
        <v>#REF!</v>
      </c>
      <c r="I518" t="e">
        <f>IF(LEN('10-12'!#REF!)&gt;0,'10-12'!#REF!,"")</f>
        <v>#REF!</v>
      </c>
    </row>
    <row r="519" spans="7:9" x14ac:dyDescent="0.25">
      <c r="G519" t="e">
        <f>+IF(LEN('OSNOVNA PLAČA'!#REF!)&gt;0,'LETNO OBVESTILO'!V525,"")</f>
        <v>#REF!</v>
      </c>
      <c r="I519" t="e">
        <f>IF(LEN('10-12'!#REF!)&gt;0,'10-12'!#REF!,"")</f>
        <v>#REF!</v>
      </c>
    </row>
    <row r="520" spans="7:9" x14ac:dyDescent="0.25">
      <c r="G520" t="e">
        <f>+IF(LEN('OSNOVNA PLAČA'!#REF!)&gt;0,'LETNO OBVESTILO'!V526,"")</f>
        <v>#REF!</v>
      </c>
      <c r="I520" t="e">
        <f>IF(LEN('10-12'!#REF!)&gt;0,'10-12'!#REF!,"")</f>
        <v>#REF!</v>
      </c>
    </row>
    <row r="521" spans="7:9" x14ac:dyDescent="0.25">
      <c r="G521" t="e">
        <f>+IF(LEN('OSNOVNA PLAČA'!#REF!)&gt;0,'LETNO OBVESTILO'!V527,"")</f>
        <v>#REF!</v>
      </c>
      <c r="I521" t="e">
        <f>IF(LEN('10-12'!#REF!)&gt;0,'10-12'!#REF!,"")</f>
        <v>#REF!</v>
      </c>
    </row>
    <row r="522" spans="7:9" x14ac:dyDescent="0.25">
      <c r="G522" t="e">
        <f>+IF(LEN('OSNOVNA PLAČA'!#REF!)&gt;0,'LETNO OBVESTILO'!V528,"")</f>
        <v>#REF!</v>
      </c>
      <c r="I522" t="e">
        <f>IF(LEN('10-12'!#REF!)&gt;0,'10-12'!#REF!,"")</f>
        <v>#REF!</v>
      </c>
    </row>
    <row r="523" spans="7:9" x14ac:dyDescent="0.25">
      <c r="G523" t="e">
        <f>+IF(LEN('OSNOVNA PLAČA'!#REF!)&gt;0,'LETNO OBVESTILO'!V529,"")</f>
        <v>#REF!</v>
      </c>
      <c r="I523" t="e">
        <f>IF(LEN('10-12'!#REF!)&gt;0,'10-12'!#REF!,"")</f>
        <v>#REF!</v>
      </c>
    </row>
    <row r="524" spans="7:9" x14ac:dyDescent="0.25">
      <c r="G524" t="e">
        <f>+IF(LEN('OSNOVNA PLAČA'!#REF!)&gt;0,'LETNO OBVESTILO'!V530,"")</f>
        <v>#REF!</v>
      </c>
      <c r="I524" t="e">
        <f>IF(LEN('10-12'!#REF!)&gt;0,'10-12'!#REF!,"")</f>
        <v>#REF!</v>
      </c>
    </row>
    <row r="525" spans="7:9" x14ac:dyDescent="0.25">
      <c r="G525" t="e">
        <f>+IF(LEN('OSNOVNA PLAČA'!#REF!)&gt;0,'LETNO OBVESTILO'!V531,"")</f>
        <v>#REF!</v>
      </c>
      <c r="I525" t="e">
        <f>IF(LEN('10-12'!#REF!)&gt;0,'10-12'!#REF!,"")</f>
        <v>#REF!</v>
      </c>
    </row>
    <row r="526" spans="7:9" x14ac:dyDescent="0.25">
      <c r="G526" t="e">
        <f>+IF(LEN('OSNOVNA PLAČA'!#REF!)&gt;0,'LETNO OBVESTILO'!V532,"")</f>
        <v>#REF!</v>
      </c>
      <c r="I526" t="e">
        <f>IF(LEN('10-12'!#REF!)&gt;0,'10-12'!#REF!,"")</f>
        <v>#REF!</v>
      </c>
    </row>
    <row r="527" spans="7:9" x14ac:dyDescent="0.25">
      <c r="G527" t="e">
        <f>+IF(LEN('OSNOVNA PLAČA'!#REF!)&gt;0,'LETNO OBVESTILO'!V533,"")</f>
        <v>#REF!</v>
      </c>
      <c r="I527" t="e">
        <f>IF(LEN('10-12'!#REF!)&gt;0,'10-12'!#REF!,"")</f>
        <v>#REF!</v>
      </c>
    </row>
    <row r="528" spans="7:9" x14ac:dyDescent="0.25">
      <c r="G528" t="e">
        <f>+IF(LEN('OSNOVNA PLAČA'!#REF!)&gt;0,'LETNO OBVESTILO'!V534,"")</f>
        <v>#REF!</v>
      </c>
      <c r="I528" t="e">
        <f>IF(LEN('10-12'!#REF!)&gt;0,'10-12'!#REF!,"")</f>
        <v>#REF!</v>
      </c>
    </row>
    <row r="529" spans="7:9" x14ac:dyDescent="0.25">
      <c r="G529" t="e">
        <f>+IF(LEN('OSNOVNA PLAČA'!#REF!)&gt;0,'LETNO OBVESTILO'!V535,"")</f>
        <v>#REF!</v>
      </c>
      <c r="I529" t="e">
        <f>IF(LEN('10-12'!#REF!)&gt;0,'10-12'!#REF!,"")</f>
        <v>#REF!</v>
      </c>
    </row>
    <row r="530" spans="7:9" x14ac:dyDescent="0.25">
      <c r="G530" t="e">
        <f>+IF(LEN('OSNOVNA PLAČA'!#REF!)&gt;0,'LETNO OBVESTILO'!V536,"")</f>
        <v>#REF!</v>
      </c>
      <c r="I530" t="e">
        <f>IF(LEN('10-12'!#REF!)&gt;0,'10-12'!#REF!,"")</f>
        <v>#REF!</v>
      </c>
    </row>
    <row r="531" spans="7:9" x14ac:dyDescent="0.25">
      <c r="G531" t="e">
        <f>+IF(LEN('OSNOVNA PLAČA'!#REF!)&gt;0,'LETNO OBVESTILO'!V537,"")</f>
        <v>#REF!</v>
      </c>
      <c r="I531" t="e">
        <f>IF(LEN('10-12'!#REF!)&gt;0,'10-12'!#REF!,"")</f>
        <v>#REF!</v>
      </c>
    </row>
    <row r="532" spans="7:9" x14ac:dyDescent="0.25">
      <c r="G532" t="e">
        <f>+IF(LEN('OSNOVNA PLAČA'!#REF!)&gt;0,'LETNO OBVESTILO'!V538,"")</f>
        <v>#REF!</v>
      </c>
      <c r="I532" t="e">
        <f>IF(LEN('10-12'!#REF!)&gt;0,'10-12'!#REF!,"")</f>
        <v>#REF!</v>
      </c>
    </row>
    <row r="533" spans="7:9" x14ac:dyDescent="0.25">
      <c r="G533" t="e">
        <f>+IF(LEN('OSNOVNA PLAČA'!#REF!)&gt;0,'LETNO OBVESTILO'!V539,"")</f>
        <v>#REF!</v>
      </c>
      <c r="I533" t="e">
        <f>IF(LEN('10-12'!#REF!)&gt;0,'10-12'!#REF!,"")</f>
        <v>#REF!</v>
      </c>
    </row>
    <row r="534" spans="7:9" x14ac:dyDescent="0.25">
      <c r="G534" t="e">
        <f>+IF(LEN('OSNOVNA PLAČA'!#REF!)&gt;0,'LETNO OBVESTILO'!V540,"")</f>
        <v>#REF!</v>
      </c>
      <c r="I534" t="e">
        <f>IF(LEN('10-12'!#REF!)&gt;0,'10-12'!#REF!,"")</f>
        <v>#REF!</v>
      </c>
    </row>
    <row r="535" spans="7:9" x14ac:dyDescent="0.25">
      <c r="G535" t="e">
        <f>+IF(LEN('OSNOVNA PLAČA'!#REF!)&gt;0,'LETNO OBVESTILO'!V541,"")</f>
        <v>#REF!</v>
      </c>
      <c r="I535" t="e">
        <f>IF(LEN('10-12'!#REF!)&gt;0,'10-12'!#REF!,"")</f>
        <v>#REF!</v>
      </c>
    </row>
    <row r="536" spans="7:9" x14ac:dyDescent="0.25">
      <c r="G536" t="e">
        <f>+IF(LEN('OSNOVNA PLAČA'!#REF!)&gt;0,'LETNO OBVESTILO'!V542,"")</f>
        <v>#REF!</v>
      </c>
      <c r="I536" t="e">
        <f>IF(LEN('10-12'!#REF!)&gt;0,'10-12'!#REF!,"")</f>
        <v>#REF!</v>
      </c>
    </row>
    <row r="537" spans="7:9" x14ac:dyDescent="0.25">
      <c r="G537" t="e">
        <f>+IF(LEN('OSNOVNA PLAČA'!#REF!)&gt;0,'LETNO OBVESTILO'!V543,"")</f>
        <v>#REF!</v>
      </c>
      <c r="I537" t="e">
        <f>IF(LEN('10-12'!#REF!)&gt;0,'10-12'!#REF!,"")</f>
        <v>#REF!</v>
      </c>
    </row>
    <row r="538" spans="7:9" x14ac:dyDescent="0.25">
      <c r="G538" t="e">
        <f>+IF(LEN('OSNOVNA PLAČA'!#REF!)&gt;0,'LETNO OBVESTILO'!V544,"")</f>
        <v>#REF!</v>
      </c>
      <c r="I538" t="e">
        <f>IF(LEN('10-12'!#REF!)&gt;0,'10-12'!#REF!,"")</f>
        <v>#REF!</v>
      </c>
    </row>
    <row r="539" spans="7:9" x14ac:dyDescent="0.25">
      <c r="G539" t="e">
        <f>+IF(LEN('OSNOVNA PLAČA'!#REF!)&gt;0,'LETNO OBVESTILO'!V545,"")</f>
        <v>#REF!</v>
      </c>
      <c r="I539" t="e">
        <f>IF(LEN('10-12'!#REF!)&gt;0,'10-12'!#REF!,"")</f>
        <v>#REF!</v>
      </c>
    </row>
    <row r="540" spans="7:9" x14ac:dyDescent="0.25">
      <c r="G540" t="e">
        <f>+IF(LEN('OSNOVNA PLAČA'!#REF!)&gt;0,'LETNO OBVESTILO'!V546,"")</f>
        <v>#REF!</v>
      </c>
      <c r="I540" t="e">
        <f>IF(LEN('10-12'!#REF!)&gt;0,'10-12'!#REF!,"")</f>
        <v>#REF!</v>
      </c>
    </row>
    <row r="541" spans="7:9" x14ac:dyDescent="0.25">
      <c r="G541" t="e">
        <f>+IF(LEN('OSNOVNA PLAČA'!#REF!)&gt;0,'LETNO OBVESTILO'!V547,"")</f>
        <v>#REF!</v>
      </c>
      <c r="I541" t="e">
        <f>IF(LEN('10-12'!#REF!)&gt;0,'10-12'!#REF!,"")</f>
        <v>#REF!</v>
      </c>
    </row>
    <row r="542" spans="7:9" x14ac:dyDescent="0.25">
      <c r="G542" t="e">
        <f>+IF(LEN('OSNOVNA PLAČA'!#REF!)&gt;0,'LETNO OBVESTILO'!V548,"")</f>
        <v>#REF!</v>
      </c>
      <c r="I542" t="e">
        <f>IF(LEN('10-12'!#REF!)&gt;0,'10-12'!#REF!,"")</f>
        <v>#REF!</v>
      </c>
    </row>
    <row r="543" spans="7:9" x14ac:dyDescent="0.25">
      <c r="G543" t="e">
        <f>+IF(LEN('OSNOVNA PLAČA'!#REF!)&gt;0,'LETNO OBVESTILO'!V549,"")</f>
        <v>#REF!</v>
      </c>
      <c r="I543" t="e">
        <f>IF(LEN('10-12'!#REF!)&gt;0,'10-12'!#REF!,"")</f>
        <v>#REF!</v>
      </c>
    </row>
    <row r="544" spans="7:9" x14ac:dyDescent="0.25">
      <c r="G544" t="e">
        <f>+IF(LEN('OSNOVNA PLAČA'!#REF!)&gt;0,'LETNO OBVESTILO'!V550,"")</f>
        <v>#REF!</v>
      </c>
      <c r="I544" t="e">
        <f>IF(LEN('10-12'!#REF!)&gt;0,'10-12'!#REF!,"")</f>
        <v>#REF!</v>
      </c>
    </row>
    <row r="545" spans="7:9" x14ac:dyDescent="0.25">
      <c r="G545" t="e">
        <f>+IF(LEN('OSNOVNA PLAČA'!#REF!)&gt;0,'LETNO OBVESTILO'!V551,"")</f>
        <v>#REF!</v>
      </c>
      <c r="I545" t="e">
        <f>IF(LEN('10-12'!#REF!)&gt;0,'10-12'!#REF!,"")</f>
        <v>#REF!</v>
      </c>
    </row>
    <row r="546" spans="7:9" x14ac:dyDescent="0.25">
      <c r="G546" t="e">
        <f>+IF(LEN('OSNOVNA PLAČA'!#REF!)&gt;0,'LETNO OBVESTILO'!V552,"")</f>
        <v>#REF!</v>
      </c>
      <c r="I546" t="e">
        <f>IF(LEN('10-12'!#REF!)&gt;0,'10-12'!#REF!,"")</f>
        <v>#REF!</v>
      </c>
    </row>
    <row r="547" spans="7:9" x14ac:dyDescent="0.25">
      <c r="G547" t="e">
        <f>+IF(LEN('OSNOVNA PLAČA'!#REF!)&gt;0,'LETNO OBVESTILO'!V553,"")</f>
        <v>#REF!</v>
      </c>
      <c r="I547" t="e">
        <f>IF(LEN('10-12'!#REF!)&gt;0,'10-12'!#REF!,"")</f>
        <v>#REF!</v>
      </c>
    </row>
    <row r="548" spans="7:9" x14ac:dyDescent="0.25">
      <c r="G548" t="e">
        <f>+IF(LEN('OSNOVNA PLAČA'!#REF!)&gt;0,'LETNO OBVESTILO'!V554,"")</f>
        <v>#REF!</v>
      </c>
      <c r="I548" t="e">
        <f>IF(LEN('10-12'!#REF!)&gt;0,'10-12'!#REF!,"")</f>
        <v>#REF!</v>
      </c>
    </row>
    <row r="549" spans="7:9" x14ac:dyDescent="0.25">
      <c r="G549" t="e">
        <f>+IF(LEN('OSNOVNA PLAČA'!#REF!)&gt;0,'LETNO OBVESTILO'!V555,"")</f>
        <v>#REF!</v>
      </c>
      <c r="I549" t="e">
        <f>IF(LEN('10-12'!#REF!)&gt;0,'10-12'!#REF!,"")</f>
        <v>#REF!</v>
      </c>
    </row>
    <row r="550" spans="7:9" x14ac:dyDescent="0.25">
      <c r="G550" t="e">
        <f>+IF(LEN('OSNOVNA PLAČA'!#REF!)&gt;0,'LETNO OBVESTILO'!V556,"")</f>
        <v>#REF!</v>
      </c>
      <c r="I550" t="e">
        <f>IF(LEN('10-12'!#REF!)&gt;0,'10-12'!#REF!,"")</f>
        <v>#REF!</v>
      </c>
    </row>
    <row r="551" spans="7:9" x14ac:dyDescent="0.25">
      <c r="G551" t="e">
        <f>+IF(LEN('OSNOVNA PLAČA'!#REF!)&gt;0,'LETNO OBVESTILO'!V557,"")</f>
        <v>#REF!</v>
      </c>
      <c r="I551" t="e">
        <f>IF(LEN('10-12'!#REF!)&gt;0,'10-12'!#REF!,"")</f>
        <v>#REF!</v>
      </c>
    </row>
    <row r="552" spans="7:9" x14ac:dyDescent="0.25">
      <c r="G552" t="e">
        <f>+IF(LEN('OSNOVNA PLAČA'!#REF!)&gt;0,'LETNO OBVESTILO'!V558,"")</f>
        <v>#REF!</v>
      </c>
      <c r="I552" t="e">
        <f>IF(LEN('10-12'!#REF!)&gt;0,'10-12'!#REF!,"")</f>
        <v>#REF!</v>
      </c>
    </row>
    <row r="553" spans="7:9" x14ac:dyDescent="0.25">
      <c r="G553" t="e">
        <f>+IF(LEN('OSNOVNA PLAČA'!#REF!)&gt;0,'LETNO OBVESTILO'!V559,"")</f>
        <v>#REF!</v>
      </c>
      <c r="I553" t="e">
        <f>IF(LEN('10-12'!#REF!)&gt;0,'10-12'!#REF!,"")</f>
        <v>#REF!</v>
      </c>
    </row>
    <row r="554" spans="7:9" x14ac:dyDescent="0.25">
      <c r="G554" t="e">
        <f>+IF(LEN('OSNOVNA PLAČA'!#REF!)&gt;0,'LETNO OBVESTILO'!V560,"")</f>
        <v>#REF!</v>
      </c>
      <c r="I554" t="e">
        <f>IF(LEN('10-12'!#REF!)&gt;0,'10-12'!#REF!,"")</f>
        <v>#REF!</v>
      </c>
    </row>
    <row r="555" spans="7:9" x14ac:dyDescent="0.25">
      <c r="G555" t="e">
        <f>+IF(LEN('OSNOVNA PLAČA'!#REF!)&gt;0,'LETNO OBVESTILO'!V561,"")</f>
        <v>#REF!</v>
      </c>
      <c r="I555" t="e">
        <f>IF(LEN('10-12'!#REF!)&gt;0,'10-12'!#REF!,"")</f>
        <v>#REF!</v>
      </c>
    </row>
    <row r="556" spans="7:9" x14ac:dyDescent="0.25">
      <c r="G556" t="e">
        <f>+IF(LEN('OSNOVNA PLAČA'!#REF!)&gt;0,'LETNO OBVESTILO'!V562,"")</f>
        <v>#REF!</v>
      </c>
      <c r="I556" t="e">
        <f>IF(LEN('10-12'!#REF!)&gt;0,'10-12'!#REF!,"")</f>
        <v>#REF!</v>
      </c>
    </row>
    <row r="557" spans="7:9" x14ac:dyDescent="0.25">
      <c r="G557" t="e">
        <f>+IF(LEN('OSNOVNA PLAČA'!#REF!)&gt;0,'LETNO OBVESTILO'!V563,"")</f>
        <v>#REF!</v>
      </c>
      <c r="I557" t="e">
        <f>IF(LEN('10-12'!#REF!)&gt;0,'10-12'!#REF!,"")</f>
        <v>#REF!</v>
      </c>
    </row>
    <row r="558" spans="7:9" x14ac:dyDescent="0.25">
      <c r="G558" t="e">
        <f>+IF(LEN('OSNOVNA PLAČA'!#REF!)&gt;0,'LETNO OBVESTILO'!V564,"")</f>
        <v>#REF!</v>
      </c>
      <c r="I558" t="e">
        <f>IF(LEN('10-12'!#REF!)&gt;0,'10-12'!#REF!,"")</f>
        <v>#REF!</v>
      </c>
    </row>
    <row r="559" spans="7:9" x14ac:dyDescent="0.25">
      <c r="G559" t="e">
        <f>+IF(LEN('OSNOVNA PLAČA'!#REF!)&gt;0,'LETNO OBVESTILO'!V565,"")</f>
        <v>#REF!</v>
      </c>
      <c r="I559" t="e">
        <f>IF(LEN('10-12'!#REF!)&gt;0,'10-12'!#REF!,"")</f>
        <v>#REF!</v>
      </c>
    </row>
    <row r="560" spans="7:9" x14ac:dyDescent="0.25">
      <c r="G560" t="e">
        <f>+IF(LEN('OSNOVNA PLAČA'!#REF!)&gt;0,'LETNO OBVESTILO'!V566,"")</f>
        <v>#REF!</v>
      </c>
      <c r="I560" t="e">
        <f>IF(LEN('10-12'!#REF!)&gt;0,'10-12'!#REF!,"")</f>
        <v>#REF!</v>
      </c>
    </row>
    <row r="561" spans="7:9" x14ac:dyDescent="0.25">
      <c r="G561" t="e">
        <f>+IF(LEN('OSNOVNA PLAČA'!#REF!)&gt;0,'LETNO OBVESTILO'!V567,"")</f>
        <v>#REF!</v>
      </c>
      <c r="I561" t="e">
        <f>IF(LEN('10-12'!#REF!)&gt;0,'10-12'!#REF!,"")</f>
        <v>#REF!</v>
      </c>
    </row>
    <row r="562" spans="7:9" x14ac:dyDescent="0.25">
      <c r="G562" t="e">
        <f>+IF(LEN('OSNOVNA PLAČA'!#REF!)&gt;0,'LETNO OBVESTILO'!V568,"")</f>
        <v>#REF!</v>
      </c>
      <c r="I562" t="e">
        <f>IF(LEN('10-12'!#REF!)&gt;0,'10-12'!#REF!,"")</f>
        <v>#REF!</v>
      </c>
    </row>
    <row r="563" spans="7:9" x14ac:dyDescent="0.25">
      <c r="G563" t="e">
        <f>+IF(LEN('OSNOVNA PLAČA'!#REF!)&gt;0,'LETNO OBVESTILO'!V569,"")</f>
        <v>#REF!</v>
      </c>
      <c r="I563" t="e">
        <f>IF(LEN('10-12'!#REF!)&gt;0,'10-12'!#REF!,"")</f>
        <v>#REF!</v>
      </c>
    </row>
    <row r="564" spans="7:9" x14ac:dyDescent="0.25">
      <c r="G564" t="e">
        <f>+IF(LEN('OSNOVNA PLAČA'!#REF!)&gt;0,'LETNO OBVESTILO'!V570,"")</f>
        <v>#REF!</v>
      </c>
      <c r="I564" t="e">
        <f>IF(LEN('10-12'!#REF!)&gt;0,'10-12'!#REF!,"")</f>
        <v>#REF!</v>
      </c>
    </row>
    <row r="565" spans="7:9" x14ac:dyDescent="0.25">
      <c r="G565" t="e">
        <f>+IF(LEN('OSNOVNA PLAČA'!#REF!)&gt;0,'LETNO OBVESTILO'!V571,"")</f>
        <v>#REF!</v>
      </c>
      <c r="I565" t="e">
        <f>IF(LEN('10-12'!#REF!)&gt;0,'10-12'!#REF!,"")</f>
        <v>#REF!</v>
      </c>
    </row>
    <row r="566" spans="7:9" x14ac:dyDescent="0.25">
      <c r="G566" t="e">
        <f>+IF(LEN('OSNOVNA PLAČA'!#REF!)&gt;0,'LETNO OBVESTILO'!V572,"")</f>
        <v>#REF!</v>
      </c>
      <c r="I566" t="e">
        <f>IF(LEN('10-12'!#REF!)&gt;0,'10-12'!#REF!,"")</f>
        <v>#REF!</v>
      </c>
    </row>
    <row r="567" spans="7:9" x14ac:dyDescent="0.25">
      <c r="G567" t="e">
        <f>+IF(LEN('OSNOVNA PLAČA'!#REF!)&gt;0,'LETNO OBVESTILO'!V573,"")</f>
        <v>#REF!</v>
      </c>
      <c r="I567" t="e">
        <f>IF(LEN('10-12'!#REF!)&gt;0,'10-12'!#REF!,"")</f>
        <v>#REF!</v>
      </c>
    </row>
    <row r="568" spans="7:9" x14ac:dyDescent="0.25">
      <c r="G568" t="e">
        <f>+IF(LEN('OSNOVNA PLAČA'!#REF!)&gt;0,'LETNO OBVESTILO'!V574,"")</f>
        <v>#REF!</v>
      </c>
      <c r="I568" t="e">
        <f>IF(LEN('10-12'!#REF!)&gt;0,'10-12'!#REF!,"")</f>
        <v>#REF!</v>
      </c>
    </row>
    <row r="569" spans="7:9" x14ac:dyDescent="0.25">
      <c r="G569" t="e">
        <f>+IF(LEN('OSNOVNA PLAČA'!#REF!)&gt;0,'LETNO OBVESTILO'!V575,"")</f>
        <v>#REF!</v>
      </c>
      <c r="I569" t="e">
        <f>IF(LEN('10-12'!#REF!)&gt;0,'10-12'!#REF!,"")</f>
        <v>#REF!</v>
      </c>
    </row>
    <row r="570" spans="7:9" x14ac:dyDescent="0.25">
      <c r="G570" t="e">
        <f>+IF(LEN('OSNOVNA PLAČA'!#REF!)&gt;0,'LETNO OBVESTILO'!V576,"")</f>
        <v>#REF!</v>
      </c>
      <c r="I570" t="e">
        <f>IF(LEN('10-12'!#REF!)&gt;0,'10-12'!#REF!,"")</f>
        <v>#REF!</v>
      </c>
    </row>
    <row r="571" spans="7:9" x14ac:dyDescent="0.25">
      <c r="G571" t="e">
        <f>+IF(LEN('OSNOVNA PLAČA'!#REF!)&gt;0,'LETNO OBVESTILO'!V577,"")</f>
        <v>#REF!</v>
      </c>
      <c r="I571" t="e">
        <f>IF(LEN('10-12'!#REF!)&gt;0,'10-12'!#REF!,"")</f>
        <v>#REF!</v>
      </c>
    </row>
    <row r="572" spans="7:9" x14ac:dyDescent="0.25">
      <c r="G572" t="e">
        <f>+IF(LEN('OSNOVNA PLAČA'!#REF!)&gt;0,'LETNO OBVESTILO'!V578,"")</f>
        <v>#REF!</v>
      </c>
      <c r="I572" t="e">
        <f>IF(LEN('10-12'!#REF!)&gt;0,'10-12'!#REF!,"")</f>
        <v>#REF!</v>
      </c>
    </row>
    <row r="573" spans="7:9" x14ac:dyDescent="0.25">
      <c r="G573" t="e">
        <f>+IF(LEN('OSNOVNA PLAČA'!#REF!)&gt;0,'LETNO OBVESTILO'!V579,"")</f>
        <v>#REF!</v>
      </c>
      <c r="I573" t="e">
        <f>IF(LEN('10-12'!#REF!)&gt;0,'10-12'!#REF!,"")</f>
        <v>#REF!</v>
      </c>
    </row>
    <row r="574" spans="7:9" x14ac:dyDescent="0.25">
      <c r="G574" t="e">
        <f>+IF(LEN('OSNOVNA PLAČA'!#REF!)&gt;0,'LETNO OBVESTILO'!V580,"")</f>
        <v>#REF!</v>
      </c>
      <c r="I574" t="e">
        <f>IF(LEN('10-12'!#REF!)&gt;0,'10-12'!#REF!,"")</f>
        <v>#REF!</v>
      </c>
    </row>
    <row r="575" spans="7:9" x14ac:dyDescent="0.25">
      <c r="G575" t="e">
        <f>+IF(LEN('OSNOVNA PLAČA'!#REF!)&gt;0,'LETNO OBVESTILO'!V581,"")</f>
        <v>#REF!</v>
      </c>
      <c r="I575" t="e">
        <f>IF(LEN('10-12'!#REF!)&gt;0,'10-12'!#REF!,"")</f>
        <v>#REF!</v>
      </c>
    </row>
    <row r="576" spans="7:9" x14ac:dyDescent="0.25">
      <c r="G576" t="e">
        <f>+IF(LEN('OSNOVNA PLAČA'!#REF!)&gt;0,'LETNO OBVESTILO'!V582,"")</f>
        <v>#REF!</v>
      </c>
      <c r="I576" t="e">
        <f>IF(LEN('10-12'!#REF!)&gt;0,'10-12'!#REF!,"")</f>
        <v>#REF!</v>
      </c>
    </row>
    <row r="577" spans="7:9" x14ac:dyDescent="0.25">
      <c r="G577" t="e">
        <f>+IF(LEN('OSNOVNA PLAČA'!#REF!)&gt;0,'LETNO OBVESTILO'!V583,"")</f>
        <v>#REF!</v>
      </c>
      <c r="I577" t="e">
        <f>IF(LEN('10-12'!#REF!)&gt;0,'10-12'!#REF!,"")</f>
        <v>#REF!</v>
      </c>
    </row>
    <row r="578" spans="7:9" x14ac:dyDescent="0.25">
      <c r="G578" t="e">
        <f>+IF(LEN('OSNOVNA PLAČA'!#REF!)&gt;0,'LETNO OBVESTILO'!V584,"")</f>
        <v>#REF!</v>
      </c>
      <c r="I578" t="e">
        <f>IF(LEN('10-12'!#REF!)&gt;0,'10-12'!#REF!,"")</f>
        <v>#REF!</v>
      </c>
    </row>
    <row r="579" spans="7:9" x14ac:dyDescent="0.25">
      <c r="G579" t="e">
        <f>+IF(LEN('OSNOVNA PLAČA'!#REF!)&gt;0,'LETNO OBVESTILO'!V585,"")</f>
        <v>#REF!</v>
      </c>
      <c r="I579" t="e">
        <f>IF(LEN('10-12'!#REF!)&gt;0,'10-12'!#REF!,"")</f>
        <v>#REF!</v>
      </c>
    </row>
    <row r="580" spans="7:9" x14ac:dyDescent="0.25">
      <c r="G580" t="e">
        <f>+IF(LEN('OSNOVNA PLAČA'!#REF!)&gt;0,'LETNO OBVESTILO'!V586,"")</f>
        <v>#REF!</v>
      </c>
      <c r="I580" t="e">
        <f>IF(LEN('10-12'!#REF!)&gt;0,'10-12'!#REF!,"")</f>
        <v>#REF!</v>
      </c>
    </row>
    <row r="581" spans="7:9" x14ac:dyDescent="0.25">
      <c r="G581" t="e">
        <f>+IF(LEN('OSNOVNA PLAČA'!#REF!)&gt;0,'LETNO OBVESTILO'!V587,"")</f>
        <v>#REF!</v>
      </c>
      <c r="I581" t="e">
        <f>IF(LEN('10-12'!#REF!)&gt;0,'10-12'!#REF!,"")</f>
        <v>#REF!</v>
      </c>
    </row>
    <row r="582" spans="7:9" x14ac:dyDescent="0.25">
      <c r="G582" t="e">
        <f>+IF(LEN('OSNOVNA PLAČA'!#REF!)&gt;0,'LETNO OBVESTILO'!V588,"")</f>
        <v>#REF!</v>
      </c>
      <c r="I582" t="e">
        <f>IF(LEN('10-12'!#REF!)&gt;0,'10-12'!#REF!,"")</f>
        <v>#REF!</v>
      </c>
    </row>
    <row r="583" spans="7:9" x14ac:dyDescent="0.25">
      <c r="G583" t="e">
        <f>+IF(LEN('OSNOVNA PLAČA'!#REF!)&gt;0,'LETNO OBVESTILO'!V589,"")</f>
        <v>#REF!</v>
      </c>
      <c r="I583" t="e">
        <f>IF(LEN('10-12'!#REF!)&gt;0,'10-12'!#REF!,"")</f>
        <v>#REF!</v>
      </c>
    </row>
    <row r="584" spans="7:9" x14ac:dyDescent="0.25">
      <c r="G584" t="e">
        <f>+IF(LEN('OSNOVNA PLAČA'!#REF!)&gt;0,'LETNO OBVESTILO'!V590,"")</f>
        <v>#REF!</v>
      </c>
      <c r="I584" t="e">
        <f>IF(LEN('10-12'!#REF!)&gt;0,'10-12'!#REF!,"")</f>
        <v>#REF!</v>
      </c>
    </row>
    <row r="585" spans="7:9" x14ac:dyDescent="0.25">
      <c r="G585" t="e">
        <f>+IF(LEN('OSNOVNA PLAČA'!#REF!)&gt;0,'LETNO OBVESTILO'!V591,"")</f>
        <v>#REF!</v>
      </c>
      <c r="I585" t="e">
        <f>IF(LEN('10-12'!#REF!)&gt;0,'10-12'!#REF!,"")</f>
        <v>#REF!</v>
      </c>
    </row>
    <row r="586" spans="7:9" x14ac:dyDescent="0.25">
      <c r="G586" t="e">
        <f>+IF(LEN('OSNOVNA PLAČA'!#REF!)&gt;0,'LETNO OBVESTILO'!V592,"")</f>
        <v>#REF!</v>
      </c>
      <c r="I586" t="e">
        <f>IF(LEN('10-12'!#REF!)&gt;0,'10-12'!#REF!,"")</f>
        <v>#REF!</v>
      </c>
    </row>
    <row r="587" spans="7:9" x14ac:dyDescent="0.25">
      <c r="G587" t="e">
        <f>+IF(LEN('OSNOVNA PLAČA'!#REF!)&gt;0,'LETNO OBVESTILO'!V593,"")</f>
        <v>#REF!</v>
      </c>
      <c r="I587" t="e">
        <f>IF(LEN('10-12'!#REF!)&gt;0,'10-12'!#REF!,"")</f>
        <v>#REF!</v>
      </c>
    </row>
    <row r="588" spans="7:9" x14ac:dyDescent="0.25">
      <c r="G588" t="e">
        <f>+IF(LEN('OSNOVNA PLAČA'!#REF!)&gt;0,'LETNO OBVESTILO'!V594,"")</f>
        <v>#REF!</v>
      </c>
      <c r="I588" t="e">
        <f>IF(LEN('10-12'!#REF!)&gt;0,'10-12'!#REF!,"")</f>
        <v>#REF!</v>
      </c>
    </row>
    <row r="589" spans="7:9" x14ac:dyDescent="0.25">
      <c r="G589" t="e">
        <f>+IF(LEN('OSNOVNA PLAČA'!#REF!)&gt;0,'LETNO OBVESTILO'!V595,"")</f>
        <v>#REF!</v>
      </c>
      <c r="I589" t="e">
        <f>IF(LEN('10-12'!#REF!)&gt;0,'10-12'!#REF!,"")</f>
        <v>#REF!</v>
      </c>
    </row>
    <row r="590" spans="7:9" x14ac:dyDescent="0.25">
      <c r="G590" t="e">
        <f>+IF(LEN('OSNOVNA PLAČA'!#REF!)&gt;0,'LETNO OBVESTILO'!V596,"")</f>
        <v>#REF!</v>
      </c>
      <c r="I590" t="e">
        <f>IF(LEN('10-12'!#REF!)&gt;0,'10-12'!#REF!,"")</f>
        <v>#REF!</v>
      </c>
    </row>
    <row r="591" spans="7:9" x14ac:dyDescent="0.25">
      <c r="G591" t="e">
        <f>+IF(LEN('OSNOVNA PLAČA'!#REF!)&gt;0,'LETNO OBVESTILO'!V597,"")</f>
        <v>#REF!</v>
      </c>
      <c r="I591" t="e">
        <f>IF(LEN('10-12'!#REF!)&gt;0,'10-12'!#REF!,"")</f>
        <v>#REF!</v>
      </c>
    </row>
    <row r="592" spans="7:9" x14ac:dyDescent="0.25">
      <c r="G592" t="e">
        <f>+IF(LEN('OSNOVNA PLAČA'!#REF!)&gt;0,'LETNO OBVESTILO'!V598,"")</f>
        <v>#REF!</v>
      </c>
      <c r="I592" t="e">
        <f>IF(LEN('10-12'!#REF!)&gt;0,'10-12'!#REF!,"")</f>
        <v>#REF!</v>
      </c>
    </row>
    <row r="593" spans="7:9" x14ac:dyDescent="0.25">
      <c r="G593" t="e">
        <f>+IF(LEN('OSNOVNA PLAČA'!#REF!)&gt;0,'LETNO OBVESTILO'!V599,"")</f>
        <v>#REF!</v>
      </c>
      <c r="I593" t="e">
        <f>IF(LEN('10-12'!#REF!)&gt;0,'10-12'!#REF!,"")</f>
        <v>#REF!</v>
      </c>
    </row>
    <row r="594" spans="7:9" x14ac:dyDescent="0.25">
      <c r="G594" t="e">
        <f>+IF(LEN('OSNOVNA PLAČA'!#REF!)&gt;0,'LETNO OBVESTILO'!V600,"")</f>
        <v>#REF!</v>
      </c>
      <c r="I594" t="e">
        <f>IF(LEN('10-12'!#REF!)&gt;0,'10-12'!#REF!,"")</f>
        <v>#REF!</v>
      </c>
    </row>
    <row r="595" spans="7:9" x14ac:dyDescent="0.25">
      <c r="G595" t="e">
        <f>+IF(LEN('OSNOVNA PLAČA'!#REF!)&gt;0,'LETNO OBVESTILO'!V601,"")</f>
        <v>#REF!</v>
      </c>
      <c r="I595" t="e">
        <f>IF(LEN('10-12'!#REF!)&gt;0,'10-12'!#REF!,"")</f>
        <v>#REF!</v>
      </c>
    </row>
    <row r="596" spans="7:9" x14ac:dyDescent="0.25">
      <c r="G596" t="e">
        <f>+IF(LEN('OSNOVNA PLAČA'!#REF!)&gt;0,'LETNO OBVESTILO'!V602,"")</f>
        <v>#REF!</v>
      </c>
      <c r="I596" t="e">
        <f>IF(LEN('10-12'!#REF!)&gt;0,'10-12'!#REF!,"")</f>
        <v>#REF!</v>
      </c>
    </row>
    <row r="597" spans="7:9" x14ac:dyDescent="0.25">
      <c r="G597" t="e">
        <f>+IF(LEN('OSNOVNA PLAČA'!#REF!)&gt;0,'LETNO OBVESTILO'!V603,"")</f>
        <v>#REF!</v>
      </c>
      <c r="I597" t="e">
        <f>IF(LEN('10-12'!#REF!)&gt;0,'10-12'!#REF!,"")</f>
        <v>#REF!</v>
      </c>
    </row>
    <row r="598" spans="7:9" x14ac:dyDescent="0.25">
      <c r="G598" t="e">
        <f>+IF(LEN('OSNOVNA PLAČA'!#REF!)&gt;0,'LETNO OBVESTILO'!V604,"")</f>
        <v>#REF!</v>
      </c>
      <c r="I598" t="e">
        <f>IF(LEN('10-12'!#REF!)&gt;0,'10-12'!#REF!,"")</f>
        <v>#REF!</v>
      </c>
    </row>
    <row r="599" spans="7:9" x14ac:dyDescent="0.25">
      <c r="G599" t="e">
        <f>+IF(LEN('OSNOVNA PLAČA'!#REF!)&gt;0,'LETNO OBVESTILO'!V605,"")</f>
        <v>#REF!</v>
      </c>
      <c r="I599" t="e">
        <f>IF(LEN('10-12'!#REF!)&gt;0,'10-12'!#REF!,"")</f>
        <v>#REF!</v>
      </c>
    </row>
    <row r="600" spans="7:9" x14ac:dyDescent="0.25">
      <c r="G600" t="e">
        <f>+IF(LEN('OSNOVNA PLAČA'!#REF!)&gt;0,'LETNO OBVESTILO'!V606,"")</f>
        <v>#REF!</v>
      </c>
      <c r="I600" t="e">
        <f>IF(LEN('10-12'!#REF!)&gt;0,'10-12'!#REF!,"")</f>
        <v>#REF!</v>
      </c>
    </row>
    <row r="601" spans="7:9" x14ac:dyDescent="0.25">
      <c r="G601" t="e">
        <f>+IF(LEN('OSNOVNA PLAČA'!#REF!)&gt;0,'LETNO OBVESTILO'!V607,"")</f>
        <v>#REF!</v>
      </c>
      <c r="I601" t="e">
        <f>IF(LEN('10-12'!#REF!)&gt;0,'10-12'!#REF!,"")</f>
        <v>#REF!</v>
      </c>
    </row>
    <row r="602" spans="7:9" x14ac:dyDescent="0.25">
      <c r="G602" t="e">
        <f>+IF(LEN('OSNOVNA PLAČA'!#REF!)&gt;0,'LETNO OBVESTILO'!V608,"")</f>
        <v>#REF!</v>
      </c>
      <c r="I602" t="e">
        <f>IF(LEN('10-12'!#REF!)&gt;0,'10-12'!#REF!,"")</f>
        <v>#REF!</v>
      </c>
    </row>
    <row r="603" spans="7:9" x14ac:dyDescent="0.25">
      <c r="G603" t="e">
        <f>+IF(LEN('OSNOVNA PLAČA'!#REF!)&gt;0,'LETNO OBVESTILO'!V609,"")</f>
        <v>#REF!</v>
      </c>
      <c r="I603" t="e">
        <f>IF(LEN('10-12'!#REF!)&gt;0,'10-12'!#REF!,"")</f>
        <v>#REF!</v>
      </c>
    </row>
    <row r="604" spans="7:9" x14ac:dyDescent="0.25">
      <c r="G604" t="e">
        <f>+IF(LEN('OSNOVNA PLAČA'!#REF!)&gt;0,'LETNO OBVESTILO'!V610,"")</f>
        <v>#REF!</v>
      </c>
      <c r="I604" t="e">
        <f>IF(LEN('10-12'!#REF!)&gt;0,'10-12'!#REF!,"")</f>
        <v>#REF!</v>
      </c>
    </row>
    <row r="605" spans="7:9" x14ac:dyDescent="0.25">
      <c r="G605" t="e">
        <f>+IF(LEN('OSNOVNA PLAČA'!#REF!)&gt;0,'LETNO OBVESTILO'!V611,"")</f>
        <v>#REF!</v>
      </c>
      <c r="I605" t="e">
        <f>IF(LEN('10-12'!#REF!)&gt;0,'10-12'!#REF!,"")</f>
        <v>#REF!</v>
      </c>
    </row>
    <row r="606" spans="7:9" x14ac:dyDescent="0.25">
      <c r="G606" t="e">
        <f>+IF(LEN('OSNOVNA PLAČA'!#REF!)&gt;0,'LETNO OBVESTILO'!V612,"")</f>
        <v>#REF!</v>
      </c>
      <c r="I606" t="e">
        <f>IF(LEN('10-12'!#REF!)&gt;0,'10-12'!#REF!,"")</f>
        <v>#REF!</v>
      </c>
    </row>
    <row r="607" spans="7:9" x14ac:dyDescent="0.25">
      <c r="G607" t="e">
        <f>+IF(LEN('OSNOVNA PLAČA'!#REF!)&gt;0,'LETNO OBVESTILO'!V613,"")</f>
        <v>#REF!</v>
      </c>
      <c r="I607" t="e">
        <f>IF(LEN('10-12'!#REF!)&gt;0,'10-12'!#REF!,"")</f>
        <v>#REF!</v>
      </c>
    </row>
    <row r="608" spans="7:9" x14ac:dyDescent="0.25">
      <c r="G608" t="e">
        <f>+IF(LEN('OSNOVNA PLAČA'!#REF!)&gt;0,'LETNO OBVESTILO'!V614,"")</f>
        <v>#REF!</v>
      </c>
      <c r="I608" t="e">
        <f>IF(LEN('10-12'!#REF!)&gt;0,'10-12'!#REF!,"")</f>
        <v>#REF!</v>
      </c>
    </row>
    <row r="609" spans="7:9" x14ac:dyDescent="0.25">
      <c r="G609" t="e">
        <f>+IF(LEN('OSNOVNA PLAČA'!#REF!)&gt;0,'LETNO OBVESTILO'!V615,"")</f>
        <v>#REF!</v>
      </c>
      <c r="I609" t="e">
        <f>IF(LEN('10-12'!#REF!)&gt;0,'10-12'!#REF!,"")</f>
        <v>#REF!</v>
      </c>
    </row>
    <row r="610" spans="7:9" x14ac:dyDescent="0.25">
      <c r="G610" t="e">
        <f>+IF(LEN('OSNOVNA PLAČA'!#REF!)&gt;0,'LETNO OBVESTILO'!V616,"")</f>
        <v>#REF!</v>
      </c>
      <c r="I610" t="e">
        <f>IF(LEN('10-12'!#REF!)&gt;0,'10-12'!#REF!,"")</f>
        <v>#REF!</v>
      </c>
    </row>
    <row r="611" spans="7:9" x14ac:dyDescent="0.25">
      <c r="G611" t="e">
        <f>+IF(LEN('OSNOVNA PLAČA'!#REF!)&gt;0,'LETNO OBVESTILO'!V617,"")</f>
        <v>#REF!</v>
      </c>
      <c r="I611" t="e">
        <f>IF(LEN('10-12'!#REF!)&gt;0,'10-12'!#REF!,"")</f>
        <v>#REF!</v>
      </c>
    </row>
    <row r="612" spans="7:9" x14ac:dyDescent="0.25">
      <c r="G612" t="e">
        <f>+IF(LEN('OSNOVNA PLAČA'!#REF!)&gt;0,'LETNO OBVESTILO'!V618,"")</f>
        <v>#REF!</v>
      </c>
      <c r="I612" t="e">
        <f>IF(LEN('10-12'!#REF!)&gt;0,'10-12'!#REF!,"")</f>
        <v>#REF!</v>
      </c>
    </row>
    <row r="613" spans="7:9" x14ac:dyDescent="0.25">
      <c r="G613" t="e">
        <f>+IF(LEN('OSNOVNA PLAČA'!#REF!)&gt;0,'LETNO OBVESTILO'!V619,"")</f>
        <v>#REF!</v>
      </c>
      <c r="I613" t="e">
        <f>IF(LEN('10-12'!#REF!)&gt;0,'10-12'!#REF!,"")</f>
        <v>#REF!</v>
      </c>
    </row>
    <row r="614" spans="7:9" x14ac:dyDescent="0.25">
      <c r="G614" t="e">
        <f>+IF(LEN('OSNOVNA PLAČA'!#REF!)&gt;0,'LETNO OBVESTILO'!V620,"")</f>
        <v>#REF!</v>
      </c>
      <c r="I614" t="e">
        <f>IF(LEN('10-12'!#REF!)&gt;0,'10-12'!#REF!,"")</f>
        <v>#REF!</v>
      </c>
    </row>
    <row r="615" spans="7:9" x14ac:dyDescent="0.25">
      <c r="G615" t="e">
        <f>+IF(LEN('OSNOVNA PLAČA'!#REF!)&gt;0,'LETNO OBVESTILO'!V621,"")</f>
        <v>#REF!</v>
      </c>
      <c r="I615" t="e">
        <f>IF(LEN('10-12'!#REF!)&gt;0,'10-12'!#REF!,"")</f>
        <v>#REF!</v>
      </c>
    </row>
    <row r="616" spans="7:9" x14ac:dyDescent="0.25">
      <c r="G616" t="e">
        <f>+IF(LEN('OSNOVNA PLAČA'!#REF!)&gt;0,'LETNO OBVESTILO'!V622,"")</f>
        <v>#REF!</v>
      </c>
      <c r="I616" t="e">
        <f>IF(LEN('10-12'!#REF!)&gt;0,'10-12'!#REF!,"")</f>
        <v>#REF!</v>
      </c>
    </row>
    <row r="617" spans="7:9" x14ac:dyDescent="0.25">
      <c r="G617" t="e">
        <f>+IF(LEN('OSNOVNA PLAČA'!#REF!)&gt;0,'LETNO OBVESTILO'!V623,"")</f>
        <v>#REF!</v>
      </c>
      <c r="I617" t="e">
        <f>IF(LEN('10-12'!#REF!)&gt;0,'10-12'!#REF!,"")</f>
        <v>#REF!</v>
      </c>
    </row>
    <row r="618" spans="7:9" x14ac:dyDescent="0.25">
      <c r="G618" t="e">
        <f>+IF(LEN('OSNOVNA PLAČA'!#REF!)&gt;0,'LETNO OBVESTILO'!V624,"")</f>
        <v>#REF!</v>
      </c>
      <c r="I618" t="e">
        <f>IF(LEN('10-12'!#REF!)&gt;0,'10-12'!#REF!,"")</f>
        <v>#REF!</v>
      </c>
    </row>
    <row r="619" spans="7:9" x14ac:dyDescent="0.25">
      <c r="G619" t="e">
        <f>+IF(LEN('OSNOVNA PLAČA'!#REF!)&gt;0,'LETNO OBVESTILO'!V625,"")</f>
        <v>#REF!</v>
      </c>
      <c r="I619" t="e">
        <f>IF(LEN('10-12'!#REF!)&gt;0,'10-12'!#REF!,"")</f>
        <v>#REF!</v>
      </c>
    </row>
    <row r="620" spans="7:9" x14ac:dyDescent="0.25">
      <c r="G620" t="e">
        <f>+IF(LEN('OSNOVNA PLAČA'!#REF!)&gt;0,'LETNO OBVESTILO'!V626,"")</f>
        <v>#REF!</v>
      </c>
      <c r="I620" t="e">
        <f>IF(LEN('10-12'!#REF!)&gt;0,'10-12'!#REF!,"")</f>
        <v>#REF!</v>
      </c>
    </row>
    <row r="621" spans="7:9" x14ac:dyDescent="0.25">
      <c r="G621" t="e">
        <f>+IF(LEN('OSNOVNA PLAČA'!#REF!)&gt;0,'LETNO OBVESTILO'!V627,"")</f>
        <v>#REF!</v>
      </c>
      <c r="I621" t="e">
        <f>IF(LEN('10-12'!#REF!)&gt;0,'10-12'!#REF!,"")</f>
        <v>#REF!</v>
      </c>
    </row>
    <row r="622" spans="7:9" x14ac:dyDescent="0.25">
      <c r="G622" t="e">
        <f>+IF(LEN('OSNOVNA PLAČA'!#REF!)&gt;0,'LETNO OBVESTILO'!V628,"")</f>
        <v>#REF!</v>
      </c>
      <c r="I622" t="e">
        <f>IF(LEN('10-12'!#REF!)&gt;0,'10-12'!#REF!,"")</f>
        <v>#REF!</v>
      </c>
    </row>
    <row r="623" spans="7:9" x14ac:dyDescent="0.25">
      <c r="G623" t="e">
        <f>+IF(LEN('OSNOVNA PLAČA'!#REF!)&gt;0,'LETNO OBVESTILO'!V629,"")</f>
        <v>#REF!</v>
      </c>
      <c r="I623" t="e">
        <f>IF(LEN('10-12'!#REF!)&gt;0,'10-12'!#REF!,"")</f>
        <v>#REF!</v>
      </c>
    </row>
    <row r="624" spans="7:9" x14ac:dyDescent="0.25">
      <c r="G624" t="e">
        <f>+IF(LEN('OSNOVNA PLAČA'!#REF!)&gt;0,'LETNO OBVESTILO'!V630,"")</f>
        <v>#REF!</v>
      </c>
      <c r="I624" t="e">
        <f>IF(LEN('10-12'!#REF!)&gt;0,'10-12'!#REF!,"")</f>
        <v>#REF!</v>
      </c>
    </row>
    <row r="625" spans="7:9" x14ac:dyDescent="0.25">
      <c r="G625" t="e">
        <f>+IF(LEN('OSNOVNA PLAČA'!#REF!)&gt;0,'LETNO OBVESTILO'!V631,"")</f>
        <v>#REF!</v>
      </c>
      <c r="I625" t="e">
        <f>IF(LEN('10-12'!#REF!)&gt;0,'10-12'!#REF!,"")</f>
        <v>#REF!</v>
      </c>
    </row>
    <row r="626" spans="7:9" x14ac:dyDescent="0.25">
      <c r="G626" t="e">
        <f>+IF(LEN('OSNOVNA PLAČA'!#REF!)&gt;0,'LETNO OBVESTILO'!V632,"")</f>
        <v>#REF!</v>
      </c>
      <c r="I626" t="e">
        <f>IF(LEN('10-12'!#REF!)&gt;0,'10-12'!#REF!,"")</f>
        <v>#REF!</v>
      </c>
    </row>
    <row r="627" spans="7:9" x14ac:dyDescent="0.25">
      <c r="G627" t="e">
        <f>+IF(LEN('OSNOVNA PLAČA'!#REF!)&gt;0,'LETNO OBVESTILO'!V633,"")</f>
        <v>#REF!</v>
      </c>
      <c r="I627" t="e">
        <f>IF(LEN('10-12'!#REF!)&gt;0,'10-12'!#REF!,"")</f>
        <v>#REF!</v>
      </c>
    </row>
    <row r="628" spans="7:9" x14ac:dyDescent="0.25">
      <c r="G628" t="e">
        <f>+IF(LEN('OSNOVNA PLAČA'!#REF!)&gt;0,'LETNO OBVESTILO'!V634,"")</f>
        <v>#REF!</v>
      </c>
      <c r="I628" t="e">
        <f>IF(LEN('10-12'!#REF!)&gt;0,'10-12'!#REF!,"")</f>
        <v>#REF!</v>
      </c>
    </row>
    <row r="629" spans="7:9" x14ac:dyDescent="0.25">
      <c r="G629" t="e">
        <f>+IF(LEN('OSNOVNA PLAČA'!#REF!)&gt;0,'LETNO OBVESTILO'!V635,"")</f>
        <v>#REF!</v>
      </c>
      <c r="I629" t="e">
        <f>IF(LEN('10-12'!#REF!)&gt;0,'10-12'!#REF!,"")</f>
        <v>#REF!</v>
      </c>
    </row>
    <row r="630" spans="7:9" x14ac:dyDescent="0.25">
      <c r="G630" t="e">
        <f>+IF(LEN('OSNOVNA PLAČA'!#REF!)&gt;0,'LETNO OBVESTILO'!V636,"")</f>
        <v>#REF!</v>
      </c>
      <c r="I630" t="e">
        <f>IF(LEN('10-12'!#REF!)&gt;0,'10-12'!#REF!,"")</f>
        <v>#REF!</v>
      </c>
    </row>
    <row r="631" spans="7:9" x14ac:dyDescent="0.25">
      <c r="G631" t="e">
        <f>+IF(LEN('OSNOVNA PLAČA'!#REF!)&gt;0,'LETNO OBVESTILO'!V637,"")</f>
        <v>#REF!</v>
      </c>
      <c r="I631" t="e">
        <f>IF(LEN('10-12'!#REF!)&gt;0,'10-12'!#REF!,"")</f>
        <v>#REF!</v>
      </c>
    </row>
    <row r="632" spans="7:9" x14ac:dyDescent="0.25">
      <c r="G632" t="e">
        <f>+IF(LEN('OSNOVNA PLAČA'!#REF!)&gt;0,'LETNO OBVESTILO'!V638,"")</f>
        <v>#REF!</v>
      </c>
      <c r="I632" t="e">
        <f>IF(LEN('10-12'!#REF!)&gt;0,'10-12'!#REF!,"")</f>
        <v>#REF!</v>
      </c>
    </row>
    <row r="633" spans="7:9" x14ac:dyDescent="0.25">
      <c r="G633" t="e">
        <f>+IF(LEN('OSNOVNA PLAČA'!#REF!)&gt;0,'LETNO OBVESTILO'!V639,"")</f>
        <v>#REF!</v>
      </c>
      <c r="I633" t="e">
        <f>IF(LEN('10-12'!#REF!)&gt;0,'10-12'!#REF!,"")</f>
        <v>#REF!</v>
      </c>
    </row>
    <row r="634" spans="7:9" x14ac:dyDescent="0.25">
      <c r="G634" t="e">
        <f>+IF(LEN('OSNOVNA PLAČA'!#REF!)&gt;0,'LETNO OBVESTILO'!V640,"")</f>
        <v>#REF!</v>
      </c>
      <c r="I634" t="e">
        <f>IF(LEN('10-12'!#REF!)&gt;0,'10-12'!#REF!,"")</f>
        <v>#REF!</v>
      </c>
    </row>
    <row r="635" spans="7:9" x14ac:dyDescent="0.25">
      <c r="G635" t="e">
        <f>+IF(LEN('OSNOVNA PLAČA'!#REF!)&gt;0,'LETNO OBVESTILO'!V641,"")</f>
        <v>#REF!</v>
      </c>
      <c r="I635" t="e">
        <f>IF(LEN('10-12'!#REF!)&gt;0,'10-12'!#REF!,"")</f>
        <v>#REF!</v>
      </c>
    </row>
    <row r="636" spans="7:9" x14ac:dyDescent="0.25">
      <c r="G636" t="e">
        <f>+IF(LEN('OSNOVNA PLAČA'!#REF!)&gt;0,'LETNO OBVESTILO'!V642,"")</f>
        <v>#REF!</v>
      </c>
      <c r="I636" t="e">
        <f>IF(LEN('10-12'!#REF!)&gt;0,'10-12'!#REF!,"")</f>
        <v>#REF!</v>
      </c>
    </row>
    <row r="637" spans="7:9" x14ac:dyDescent="0.25">
      <c r="G637" t="e">
        <f>+IF(LEN('OSNOVNA PLAČA'!#REF!)&gt;0,'LETNO OBVESTILO'!V643,"")</f>
        <v>#REF!</v>
      </c>
      <c r="I637" t="e">
        <f>IF(LEN('10-12'!#REF!)&gt;0,'10-12'!#REF!,"")</f>
        <v>#REF!</v>
      </c>
    </row>
    <row r="638" spans="7:9" x14ac:dyDescent="0.25">
      <c r="G638" t="e">
        <f>+IF(LEN('OSNOVNA PLAČA'!#REF!)&gt;0,'LETNO OBVESTILO'!V644,"")</f>
        <v>#REF!</v>
      </c>
      <c r="I638" t="e">
        <f>IF(LEN('10-12'!#REF!)&gt;0,'10-12'!#REF!,"")</f>
        <v>#REF!</v>
      </c>
    </row>
    <row r="639" spans="7:9" x14ac:dyDescent="0.25">
      <c r="G639" t="e">
        <f>+IF(LEN('OSNOVNA PLAČA'!#REF!)&gt;0,'LETNO OBVESTILO'!V645,"")</f>
        <v>#REF!</v>
      </c>
      <c r="I639" t="e">
        <f>IF(LEN('10-12'!#REF!)&gt;0,'10-12'!#REF!,"")</f>
        <v>#REF!</v>
      </c>
    </row>
    <row r="640" spans="7:9" x14ac:dyDescent="0.25">
      <c r="G640" t="e">
        <f>+IF(LEN('OSNOVNA PLAČA'!#REF!)&gt;0,'LETNO OBVESTILO'!V646,"")</f>
        <v>#REF!</v>
      </c>
      <c r="I640" t="e">
        <f>IF(LEN('10-12'!#REF!)&gt;0,'10-12'!#REF!,"")</f>
        <v>#REF!</v>
      </c>
    </row>
    <row r="641" spans="7:9" x14ac:dyDescent="0.25">
      <c r="G641" t="e">
        <f>+IF(LEN('OSNOVNA PLAČA'!#REF!)&gt;0,'LETNO OBVESTILO'!V647,"")</f>
        <v>#REF!</v>
      </c>
      <c r="I641" t="e">
        <f>IF(LEN('10-12'!#REF!)&gt;0,'10-12'!#REF!,"")</f>
        <v>#REF!</v>
      </c>
    </row>
    <row r="642" spans="7:9" x14ac:dyDescent="0.25">
      <c r="G642" t="e">
        <f>+IF(LEN('OSNOVNA PLAČA'!#REF!)&gt;0,'LETNO OBVESTILO'!V648,"")</f>
        <v>#REF!</v>
      </c>
      <c r="I642" t="e">
        <f>IF(LEN('10-12'!#REF!)&gt;0,'10-12'!#REF!,"")</f>
        <v>#REF!</v>
      </c>
    </row>
    <row r="643" spans="7:9" x14ac:dyDescent="0.25">
      <c r="G643" t="e">
        <f>+IF(LEN('OSNOVNA PLAČA'!#REF!)&gt;0,'LETNO OBVESTILO'!V649,"")</f>
        <v>#REF!</v>
      </c>
      <c r="I643" t="e">
        <f>IF(LEN('10-12'!#REF!)&gt;0,'10-12'!#REF!,"")</f>
        <v>#REF!</v>
      </c>
    </row>
    <row r="644" spans="7:9" x14ac:dyDescent="0.25">
      <c r="G644" t="e">
        <f>+IF(LEN('OSNOVNA PLAČA'!#REF!)&gt;0,'LETNO OBVESTILO'!V650,"")</f>
        <v>#REF!</v>
      </c>
      <c r="I644" t="e">
        <f>IF(LEN('10-12'!#REF!)&gt;0,'10-12'!#REF!,"")</f>
        <v>#REF!</v>
      </c>
    </row>
    <row r="645" spans="7:9" x14ac:dyDescent="0.25">
      <c r="G645" t="e">
        <f>+IF(LEN('OSNOVNA PLAČA'!#REF!)&gt;0,'LETNO OBVESTILO'!V651,"")</f>
        <v>#REF!</v>
      </c>
      <c r="I645" t="e">
        <f>IF(LEN('10-12'!#REF!)&gt;0,'10-12'!#REF!,"")</f>
        <v>#REF!</v>
      </c>
    </row>
    <row r="646" spans="7:9" x14ac:dyDescent="0.25">
      <c r="G646" t="e">
        <f>+IF(LEN('OSNOVNA PLAČA'!#REF!)&gt;0,'LETNO OBVESTILO'!V652,"")</f>
        <v>#REF!</v>
      </c>
      <c r="I646" t="e">
        <f>IF(LEN('10-12'!#REF!)&gt;0,'10-12'!#REF!,"")</f>
        <v>#REF!</v>
      </c>
    </row>
    <row r="647" spans="7:9" x14ac:dyDescent="0.25">
      <c r="G647" t="e">
        <f>+IF(LEN('OSNOVNA PLAČA'!#REF!)&gt;0,'LETNO OBVESTILO'!V653,"")</f>
        <v>#REF!</v>
      </c>
      <c r="I647" t="e">
        <f>IF(LEN('10-12'!#REF!)&gt;0,'10-12'!#REF!,"")</f>
        <v>#REF!</v>
      </c>
    </row>
    <row r="648" spans="7:9" x14ac:dyDescent="0.25">
      <c r="G648" t="e">
        <f>+IF(LEN('OSNOVNA PLAČA'!#REF!)&gt;0,'LETNO OBVESTILO'!V654,"")</f>
        <v>#REF!</v>
      </c>
      <c r="I648" t="e">
        <f>IF(LEN('10-12'!#REF!)&gt;0,'10-12'!#REF!,"")</f>
        <v>#REF!</v>
      </c>
    </row>
    <row r="649" spans="7:9" x14ac:dyDescent="0.25">
      <c r="G649" t="e">
        <f>+IF(LEN('OSNOVNA PLAČA'!#REF!)&gt;0,'LETNO OBVESTILO'!V655,"")</f>
        <v>#REF!</v>
      </c>
      <c r="I649" t="e">
        <f>IF(LEN('10-12'!#REF!)&gt;0,'10-12'!#REF!,"")</f>
        <v>#REF!</v>
      </c>
    </row>
    <row r="650" spans="7:9" x14ac:dyDescent="0.25">
      <c r="G650" t="e">
        <f>+IF(LEN('OSNOVNA PLAČA'!#REF!)&gt;0,'LETNO OBVESTILO'!V656,"")</f>
        <v>#REF!</v>
      </c>
      <c r="I650" t="e">
        <f>IF(LEN('10-12'!#REF!)&gt;0,'10-12'!#REF!,"")</f>
        <v>#REF!</v>
      </c>
    </row>
    <row r="651" spans="7:9" x14ac:dyDescent="0.25">
      <c r="G651" t="e">
        <f>+IF(LEN('OSNOVNA PLAČA'!#REF!)&gt;0,'LETNO OBVESTILO'!V657,"")</f>
        <v>#REF!</v>
      </c>
      <c r="I651" t="e">
        <f>IF(LEN('10-12'!#REF!)&gt;0,'10-12'!#REF!,"")</f>
        <v>#REF!</v>
      </c>
    </row>
    <row r="652" spans="7:9" x14ac:dyDescent="0.25">
      <c r="G652" t="e">
        <f>+IF(LEN('OSNOVNA PLAČA'!#REF!)&gt;0,'LETNO OBVESTILO'!V658,"")</f>
        <v>#REF!</v>
      </c>
      <c r="I652" t="e">
        <f>IF(LEN('10-12'!#REF!)&gt;0,'10-12'!#REF!,"")</f>
        <v>#REF!</v>
      </c>
    </row>
    <row r="653" spans="7:9" x14ac:dyDescent="0.25">
      <c r="G653" t="e">
        <f>+IF(LEN('OSNOVNA PLAČA'!#REF!)&gt;0,'LETNO OBVESTILO'!V659,"")</f>
        <v>#REF!</v>
      </c>
      <c r="I653" t="e">
        <f>IF(LEN('10-12'!#REF!)&gt;0,'10-12'!#REF!,"")</f>
        <v>#REF!</v>
      </c>
    </row>
    <row r="654" spans="7:9" x14ac:dyDescent="0.25">
      <c r="G654" t="e">
        <f>+IF(LEN('OSNOVNA PLAČA'!#REF!)&gt;0,'LETNO OBVESTILO'!V660,"")</f>
        <v>#REF!</v>
      </c>
      <c r="I654" t="e">
        <f>IF(LEN('10-12'!#REF!)&gt;0,'10-12'!#REF!,"")</f>
        <v>#REF!</v>
      </c>
    </row>
    <row r="655" spans="7:9" x14ac:dyDescent="0.25">
      <c r="G655" t="e">
        <f>+IF(LEN('OSNOVNA PLAČA'!#REF!)&gt;0,'LETNO OBVESTILO'!V661,"")</f>
        <v>#REF!</v>
      </c>
      <c r="I655" t="e">
        <f>IF(LEN('10-12'!#REF!)&gt;0,'10-12'!#REF!,"")</f>
        <v>#REF!</v>
      </c>
    </row>
    <row r="656" spans="7:9" x14ac:dyDescent="0.25">
      <c r="G656" t="e">
        <f>+IF(LEN('OSNOVNA PLAČA'!#REF!)&gt;0,'LETNO OBVESTILO'!V662,"")</f>
        <v>#REF!</v>
      </c>
      <c r="I656" t="e">
        <f>IF(LEN('10-12'!#REF!)&gt;0,'10-12'!#REF!,"")</f>
        <v>#REF!</v>
      </c>
    </row>
    <row r="657" spans="7:9" x14ac:dyDescent="0.25">
      <c r="G657" t="e">
        <f>+IF(LEN('OSNOVNA PLAČA'!#REF!)&gt;0,'LETNO OBVESTILO'!V663,"")</f>
        <v>#REF!</v>
      </c>
      <c r="I657" t="e">
        <f>IF(LEN('10-12'!#REF!)&gt;0,'10-12'!#REF!,"")</f>
        <v>#REF!</v>
      </c>
    </row>
    <row r="658" spans="7:9" x14ac:dyDescent="0.25">
      <c r="G658" t="e">
        <f>+IF(LEN('OSNOVNA PLAČA'!#REF!)&gt;0,'LETNO OBVESTILO'!V664,"")</f>
        <v>#REF!</v>
      </c>
      <c r="I658" t="e">
        <f>IF(LEN('10-12'!#REF!)&gt;0,'10-12'!#REF!,"")</f>
        <v>#REF!</v>
      </c>
    </row>
    <row r="659" spans="7:9" x14ac:dyDescent="0.25">
      <c r="G659" t="e">
        <f>+IF(LEN('OSNOVNA PLAČA'!#REF!)&gt;0,'LETNO OBVESTILO'!V665,"")</f>
        <v>#REF!</v>
      </c>
      <c r="I659" t="e">
        <f>IF(LEN('10-12'!#REF!)&gt;0,'10-12'!#REF!,"")</f>
        <v>#REF!</v>
      </c>
    </row>
    <row r="660" spans="7:9" x14ac:dyDescent="0.25">
      <c r="G660" t="e">
        <f>+IF(LEN('OSNOVNA PLAČA'!#REF!)&gt;0,'LETNO OBVESTILO'!V666,"")</f>
        <v>#REF!</v>
      </c>
      <c r="I660" t="e">
        <f>IF(LEN('10-12'!#REF!)&gt;0,'10-12'!#REF!,"")</f>
        <v>#REF!</v>
      </c>
    </row>
    <row r="661" spans="7:9" x14ac:dyDescent="0.25">
      <c r="G661" t="e">
        <f>+IF(LEN('OSNOVNA PLAČA'!#REF!)&gt;0,'LETNO OBVESTILO'!V667,"")</f>
        <v>#REF!</v>
      </c>
      <c r="I661" t="e">
        <f>IF(LEN('10-12'!#REF!)&gt;0,'10-12'!#REF!,"")</f>
        <v>#REF!</v>
      </c>
    </row>
    <row r="662" spans="7:9" x14ac:dyDescent="0.25">
      <c r="G662" t="e">
        <f>+IF(LEN('OSNOVNA PLAČA'!#REF!)&gt;0,'LETNO OBVESTILO'!V668,"")</f>
        <v>#REF!</v>
      </c>
      <c r="I662" t="e">
        <f>IF(LEN('10-12'!#REF!)&gt;0,'10-12'!#REF!,"")</f>
        <v>#REF!</v>
      </c>
    </row>
    <row r="663" spans="7:9" x14ac:dyDescent="0.25">
      <c r="G663" t="e">
        <f>+IF(LEN('OSNOVNA PLAČA'!#REF!)&gt;0,'LETNO OBVESTILO'!V669,"")</f>
        <v>#REF!</v>
      </c>
      <c r="I663" t="e">
        <f>IF(LEN('10-12'!#REF!)&gt;0,'10-12'!#REF!,"")</f>
        <v>#REF!</v>
      </c>
    </row>
    <row r="664" spans="7:9" x14ac:dyDescent="0.25">
      <c r="G664" t="e">
        <f>+IF(LEN('OSNOVNA PLAČA'!#REF!)&gt;0,'LETNO OBVESTILO'!V670,"")</f>
        <v>#REF!</v>
      </c>
      <c r="I664" t="e">
        <f>IF(LEN('10-12'!#REF!)&gt;0,'10-12'!#REF!,"")</f>
        <v>#REF!</v>
      </c>
    </row>
    <row r="665" spans="7:9" x14ac:dyDescent="0.25">
      <c r="G665" t="e">
        <f>+IF(LEN('OSNOVNA PLAČA'!#REF!)&gt;0,'LETNO OBVESTILO'!V671,"")</f>
        <v>#REF!</v>
      </c>
      <c r="I665" t="e">
        <f>IF(LEN('10-12'!#REF!)&gt;0,'10-12'!#REF!,"")</f>
        <v>#REF!</v>
      </c>
    </row>
    <row r="666" spans="7:9" x14ac:dyDescent="0.25">
      <c r="G666" t="e">
        <f>+IF(LEN('OSNOVNA PLAČA'!#REF!)&gt;0,'LETNO OBVESTILO'!V672,"")</f>
        <v>#REF!</v>
      </c>
      <c r="I666" t="e">
        <f>IF(LEN('10-12'!#REF!)&gt;0,'10-12'!#REF!,"")</f>
        <v>#REF!</v>
      </c>
    </row>
    <row r="667" spans="7:9" x14ac:dyDescent="0.25">
      <c r="G667" t="e">
        <f>+IF(LEN('OSNOVNA PLAČA'!#REF!)&gt;0,'LETNO OBVESTILO'!V673,"")</f>
        <v>#REF!</v>
      </c>
      <c r="I667" t="e">
        <f>IF(LEN('10-12'!#REF!)&gt;0,'10-12'!#REF!,"")</f>
        <v>#REF!</v>
      </c>
    </row>
    <row r="668" spans="7:9" x14ac:dyDescent="0.25">
      <c r="G668" t="e">
        <f>+IF(LEN('OSNOVNA PLAČA'!#REF!)&gt;0,'LETNO OBVESTILO'!V674,"")</f>
        <v>#REF!</v>
      </c>
      <c r="I668" t="e">
        <f>IF(LEN('10-12'!#REF!)&gt;0,'10-12'!#REF!,"")</f>
        <v>#REF!</v>
      </c>
    </row>
    <row r="669" spans="7:9" x14ac:dyDescent="0.25">
      <c r="G669" t="e">
        <f>+IF(LEN('OSNOVNA PLAČA'!#REF!)&gt;0,'LETNO OBVESTILO'!V675,"")</f>
        <v>#REF!</v>
      </c>
      <c r="I669" t="e">
        <f>IF(LEN('10-12'!#REF!)&gt;0,'10-12'!#REF!,"")</f>
        <v>#REF!</v>
      </c>
    </row>
    <row r="670" spans="7:9" x14ac:dyDescent="0.25">
      <c r="G670" t="e">
        <f>+IF(LEN('OSNOVNA PLAČA'!#REF!)&gt;0,'LETNO OBVESTILO'!V676,"")</f>
        <v>#REF!</v>
      </c>
      <c r="I670" t="e">
        <f>IF(LEN('10-12'!#REF!)&gt;0,'10-12'!#REF!,"")</f>
        <v>#REF!</v>
      </c>
    </row>
    <row r="671" spans="7:9" x14ac:dyDescent="0.25">
      <c r="G671" t="e">
        <f>+IF(LEN('OSNOVNA PLAČA'!#REF!)&gt;0,'LETNO OBVESTILO'!V677,"")</f>
        <v>#REF!</v>
      </c>
      <c r="I671" t="e">
        <f>IF(LEN('10-12'!#REF!)&gt;0,'10-12'!#REF!,"")</f>
        <v>#REF!</v>
      </c>
    </row>
    <row r="672" spans="7:9" x14ac:dyDescent="0.25">
      <c r="G672" t="e">
        <f>+IF(LEN('OSNOVNA PLAČA'!#REF!)&gt;0,'LETNO OBVESTILO'!V678,"")</f>
        <v>#REF!</v>
      </c>
      <c r="I672" t="e">
        <f>IF(LEN('10-12'!#REF!)&gt;0,'10-12'!#REF!,"")</f>
        <v>#REF!</v>
      </c>
    </row>
    <row r="673" spans="7:9" x14ac:dyDescent="0.25">
      <c r="G673" t="e">
        <f>+IF(LEN('OSNOVNA PLAČA'!#REF!)&gt;0,'LETNO OBVESTILO'!V679,"")</f>
        <v>#REF!</v>
      </c>
      <c r="I673" t="e">
        <f>IF(LEN('10-12'!#REF!)&gt;0,'10-12'!#REF!,"")</f>
        <v>#REF!</v>
      </c>
    </row>
    <row r="674" spans="7:9" x14ac:dyDescent="0.25">
      <c r="G674" t="e">
        <f>+IF(LEN('OSNOVNA PLAČA'!#REF!)&gt;0,'LETNO OBVESTILO'!V680,"")</f>
        <v>#REF!</v>
      </c>
      <c r="I674" t="e">
        <f>IF(LEN('10-12'!#REF!)&gt;0,'10-12'!#REF!,"")</f>
        <v>#REF!</v>
      </c>
    </row>
    <row r="675" spans="7:9" x14ac:dyDescent="0.25">
      <c r="G675" t="e">
        <f>+IF(LEN('OSNOVNA PLAČA'!#REF!)&gt;0,'LETNO OBVESTILO'!V681,"")</f>
        <v>#REF!</v>
      </c>
      <c r="I675" t="e">
        <f>IF(LEN('10-12'!#REF!)&gt;0,'10-12'!#REF!,"")</f>
        <v>#REF!</v>
      </c>
    </row>
    <row r="676" spans="7:9" x14ac:dyDescent="0.25">
      <c r="G676" t="e">
        <f>+IF(LEN('OSNOVNA PLAČA'!#REF!)&gt;0,'LETNO OBVESTILO'!V682,"")</f>
        <v>#REF!</v>
      </c>
      <c r="I676" t="e">
        <f>IF(LEN('10-12'!#REF!)&gt;0,'10-12'!#REF!,"")</f>
        <v>#REF!</v>
      </c>
    </row>
    <row r="677" spans="7:9" x14ac:dyDescent="0.25">
      <c r="G677" t="e">
        <f>+IF(LEN('OSNOVNA PLAČA'!#REF!)&gt;0,'LETNO OBVESTILO'!V683,"")</f>
        <v>#REF!</v>
      </c>
      <c r="I677" t="e">
        <f>IF(LEN('10-12'!#REF!)&gt;0,'10-12'!#REF!,"")</f>
        <v>#REF!</v>
      </c>
    </row>
    <row r="678" spans="7:9" x14ac:dyDescent="0.25">
      <c r="G678" t="e">
        <f>+IF(LEN('OSNOVNA PLAČA'!#REF!)&gt;0,'LETNO OBVESTILO'!V684,"")</f>
        <v>#REF!</v>
      </c>
      <c r="I678" t="e">
        <f>IF(LEN('10-12'!#REF!)&gt;0,'10-12'!#REF!,"")</f>
        <v>#REF!</v>
      </c>
    </row>
    <row r="679" spans="7:9" x14ac:dyDescent="0.25">
      <c r="G679" t="e">
        <f>+IF(LEN('OSNOVNA PLAČA'!#REF!)&gt;0,'LETNO OBVESTILO'!V685,"")</f>
        <v>#REF!</v>
      </c>
      <c r="I679" t="e">
        <f>IF(LEN('10-12'!#REF!)&gt;0,'10-12'!#REF!,"")</f>
        <v>#REF!</v>
      </c>
    </row>
    <row r="680" spans="7:9" x14ac:dyDescent="0.25">
      <c r="G680" t="e">
        <f>+IF(LEN('OSNOVNA PLAČA'!#REF!)&gt;0,'LETNO OBVESTILO'!V686,"")</f>
        <v>#REF!</v>
      </c>
      <c r="I680" t="e">
        <f>IF(LEN('10-12'!#REF!)&gt;0,'10-12'!#REF!,"")</f>
        <v>#REF!</v>
      </c>
    </row>
    <row r="681" spans="7:9" x14ac:dyDescent="0.25">
      <c r="G681" t="e">
        <f>+IF(LEN('OSNOVNA PLAČA'!#REF!)&gt;0,'LETNO OBVESTILO'!V687,"")</f>
        <v>#REF!</v>
      </c>
      <c r="I681" t="e">
        <f>IF(LEN('10-12'!#REF!)&gt;0,'10-12'!#REF!,"")</f>
        <v>#REF!</v>
      </c>
    </row>
    <row r="682" spans="7:9" x14ac:dyDescent="0.25">
      <c r="G682" t="e">
        <f>+IF(LEN('OSNOVNA PLAČA'!#REF!)&gt;0,'LETNO OBVESTILO'!V688,"")</f>
        <v>#REF!</v>
      </c>
      <c r="I682" t="e">
        <f>IF(LEN('10-12'!#REF!)&gt;0,'10-12'!#REF!,"")</f>
        <v>#REF!</v>
      </c>
    </row>
    <row r="683" spans="7:9" x14ac:dyDescent="0.25">
      <c r="G683" t="e">
        <f>+IF(LEN('OSNOVNA PLAČA'!#REF!)&gt;0,'LETNO OBVESTILO'!V689,"")</f>
        <v>#REF!</v>
      </c>
      <c r="I683" t="e">
        <f>IF(LEN('10-12'!#REF!)&gt;0,'10-12'!#REF!,"")</f>
        <v>#REF!</v>
      </c>
    </row>
    <row r="684" spans="7:9" x14ac:dyDescent="0.25">
      <c r="G684" t="e">
        <f>+IF(LEN('OSNOVNA PLAČA'!#REF!)&gt;0,'LETNO OBVESTILO'!V690,"")</f>
        <v>#REF!</v>
      </c>
      <c r="I684" t="e">
        <f>IF(LEN('10-12'!#REF!)&gt;0,'10-12'!#REF!,"")</f>
        <v>#REF!</v>
      </c>
    </row>
    <row r="685" spans="7:9" x14ac:dyDescent="0.25">
      <c r="G685" t="e">
        <f>+IF(LEN('OSNOVNA PLAČA'!#REF!)&gt;0,'LETNO OBVESTILO'!V691,"")</f>
        <v>#REF!</v>
      </c>
      <c r="I685" t="e">
        <f>IF(LEN('10-12'!#REF!)&gt;0,'10-12'!#REF!,"")</f>
        <v>#REF!</v>
      </c>
    </row>
    <row r="686" spans="7:9" x14ac:dyDescent="0.25">
      <c r="G686" t="e">
        <f>+IF(LEN('OSNOVNA PLAČA'!#REF!)&gt;0,'LETNO OBVESTILO'!V692,"")</f>
        <v>#REF!</v>
      </c>
      <c r="I686" t="e">
        <f>IF(LEN('10-12'!#REF!)&gt;0,'10-12'!#REF!,"")</f>
        <v>#REF!</v>
      </c>
    </row>
    <row r="687" spans="7:9" x14ac:dyDescent="0.25">
      <c r="G687" t="e">
        <f>+IF(LEN('OSNOVNA PLAČA'!#REF!)&gt;0,'LETNO OBVESTILO'!V693,"")</f>
        <v>#REF!</v>
      </c>
      <c r="I687" t="e">
        <f>IF(LEN('10-12'!#REF!)&gt;0,'10-12'!#REF!,"")</f>
        <v>#REF!</v>
      </c>
    </row>
    <row r="688" spans="7:9" x14ac:dyDescent="0.25">
      <c r="G688" t="e">
        <f>+IF(LEN('OSNOVNA PLAČA'!#REF!)&gt;0,'LETNO OBVESTILO'!V694,"")</f>
        <v>#REF!</v>
      </c>
      <c r="I688" t="e">
        <f>IF(LEN('10-12'!#REF!)&gt;0,'10-12'!#REF!,"")</f>
        <v>#REF!</v>
      </c>
    </row>
    <row r="689" spans="7:9" x14ac:dyDescent="0.25">
      <c r="G689" t="e">
        <f>+IF(LEN('OSNOVNA PLAČA'!#REF!)&gt;0,'LETNO OBVESTILO'!V695,"")</f>
        <v>#REF!</v>
      </c>
      <c r="I689" t="e">
        <f>IF(LEN('10-12'!#REF!)&gt;0,'10-12'!#REF!,"")</f>
        <v>#REF!</v>
      </c>
    </row>
    <row r="690" spans="7:9" x14ac:dyDescent="0.25">
      <c r="G690" t="e">
        <f>+IF(LEN('OSNOVNA PLAČA'!#REF!)&gt;0,'LETNO OBVESTILO'!V696,"")</f>
        <v>#REF!</v>
      </c>
      <c r="I690" t="e">
        <f>IF(LEN('10-12'!#REF!)&gt;0,'10-12'!#REF!,"")</f>
        <v>#REF!</v>
      </c>
    </row>
    <row r="691" spans="7:9" x14ac:dyDescent="0.25">
      <c r="G691" t="e">
        <f>+IF(LEN('OSNOVNA PLAČA'!#REF!)&gt;0,'LETNO OBVESTILO'!V697,"")</f>
        <v>#REF!</v>
      </c>
      <c r="I691" t="e">
        <f>IF(LEN('10-12'!#REF!)&gt;0,'10-12'!#REF!,"")</f>
        <v>#REF!</v>
      </c>
    </row>
    <row r="692" spans="7:9" x14ac:dyDescent="0.25">
      <c r="G692" t="e">
        <f>+IF(LEN('OSNOVNA PLAČA'!#REF!)&gt;0,'LETNO OBVESTILO'!V698,"")</f>
        <v>#REF!</v>
      </c>
      <c r="I692" t="e">
        <f>IF(LEN('10-12'!#REF!)&gt;0,'10-12'!#REF!,"")</f>
        <v>#REF!</v>
      </c>
    </row>
    <row r="693" spans="7:9" x14ac:dyDescent="0.25">
      <c r="G693" t="e">
        <f>+IF(LEN('OSNOVNA PLAČA'!#REF!)&gt;0,'LETNO OBVESTILO'!V699,"")</f>
        <v>#REF!</v>
      </c>
      <c r="I693" t="e">
        <f>IF(LEN('10-12'!#REF!)&gt;0,'10-12'!#REF!,"")</f>
        <v>#REF!</v>
      </c>
    </row>
    <row r="694" spans="7:9" x14ac:dyDescent="0.25">
      <c r="G694" t="e">
        <f>+IF(LEN('OSNOVNA PLAČA'!#REF!)&gt;0,'LETNO OBVESTILO'!V700,"")</f>
        <v>#REF!</v>
      </c>
      <c r="I694" t="e">
        <f>IF(LEN('10-12'!#REF!)&gt;0,'10-12'!#REF!,"")</f>
        <v>#REF!</v>
      </c>
    </row>
    <row r="695" spans="7:9" x14ac:dyDescent="0.25">
      <c r="G695" t="e">
        <f>+IF(LEN('OSNOVNA PLAČA'!#REF!)&gt;0,'LETNO OBVESTILO'!V701,"")</f>
        <v>#REF!</v>
      </c>
      <c r="I695" t="e">
        <f>IF(LEN('10-12'!#REF!)&gt;0,'10-12'!#REF!,"")</f>
        <v>#REF!</v>
      </c>
    </row>
    <row r="696" spans="7:9" x14ac:dyDescent="0.25">
      <c r="G696" t="e">
        <f>+IF(LEN('OSNOVNA PLAČA'!#REF!)&gt;0,'LETNO OBVESTILO'!V702,"")</f>
        <v>#REF!</v>
      </c>
      <c r="I696" t="e">
        <f>IF(LEN('10-12'!#REF!)&gt;0,'10-12'!#REF!,"")</f>
        <v>#REF!</v>
      </c>
    </row>
    <row r="697" spans="7:9" x14ac:dyDescent="0.25">
      <c r="G697" t="e">
        <f>+IF(LEN('OSNOVNA PLAČA'!#REF!)&gt;0,'LETNO OBVESTILO'!V703,"")</f>
        <v>#REF!</v>
      </c>
      <c r="I697" t="e">
        <f>IF(LEN('10-12'!#REF!)&gt;0,'10-12'!#REF!,"")</f>
        <v>#REF!</v>
      </c>
    </row>
    <row r="698" spans="7:9" x14ac:dyDescent="0.25">
      <c r="G698" t="e">
        <f>+IF(LEN('OSNOVNA PLAČA'!#REF!)&gt;0,'LETNO OBVESTILO'!V704,"")</f>
        <v>#REF!</v>
      </c>
      <c r="I698" t="e">
        <f>IF(LEN('10-12'!#REF!)&gt;0,'10-12'!#REF!,"")</f>
        <v>#REF!</v>
      </c>
    </row>
    <row r="699" spans="7:9" x14ac:dyDescent="0.25">
      <c r="G699" t="e">
        <f>+IF(LEN('OSNOVNA PLAČA'!#REF!)&gt;0,'LETNO OBVESTILO'!V705,"")</f>
        <v>#REF!</v>
      </c>
      <c r="I699" t="e">
        <f>IF(LEN('10-12'!#REF!)&gt;0,'10-12'!#REF!,"")</f>
        <v>#REF!</v>
      </c>
    </row>
    <row r="700" spans="7:9" x14ac:dyDescent="0.25">
      <c r="G700" t="e">
        <f>+IF(LEN('OSNOVNA PLAČA'!#REF!)&gt;0,'LETNO OBVESTILO'!V706,"")</f>
        <v>#REF!</v>
      </c>
      <c r="I700" t="e">
        <f>IF(LEN('10-12'!#REF!)&gt;0,'10-12'!#REF!,"")</f>
        <v>#REF!</v>
      </c>
    </row>
    <row r="701" spans="7:9" x14ac:dyDescent="0.25">
      <c r="G701" t="e">
        <f>+IF(LEN('OSNOVNA PLAČA'!#REF!)&gt;0,'LETNO OBVESTILO'!V707,"")</f>
        <v>#REF!</v>
      </c>
      <c r="I701" t="e">
        <f>IF(LEN('10-12'!#REF!)&gt;0,'10-12'!#REF!,"")</f>
        <v>#REF!</v>
      </c>
    </row>
    <row r="702" spans="7:9" x14ac:dyDescent="0.25">
      <c r="G702" t="e">
        <f>+IF(LEN('OSNOVNA PLAČA'!#REF!)&gt;0,'LETNO OBVESTILO'!V708,"")</f>
        <v>#REF!</v>
      </c>
      <c r="I702" t="e">
        <f>IF(LEN('10-12'!#REF!)&gt;0,'10-12'!#REF!,"")</f>
        <v>#REF!</v>
      </c>
    </row>
    <row r="703" spans="7:9" x14ac:dyDescent="0.25">
      <c r="G703" t="e">
        <f>+IF(LEN('OSNOVNA PLAČA'!#REF!)&gt;0,'LETNO OBVESTILO'!V709,"")</f>
        <v>#REF!</v>
      </c>
      <c r="I703" t="e">
        <f>IF(LEN('10-12'!#REF!)&gt;0,'10-12'!#REF!,"")</f>
        <v>#REF!</v>
      </c>
    </row>
    <row r="704" spans="7:9" x14ac:dyDescent="0.25">
      <c r="G704" t="e">
        <f>+IF(LEN('OSNOVNA PLAČA'!#REF!)&gt;0,'LETNO OBVESTILO'!V710,"")</f>
        <v>#REF!</v>
      </c>
      <c r="I704" t="e">
        <f>IF(LEN('10-12'!#REF!)&gt;0,'10-12'!#REF!,"")</f>
        <v>#REF!</v>
      </c>
    </row>
    <row r="705" spans="7:9" x14ac:dyDescent="0.25">
      <c r="G705" t="e">
        <f>+IF(LEN('OSNOVNA PLAČA'!#REF!)&gt;0,'LETNO OBVESTILO'!V711,"")</f>
        <v>#REF!</v>
      </c>
      <c r="I705" t="e">
        <f>IF(LEN('10-12'!#REF!)&gt;0,'10-12'!#REF!,"")</f>
        <v>#REF!</v>
      </c>
    </row>
    <row r="706" spans="7:9" x14ac:dyDescent="0.25">
      <c r="G706" t="e">
        <f>+IF(LEN('OSNOVNA PLAČA'!#REF!)&gt;0,'LETNO OBVESTILO'!V712,"")</f>
        <v>#REF!</v>
      </c>
      <c r="I706" t="e">
        <f>IF(LEN('10-12'!#REF!)&gt;0,'10-12'!#REF!,"")</f>
        <v>#REF!</v>
      </c>
    </row>
    <row r="707" spans="7:9" x14ac:dyDescent="0.25">
      <c r="G707" t="e">
        <f>+IF(LEN('OSNOVNA PLAČA'!#REF!)&gt;0,'LETNO OBVESTILO'!V713,"")</f>
        <v>#REF!</v>
      </c>
      <c r="I707" t="e">
        <f>IF(LEN('10-12'!#REF!)&gt;0,'10-12'!#REF!,"")</f>
        <v>#REF!</v>
      </c>
    </row>
    <row r="708" spans="7:9" x14ac:dyDescent="0.25">
      <c r="G708" t="e">
        <f>+IF(LEN('OSNOVNA PLAČA'!#REF!)&gt;0,'LETNO OBVESTILO'!V714,"")</f>
        <v>#REF!</v>
      </c>
      <c r="I708" t="e">
        <f>IF(LEN('10-12'!#REF!)&gt;0,'10-12'!#REF!,"")</f>
        <v>#REF!</v>
      </c>
    </row>
    <row r="709" spans="7:9" x14ac:dyDescent="0.25">
      <c r="G709" t="e">
        <f>+IF(LEN('OSNOVNA PLAČA'!#REF!)&gt;0,'LETNO OBVESTILO'!V715,"")</f>
        <v>#REF!</v>
      </c>
      <c r="I709" t="e">
        <f>IF(LEN('10-12'!#REF!)&gt;0,'10-12'!#REF!,"")</f>
        <v>#REF!</v>
      </c>
    </row>
    <row r="710" spans="7:9" x14ac:dyDescent="0.25">
      <c r="G710" t="e">
        <f>+IF(LEN('OSNOVNA PLAČA'!#REF!)&gt;0,'LETNO OBVESTILO'!V716,"")</f>
        <v>#REF!</v>
      </c>
      <c r="I710" t="e">
        <f>IF(LEN('10-12'!#REF!)&gt;0,'10-12'!#REF!,"")</f>
        <v>#REF!</v>
      </c>
    </row>
    <row r="711" spans="7:9" x14ac:dyDescent="0.25">
      <c r="G711" t="e">
        <f>+IF(LEN('OSNOVNA PLAČA'!#REF!)&gt;0,'LETNO OBVESTILO'!V717,"")</f>
        <v>#REF!</v>
      </c>
      <c r="I711" t="e">
        <f>IF(LEN('10-12'!#REF!)&gt;0,'10-12'!#REF!,"")</f>
        <v>#REF!</v>
      </c>
    </row>
    <row r="712" spans="7:9" x14ac:dyDescent="0.25">
      <c r="G712" t="e">
        <f>+IF(LEN('OSNOVNA PLAČA'!#REF!)&gt;0,'LETNO OBVESTILO'!V718,"")</f>
        <v>#REF!</v>
      </c>
      <c r="I712" t="e">
        <f>IF(LEN('10-12'!#REF!)&gt;0,'10-12'!#REF!,"")</f>
        <v>#REF!</v>
      </c>
    </row>
    <row r="713" spans="7:9" x14ac:dyDescent="0.25">
      <c r="G713" t="e">
        <f>+IF(LEN('OSNOVNA PLAČA'!#REF!)&gt;0,'LETNO OBVESTILO'!V719,"")</f>
        <v>#REF!</v>
      </c>
      <c r="I713" t="e">
        <f>IF(LEN('10-12'!#REF!)&gt;0,'10-12'!#REF!,"")</f>
        <v>#REF!</v>
      </c>
    </row>
    <row r="714" spans="7:9" x14ac:dyDescent="0.25">
      <c r="G714" t="e">
        <f>+IF(LEN('OSNOVNA PLAČA'!#REF!)&gt;0,'LETNO OBVESTILO'!V720,"")</f>
        <v>#REF!</v>
      </c>
      <c r="I714" t="e">
        <f>IF(LEN('10-12'!#REF!)&gt;0,'10-12'!#REF!,"")</f>
        <v>#REF!</v>
      </c>
    </row>
    <row r="715" spans="7:9" x14ac:dyDescent="0.25">
      <c r="G715" t="e">
        <f>+IF(LEN('OSNOVNA PLAČA'!#REF!)&gt;0,'LETNO OBVESTILO'!V721,"")</f>
        <v>#REF!</v>
      </c>
      <c r="I715" t="e">
        <f>IF(LEN('10-12'!#REF!)&gt;0,'10-12'!#REF!,"")</f>
        <v>#REF!</v>
      </c>
    </row>
    <row r="716" spans="7:9" x14ac:dyDescent="0.25">
      <c r="G716" t="e">
        <f>+IF(LEN('OSNOVNA PLAČA'!#REF!)&gt;0,'LETNO OBVESTILO'!V722,"")</f>
        <v>#REF!</v>
      </c>
      <c r="I716" t="e">
        <f>IF(LEN('10-12'!#REF!)&gt;0,'10-12'!#REF!,"")</f>
        <v>#REF!</v>
      </c>
    </row>
    <row r="717" spans="7:9" x14ac:dyDescent="0.25">
      <c r="G717" t="e">
        <f>+IF(LEN('OSNOVNA PLAČA'!#REF!)&gt;0,'LETNO OBVESTILO'!V723,"")</f>
        <v>#REF!</v>
      </c>
      <c r="I717" t="e">
        <f>IF(LEN('10-12'!#REF!)&gt;0,'10-12'!#REF!,"")</f>
        <v>#REF!</v>
      </c>
    </row>
    <row r="718" spans="7:9" x14ac:dyDescent="0.25">
      <c r="G718" t="e">
        <f>+IF(LEN('OSNOVNA PLAČA'!#REF!)&gt;0,'LETNO OBVESTILO'!V724,"")</f>
        <v>#REF!</v>
      </c>
      <c r="I718" t="e">
        <f>IF(LEN('10-12'!#REF!)&gt;0,'10-12'!#REF!,"")</f>
        <v>#REF!</v>
      </c>
    </row>
    <row r="719" spans="7:9" x14ac:dyDescent="0.25">
      <c r="G719" t="e">
        <f>+IF(LEN('OSNOVNA PLAČA'!#REF!)&gt;0,'LETNO OBVESTILO'!V725,"")</f>
        <v>#REF!</v>
      </c>
      <c r="I719" t="e">
        <f>IF(LEN('10-12'!#REF!)&gt;0,'10-12'!#REF!,"")</f>
        <v>#REF!</v>
      </c>
    </row>
    <row r="720" spans="7:9" x14ac:dyDescent="0.25">
      <c r="G720" t="e">
        <f>+IF(LEN('OSNOVNA PLAČA'!#REF!)&gt;0,'LETNO OBVESTILO'!V726,"")</f>
        <v>#REF!</v>
      </c>
      <c r="I720" t="e">
        <f>IF(LEN('10-12'!#REF!)&gt;0,'10-12'!#REF!,"")</f>
        <v>#REF!</v>
      </c>
    </row>
    <row r="721" spans="7:9" x14ac:dyDescent="0.25">
      <c r="G721" t="e">
        <f>+IF(LEN('OSNOVNA PLAČA'!#REF!)&gt;0,'LETNO OBVESTILO'!V727,"")</f>
        <v>#REF!</v>
      </c>
      <c r="I721" t="e">
        <f>IF(LEN('10-12'!#REF!)&gt;0,'10-12'!#REF!,"")</f>
        <v>#REF!</v>
      </c>
    </row>
    <row r="722" spans="7:9" x14ac:dyDescent="0.25">
      <c r="G722" t="e">
        <f>+IF(LEN('OSNOVNA PLAČA'!#REF!)&gt;0,'LETNO OBVESTILO'!V728,"")</f>
        <v>#REF!</v>
      </c>
      <c r="I722" t="e">
        <f>IF(LEN('10-12'!#REF!)&gt;0,'10-12'!#REF!,"")</f>
        <v>#REF!</v>
      </c>
    </row>
    <row r="723" spans="7:9" x14ac:dyDescent="0.25">
      <c r="G723" t="e">
        <f>+IF(LEN('OSNOVNA PLAČA'!#REF!)&gt;0,'LETNO OBVESTILO'!V729,"")</f>
        <v>#REF!</v>
      </c>
      <c r="I723" t="e">
        <f>IF(LEN('10-12'!#REF!)&gt;0,'10-12'!#REF!,"")</f>
        <v>#REF!</v>
      </c>
    </row>
    <row r="724" spans="7:9" x14ac:dyDescent="0.25">
      <c r="G724" t="e">
        <f>+IF(LEN('OSNOVNA PLAČA'!#REF!)&gt;0,'LETNO OBVESTILO'!V730,"")</f>
        <v>#REF!</v>
      </c>
      <c r="I724" t="e">
        <f>IF(LEN('10-12'!#REF!)&gt;0,'10-12'!#REF!,"")</f>
        <v>#REF!</v>
      </c>
    </row>
    <row r="725" spans="7:9" x14ac:dyDescent="0.25">
      <c r="G725" t="e">
        <f>+IF(LEN('OSNOVNA PLAČA'!#REF!)&gt;0,'LETNO OBVESTILO'!V731,"")</f>
        <v>#REF!</v>
      </c>
      <c r="I725" t="e">
        <f>IF(LEN('10-12'!#REF!)&gt;0,'10-12'!#REF!,"")</f>
        <v>#REF!</v>
      </c>
    </row>
    <row r="726" spans="7:9" x14ac:dyDescent="0.25">
      <c r="G726" t="e">
        <f>+IF(LEN('OSNOVNA PLAČA'!#REF!)&gt;0,'LETNO OBVESTILO'!V732,"")</f>
        <v>#REF!</v>
      </c>
      <c r="I726" t="e">
        <f>IF(LEN('10-12'!#REF!)&gt;0,'10-12'!#REF!,"")</f>
        <v>#REF!</v>
      </c>
    </row>
    <row r="727" spans="7:9" x14ac:dyDescent="0.25">
      <c r="G727" t="e">
        <f>+IF(LEN('OSNOVNA PLAČA'!#REF!)&gt;0,'LETNO OBVESTILO'!V733,"")</f>
        <v>#REF!</v>
      </c>
      <c r="I727" t="e">
        <f>IF(LEN('10-12'!#REF!)&gt;0,'10-12'!#REF!,"")</f>
        <v>#REF!</v>
      </c>
    </row>
    <row r="728" spans="7:9" x14ac:dyDescent="0.25">
      <c r="G728" t="e">
        <f>+IF(LEN('OSNOVNA PLAČA'!#REF!)&gt;0,'LETNO OBVESTILO'!V734,"")</f>
        <v>#REF!</v>
      </c>
      <c r="I728" t="e">
        <f>IF(LEN('10-12'!#REF!)&gt;0,'10-12'!#REF!,"")</f>
        <v>#REF!</v>
      </c>
    </row>
    <row r="729" spans="7:9" x14ac:dyDescent="0.25">
      <c r="G729" t="e">
        <f>+IF(LEN('OSNOVNA PLAČA'!#REF!)&gt;0,'LETNO OBVESTILO'!V735,"")</f>
        <v>#REF!</v>
      </c>
      <c r="I729" t="e">
        <f>IF(LEN('10-12'!#REF!)&gt;0,'10-12'!#REF!,"")</f>
        <v>#REF!</v>
      </c>
    </row>
    <row r="730" spans="7:9" x14ac:dyDescent="0.25">
      <c r="G730" t="e">
        <f>+IF(LEN('OSNOVNA PLAČA'!#REF!)&gt;0,'LETNO OBVESTILO'!V736,"")</f>
        <v>#REF!</v>
      </c>
      <c r="I730" t="e">
        <f>IF(LEN('10-12'!#REF!)&gt;0,'10-12'!#REF!,"")</f>
        <v>#REF!</v>
      </c>
    </row>
    <row r="731" spans="7:9" x14ac:dyDescent="0.25">
      <c r="G731" t="e">
        <f>+IF(LEN('OSNOVNA PLAČA'!#REF!)&gt;0,'LETNO OBVESTILO'!V737,"")</f>
        <v>#REF!</v>
      </c>
      <c r="I731" t="e">
        <f>IF(LEN('10-12'!#REF!)&gt;0,'10-12'!#REF!,"")</f>
        <v>#REF!</v>
      </c>
    </row>
    <row r="732" spans="7:9" x14ac:dyDescent="0.25">
      <c r="G732" t="e">
        <f>+IF(LEN('OSNOVNA PLAČA'!#REF!)&gt;0,'LETNO OBVESTILO'!V738,"")</f>
        <v>#REF!</v>
      </c>
      <c r="I732" t="e">
        <f>IF(LEN('10-12'!#REF!)&gt;0,'10-12'!#REF!,"")</f>
        <v>#REF!</v>
      </c>
    </row>
    <row r="733" spans="7:9" x14ac:dyDescent="0.25">
      <c r="G733" t="e">
        <f>+IF(LEN('OSNOVNA PLAČA'!#REF!)&gt;0,'LETNO OBVESTILO'!V739,"")</f>
        <v>#REF!</v>
      </c>
      <c r="I733" t="e">
        <f>IF(LEN('10-12'!#REF!)&gt;0,'10-12'!#REF!,"")</f>
        <v>#REF!</v>
      </c>
    </row>
    <row r="734" spans="7:9" x14ac:dyDescent="0.25">
      <c r="G734" t="e">
        <f>+IF(LEN('OSNOVNA PLAČA'!#REF!)&gt;0,'LETNO OBVESTILO'!V740,"")</f>
        <v>#REF!</v>
      </c>
      <c r="I734" t="e">
        <f>IF(LEN('10-12'!#REF!)&gt;0,'10-12'!#REF!,"")</f>
        <v>#REF!</v>
      </c>
    </row>
    <row r="735" spans="7:9" x14ac:dyDescent="0.25">
      <c r="G735" t="e">
        <f>+IF(LEN('OSNOVNA PLAČA'!#REF!)&gt;0,'LETNO OBVESTILO'!V741,"")</f>
        <v>#REF!</v>
      </c>
      <c r="I735" t="e">
        <f>IF(LEN('10-12'!#REF!)&gt;0,'10-12'!#REF!,"")</f>
        <v>#REF!</v>
      </c>
    </row>
    <row r="736" spans="7:9" x14ac:dyDescent="0.25">
      <c r="G736" t="e">
        <f>+IF(LEN('OSNOVNA PLAČA'!#REF!)&gt;0,'LETNO OBVESTILO'!V742,"")</f>
        <v>#REF!</v>
      </c>
      <c r="I736" t="e">
        <f>IF(LEN('10-12'!#REF!)&gt;0,'10-12'!#REF!,"")</f>
        <v>#REF!</v>
      </c>
    </row>
    <row r="737" spans="7:9" x14ac:dyDescent="0.25">
      <c r="G737" t="e">
        <f>+IF(LEN('OSNOVNA PLAČA'!#REF!)&gt;0,'LETNO OBVESTILO'!V743,"")</f>
        <v>#REF!</v>
      </c>
      <c r="I737" t="e">
        <f>IF(LEN('10-12'!#REF!)&gt;0,'10-12'!#REF!,"")</f>
        <v>#REF!</v>
      </c>
    </row>
    <row r="738" spans="7:9" x14ac:dyDescent="0.25">
      <c r="G738" t="e">
        <f>+IF(LEN('OSNOVNA PLAČA'!#REF!)&gt;0,'LETNO OBVESTILO'!V744,"")</f>
        <v>#REF!</v>
      </c>
      <c r="I738" t="e">
        <f>IF(LEN('10-12'!#REF!)&gt;0,'10-12'!#REF!,"")</f>
        <v>#REF!</v>
      </c>
    </row>
    <row r="739" spans="7:9" x14ac:dyDescent="0.25">
      <c r="G739" t="e">
        <f>+IF(LEN('OSNOVNA PLAČA'!#REF!)&gt;0,'LETNO OBVESTILO'!V745,"")</f>
        <v>#REF!</v>
      </c>
      <c r="I739" t="e">
        <f>IF(LEN('10-12'!#REF!)&gt;0,'10-12'!#REF!,"")</f>
        <v>#REF!</v>
      </c>
    </row>
    <row r="740" spans="7:9" x14ac:dyDescent="0.25">
      <c r="G740" t="e">
        <f>+IF(LEN('OSNOVNA PLAČA'!#REF!)&gt;0,'LETNO OBVESTILO'!V746,"")</f>
        <v>#REF!</v>
      </c>
      <c r="I740" t="e">
        <f>IF(LEN('10-12'!#REF!)&gt;0,'10-12'!#REF!,"")</f>
        <v>#REF!</v>
      </c>
    </row>
    <row r="741" spans="7:9" x14ac:dyDescent="0.25">
      <c r="G741" t="e">
        <f>+IF(LEN('OSNOVNA PLAČA'!#REF!)&gt;0,'LETNO OBVESTILO'!V747,"")</f>
        <v>#REF!</v>
      </c>
      <c r="I741" t="e">
        <f>IF(LEN('10-12'!#REF!)&gt;0,'10-12'!#REF!,"")</f>
        <v>#REF!</v>
      </c>
    </row>
    <row r="742" spans="7:9" x14ac:dyDescent="0.25">
      <c r="G742" t="e">
        <f>+IF(LEN('OSNOVNA PLAČA'!#REF!)&gt;0,'LETNO OBVESTILO'!V748,"")</f>
        <v>#REF!</v>
      </c>
      <c r="I742" t="e">
        <f>IF(LEN('10-12'!#REF!)&gt;0,'10-12'!#REF!,"")</f>
        <v>#REF!</v>
      </c>
    </row>
    <row r="743" spans="7:9" x14ac:dyDescent="0.25">
      <c r="G743" t="e">
        <f>+IF(LEN('OSNOVNA PLAČA'!#REF!)&gt;0,'LETNO OBVESTILO'!V749,"")</f>
        <v>#REF!</v>
      </c>
      <c r="I743" t="e">
        <f>IF(LEN('10-12'!#REF!)&gt;0,'10-12'!#REF!,"")</f>
        <v>#REF!</v>
      </c>
    </row>
    <row r="744" spans="7:9" x14ac:dyDescent="0.25">
      <c r="G744" t="e">
        <f>+IF(LEN('OSNOVNA PLAČA'!#REF!)&gt;0,'LETNO OBVESTILO'!V750,"")</f>
        <v>#REF!</v>
      </c>
      <c r="I744" t="e">
        <f>IF(LEN('10-12'!#REF!)&gt;0,'10-12'!#REF!,"")</f>
        <v>#REF!</v>
      </c>
    </row>
    <row r="745" spans="7:9" x14ac:dyDescent="0.25">
      <c r="G745" t="e">
        <f>+IF(LEN('OSNOVNA PLAČA'!#REF!)&gt;0,'LETNO OBVESTILO'!V751,"")</f>
        <v>#REF!</v>
      </c>
      <c r="I745" t="e">
        <f>IF(LEN('10-12'!#REF!)&gt;0,'10-12'!#REF!,"")</f>
        <v>#REF!</v>
      </c>
    </row>
    <row r="746" spans="7:9" x14ac:dyDescent="0.25">
      <c r="G746" t="e">
        <f>+IF(LEN('OSNOVNA PLAČA'!#REF!)&gt;0,'LETNO OBVESTILO'!V752,"")</f>
        <v>#REF!</v>
      </c>
      <c r="I746" t="e">
        <f>IF(LEN('10-12'!#REF!)&gt;0,'10-12'!#REF!,"")</f>
        <v>#REF!</v>
      </c>
    </row>
    <row r="747" spans="7:9" x14ac:dyDescent="0.25">
      <c r="G747" t="e">
        <f>+IF(LEN('OSNOVNA PLAČA'!#REF!)&gt;0,'LETNO OBVESTILO'!V753,"")</f>
        <v>#REF!</v>
      </c>
      <c r="I747" t="e">
        <f>IF(LEN('10-12'!#REF!)&gt;0,'10-12'!#REF!,"")</f>
        <v>#REF!</v>
      </c>
    </row>
    <row r="748" spans="7:9" x14ac:dyDescent="0.25">
      <c r="G748" t="e">
        <f>+IF(LEN('OSNOVNA PLAČA'!#REF!)&gt;0,'LETNO OBVESTILO'!V754,"")</f>
        <v>#REF!</v>
      </c>
      <c r="I748" t="e">
        <f>IF(LEN('10-12'!#REF!)&gt;0,'10-12'!#REF!,"")</f>
        <v>#REF!</v>
      </c>
    </row>
    <row r="749" spans="7:9" x14ac:dyDescent="0.25">
      <c r="G749" t="e">
        <f>+IF(LEN('OSNOVNA PLAČA'!#REF!)&gt;0,'LETNO OBVESTILO'!V755,"")</f>
        <v>#REF!</v>
      </c>
      <c r="I749" t="e">
        <f>IF(LEN('10-12'!#REF!)&gt;0,'10-12'!#REF!,"")</f>
        <v>#REF!</v>
      </c>
    </row>
    <row r="750" spans="7:9" x14ac:dyDescent="0.25">
      <c r="G750" t="e">
        <f>+IF(LEN('OSNOVNA PLAČA'!#REF!)&gt;0,'LETNO OBVESTILO'!V756,"")</f>
        <v>#REF!</v>
      </c>
      <c r="I750" t="e">
        <f>IF(LEN('10-12'!#REF!)&gt;0,'10-12'!#REF!,"")</f>
        <v>#REF!</v>
      </c>
    </row>
    <row r="751" spans="7:9" x14ac:dyDescent="0.25">
      <c r="G751" t="e">
        <f>+IF(LEN('OSNOVNA PLAČA'!#REF!)&gt;0,'LETNO OBVESTILO'!V757,"")</f>
        <v>#REF!</v>
      </c>
      <c r="I751" t="e">
        <f>IF(LEN('10-12'!#REF!)&gt;0,'10-12'!#REF!,"")</f>
        <v>#REF!</v>
      </c>
    </row>
    <row r="752" spans="7:9" x14ac:dyDescent="0.25">
      <c r="G752" t="e">
        <f>+IF(LEN('OSNOVNA PLAČA'!#REF!)&gt;0,'LETNO OBVESTILO'!V758,"")</f>
        <v>#REF!</v>
      </c>
      <c r="I752" t="e">
        <f>IF(LEN('10-12'!#REF!)&gt;0,'10-12'!#REF!,"")</f>
        <v>#REF!</v>
      </c>
    </row>
    <row r="753" spans="7:9" x14ac:dyDescent="0.25">
      <c r="G753" t="e">
        <f>+IF(LEN('OSNOVNA PLAČA'!#REF!)&gt;0,'LETNO OBVESTILO'!V759,"")</f>
        <v>#REF!</v>
      </c>
      <c r="I753" t="e">
        <f>IF(LEN('10-12'!#REF!)&gt;0,'10-12'!#REF!,"")</f>
        <v>#REF!</v>
      </c>
    </row>
    <row r="754" spans="7:9" x14ac:dyDescent="0.25">
      <c r="G754" t="e">
        <f>+IF(LEN('OSNOVNA PLAČA'!#REF!)&gt;0,'LETNO OBVESTILO'!V760,"")</f>
        <v>#REF!</v>
      </c>
      <c r="I754" t="e">
        <f>IF(LEN('10-12'!#REF!)&gt;0,'10-12'!#REF!,"")</f>
        <v>#REF!</v>
      </c>
    </row>
    <row r="755" spans="7:9" x14ac:dyDescent="0.25">
      <c r="G755" t="e">
        <f>+IF(LEN('OSNOVNA PLAČA'!#REF!)&gt;0,'LETNO OBVESTILO'!V761,"")</f>
        <v>#REF!</v>
      </c>
      <c r="I755" t="e">
        <f>IF(LEN('10-12'!#REF!)&gt;0,'10-12'!#REF!,"")</f>
        <v>#REF!</v>
      </c>
    </row>
    <row r="756" spans="7:9" x14ac:dyDescent="0.25">
      <c r="G756" t="e">
        <f>+IF(LEN('OSNOVNA PLAČA'!#REF!)&gt;0,'LETNO OBVESTILO'!V762,"")</f>
        <v>#REF!</v>
      </c>
      <c r="I756" t="e">
        <f>IF(LEN('10-12'!#REF!)&gt;0,'10-12'!#REF!,"")</f>
        <v>#REF!</v>
      </c>
    </row>
    <row r="757" spans="7:9" x14ac:dyDescent="0.25">
      <c r="G757" t="e">
        <f>+IF(LEN('OSNOVNA PLAČA'!#REF!)&gt;0,'LETNO OBVESTILO'!V763,"")</f>
        <v>#REF!</v>
      </c>
      <c r="I757" t="e">
        <f>IF(LEN('10-12'!#REF!)&gt;0,'10-12'!#REF!,"")</f>
        <v>#REF!</v>
      </c>
    </row>
    <row r="758" spans="7:9" x14ac:dyDescent="0.25">
      <c r="G758" t="e">
        <f>+IF(LEN('OSNOVNA PLAČA'!#REF!)&gt;0,'LETNO OBVESTILO'!V764,"")</f>
        <v>#REF!</v>
      </c>
      <c r="I758" t="e">
        <f>IF(LEN('10-12'!#REF!)&gt;0,'10-12'!#REF!,"")</f>
        <v>#REF!</v>
      </c>
    </row>
    <row r="759" spans="7:9" x14ac:dyDescent="0.25">
      <c r="G759" t="e">
        <f>+IF(LEN('OSNOVNA PLAČA'!#REF!)&gt;0,'LETNO OBVESTILO'!V765,"")</f>
        <v>#REF!</v>
      </c>
      <c r="I759" t="e">
        <f>IF(LEN('10-12'!#REF!)&gt;0,'10-12'!#REF!,"")</f>
        <v>#REF!</v>
      </c>
    </row>
    <row r="760" spans="7:9" x14ac:dyDescent="0.25">
      <c r="G760" t="e">
        <f>+IF(LEN('OSNOVNA PLAČA'!#REF!)&gt;0,'LETNO OBVESTILO'!V766,"")</f>
        <v>#REF!</v>
      </c>
      <c r="I760" t="e">
        <f>IF(LEN('10-12'!#REF!)&gt;0,'10-12'!#REF!,"")</f>
        <v>#REF!</v>
      </c>
    </row>
    <row r="761" spans="7:9" x14ac:dyDescent="0.25">
      <c r="G761" t="e">
        <f>+IF(LEN('OSNOVNA PLAČA'!#REF!)&gt;0,'LETNO OBVESTILO'!V767,"")</f>
        <v>#REF!</v>
      </c>
      <c r="I761" t="e">
        <f>IF(LEN('10-12'!#REF!)&gt;0,'10-12'!#REF!,"")</f>
        <v>#REF!</v>
      </c>
    </row>
    <row r="762" spans="7:9" x14ac:dyDescent="0.25">
      <c r="G762" t="e">
        <f>+IF(LEN('OSNOVNA PLAČA'!#REF!)&gt;0,'LETNO OBVESTILO'!V768,"")</f>
        <v>#REF!</v>
      </c>
      <c r="I762" t="e">
        <f>IF(LEN('10-12'!#REF!)&gt;0,'10-12'!#REF!,"")</f>
        <v>#REF!</v>
      </c>
    </row>
    <row r="763" spans="7:9" x14ac:dyDescent="0.25">
      <c r="G763" t="e">
        <f>+IF(LEN('OSNOVNA PLAČA'!#REF!)&gt;0,'LETNO OBVESTILO'!V769,"")</f>
        <v>#REF!</v>
      </c>
      <c r="I763" t="e">
        <f>IF(LEN('10-12'!#REF!)&gt;0,'10-12'!#REF!,"")</f>
        <v>#REF!</v>
      </c>
    </row>
    <row r="764" spans="7:9" x14ac:dyDescent="0.25">
      <c r="G764" t="e">
        <f>+IF(LEN('OSNOVNA PLAČA'!#REF!)&gt;0,'LETNO OBVESTILO'!V770,"")</f>
        <v>#REF!</v>
      </c>
      <c r="I764" t="e">
        <f>IF(LEN('10-12'!#REF!)&gt;0,'10-12'!#REF!,"")</f>
        <v>#REF!</v>
      </c>
    </row>
    <row r="765" spans="7:9" x14ac:dyDescent="0.25">
      <c r="G765" t="e">
        <f>+IF(LEN('OSNOVNA PLAČA'!#REF!)&gt;0,'LETNO OBVESTILO'!V771,"")</f>
        <v>#REF!</v>
      </c>
      <c r="I765" t="e">
        <f>IF(LEN('10-12'!#REF!)&gt;0,'10-12'!#REF!,"")</f>
        <v>#REF!</v>
      </c>
    </row>
    <row r="766" spans="7:9" x14ac:dyDescent="0.25">
      <c r="G766" t="e">
        <f>+IF(LEN('OSNOVNA PLAČA'!#REF!)&gt;0,'LETNO OBVESTILO'!V772,"")</f>
        <v>#REF!</v>
      </c>
      <c r="I766" t="e">
        <f>IF(LEN('10-12'!#REF!)&gt;0,'10-12'!#REF!,"")</f>
        <v>#REF!</v>
      </c>
    </row>
    <row r="767" spans="7:9" x14ac:dyDescent="0.25">
      <c r="G767" t="e">
        <f>+IF(LEN('OSNOVNA PLAČA'!#REF!)&gt;0,'LETNO OBVESTILO'!V773,"")</f>
        <v>#REF!</v>
      </c>
      <c r="I767" t="e">
        <f>IF(LEN('10-12'!#REF!)&gt;0,'10-12'!#REF!,"")</f>
        <v>#REF!</v>
      </c>
    </row>
    <row r="768" spans="7:9" x14ac:dyDescent="0.25">
      <c r="G768" t="e">
        <f>+IF(LEN('OSNOVNA PLAČA'!#REF!)&gt;0,'LETNO OBVESTILO'!V774,"")</f>
        <v>#REF!</v>
      </c>
      <c r="I768" t="e">
        <f>IF(LEN('10-12'!#REF!)&gt;0,'10-12'!#REF!,"")</f>
        <v>#REF!</v>
      </c>
    </row>
    <row r="769" spans="7:9" x14ac:dyDescent="0.25">
      <c r="G769" t="e">
        <f>+IF(LEN('OSNOVNA PLAČA'!#REF!)&gt;0,'LETNO OBVESTILO'!V775,"")</f>
        <v>#REF!</v>
      </c>
      <c r="I769" t="e">
        <f>IF(LEN('10-12'!#REF!)&gt;0,'10-12'!#REF!,"")</f>
        <v>#REF!</v>
      </c>
    </row>
    <row r="770" spans="7:9" x14ac:dyDescent="0.25">
      <c r="G770" t="e">
        <f>+IF(LEN('OSNOVNA PLAČA'!#REF!)&gt;0,'LETNO OBVESTILO'!V776,"")</f>
        <v>#REF!</v>
      </c>
      <c r="I770" t="e">
        <f>IF(LEN('10-12'!#REF!)&gt;0,'10-12'!#REF!,"")</f>
        <v>#REF!</v>
      </c>
    </row>
    <row r="771" spans="7:9" x14ac:dyDescent="0.25">
      <c r="G771" t="e">
        <f>+IF(LEN('OSNOVNA PLAČA'!#REF!)&gt;0,'LETNO OBVESTILO'!V777,"")</f>
        <v>#REF!</v>
      </c>
      <c r="I771" t="e">
        <f>IF(LEN('10-12'!#REF!)&gt;0,'10-12'!#REF!,"")</f>
        <v>#REF!</v>
      </c>
    </row>
    <row r="772" spans="7:9" x14ac:dyDescent="0.25">
      <c r="G772" t="e">
        <f>+IF(LEN('OSNOVNA PLAČA'!#REF!)&gt;0,'LETNO OBVESTILO'!V778,"")</f>
        <v>#REF!</v>
      </c>
      <c r="I772" t="e">
        <f>IF(LEN('10-12'!#REF!)&gt;0,'10-12'!#REF!,"")</f>
        <v>#REF!</v>
      </c>
    </row>
    <row r="773" spans="7:9" x14ac:dyDescent="0.25">
      <c r="G773" t="e">
        <f>+IF(LEN('OSNOVNA PLAČA'!#REF!)&gt;0,'LETNO OBVESTILO'!V779,"")</f>
        <v>#REF!</v>
      </c>
      <c r="I773" t="e">
        <f>IF(LEN('10-12'!#REF!)&gt;0,'10-12'!#REF!,"")</f>
        <v>#REF!</v>
      </c>
    </row>
    <row r="774" spans="7:9" x14ac:dyDescent="0.25">
      <c r="G774" t="e">
        <f>+IF(LEN('OSNOVNA PLAČA'!#REF!)&gt;0,'LETNO OBVESTILO'!V780,"")</f>
        <v>#REF!</v>
      </c>
      <c r="I774" t="e">
        <f>IF(LEN('10-12'!#REF!)&gt;0,'10-12'!#REF!,"")</f>
        <v>#REF!</v>
      </c>
    </row>
    <row r="775" spans="7:9" x14ac:dyDescent="0.25">
      <c r="G775" t="e">
        <f>+IF(LEN('OSNOVNA PLAČA'!#REF!)&gt;0,'LETNO OBVESTILO'!V781,"")</f>
        <v>#REF!</v>
      </c>
      <c r="I775" t="e">
        <f>IF(LEN('10-12'!#REF!)&gt;0,'10-12'!#REF!,"")</f>
        <v>#REF!</v>
      </c>
    </row>
    <row r="776" spans="7:9" x14ac:dyDescent="0.25">
      <c r="G776" t="e">
        <f>+IF(LEN('OSNOVNA PLAČA'!#REF!)&gt;0,'LETNO OBVESTILO'!V782,"")</f>
        <v>#REF!</v>
      </c>
      <c r="I776" t="e">
        <f>IF(LEN('10-12'!#REF!)&gt;0,'10-12'!#REF!,"")</f>
        <v>#REF!</v>
      </c>
    </row>
    <row r="777" spans="7:9" x14ac:dyDescent="0.25">
      <c r="G777" t="e">
        <f>+IF(LEN('OSNOVNA PLAČA'!#REF!)&gt;0,'LETNO OBVESTILO'!V783,"")</f>
        <v>#REF!</v>
      </c>
      <c r="I777" t="e">
        <f>IF(LEN('10-12'!#REF!)&gt;0,'10-12'!#REF!,"")</f>
        <v>#REF!</v>
      </c>
    </row>
    <row r="778" spans="7:9" x14ac:dyDescent="0.25">
      <c r="G778" t="e">
        <f>+IF(LEN('OSNOVNA PLAČA'!#REF!)&gt;0,'LETNO OBVESTILO'!V784,"")</f>
        <v>#REF!</v>
      </c>
      <c r="I778" t="e">
        <f>IF(LEN('10-12'!#REF!)&gt;0,'10-12'!#REF!,"")</f>
        <v>#REF!</v>
      </c>
    </row>
    <row r="779" spans="7:9" x14ac:dyDescent="0.25">
      <c r="G779" t="e">
        <f>+IF(LEN('OSNOVNA PLAČA'!#REF!)&gt;0,'LETNO OBVESTILO'!V785,"")</f>
        <v>#REF!</v>
      </c>
      <c r="I779" t="e">
        <f>IF(LEN('10-12'!#REF!)&gt;0,'10-12'!#REF!,"")</f>
        <v>#REF!</v>
      </c>
    </row>
    <row r="780" spans="7:9" x14ac:dyDescent="0.25">
      <c r="G780" t="e">
        <f>+IF(LEN('OSNOVNA PLAČA'!#REF!)&gt;0,'LETNO OBVESTILO'!V786,"")</f>
        <v>#REF!</v>
      </c>
      <c r="I780" t="e">
        <f>IF(LEN('10-12'!#REF!)&gt;0,'10-12'!#REF!,"")</f>
        <v>#REF!</v>
      </c>
    </row>
    <row r="781" spans="7:9" x14ac:dyDescent="0.25">
      <c r="G781" t="e">
        <f>+IF(LEN('OSNOVNA PLAČA'!#REF!)&gt;0,'LETNO OBVESTILO'!V787,"")</f>
        <v>#REF!</v>
      </c>
      <c r="I781" t="e">
        <f>IF(LEN('10-12'!#REF!)&gt;0,'10-12'!#REF!,"")</f>
        <v>#REF!</v>
      </c>
    </row>
    <row r="782" spans="7:9" x14ac:dyDescent="0.25">
      <c r="G782" t="e">
        <f>+IF(LEN('OSNOVNA PLAČA'!#REF!)&gt;0,'LETNO OBVESTILO'!V788,"")</f>
        <v>#REF!</v>
      </c>
      <c r="I782" t="e">
        <f>IF(LEN('10-12'!#REF!)&gt;0,'10-12'!#REF!,"")</f>
        <v>#REF!</v>
      </c>
    </row>
    <row r="783" spans="7:9" x14ac:dyDescent="0.25">
      <c r="G783" t="e">
        <f>+IF(LEN('OSNOVNA PLAČA'!#REF!)&gt;0,'LETNO OBVESTILO'!V789,"")</f>
        <v>#REF!</v>
      </c>
      <c r="I783" t="e">
        <f>IF(LEN('10-12'!#REF!)&gt;0,'10-12'!#REF!,"")</f>
        <v>#REF!</v>
      </c>
    </row>
    <row r="784" spans="7:9" x14ac:dyDescent="0.25">
      <c r="G784" t="e">
        <f>+IF(LEN('OSNOVNA PLAČA'!#REF!)&gt;0,'LETNO OBVESTILO'!V790,"")</f>
        <v>#REF!</v>
      </c>
      <c r="I784" t="e">
        <f>IF(LEN('10-12'!#REF!)&gt;0,'10-12'!#REF!,"")</f>
        <v>#REF!</v>
      </c>
    </row>
    <row r="785" spans="7:9" x14ac:dyDescent="0.25">
      <c r="G785" t="e">
        <f>+IF(LEN('OSNOVNA PLAČA'!#REF!)&gt;0,'LETNO OBVESTILO'!V791,"")</f>
        <v>#REF!</v>
      </c>
      <c r="I785" t="e">
        <f>IF(LEN('10-12'!#REF!)&gt;0,'10-12'!#REF!,"")</f>
        <v>#REF!</v>
      </c>
    </row>
    <row r="786" spans="7:9" x14ac:dyDescent="0.25">
      <c r="G786" t="e">
        <f>+IF(LEN('OSNOVNA PLAČA'!#REF!)&gt;0,'LETNO OBVESTILO'!V792,"")</f>
        <v>#REF!</v>
      </c>
      <c r="I786" t="e">
        <f>IF(LEN('10-12'!#REF!)&gt;0,'10-12'!#REF!,"")</f>
        <v>#REF!</v>
      </c>
    </row>
    <row r="787" spans="7:9" x14ac:dyDescent="0.25">
      <c r="G787" t="e">
        <f>+IF(LEN('OSNOVNA PLAČA'!#REF!)&gt;0,'LETNO OBVESTILO'!V793,"")</f>
        <v>#REF!</v>
      </c>
      <c r="I787" t="e">
        <f>IF(LEN('10-12'!#REF!)&gt;0,'10-12'!#REF!,"")</f>
        <v>#REF!</v>
      </c>
    </row>
    <row r="788" spans="7:9" x14ac:dyDescent="0.25">
      <c r="G788" t="e">
        <f>+IF(LEN('OSNOVNA PLAČA'!#REF!)&gt;0,'LETNO OBVESTILO'!V794,"")</f>
        <v>#REF!</v>
      </c>
      <c r="I788" t="e">
        <f>IF(LEN('10-12'!#REF!)&gt;0,'10-12'!#REF!,"")</f>
        <v>#REF!</v>
      </c>
    </row>
    <row r="789" spans="7:9" x14ac:dyDescent="0.25">
      <c r="G789" t="e">
        <f>+IF(LEN('OSNOVNA PLAČA'!#REF!)&gt;0,'LETNO OBVESTILO'!V795,"")</f>
        <v>#REF!</v>
      </c>
      <c r="I789" t="e">
        <f>IF(LEN('10-12'!#REF!)&gt;0,'10-12'!#REF!,"")</f>
        <v>#REF!</v>
      </c>
    </row>
    <row r="790" spans="7:9" x14ac:dyDescent="0.25">
      <c r="G790" t="e">
        <f>+IF(LEN('OSNOVNA PLAČA'!#REF!)&gt;0,'LETNO OBVESTILO'!V796,"")</f>
        <v>#REF!</v>
      </c>
      <c r="I790" t="e">
        <f>IF(LEN('10-12'!#REF!)&gt;0,'10-12'!#REF!,"")</f>
        <v>#REF!</v>
      </c>
    </row>
    <row r="791" spans="7:9" x14ac:dyDescent="0.25">
      <c r="G791" t="e">
        <f>+IF(LEN('OSNOVNA PLAČA'!#REF!)&gt;0,'LETNO OBVESTILO'!V797,"")</f>
        <v>#REF!</v>
      </c>
      <c r="I791" t="e">
        <f>IF(LEN('10-12'!#REF!)&gt;0,'10-12'!#REF!,"")</f>
        <v>#REF!</v>
      </c>
    </row>
    <row r="792" spans="7:9" x14ac:dyDescent="0.25">
      <c r="G792" t="e">
        <f>+IF(LEN('OSNOVNA PLAČA'!#REF!)&gt;0,'LETNO OBVESTILO'!V798,"")</f>
        <v>#REF!</v>
      </c>
      <c r="I792" t="e">
        <f>IF(LEN('10-12'!#REF!)&gt;0,'10-12'!#REF!,"")</f>
        <v>#REF!</v>
      </c>
    </row>
    <row r="793" spans="7:9" x14ac:dyDescent="0.25">
      <c r="G793" t="e">
        <f>+IF(LEN('OSNOVNA PLAČA'!#REF!)&gt;0,'LETNO OBVESTILO'!V799,"")</f>
        <v>#REF!</v>
      </c>
      <c r="I793" t="e">
        <f>IF(LEN('10-12'!#REF!)&gt;0,'10-12'!#REF!,"")</f>
        <v>#REF!</v>
      </c>
    </row>
    <row r="794" spans="7:9" x14ac:dyDescent="0.25">
      <c r="G794" t="e">
        <f>+IF(LEN('OSNOVNA PLAČA'!#REF!)&gt;0,'LETNO OBVESTILO'!V800,"")</f>
        <v>#REF!</v>
      </c>
      <c r="I794" t="e">
        <f>IF(LEN('10-12'!#REF!)&gt;0,'10-12'!#REF!,"")</f>
        <v>#REF!</v>
      </c>
    </row>
    <row r="795" spans="7:9" x14ac:dyDescent="0.25">
      <c r="G795" t="e">
        <f>+IF(LEN('OSNOVNA PLAČA'!#REF!)&gt;0,'LETNO OBVESTILO'!V801,"")</f>
        <v>#REF!</v>
      </c>
      <c r="I795" t="e">
        <f>IF(LEN('10-12'!#REF!)&gt;0,'10-12'!#REF!,"")</f>
        <v>#REF!</v>
      </c>
    </row>
    <row r="796" spans="7:9" x14ac:dyDescent="0.25">
      <c r="G796" t="e">
        <f>+IF(LEN('OSNOVNA PLAČA'!#REF!)&gt;0,'LETNO OBVESTILO'!V802,"")</f>
        <v>#REF!</v>
      </c>
      <c r="I796" t="e">
        <f>IF(LEN('10-12'!#REF!)&gt;0,'10-12'!#REF!,"")</f>
        <v>#REF!</v>
      </c>
    </row>
    <row r="797" spans="7:9" x14ac:dyDescent="0.25">
      <c r="G797" t="e">
        <f>+IF(LEN('OSNOVNA PLAČA'!#REF!)&gt;0,'LETNO OBVESTILO'!V803,"")</f>
        <v>#REF!</v>
      </c>
      <c r="I797" t="e">
        <f>IF(LEN('10-12'!#REF!)&gt;0,'10-12'!#REF!,"")</f>
        <v>#REF!</v>
      </c>
    </row>
    <row r="798" spans="7:9" x14ac:dyDescent="0.25">
      <c r="G798" t="e">
        <f>+IF(LEN('OSNOVNA PLAČA'!#REF!)&gt;0,'LETNO OBVESTILO'!V804,"")</f>
        <v>#REF!</v>
      </c>
      <c r="I798" t="e">
        <f>IF(LEN('10-12'!#REF!)&gt;0,'10-12'!#REF!,"")</f>
        <v>#REF!</v>
      </c>
    </row>
    <row r="799" spans="7:9" x14ac:dyDescent="0.25">
      <c r="G799" t="e">
        <f>+IF(LEN('OSNOVNA PLAČA'!#REF!)&gt;0,'LETNO OBVESTILO'!V805,"")</f>
        <v>#REF!</v>
      </c>
      <c r="I799" t="e">
        <f>IF(LEN('10-12'!#REF!)&gt;0,'10-12'!#REF!,"")</f>
        <v>#REF!</v>
      </c>
    </row>
    <row r="800" spans="7:9" x14ac:dyDescent="0.25">
      <c r="G800" t="e">
        <f>+IF(LEN('OSNOVNA PLAČA'!#REF!)&gt;0,'LETNO OBVESTILO'!V806,"")</f>
        <v>#REF!</v>
      </c>
      <c r="I800" t="e">
        <f>IF(LEN('10-12'!#REF!)&gt;0,'10-12'!#REF!,"")</f>
        <v>#REF!</v>
      </c>
    </row>
    <row r="801" spans="7:9" x14ac:dyDescent="0.25">
      <c r="G801" t="e">
        <f>+IF(LEN('OSNOVNA PLAČA'!#REF!)&gt;0,'LETNO OBVESTILO'!V807,"")</f>
        <v>#REF!</v>
      </c>
      <c r="I801" t="e">
        <f>IF(LEN('10-12'!#REF!)&gt;0,'10-12'!#REF!,"")</f>
        <v>#REF!</v>
      </c>
    </row>
    <row r="802" spans="7:9" x14ac:dyDescent="0.25">
      <c r="G802" t="e">
        <f>+IF(LEN('OSNOVNA PLAČA'!#REF!)&gt;0,'LETNO OBVESTILO'!V808,"")</f>
        <v>#REF!</v>
      </c>
      <c r="I802" t="e">
        <f>IF(LEN('10-12'!#REF!)&gt;0,'10-12'!#REF!,"")</f>
        <v>#REF!</v>
      </c>
    </row>
    <row r="803" spans="7:9" x14ac:dyDescent="0.25">
      <c r="G803" t="e">
        <f>+IF(LEN('OSNOVNA PLAČA'!#REF!)&gt;0,'LETNO OBVESTILO'!V809,"")</f>
        <v>#REF!</v>
      </c>
      <c r="I803" t="e">
        <f>IF(LEN('10-12'!#REF!)&gt;0,'10-12'!#REF!,"")</f>
        <v>#REF!</v>
      </c>
    </row>
    <row r="804" spans="7:9" x14ac:dyDescent="0.25">
      <c r="G804" t="e">
        <f>+IF(LEN('OSNOVNA PLAČA'!#REF!)&gt;0,'LETNO OBVESTILO'!V810,"")</f>
        <v>#REF!</v>
      </c>
      <c r="I804" t="e">
        <f>IF(LEN('10-12'!#REF!)&gt;0,'10-12'!#REF!,"")</f>
        <v>#REF!</v>
      </c>
    </row>
    <row r="805" spans="7:9" x14ac:dyDescent="0.25">
      <c r="G805" t="e">
        <f>+IF(LEN('OSNOVNA PLAČA'!#REF!)&gt;0,'LETNO OBVESTILO'!V811,"")</f>
        <v>#REF!</v>
      </c>
      <c r="I805" t="e">
        <f>IF(LEN('10-12'!#REF!)&gt;0,'10-12'!#REF!,"")</f>
        <v>#REF!</v>
      </c>
    </row>
    <row r="806" spans="7:9" x14ac:dyDescent="0.25">
      <c r="G806" t="e">
        <f>+IF(LEN('OSNOVNA PLAČA'!#REF!)&gt;0,'LETNO OBVESTILO'!V812,"")</f>
        <v>#REF!</v>
      </c>
      <c r="I806" t="e">
        <f>IF(LEN('10-12'!#REF!)&gt;0,'10-12'!#REF!,"")</f>
        <v>#REF!</v>
      </c>
    </row>
    <row r="807" spans="7:9" x14ac:dyDescent="0.25">
      <c r="G807" t="e">
        <f>+IF(LEN('OSNOVNA PLAČA'!#REF!)&gt;0,'LETNO OBVESTILO'!V813,"")</f>
        <v>#REF!</v>
      </c>
      <c r="I807" t="e">
        <f>IF(LEN('10-12'!#REF!)&gt;0,'10-12'!#REF!,"")</f>
        <v>#REF!</v>
      </c>
    </row>
    <row r="808" spans="7:9" x14ac:dyDescent="0.25">
      <c r="G808" t="e">
        <f>+IF(LEN('OSNOVNA PLAČA'!#REF!)&gt;0,'LETNO OBVESTILO'!V814,"")</f>
        <v>#REF!</v>
      </c>
      <c r="I808" t="e">
        <f>IF(LEN('10-12'!#REF!)&gt;0,'10-12'!#REF!,"")</f>
        <v>#REF!</v>
      </c>
    </row>
    <row r="809" spans="7:9" x14ac:dyDescent="0.25">
      <c r="G809" t="e">
        <f>+IF(LEN('OSNOVNA PLAČA'!#REF!)&gt;0,'LETNO OBVESTILO'!V815,"")</f>
        <v>#REF!</v>
      </c>
      <c r="I809" t="e">
        <f>IF(LEN('10-12'!#REF!)&gt;0,'10-12'!#REF!,"")</f>
        <v>#REF!</v>
      </c>
    </row>
    <row r="810" spans="7:9" x14ac:dyDescent="0.25">
      <c r="G810" t="e">
        <f>+IF(LEN('OSNOVNA PLAČA'!#REF!)&gt;0,'LETNO OBVESTILO'!V816,"")</f>
        <v>#REF!</v>
      </c>
      <c r="I810" t="e">
        <f>IF(LEN('10-12'!#REF!)&gt;0,'10-12'!#REF!,"")</f>
        <v>#REF!</v>
      </c>
    </row>
    <row r="811" spans="7:9" x14ac:dyDescent="0.25">
      <c r="G811" t="e">
        <f>+IF(LEN('OSNOVNA PLAČA'!#REF!)&gt;0,'LETNO OBVESTILO'!V817,"")</f>
        <v>#REF!</v>
      </c>
      <c r="I811" t="e">
        <f>IF(LEN('10-12'!#REF!)&gt;0,'10-12'!#REF!,"")</f>
        <v>#REF!</v>
      </c>
    </row>
    <row r="812" spans="7:9" x14ac:dyDescent="0.25">
      <c r="G812" t="e">
        <f>+IF(LEN('OSNOVNA PLAČA'!#REF!)&gt;0,'LETNO OBVESTILO'!V818,"")</f>
        <v>#REF!</v>
      </c>
      <c r="I812" t="e">
        <f>IF(LEN('10-12'!#REF!)&gt;0,'10-12'!#REF!,"")</f>
        <v>#REF!</v>
      </c>
    </row>
    <row r="813" spans="7:9" x14ac:dyDescent="0.25">
      <c r="G813" t="e">
        <f>+IF(LEN('OSNOVNA PLAČA'!#REF!)&gt;0,'LETNO OBVESTILO'!V819,"")</f>
        <v>#REF!</v>
      </c>
      <c r="I813" t="e">
        <f>IF(LEN('10-12'!#REF!)&gt;0,'10-12'!#REF!,"")</f>
        <v>#REF!</v>
      </c>
    </row>
    <row r="814" spans="7:9" x14ac:dyDescent="0.25">
      <c r="G814" t="e">
        <f>+IF(LEN('OSNOVNA PLAČA'!#REF!)&gt;0,'LETNO OBVESTILO'!V820,"")</f>
        <v>#REF!</v>
      </c>
      <c r="I814" t="e">
        <f>IF(LEN('10-12'!#REF!)&gt;0,'10-12'!#REF!,"")</f>
        <v>#REF!</v>
      </c>
    </row>
    <row r="815" spans="7:9" x14ac:dyDescent="0.25">
      <c r="G815" t="e">
        <f>+IF(LEN('OSNOVNA PLAČA'!#REF!)&gt;0,'LETNO OBVESTILO'!V821,"")</f>
        <v>#REF!</v>
      </c>
      <c r="I815" t="e">
        <f>IF(LEN('10-12'!#REF!)&gt;0,'10-12'!#REF!,"")</f>
        <v>#REF!</v>
      </c>
    </row>
    <row r="816" spans="7:9" x14ac:dyDescent="0.25">
      <c r="G816" t="e">
        <f>+IF(LEN('OSNOVNA PLAČA'!#REF!)&gt;0,'LETNO OBVESTILO'!V822,"")</f>
        <v>#REF!</v>
      </c>
      <c r="I816" t="e">
        <f>IF(LEN('10-12'!#REF!)&gt;0,'10-12'!#REF!,"")</f>
        <v>#REF!</v>
      </c>
    </row>
    <row r="817" spans="7:9" x14ac:dyDescent="0.25">
      <c r="G817" t="e">
        <f>+IF(LEN('OSNOVNA PLAČA'!#REF!)&gt;0,'LETNO OBVESTILO'!V823,"")</f>
        <v>#REF!</v>
      </c>
      <c r="I817" t="e">
        <f>IF(LEN('10-12'!#REF!)&gt;0,'10-12'!#REF!,"")</f>
        <v>#REF!</v>
      </c>
    </row>
    <row r="818" spans="7:9" x14ac:dyDescent="0.25">
      <c r="G818" t="e">
        <f>+IF(LEN('OSNOVNA PLAČA'!#REF!)&gt;0,'LETNO OBVESTILO'!V824,"")</f>
        <v>#REF!</v>
      </c>
      <c r="I818" t="e">
        <f>IF(LEN('10-12'!#REF!)&gt;0,'10-12'!#REF!,"")</f>
        <v>#REF!</v>
      </c>
    </row>
    <row r="819" spans="7:9" x14ac:dyDescent="0.25">
      <c r="G819" t="e">
        <f>+IF(LEN('OSNOVNA PLAČA'!#REF!)&gt;0,'LETNO OBVESTILO'!V825,"")</f>
        <v>#REF!</v>
      </c>
      <c r="I819" t="e">
        <f>IF(LEN('10-12'!#REF!)&gt;0,'10-12'!#REF!,"")</f>
        <v>#REF!</v>
      </c>
    </row>
    <row r="820" spans="7:9" x14ac:dyDescent="0.25">
      <c r="G820" t="e">
        <f>+IF(LEN('OSNOVNA PLAČA'!#REF!)&gt;0,'LETNO OBVESTILO'!V826,"")</f>
        <v>#REF!</v>
      </c>
      <c r="I820" t="e">
        <f>IF(LEN('10-12'!#REF!)&gt;0,'10-12'!#REF!,"")</f>
        <v>#REF!</v>
      </c>
    </row>
    <row r="821" spans="7:9" x14ac:dyDescent="0.25">
      <c r="G821" t="e">
        <f>+IF(LEN('OSNOVNA PLAČA'!#REF!)&gt;0,'LETNO OBVESTILO'!V827,"")</f>
        <v>#REF!</v>
      </c>
      <c r="I821" t="e">
        <f>IF(LEN('10-12'!#REF!)&gt;0,'10-12'!#REF!,"")</f>
        <v>#REF!</v>
      </c>
    </row>
    <row r="822" spans="7:9" x14ac:dyDescent="0.25">
      <c r="G822" t="e">
        <f>+IF(LEN('OSNOVNA PLAČA'!#REF!)&gt;0,'LETNO OBVESTILO'!V828,"")</f>
        <v>#REF!</v>
      </c>
      <c r="I822" t="e">
        <f>IF(LEN('10-12'!#REF!)&gt;0,'10-12'!#REF!,"")</f>
        <v>#REF!</v>
      </c>
    </row>
    <row r="823" spans="7:9" x14ac:dyDescent="0.25">
      <c r="G823" t="e">
        <f>+IF(LEN('OSNOVNA PLAČA'!#REF!)&gt;0,'LETNO OBVESTILO'!V829,"")</f>
        <v>#REF!</v>
      </c>
      <c r="I823" t="e">
        <f>IF(LEN('10-12'!#REF!)&gt;0,'10-12'!#REF!,"")</f>
        <v>#REF!</v>
      </c>
    </row>
    <row r="824" spans="7:9" x14ac:dyDescent="0.25">
      <c r="G824" t="e">
        <f>+IF(LEN('OSNOVNA PLAČA'!#REF!)&gt;0,'LETNO OBVESTILO'!V830,"")</f>
        <v>#REF!</v>
      </c>
      <c r="I824" t="e">
        <f>IF(LEN('10-12'!#REF!)&gt;0,'10-12'!#REF!,"")</f>
        <v>#REF!</v>
      </c>
    </row>
    <row r="825" spans="7:9" x14ac:dyDescent="0.25">
      <c r="G825" t="e">
        <f>+IF(LEN('OSNOVNA PLAČA'!#REF!)&gt;0,'LETNO OBVESTILO'!V831,"")</f>
        <v>#REF!</v>
      </c>
      <c r="I825" t="e">
        <f>IF(LEN('10-12'!#REF!)&gt;0,'10-12'!#REF!,"")</f>
        <v>#REF!</v>
      </c>
    </row>
    <row r="826" spans="7:9" x14ac:dyDescent="0.25">
      <c r="G826" t="e">
        <f>+IF(LEN('OSNOVNA PLAČA'!#REF!)&gt;0,'LETNO OBVESTILO'!V832,"")</f>
        <v>#REF!</v>
      </c>
      <c r="I826" t="e">
        <f>IF(LEN('10-12'!#REF!)&gt;0,'10-12'!#REF!,"")</f>
        <v>#REF!</v>
      </c>
    </row>
    <row r="827" spans="7:9" x14ac:dyDescent="0.25">
      <c r="G827" t="e">
        <f>+IF(LEN('OSNOVNA PLAČA'!#REF!)&gt;0,'LETNO OBVESTILO'!V833,"")</f>
        <v>#REF!</v>
      </c>
      <c r="I827" t="e">
        <f>IF(LEN('10-12'!#REF!)&gt;0,'10-12'!#REF!,"")</f>
        <v>#REF!</v>
      </c>
    </row>
    <row r="828" spans="7:9" x14ac:dyDescent="0.25">
      <c r="G828" t="e">
        <f>+IF(LEN('OSNOVNA PLAČA'!#REF!)&gt;0,'LETNO OBVESTILO'!V834,"")</f>
        <v>#REF!</v>
      </c>
      <c r="I828" t="e">
        <f>IF(LEN('10-12'!#REF!)&gt;0,'10-12'!#REF!,"")</f>
        <v>#REF!</v>
      </c>
    </row>
    <row r="829" spans="7:9" x14ac:dyDescent="0.25">
      <c r="G829" t="e">
        <f>+IF(LEN('OSNOVNA PLAČA'!#REF!)&gt;0,'LETNO OBVESTILO'!V835,"")</f>
        <v>#REF!</v>
      </c>
      <c r="I829" t="e">
        <f>IF(LEN('10-12'!#REF!)&gt;0,'10-12'!#REF!,"")</f>
        <v>#REF!</v>
      </c>
    </row>
    <row r="830" spans="7:9" x14ac:dyDescent="0.25">
      <c r="G830" t="e">
        <f>+IF(LEN('OSNOVNA PLAČA'!#REF!)&gt;0,'LETNO OBVESTILO'!V836,"")</f>
        <v>#REF!</v>
      </c>
      <c r="I830" t="e">
        <f>IF(LEN('10-12'!#REF!)&gt;0,'10-12'!#REF!,"")</f>
        <v>#REF!</v>
      </c>
    </row>
    <row r="831" spans="7:9" x14ac:dyDescent="0.25">
      <c r="G831" t="e">
        <f>+IF(LEN('OSNOVNA PLAČA'!#REF!)&gt;0,'LETNO OBVESTILO'!V837,"")</f>
        <v>#REF!</v>
      </c>
      <c r="I831" t="e">
        <f>IF(LEN('10-12'!#REF!)&gt;0,'10-12'!#REF!,"")</f>
        <v>#REF!</v>
      </c>
    </row>
    <row r="832" spans="7:9" x14ac:dyDescent="0.25">
      <c r="G832" t="e">
        <f>+IF(LEN('OSNOVNA PLAČA'!#REF!)&gt;0,'LETNO OBVESTILO'!V838,"")</f>
        <v>#REF!</v>
      </c>
      <c r="I832" t="e">
        <f>IF(LEN('10-12'!#REF!)&gt;0,'10-12'!#REF!,"")</f>
        <v>#REF!</v>
      </c>
    </row>
    <row r="833" spans="7:9" x14ac:dyDescent="0.25">
      <c r="G833" t="e">
        <f>+IF(LEN('OSNOVNA PLAČA'!#REF!)&gt;0,'LETNO OBVESTILO'!V839,"")</f>
        <v>#REF!</v>
      </c>
      <c r="I833" t="e">
        <f>IF(LEN('10-12'!#REF!)&gt;0,'10-12'!#REF!,"")</f>
        <v>#REF!</v>
      </c>
    </row>
    <row r="834" spans="7:9" x14ac:dyDescent="0.25">
      <c r="G834" t="e">
        <f>+IF(LEN('OSNOVNA PLAČA'!#REF!)&gt;0,'LETNO OBVESTILO'!V840,"")</f>
        <v>#REF!</v>
      </c>
      <c r="I834" t="e">
        <f>IF(LEN('10-12'!#REF!)&gt;0,'10-12'!#REF!,"")</f>
        <v>#REF!</v>
      </c>
    </row>
    <row r="835" spans="7:9" x14ac:dyDescent="0.25">
      <c r="G835" t="e">
        <f>+IF(LEN('OSNOVNA PLAČA'!#REF!)&gt;0,'LETNO OBVESTILO'!V841,"")</f>
        <v>#REF!</v>
      </c>
      <c r="I835" t="e">
        <f>IF(LEN('10-12'!#REF!)&gt;0,'10-12'!#REF!,"")</f>
        <v>#REF!</v>
      </c>
    </row>
    <row r="836" spans="7:9" x14ac:dyDescent="0.25">
      <c r="G836" t="e">
        <f>+IF(LEN('OSNOVNA PLAČA'!#REF!)&gt;0,'LETNO OBVESTILO'!V842,"")</f>
        <v>#REF!</v>
      </c>
      <c r="I836" t="e">
        <f>IF(LEN('10-12'!#REF!)&gt;0,'10-12'!#REF!,"")</f>
        <v>#REF!</v>
      </c>
    </row>
    <row r="837" spans="7:9" x14ac:dyDescent="0.25">
      <c r="G837" t="e">
        <f>+IF(LEN('OSNOVNA PLAČA'!#REF!)&gt;0,'LETNO OBVESTILO'!V843,"")</f>
        <v>#REF!</v>
      </c>
      <c r="I837" t="e">
        <f>IF(LEN('10-12'!#REF!)&gt;0,'10-12'!#REF!,"")</f>
        <v>#REF!</v>
      </c>
    </row>
    <row r="838" spans="7:9" x14ac:dyDescent="0.25">
      <c r="G838" t="e">
        <f>+IF(LEN('OSNOVNA PLAČA'!#REF!)&gt;0,'LETNO OBVESTILO'!V844,"")</f>
        <v>#REF!</v>
      </c>
      <c r="I838" t="e">
        <f>IF(LEN('10-12'!#REF!)&gt;0,'10-12'!#REF!,"")</f>
        <v>#REF!</v>
      </c>
    </row>
    <row r="839" spans="7:9" x14ac:dyDescent="0.25">
      <c r="G839" t="e">
        <f>+IF(LEN('OSNOVNA PLAČA'!#REF!)&gt;0,'LETNO OBVESTILO'!V845,"")</f>
        <v>#REF!</v>
      </c>
      <c r="I839" t="e">
        <f>IF(LEN('10-12'!#REF!)&gt;0,'10-12'!#REF!,"")</f>
        <v>#REF!</v>
      </c>
    </row>
    <row r="840" spans="7:9" x14ac:dyDescent="0.25">
      <c r="G840" t="e">
        <f>+IF(LEN('OSNOVNA PLAČA'!#REF!)&gt;0,'LETNO OBVESTILO'!V846,"")</f>
        <v>#REF!</v>
      </c>
      <c r="I840" t="e">
        <f>IF(LEN('10-12'!#REF!)&gt;0,'10-12'!#REF!,"")</f>
        <v>#REF!</v>
      </c>
    </row>
    <row r="841" spans="7:9" x14ac:dyDescent="0.25">
      <c r="G841" t="e">
        <f>+IF(LEN('OSNOVNA PLAČA'!#REF!)&gt;0,'LETNO OBVESTILO'!V847,"")</f>
        <v>#REF!</v>
      </c>
      <c r="I841" t="e">
        <f>IF(LEN('10-12'!#REF!)&gt;0,'10-12'!#REF!,"")</f>
        <v>#REF!</v>
      </c>
    </row>
    <row r="842" spans="7:9" x14ac:dyDescent="0.25">
      <c r="G842" t="e">
        <f>+IF(LEN('OSNOVNA PLAČA'!#REF!)&gt;0,'LETNO OBVESTILO'!V848,"")</f>
        <v>#REF!</v>
      </c>
      <c r="I842" t="e">
        <f>IF(LEN('10-12'!#REF!)&gt;0,'10-12'!#REF!,"")</f>
        <v>#REF!</v>
      </c>
    </row>
    <row r="843" spans="7:9" x14ac:dyDescent="0.25">
      <c r="G843" t="e">
        <f>+IF(LEN('OSNOVNA PLAČA'!#REF!)&gt;0,'LETNO OBVESTILO'!V849,"")</f>
        <v>#REF!</v>
      </c>
      <c r="I843" t="e">
        <f>IF(LEN('10-12'!#REF!)&gt;0,'10-12'!#REF!,"")</f>
        <v>#REF!</v>
      </c>
    </row>
    <row r="844" spans="7:9" x14ac:dyDescent="0.25">
      <c r="G844" t="e">
        <f>+IF(LEN('OSNOVNA PLAČA'!#REF!)&gt;0,'LETNO OBVESTILO'!V850,"")</f>
        <v>#REF!</v>
      </c>
      <c r="I844" t="e">
        <f>IF(LEN('10-12'!#REF!)&gt;0,'10-12'!#REF!,"")</f>
        <v>#REF!</v>
      </c>
    </row>
    <row r="845" spans="7:9" x14ac:dyDescent="0.25">
      <c r="G845" t="e">
        <f>+IF(LEN('OSNOVNA PLAČA'!#REF!)&gt;0,'LETNO OBVESTILO'!V851,"")</f>
        <v>#REF!</v>
      </c>
      <c r="I845" t="e">
        <f>IF(LEN('10-12'!#REF!)&gt;0,'10-12'!#REF!,"")</f>
        <v>#REF!</v>
      </c>
    </row>
    <row r="846" spans="7:9" x14ac:dyDescent="0.25">
      <c r="G846" t="e">
        <f>+IF(LEN('OSNOVNA PLAČA'!#REF!)&gt;0,'LETNO OBVESTILO'!V852,"")</f>
        <v>#REF!</v>
      </c>
      <c r="I846" t="e">
        <f>IF(LEN('10-12'!#REF!)&gt;0,'10-12'!#REF!,"")</f>
        <v>#REF!</v>
      </c>
    </row>
    <row r="847" spans="7:9" x14ac:dyDescent="0.25">
      <c r="G847" t="e">
        <f>+IF(LEN('OSNOVNA PLAČA'!#REF!)&gt;0,'LETNO OBVESTILO'!V853,"")</f>
        <v>#REF!</v>
      </c>
      <c r="I847" t="e">
        <f>IF(LEN('10-12'!#REF!)&gt;0,'10-12'!#REF!,"")</f>
        <v>#REF!</v>
      </c>
    </row>
    <row r="848" spans="7:9" x14ac:dyDescent="0.25">
      <c r="G848" t="e">
        <f>+IF(LEN('OSNOVNA PLAČA'!#REF!)&gt;0,'LETNO OBVESTILO'!V854,"")</f>
        <v>#REF!</v>
      </c>
      <c r="I848" t="e">
        <f>IF(LEN('10-12'!#REF!)&gt;0,'10-12'!#REF!,"")</f>
        <v>#REF!</v>
      </c>
    </row>
    <row r="849" spans="7:9" x14ac:dyDescent="0.25">
      <c r="G849" t="e">
        <f>+IF(LEN('OSNOVNA PLAČA'!#REF!)&gt;0,'LETNO OBVESTILO'!V855,"")</f>
        <v>#REF!</v>
      </c>
      <c r="I849" t="e">
        <f>IF(LEN('10-12'!#REF!)&gt;0,'10-12'!#REF!,"")</f>
        <v>#REF!</v>
      </c>
    </row>
    <row r="850" spans="7:9" x14ac:dyDescent="0.25">
      <c r="G850" t="e">
        <f>+IF(LEN('OSNOVNA PLAČA'!#REF!)&gt;0,'LETNO OBVESTILO'!V856,"")</f>
        <v>#REF!</v>
      </c>
      <c r="I850" t="e">
        <f>IF(LEN('10-12'!#REF!)&gt;0,'10-12'!#REF!,"")</f>
        <v>#REF!</v>
      </c>
    </row>
    <row r="851" spans="7:9" x14ac:dyDescent="0.25">
      <c r="G851" t="e">
        <f>+IF(LEN('OSNOVNA PLAČA'!#REF!)&gt;0,'LETNO OBVESTILO'!V857,"")</f>
        <v>#REF!</v>
      </c>
      <c r="I851" t="e">
        <f>IF(LEN('10-12'!#REF!)&gt;0,'10-12'!#REF!,"")</f>
        <v>#REF!</v>
      </c>
    </row>
    <row r="852" spans="7:9" x14ac:dyDescent="0.25">
      <c r="G852" t="e">
        <f>+IF(LEN('OSNOVNA PLAČA'!#REF!)&gt;0,'LETNO OBVESTILO'!V858,"")</f>
        <v>#REF!</v>
      </c>
      <c r="I852" t="e">
        <f>IF(LEN('10-12'!#REF!)&gt;0,'10-12'!#REF!,"")</f>
        <v>#REF!</v>
      </c>
    </row>
    <row r="853" spans="7:9" x14ac:dyDescent="0.25">
      <c r="G853" t="e">
        <f>+IF(LEN('OSNOVNA PLAČA'!#REF!)&gt;0,'LETNO OBVESTILO'!V859,"")</f>
        <v>#REF!</v>
      </c>
      <c r="I853" t="e">
        <f>IF(LEN('10-12'!#REF!)&gt;0,'10-12'!#REF!,"")</f>
        <v>#REF!</v>
      </c>
    </row>
    <row r="854" spans="7:9" x14ac:dyDescent="0.25">
      <c r="G854" t="e">
        <f>+IF(LEN('OSNOVNA PLAČA'!#REF!)&gt;0,'LETNO OBVESTILO'!V860,"")</f>
        <v>#REF!</v>
      </c>
      <c r="I854" t="e">
        <f>IF(LEN('10-12'!#REF!)&gt;0,'10-12'!#REF!,"")</f>
        <v>#REF!</v>
      </c>
    </row>
    <row r="855" spans="7:9" x14ac:dyDescent="0.25">
      <c r="G855" t="e">
        <f>+IF(LEN('OSNOVNA PLAČA'!#REF!)&gt;0,'LETNO OBVESTILO'!V861,"")</f>
        <v>#REF!</v>
      </c>
      <c r="I855" t="e">
        <f>IF(LEN('10-12'!#REF!)&gt;0,'10-12'!#REF!,"")</f>
        <v>#REF!</v>
      </c>
    </row>
    <row r="856" spans="7:9" x14ac:dyDescent="0.25">
      <c r="G856" t="e">
        <f>+IF(LEN('OSNOVNA PLAČA'!#REF!)&gt;0,'LETNO OBVESTILO'!V862,"")</f>
        <v>#REF!</v>
      </c>
      <c r="I856" t="e">
        <f>IF(LEN('10-12'!#REF!)&gt;0,'10-12'!#REF!,"")</f>
        <v>#REF!</v>
      </c>
    </row>
    <row r="857" spans="7:9" x14ac:dyDescent="0.25">
      <c r="G857" t="e">
        <f>+IF(LEN('OSNOVNA PLAČA'!#REF!)&gt;0,'LETNO OBVESTILO'!V863,"")</f>
        <v>#REF!</v>
      </c>
      <c r="I857" t="e">
        <f>IF(LEN('10-12'!#REF!)&gt;0,'10-12'!#REF!,"")</f>
        <v>#REF!</v>
      </c>
    </row>
    <row r="858" spans="7:9" x14ac:dyDescent="0.25">
      <c r="G858" t="e">
        <f>+IF(LEN('OSNOVNA PLAČA'!#REF!)&gt;0,'LETNO OBVESTILO'!V864,"")</f>
        <v>#REF!</v>
      </c>
      <c r="I858" t="e">
        <f>IF(LEN('10-12'!#REF!)&gt;0,'10-12'!#REF!,"")</f>
        <v>#REF!</v>
      </c>
    </row>
    <row r="859" spans="7:9" x14ac:dyDescent="0.25">
      <c r="G859" t="e">
        <f>+IF(LEN('OSNOVNA PLAČA'!#REF!)&gt;0,'LETNO OBVESTILO'!V865,"")</f>
        <v>#REF!</v>
      </c>
      <c r="I859" t="e">
        <f>IF(LEN('10-12'!#REF!)&gt;0,'10-12'!#REF!,"")</f>
        <v>#REF!</v>
      </c>
    </row>
    <row r="860" spans="7:9" x14ac:dyDescent="0.25">
      <c r="G860" t="e">
        <f>+IF(LEN('OSNOVNA PLAČA'!#REF!)&gt;0,'LETNO OBVESTILO'!V866,"")</f>
        <v>#REF!</v>
      </c>
      <c r="I860" t="e">
        <f>IF(LEN('10-12'!#REF!)&gt;0,'10-12'!#REF!,"")</f>
        <v>#REF!</v>
      </c>
    </row>
    <row r="861" spans="7:9" x14ac:dyDescent="0.25">
      <c r="G861" t="e">
        <f>+IF(LEN('OSNOVNA PLAČA'!#REF!)&gt;0,'LETNO OBVESTILO'!V867,"")</f>
        <v>#REF!</v>
      </c>
      <c r="I861" t="e">
        <f>IF(LEN('10-12'!#REF!)&gt;0,'10-12'!#REF!,"")</f>
        <v>#REF!</v>
      </c>
    </row>
    <row r="862" spans="7:9" x14ac:dyDescent="0.25">
      <c r="G862" t="e">
        <f>+IF(LEN('OSNOVNA PLAČA'!#REF!)&gt;0,'LETNO OBVESTILO'!V868,"")</f>
        <v>#REF!</v>
      </c>
      <c r="I862" t="e">
        <f>IF(LEN('10-12'!#REF!)&gt;0,'10-12'!#REF!,"")</f>
        <v>#REF!</v>
      </c>
    </row>
    <row r="863" spans="7:9" x14ac:dyDescent="0.25">
      <c r="G863" t="e">
        <f>+IF(LEN('OSNOVNA PLAČA'!#REF!)&gt;0,'LETNO OBVESTILO'!V869,"")</f>
        <v>#REF!</v>
      </c>
      <c r="I863" t="e">
        <f>IF(LEN('10-12'!#REF!)&gt;0,'10-12'!#REF!,"")</f>
        <v>#REF!</v>
      </c>
    </row>
    <row r="864" spans="7:9" x14ac:dyDescent="0.25">
      <c r="G864" t="e">
        <f>+IF(LEN('OSNOVNA PLAČA'!#REF!)&gt;0,'LETNO OBVESTILO'!V870,"")</f>
        <v>#REF!</v>
      </c>
      <c r="I864" t="e">
        <f>IF(LEN('10-12'!#REF!)&gt;0,'10-12'!#REF!,"")</f>
        <v>#REF!</v>
      </c>
    </row>
    <row r="865" spans="7:9" x14ac:dyDescent="0.25">
      <c r="G865" t="e">
        <f>+IF(LEN('OSNOVNA PLAČA'!#REF!)&gt;0,'LETNO OBVESTILO'!V871,"")</f>
        <v>#REF!</v>
      </c>
      <c r="I865" t="e">
        <f>IF(LEN('10-12'!#REF!)&gt;0,'10-12'!#REF!,"")</f>
        <v>#REF!</v>
      </c>
    </row>
    <row r="866" spans="7:9" x14ac:dyDescent="0.25">
      <c r="G866" t="e">
        <f>+IF(LEN('OSNOVNA PLAČA'!#REF!)&gt;0,'LETNO OBVESTILO'!V872,"")</f>
        <v>#REF!</v>
      </c>
      <c r="I866" t="e">
        <f>IF(LEN('10-12'!#REF!)&gt;0,'10-12'!#REF!,"")</f>
        <v>#REF!</v>
      </c>
    </row>
    <row r="867" spans="7:9" x14ac:dyDescent="0.25">
      <c r="G867" t="e">
        <f>+IF(LEN('OSNOVNA PLAČA'!#REF!)&gt;0,'LETNO OBVESTILO'!V873,"")</f>
        <v>#REF!</v>
      </c>
      <c r="I867" t="e">
        <f>IF(LEN('10-12'!#REF!)&gt;0,'10-12'!#REF!,"")</f>
        <v>#REF!</v>
      </c>
    </row>
    <row r="868" spans="7:9" x14ac:dyDescent="0.25">
      <c r="G868" t="e">
        <f>+IF(LEN('OSNOVNA PLAČA'!#REF!)&gt;0,'LETNO OBVESTILO'!V874,"")</f>
        <v>#REF!</v>
      </c>
      <c r="I868" t="e">
        <f>IF(LEN('10-12'!#REF!)&gt;0,'10-12'!#REF!,"")</f>
        <v>#REF!</v>
      </c>
    </row>
    <row r="869" spans="7:9" x14ac:dyDescent="0.25">
      <c r="G869" t="e">
        <f>+IF(LEN('OSNOVNA PLAČA'!#REF!)&gt;0,'LETNO OBVESTILO'!V875,"")</f>
        <v>#REF!</v>
      </c>
      <c r="I869" t="e">
        <f>IF(LEN('10-12'!#REF!)&gt;0,'10-12'!#REF!,"")</f>
        <v>#REF!</v>
      </c>
    </row>
    <row r="870" spans="7:9" x14ac:dyDescent="0.25">
      <c r="G870" t="e">
        <f>+IF(LEN('OSNOVNA PLAČA'!#REF!)&gt;0,'LETNO OBVESTILO'!V876,"")</f>
        <v>#REF!</v>
      </c>
      <c r="I870" t="e">
        <f>IF(LEN('10-12'!#REF!)&gt;0,'10-12'!#REF!,"")</f>
        <v>#REF!</v>
      </c>
    </row>
    <row r="871" spans="7:9" x14ac:dyDescent="0.25">
      <c r="G871" t="e">
        <f>+IF(LEN('OSNOVNA PLAČA'!#REF!)&gt;0,'LETNO OBVESTILO'!V877,"")</f>
        <v>#REF!</v>
      </c>
      <c r="I871" t="e">
        <f>IF(LEN('10-12'!#REF!)&gt;0,'10-12'!#REF!,"")</f>
        <v>#REF!</v>
      </c>
    </row>
    <row r="872" spans="7:9" x14ac:dyDescent="0.25">
      <c r="G872" t="e">
        <f>+IF(LEN('OSNOVNA PLAČA'!#REF!)&gt;0,'LETNO OBVESTILO'!V878,"")</f>
        <v>#REF!</v>
      </c>
      <c r="I872" t="e">
        <f>IF(LEN('10-12'!#REF!)&gt;0,'10-12'!#REF!,"")</f>
        <v>#REF!</v>
      </c>
    </row>
    <row r="873" spans="7:9" x14ac:dyDescent="0.25">
      <c r="G873" t="e">
        <f>+IF(LEN('OSNOVNA PLAČA'!#REF!)&gt;0,'LETNO OBVESTILO'!V879,"")</f>
        <v>#REF!</v>
      </c>
      <c r="I873" t="e">
        <f>IF(LEN('10-12'!#REF!)&gt;0,'10-12'!#REF!,"")</f>
        <v>#REF!</v>
      </c>
    </row>
    <row r="874" spans="7:9" x14ac:dyDescent="0.25">
      <c r="G874" t="e">
        <f>+IF(LEN('OSNOVNA PLAČA'!#REF!)&gt;0,'LETNO OBVESTILO'!V880,"")</f>
        <v>#REF!</v>
      </c>
      <c r="I874" t="e">
        <f>IF(LEN('10-12'!#REF!)&gt;0,'10-12'!#REF!,"")</f>
        <v>#REF!</v>
      </c>
    </row>
    <row r="875" spans="7:9" x14ac:dyDescent="0.25">
      <c r="G875" t="e">
        <f>+IF(LEN('OSNOVNA PLAČA'!#REF!)&gt;0,'LETNO OBVESTILO'!V881,"")</f>
        <v>#REF!</v>
      </c>
      <c r="I875" t="e">
        <f>IF(LEN('10-12'!#REF!)&gt;0,'10-12'!#REF!,"")</f>
        <v>#REF!</v>
      </c>
    </row>
    <row r="876" spans="7:9" x14ac:dyDescent="0.25">
      <c r="G876" t="e">
        <f>+IF(LEN('OSNOVNA PLAČA'!#REF!)&gt;0,'LETNO OBVESTILO'!V882,"")</f>
        <v>#REF!</v>
      </c>
      <c r="I876" t="e">
        <f>IF(LEN('10-12'!#REF!)&gt;0,'10-12'!#REF!,"")</f>
        <v>#REF!</v>
      </c>
    </row>
    <row r="877" spans="7:9" x14ac:dyDescent="0.25">
      <c r="G877" t="e">
        <f>+IF(LEN('OSNOVNA PLAČA'!#REF!)&gt;0,'LETNO OBVESTILO'!V883,"")</f>
        <v>#REF!</v>
      </c>
      <c r="I877" t="e">
        <f>IF(LEN('10-12'!#REF!)&gt;0,'10-12'!#REF!,"")</f>
        <v>#REF!</v>
      </c>
    </row>
    <row r="878" spans="7:9" x14ac:dyDescent="0.25">
      <c r="G878" t="e">
        <f>+IF(LEN('OSNOVNA PLAČA'!#REF!)&gt;0,'LETNO OBVESTILO'!V884,"")</f>
        <v>#REF!</v>
      </c>
      <c r="I878" t="e">
        <f>IF(LEN('10-12'!#REF!)&gt;0,'10-12'!#REF!,"")</f>
        <v>#REF!</v>
      </c>
    </row>
    <row r="879" spans="7:9" x14ac:dyDescent="0.25">
      <c r="G879" t="e">
        <f>+IF(LEN('OSNOVNA PLAČA'!#REF!)&gt;0,'LETNO OBVESTILO'!V885,"")</f>
        <v>#REF!</v>
      </c>
      <c r="I879" t="e">
        <f>IF(LEN('10-12'!#REF!)&gt;0,'10-12'!#REF!,"")</f>
        <v>#REF!</v>
      </c>
    </row>
    <row r="880" spans="7:9" x14ac:dyDescent="0.25">
      <c r="G880" t="e">
        <f>+IF(LEN('OSNOVNA PLAČA'!#REF!)&gt;0,'LETNO OBVESTILO'!V886,"")</f>
        <v>#REF!</v>
      </c>
      <c r="I880" t="e">
        <f>IF(LEN('10-12'!#REF!)&gt;0,'10-12'!#REF!,"")</f>
        <v>#REF!</v>
      </c>
    </row>
    <row r="881" spans="7:9" x14ac:dyDescent="0.25">
      <c r="G881" t="e">
        <f>+IF(LEN('OSNOVNA PLAČA'!#REF!)&gt;0,'LETNO OBVESTILO'!V887,"")</f>
        <v>#REF!</v>
      </c>
      <c r="I881" t="e">
        <f>IF(LEN('10-12'!#REF!)&gt;0,'10-12'!#REF!,"")</f>
        <v>#REF!</v>
      </c>
    </row>
    <row r="882" spans="7:9" x14ac:dyDescent="0.25">
      <c r="G882" t="e">
        <f>+IF(LEN('OSNOVNA PLAČA'!#REF!)&gt;0,'LETNO OBVESTILO'!V888,"")</f>
        <v>#REF!</v>
      </c>
      <c r="I882" t="e">
        <f>IF(LEN('10-12'!#REF!)&gt;0,'10-12'!#REF!,"")</f>
        <v>#REF!</v>
      </c>
    </row>
    <row r="883" spans="7:9" x14ac:dyDescent="0.25">
      <c r="G883" t="e">
        <f>+IF(LEN('OSNOVNA PLAČA'!#REF!)&gt;0,'LETNO OBVESTILO'!V889,"")</f>
        <v>#REF!</v>
      </c>
      <c r="I883" t="e">
        <f>IF(LEN('10-12'!#REF!)&gt;0,'10-12'!#REF!,"")</f>
        <v>#REF!</v>
      </c>
    </row>
    <row r="884" spans="7:9" x14ac:dyDescent="0.25">
      <c r="G884" t="e">
        <f>+IF(LEN('OSNOVNA PLAČA'!#REF!)&gt;0,'LETNO OBVESTILO'!V890,"")</f>
        <v>#REF!</v>
      </c>
      <c r="I884" t="e">
        <f>IF(LEN('10-12'!#REF!)&gt;0,'10-12'!#REF!,"")</f>
        <v>#REF!</v>
      </c>
    </row>
    <row r="885" spans="7:9" x14ac:dyDescent="0.25">
      <c r="G885" t="e">
        <f>+IF(LEN('OSNOVNA PLAČA'!#REF!)&gt;0,'LETNO OBVESTILO'!V891,"")</f>
        <v>#REF!</v>
      </c>
      <c r="I885" t="e">
        <f>IF(LEN('10-12'!#REF!)&gt;0,'10-12'!#REF!,"")</f>
        <v>#REF!</v>
      </c>
    </row>
    <row r="886" spans="7:9" x14ac:dyDescent="0.25">
      <c r="G886" t="e">
        <f>+IF(LEN('OSNOVNA PLAČA'!#REF!)&gt;0,'LETNO OBVESTILO'!V892,"")</f>
        <v>#REF!</v>
      </c>
      <c r="I886" t="e">
        <f>IF(LEN('10-12'!#REF!)&gt;0,'10-12'!#REF!,"")</f>
        <v>#REF!</v>
      </c>
    </row>
    <row r="887" spans="7:9" x14ac:dyDescent="0.25">
      <c r="G887" t="e">
        <f>+IF(LEN('OSNOVNA PLAČA'!#REF!)&gt;0,'LETNO OBVESTILO'!V893,"")</f>
        <v>#REF!</v>
      </c>
      <c r="I887" t="e">
        <f>IF(LEN('10-12'!#REF!)&gt;0,'10-12'!#REF!,"")</f>
        <v>#REF!</v>
      </c>
    </row>
    <row r="888" spans="7:9" x14ac:dyDescent="0.25">
      <c r="G888" t="e">
        <f>+IF(LEN('OSNOVNA PLAČA'!#REF!)&gt;0,'LETNO OBVESTILO'!V894,"")</f>
        <v>#REF!</v>
      </c>
      <c r="I888" t="e">
        <f>IF(LEN('10-12'!#REF!)&gt;0,'10-12'!#REF!,"")</f>
        <v>#REF!</v>
      </c>
    </row>
    <row r="889" spans="7:9" x14ac:dyDescent="0.25">
      <c r="G889" t="e">
        <f>+IF(LEN('OSNOVNA PLAČA'!#REF!)&gt;0,'LETNO OBVESTILO'!V895,"")</f>
        <v>#REF!</v>
      </c>
      <c r="I889" t="e">
        <f>IF(LEN('10-12'!#REF!)&gt;0,'10-12'!#REF!,"")</f>
        <v>#REF!</v>
      </c>
    </row>
    <row r="890" spans="7:9" x14ac:dyDescent="0.25">
      <c r="G890" t="e">
        <f>+IF(LEN('OSNOVNA PLAČA'!#REF!)&gt;0,'LETNO OBVESTILO'!V896,"")</f>
        <v>#REF!</v>
      </c>
      <c r="I890" t="e">
        <f>IF(LEN('10-12'!#REF!)&gt;0,'10-12'!#REF!,"")</f>
        <v>#REF!</v>
      </c>
    </row>
    <row r="891" spans="7:9" x14ac:dyDescent="0.25">
      <c r="G891" t="e">
        <f>+IF(LEN('OSNOVNA PLAČA'!#REF!)&gt;0,'LETNO OBVESTILO'!V897,"")</f>
        <v>#REF!</v>
      </c>
      <c r="I891" t="e">
        <f>IF(LEN('10-12'!#REF!)&gt;0,'10-12'!#REF!,"")</f>
        <v>#REF!</v>
      </c>
    </row>
    <row r="892" spans="7:9" x14ac:dyDescent="0.25">
      <c r="G892" t="e">
        <f>+IF(LEN('OSNOVNA PLAČA'!#REF!)&gt;0,'LETNO OBVESTILO'!V898,"")</f>
        <v>#REF!</v>
      </c>
      <c r="I892" t="e">
        <f>IF(LEN('10-12'!#REF!)&gt;0,'10-12'!#REF!,"")</f>
        <v>#REF!</v>
      </c>
    </row>
    <row r="893" spans="7:9" x14ac:dyDescent="0.25">
      <c r="G893" t="e">
        <f>+IF(LEN('OSNOVNA PLAČA'!#REF!)&gt;0,'LETNO OBVESTILO'!V899,"")</f>
        <v>#REF!</v>
      </c>
      <c r="I893" t="e">
        <f>IF(LEN('10-12'!#REF!)&gt;0,'10-12'!#REF!,"")</f>
        <v>#REF!</v>
      </c>
    </row>
    <row r="894" spans="7:9" x14ac:dyDescent="0.25">
      <c r="G894" t="e">
        <f>+IF(LEN('OSNOVNA PLAČA'!#REF!)&gt;0,'LETNO OBVESTILO'!V900,"")</f>
        <v>#REF!</v>
      </c>
      <c r="I894" t="e">
        <f>IF(LEN('10-12'!#REF!)&gt;0,'10-12'!#REF!,"")</f>
        <v>#REF!</v>
      </c>
    </row>
    <row r="895" spans="7:9" x14ac:dyDescent="0.25">
      <c r="G895" t="e">
        <f>+IF(LEN('OSNOVNA PLAČA'!#REF!)&gt;0,'LETNO OBVESTILO'!V901,"")</f>
        <v>#REF!</v>
      </c>
      <c r="I895" t="e">
        <f>IF(LEN('10-12'!#REF!)&gt;0,'10-12'!#REF!,"")</f>
        <v>#REF!</v>
      </c>
    </row>
    <row r="896" spans="7:9" x14ac:dyDescent="0.25">
      <c r="G896" t="e">
        <f>+IF(LEN('OSNOVNA PLAČA'!#REF!)&gt;0,'LETNO OBVESTILO'!V902,"")</f>
        <v>#REF!</v>
      </c>
      <c r="I896" t="e">
        <f>IF(LEN('10-12'!#REF!)&gt;0,'10-12'!#REF!,"")</f>
        <v>#REF!</v>
      </c>
    </row>
    <row r="897" spans="7:9" x14ac:dyDescent="0.25">
      <c r="G897" t="e">
        <f>+IF(LEN('OSNOVNA PLAČA'!#REF!)&gt;0,'LETNO OBVESTILO'!V903,"")</f>
        <v>#REF!</v>
      </c>
      <c r="I897" t="e">
        <f>IF(LEN('10-12'!#REF!)&gt;0,'10-12'!#REF!,"")</f>
        <v>#REF!</v>
      </c>
    </row>
    <row r="898" spans="7:9" x14ac:dyDescent="0.25">
      <c r="G898" t="e">
        <f>+IF(LEN('OSNOVNA PLAČA'!#REF!)&gt;0,'LETNO OBVESTILO'!V904,"")</f>
        <v>#REF!</v>
      </c>
      <c r="I898" t="e">
        <f>IF(LEN('10-12'!#REF!)&gt;0,'10-12'!#REF!,"")</f>
        <v>#REF!</v>
      </c>
    </row>
    <row r="899" spans="7:9" x14ac:dyDescent="0.25">
      <c r="G899" t="e">
        <f>+IF(LEN('OSNOVNA PLAČA'!#REF!)&gt;0,'LETNO OBVESTILO'!V905,"")</f>
        <v>#REF!</v>
      </c>
      <c r="I899" t="e">
        <f>IF(LEN('10-12'!#REF!)&gt;0,'10-12'!#REF!,"")</f>
        <v>#REF!</v>
      </c>
    </row>
    <row r="900" spans="7:9" x14ac:dyDescent="0.25">
      <c r="G900" t="e">
        <f>+IF(LEN('OSNOVNA PLAČA'!#REF!)&gt;0,'LETNO OBVESTILO'!V906,"")</f>
        <v>#REF!</v>
      </c>
      <c r="I900" t="e">
        <f>IF(LEN('10-12'!#REF!)&gt;0,'10-12'!#REF!,"")</f>
        <v>#REF!</v>
      </c>
    </row>
    <row r="901" spans="7:9" x14ac:dyDescent="0.25">
      <c r="G901" t="e">
        <f>+IF(LEN('OSNOVNA PLAČA'!#REF!)&gt;0,'LETNO OBVESTILO'!V907,"")</f>
        <v>#REF!</v>
      </c>
      <c r="I901" t="e">
        <f>IF(LEN('10-12'!#REF!)&gt;0,'10-12'!#REF!,"")</f>
        <v>#REF!</v>
      </c>
    </row>
    <row r="902" spans="7:9" x14ac:dyDescent="0.25">
      <c r="G902" t="e">
        <f>+IF(LEN('OSNOVNA PLAČA'!#REF!)&gt;0,'LETNO OBVESTILO'!V908,"")</f>
        <v>#REF!</v>
      </c>
      <c r="I902" t="e">
        <f>IF(LEN('10-12'!#REF!)&gt;0,'10-12'!#REF!,"")</f>
        <v>#REF!</v>
      </c>
    </row>
    <row r="903" spans="7:9" x14ac:dyDescent="0.25">
      <c r="G903" t="e">
        <f>+IF(LEN('OSNOVNA PLAČA'!#REF!)&gt;0,'LETNO OBVESTILO'!V909,"")</f>
        <v>#REF!</v>
      </c>
      <c r="I903" t="e">
        <f>IF(LEN('10-12'!#REF!)&gt;0,'10-12'!#REF!,"")</f>
        <v>#REF!</v>
      </c>
    </row>
    <row r="904" spans="7:9" x14ac:dyDescent="0.25">
      <c r="G904" t="e">
        <f>+IF(LEN('OSNOVNA PLAČA'!#REF!)&gt;0,'LETNO OBVESTILO'!V910,"")</f>
        <v>#REF!</v>
      </c>
      <c r="I904" t="e">
        <f>IF(LEN('10-12'!#REF!)&gt;0,'10-12'!#REF!,"")</f>
        <v>#REF!</v>
      </c>
    </row>
    <row r="905" spans="7:9" x14ac:dyDescent="0.25">
      <c r="G905" t="e">
        <f>+IF(LEN('OSNOVNA PLAČA'!#REF!)&gt;0,'LETNO OBVESTILO'!V911,"")</f>
        <v>#REF!</v>
      </c>
      <c r="I905" t="e">
        <f>IF(LEN('10-12'!#REF!)&gt;0,'10-12'!#REF!,"")</f>
        <v>#REF!</v>
      </c>
    </row>
    <row r="906" spans="7:9" x14ac:dyDescent="0.25">
      <c r="G906" t="e">
        <f>+IF(LEN('OSNOVNA PLAČA'!#REF!)&gt;0,'LETNO OBVESTILO'!V912,"")</f>
        <v>#REF!</v>
      </c>
      <c r="I906" t="e">
        <f>IF(LEN('10-12'!#REF!)&gt;0,'10-12'!#REF!,"")</f>
        <v>#REF!</v>
      </c>
    </row>
    <row r="907" spans="7:9" x14ac:dyDescent="0.25">
      <c r="G907" t="e">
        <f>+IF(LEN('OSNOVNA PLAČA'!#REF!)&gt;0,'LETNO OBVESTILO'!V913,"")</f>
        <v>#REF!</v>
      </c>
      <c r="I907" t="e">
        <f>IF(LEN('10-12'!#REF!)&gt;0,'10-12'!#REF!,"")</f>
        <v>#REF!</v>
      </c>
    </row>
    <row r="908" spans="7:9" x14ac:dyDescent="0.25">
      <c r="G908" t="e">
        <f>+IF(LEN('OSNOVNA PLAČA'!#REF!)&gt;0,'LETNO OBVESTILO'!V914,"")</f>
        <v>#REF!</v>
      </c>
      <c r="I908" t="e">
        <f>IF(LEN('10-12'!#REF!)&gt;0,'10-12'!#REF!,"")</f>
        <v>#REF!</v>
      </c>
    </row>
    <row r="909" spans="7:9" x14ac:dyDescent="0.25">
      <c r="G909" t="e">
        <f>+IF(LEN('OSNOVNA PLAČA'!#REF!)&gt;0,'LETNO OBVESTILO'!V915,"")</f>
        <v>#REF!</v>
      </c>
      <c r="I909" t="e">
        <f>IF(LEN('10-12'!#REF!)&gt;0,'10-12'!#REF!,"")</f>
        <v>#REF!</v>
      </c>
    </row>
    <row r="910" spans="7:9" x14ac:dyDescent="0.25">
      <c r="G910" t="e">
        <f>+IF(LEN('OSNOVNA PLAČA'!#REF!)&gt;0,'LETNO OBVESTILO'!V916,"")</f>
        <v>#REF!</v>
      </c>
      <c r="I910" t="e">
        <f>IF(LEN('10-12'!#REF!)&gt;0,'10-12'!#REF!,"")</f>
        <v>#REF!</v>
      </c>
    </row>
    <row r="911" spans="7:9" x14ac:dyDescent="0.25">
      <c r="G911" t="e">
        <f>+IF(LEN('OSNOVNA PLAČA'!#REF!)&gt;0,'LETNO OBVESTILO'!V917,"")</f>
        <v>#REF!</v>
      </c>
      <c r="I911" t="e">
        <f>IF(LEN('10-12'!#REF!)&gt;0,'10-12'!#REF!,"")</f>
        <v>#REF!</v>
      </c>
    </row>
    <row r="912" spans="7:9" x14ac:dyDescent="0.25">
      <c r="G912" t="e">
        <f>+IF(LEN('OSNOVNA PLAČA'!#REF!)&gt;0,'LETNO OBVESTILO'!V918,"")</f>
        <v>#REF!</v>
      </c>
      <c r="I912" t="e">
        <f>IF(LEN('10-12'!#REF!)&gt;0,'10-12'!#REF!,"")</f>
        <v>#REF!</v>
      </c>
    </row>
    <row r="913" spans="7:9" x14ac:dyDescent="0.25">
      <c r="G913" t="e">
        <f>+IF(LEN('OSNOVNA PLAČA'!#REF!)&gt;0,'LETNO OBVESTILO'!V919,"")</f>
        <v>#REF!</v>
      </c>
      <c r="I913" t="e">
        <f>IF(LEN('10-12'!#REF!)&gt;0,'10-12'!#REF!,"")</f>
        <v>#REF!</v>
      </c>
    </row>
    <row r="914" spans="7:9" x14ac:dyDescent="0.25">
      <c r="G914" t="e">
        <f>+IF(LEN('OSNOVNA PLAČA'!#REF!)&gt;0,'LETNO OBVESTILO'!V920,"")</f>
        <v>#REF!</v>
      </c>
      <c r="I914" t="e">
        <f>IF(LEN('10-12'!#REF!)&gt;0,'10-12'!#REF!,"")</f>
        <v>#REF!</v>
      </c>
    </row>
    <row r="915" spans="7:9" x14ac:dyDescent="0.25">
      <c r="G915" t="e">
        <f>+IF(LEN('OSNOVNA PLAČA'!#REF!)&gt;0,'LETNO OBVESTILO'!V921,"")</f>
        <v>#REF!</v>
      </c>
      <c r="I915" t="e">
        <f>IF(LEN('10-12'!#REF!)&gt;0,'10-12'!#REF!,"")</f>
        <v>#REF!</v>
      </c>
    </row>
    <row r="916" spans="7:9" x14ac:dyDescent="0.25">
      <c r="G916" t="e">
        <f>+IF(LEN('OSNOVNA PLAČA'!#REF!)&gt;0,'LETNO OBVESTILO'!V922,"")</f>
        <v>#REF!</v>
      </c>
      <c r="I916" t="e">
        <f>IF(LEN('10-12'!#REF!)&gt;0,'10-12'!#REF!,"")</f>
        <v>#REF!</v>
      </c>
    </row>
    <row r="917" spans="7:9" x14ac:dyDescent="0.25">
      <c r="G917" t="e">
        <f>+IF(LEN('OSNOVNA PLAČA'!#REF!)&gt;0,'LETNO OBVESTILO'!V923,"")</f>
        <v>#REF!</v>
      </c>
      <c r="I917" t="e">
        <f>IF(LEN('10-12'!#REF!)&gt;0,'10-12'!#REF!,"")</f>
        <v>#REF!</v>
      </c>
    </row>
    <row r="918" spans="7:9" x14ac:dyDescent="0.25">
      <c r="G918" t="e">
        <f>+IF(LEN('OSNOVNA PLAČA'!#REF!)&gt;0,'LETNO OBVESTILO'!V924,"")</f>
        <v>#REF!</v>
      </c>
      <c r="I918" t="e">
        <f>IF(LEN('10-12'!#REF!)&gt;0,'10-12'!#REF!,"")</f>
        <v>#REF!</v>
      </c>
    </row>
    <row r="919" spans="7:9" x14ac:dyDescent="0.25">
      <c r="G919" t="e">
        <f>+IF(LEN('OSNOVNA PLAČA'!#REF!)&gt;0,'LETNO OBVESTILO'!V925,"")</f>
        <v>#REF!</v>
      </c>
      <c r="I919" t="e">
        <f>IF(LEN('10-12'!#REF!)&gt;0,'10-12'!#REF!,"")</f>
        <v>#REF!</v>
      </c>
    </row>
    <row r="920" spans="7:9" x14ac:dyDescent="0.25">
      <c r="G920" t="e">
        <f>+IF(LEN('OSNOVNA PLAČA'!#REF!)&gt;0,'LETNO OBVESTILO'!V926,"")</f>
        <v>#REF!</v>
      </c>
      <c r="I920" t="e">
        <f>IF(LEN('10-12'!#REF!)&gt;0,'10-12'!#REF!,"")</f>
        <v>#REF!</v>
      </c>
    </row>
    <row r="921" spans="7:9" x14ac:dyDescent="0.25">
      <c r="G921" t="e">
        <f>+IF(LEN('OSNOVNA PLAČA'!#REF!)&gt;0,'LETNO OBVESTILO'!V927,"")</f>
        <v>#REF!</v>
      </c>
      <c r="I921" t="e">
        <f>IF(LEN('10-12'!#REF!)&gt;0,'10-12'!#REF!,"")</f>
        <v>#REF!</v>
      </c>
    </row>
    <row r="922" spans="7:9" x14ac:dyDescent="0.25">
      <c r="G922" t="e">
        <f>+IF(LEN('OSNOVNA PLAČA'!#REF!)&gt;0,'LETNO OBVESTILO'!V928,"")</f>
        <v>#REF!</v>
      </c>
      <c r="I922" t="e">
        <f>IF(LEN('10-12'!#REF!)&gt;0,'10-12'!#REF!,"")</f>
        <v>#REF!</v>
      </c>
    </row>
    <row r="923" spans="7:9" x14ac:dyDescent="0.25">
      <c r="G923" t="e">
        <f>+IF(LEN('OSNOVNA PLAČA'!#REF!)&gt;0,'LETNO OBVESTILO'!V929,"")</f>
        <v>#REF!</v>
      </c>
      <c r="I923" t="e">
        <f>IF(LEN('10-12'!#REF!)&gt;0,'10-12'!#REF!,"")</f>
        <v>#REF!</v>
      </c>
    </row>
    <row r="924" spans="7:9" x14ac:dyDescent="0.25">
      <c r="G924" t="e">
        <f>+IF(LEN('OSNOVNA PLAČA'!#REF!)&gt;0,'LETNO OBVESTILO'!V930,"")</f>
        <v>#REF!</v>
      </c>
      <c r="I924" t="e">
        <f>IF(LEN('10-12'!#REF!)&gt;0,'10-12'!#REF!,"")</f>
        <v>#REF!</v>
      </c>
    </row>
    <row r="925" spans="7:9" x14ac:dyDescent="0.25">
      <c r="G925" t="e">
        <f>+IF(LEN('OSNOVNA PLAČA'!#REF!)&gt;0,'LETNO OBVESTILO'!V931,"")</f>
        <v>#REF!</v>
      </c>
      <c r="I925" t="e">
        <f>IF(LEN('10-12'!#REF!)&gt;0,'10-12'!#REF!,"")</f>
        <v>#REF!</v>
      </c>
    </row>
    <row r="926" spans="7:9" x14ac:dyDescent="0.25">
      <c r="G926" t="e">
        <f>+IF(LEN('OSNOVNA PLAČA'!#REF!)&gt;0,'LETNO OBVESTILO'!V932,"")</f>
        <v>#REF!</v>
      </c>
      <c r="I926" t="e">
        <f>IF(LEN('10-12'!#REF!)&gt;0,'10-12'!#REF!,"")</f>
        <v>#REF!</v>
      </c>
    </row>
    <row r="927" spans="7:9" x14ac:dyDescent="0.25">
      <c r="G927" t="e">
        <f>+IF(LEN('OSNOVNA PLAČA'!#REF!)&gt;0,'LETNO OBVESTILO'!V933,"")</f>
        <v>#REF!</v>
      </c>
      <c r="I927" t="e">
        <f>IF(LEN('10-12'!#REF!)&gt;0,'10-12'!#REF!,"")</f>
        <v>#REF!</v>
      </c>
    </row>
    <row r="928" spans="7:9" x14ac:dyDescent="0.25">
      <c r="G928" t="e">
        <f>+IF(LEN('OSNOVNA PLAČA'!#REF!)&gt;0,'LETNO OBVESTILO'!V934,"")</f>
        <v>#REF!</v>
      </c>
      <c r="I928" t="e">
        <f>IF(LEN('10-12'!#REF!)&gt;0,'10-12'!#REF!,"")</f>
        <v>#REF!</v>
      </c>
    </row>
    <row r="929" spans="7:9" x14ac:dyDescent="0.25">
      <c r="G929" t="e">
        <f>+IF(LEN('OSNOVNA PLAČA'!#REF!)&gt;0,'LETNO OBVESTILO'!V935,"")</f>
        <v>#REF!</v>
      </c>
      <c r="I929" t="e">
        <f>IF(LEN('10-12'!#REF!)&gt;0,'10-12'!#REF!,"")</f>
        <v>#REF!</v>
      </c>
    </row>
    <row r="930" spans="7:9" x14ac:dyDescent="0.25">
      <c r="G930" t="e">
        <f>+IF(LEN('OSNOVNA PLAČA'!#REF!)&gt;0,'LETNO OBVESTILO'!V936,"")</f>
        <v>#REF!</v>
      </c>
      <c r="I930" t="e">
        <f>IF(LEN('10-12'!#REF!)&gt;0,'10-12'!#REF!,"")</f>
        <v>#REF!</v>
      </c>
    </row>
    <row r="931" spans="7:9" x14ac:dyDescent="0.25">
      <c r="G931" t="e">
        <f>+IF(LEN('OSNOVNA PLAČA'!#REF!)&gt;0,'LETNO OBVESTILO'!V937,"")</f>
        <v>#REF!</v>
      </c>
      <c r="I931" t="e">
        <f>IF(LEN('10-12'!#REF!)&gt;0,'10-12'!#REF!,"")</f>
        <v>#REF!</v>
      </c>
    </row>
    <row r="932" spans="7:9" x14ac:dyDescent="0.25">
      <c r="G932" t="e">
        <f>+IF(LEN('OSNOVNA PLAČA'!#REF!)&gt;0,'LETNO OBVESTILO'!V938,"")</f>
        <v>#REF!</v>
      </c>
      <c r="I932" t="e">
        <f>IF(LEN('10-12'!#REF!)&gt;0,'10-12'!#REF!,"")</f>
        <v>#REF!</v>
      </c>
    </row>
    <row r="933" spans="7:9" x14ac:dyDescent="0.25">
      <c r="G933" t="e">
        <f>+IF(LEN('OSNOVNA PLAČA'!#REF!)&gt;0,'LETNO OBVESTILO'!V939,"")</f>
        <v>#REF!</v>
      </c>
      <c r="I933" t="e">
        <f>IF(LEN('10-12'!#REF!)&gt;0,'10-12'!#REF!,"")</f>
        <v>#REF!</v>
      </c>
    </row>
    <row r="934" spans="7:9" x14ac:dyDescent="0.25">
      <c r="G934" t="e">
        <f>+IF(LEN('OSNOVNA PLAČA'!#REF!)&gt;0,'LETNO OBVESTILO'!V940,"")</f>
        <v>#REF!</v>
      </c>
      <c r="I934" t="e">
        <f>IF(LEN('10-12'!#REF!)&gt;0,'10-12'!#REF!,"")</f>
        <v>#REF!</v>
      </c>
    </row>
    <row r="935" spans="7:9" x14ac:dyDescent="0.25">
      <c r="G935" t="e">
        <f>+IF(LEN('OSNOVNA PLAČA'!#REF!)&gt;0,'LETNO OBVESTILO'!V941,"")</f>
        <v>#REF!</v>
      </c>
      <c r="I935" t="e">
        <f>IF(LEN('10-12'!#REF!)&gt;0,'10-12'!#REF!,"")</f>
        <v>#REF!</v>
      </c>
    </row>
    <row r="936" spans="7:9" x14ac:dyDescent="0.25">
      <c r="G936" t="e">
        <f>+IF(LEN('OSNOVNA PLAČA'!#REF!)&gt;0,'LETNO OBVESTILO'!V942,"")</f>
        <v>#REF!</v>
      </c>
      <c r="I936" t="e">
        <f>IF(LEN('10-12'!#REF!)&gt;0,'10-12'!#REF!,"")</f>
        <v>#REF!</v>
      </c>
    </row>
    <row r="937" spans="7:9" x14ac:dyDescent="0.25">
      <c r="G937" t="e">
        <f>+IF(LEN('OSNOVNA PLAČA'!#REF!)&gt;0,'LETNO OBVESTILO'!V943,"")</f>
        <v>#REF!</v>
      </c>
      <c r="I937" t="e">
        <f>IF(LEN('10-12'!#REF!)&gt;0,'10-12'!#REF!,"")</f>
        <v>#REF!</v>
      </c>
    </row>
    <row r="938" spans="7:9" x14ac:dyDescent="0.25">
      <c r="G938" t="e">
        <f>+IF(LEN('OSNOVNA PLAČA'!#REF!)&gt;0,'LETNO OBVESTILO'!V944,"")</f>
        <v>#REF!</v>
      </c>
      <c r="I938" t="e">
        <f>IF(LEN('10-12'!#REF!)&gt;0,'10-12'!#REF!,"")</f>
        <v>#REF!</v>
      </c>
    </row>
    <row r="939" spans="7:9" x14ac:dyDescent="0.25">
      <c r="G939" t="e">
        <f>+IF(LEN('OSNOVNA PLAČA'!#REF!)&gt;0,'LETNO OBVESTILO'!V945,"")</f>
        <v>#REF!</v>
      </c>
      <c r="I939" t="e">
        <f>IF(LEN('10-12'!#REF!)&gt;0,'10-12'!#REF!,"")</f>
        <v>#REF!</v>
      </c>
    </row>
    <row r="940" spans="7:9" x14ac:dyDescent="0.25">
      <c r="G940" t="e">
        <f>+IF(LEN('OSNOVNA PLAČA'!#REF!)&gt;0,'LETNO OBVESTILO'!V946,"")</f>
        <v>#REF!</v>
      </c>
      <c r="I940" t="e">
        <f>IF(LEN('10-12'!#REF!)&gt;0,'10-12'!#REF!,"")</f>
        <v>#REF!</v>
      </c>
    </row>
    <row r="941" spans="7:9" x14ac:dyDescent="0.25">
      <c r="G941" t="e">
        <f>+IF(LEN('OSNOVNA PLAČA'!#REF!)&gt;0,'LETNO OBVESTILO'!V947,"")</f>
        <v>#REF!</v>
      </c>
      <c r="I941" t="e">
        <f>IF(LEN('10-12'!#REF!)&gt;0,'10-12'!#REF!,"")</f>
        <v>#REF!</v>
      </c>
    </row>
    <row r="942" spans="7:9" x14ac:dyDescent="0.25">
      <c r="G942" t="e">
        <f>+IF(LEN('OSNOVNA PLAČA'!#REF!)&gt;0,'LETNO OBVESTILO'!V948,"")</f>
        <v>#REF!</v>
      </c>
      <c r="I942" t="e">
        <f>IF(LEN('10-12'!#REF!)&gt;0,'10-12'!#REF!,"")</f>
        <v>#REF!</v>
      </c>
    </row>
    <row r="943" spans="7:9" x14ac:dyDescent="0.25">
      <c r="G943" t="e">
        <f>+IF(LEN('OSNOVNA PLAČA'!#REF!)&gt;0,'LETNO OBVESTILO'!V949,"")</f>
        <v>#REF!</v>
      </c>
      <c r="I943" t="e">
        <f>IF(LEN('10-12'!#REF!)&gt;0,'10-12'!#REF!,"")</f>
        <v>#REF!</v>
      </c>
    </row>
    <row r="944" spans="7:9" x14ac:dyDescent="0.25">
      <c r="G944" t="e">
        <f>+IF(LEN('OSNOVNA PLAČA'!#REF!)&gt;0,'LETNO OBVESTILO'!V950,"")</f>
        <v>#REF!</v>
      </c>
      <c r="I944" t="e">
        <f>IF(LEN('10-12'!#REF!)&gt;0,'10-12'!#REF!,"")</f>
        <v>#REF!</v>
      </c>
    </row>
    <row r="945" spans="7:9" x14ac:dyDescent="0.25">
      <c r="G945" t="e">
        <f>+IF(LEN('OSNOVNA PLAČA'!#REF!)&gt;0,'LETNO OBVESTILO'!V951,"")</f>
        <v>#REF!</v>
      </c>
      <c r="I945" t="e">
        <f>IF(LEN('10-12'!#REF!)&gt;0,'10-12'!#REF!,"")</f>
        <v>#REF!</v>
      </c>
    </row>
    <row r="946" spans="7:9" x14ac:dyDescent="0.25">
      <c r="G946" t="e">
        <f>+IF(LEN('OSNOVNA PLAČA'!#REF!)&gt;0,'LETNO OBVESTILO'!V952,"")</f>
        <v>#REF!</v>
      </c>
      <c r="I946" t="e">
        <f>IF(LEN('10-12'!#REF!)&gt;0,'10-12'!#REF!,"")</f>
        <v>#REF!</v>
      </c>
    </row>
    <row r="947" spans="7:9" x14ac:dyDescent="0.25">
      <c r="G947" t="e">
        <f>+IF(LEN('OSNOVNA PLAČA'!#REF!)&gt;0,'LETNO OBVESTILO'!V953,"")</f>
        <v>#REF!</v>
      </c>
      <c r="I947" t="e">
        <f>IF(LEN('10-12'!#REF!)&gt;0,'10-12'!#REF!,"")</f>
        <v>#REF!</v>
      </c>
    </row>
    <row r="948" spans="7:9" x14ac:dyDescent="0.25">
      <c r="G948" t="e">
        <f>+IF(LEN('OSNOVNA PLAČA'!#REF!)&gt;0,'LETNO OBVESTILO'!V954,"")</f>
        <v>#REF!</v>
      </c>
      <c r="I948" t="e">
        <f>IF(LEN('10-12'!#REF!)&gt;0,'10-12'!#REF!,"")</f>
        <v>#REF!</v>
      </c>
    </row>
    <row r="949" spans="7:9" x14ac:dyDescent="0.25">
      <c r="G949" t="e">
        <f>+IF(LEN('OSNOVNA PLAČA'!#REF!)&gt;0,'LETNO OBVESTILO'!V955,"")</f>
        <v>#REF!</v>
      </c>
      <c r="I949" t="e">
        <f>IF(LEN('10-12'!#REF!)&gt;0,'10-12'!#REF!,"")</f>
        <v>#REF!</v>
      </c>
    </row>
    <row r="950" spans="7:9" x14ac:dyDescent="0.25">
      <c r="G950" t="e">
        <f>+IF(LEN('OSNOVNA PLAČA'!#REF!)&gt;0,'LETNO OBVESTILO'!V956,"")</f>
        <v>#REF!</v>
      </c>
      <c r="I950" t="e">
        <f>IF(LEN('10-12'!#REF!)&gt;0,'10-12'!#REF!,"")</f>
        <v>#REF!</v>
      </c>
    </row>
    <row r="951" spans="7:9" x14ac:dyDescent="0.25">
      <c r="G951" t="e">
        <f>+IF(LEN('OSNOVNA PLAČA'!#REF!)&gt;0,'LETNO OBVESTILO'!V957,"")</f>
        <v>#REF!</v>
      </c>
      <c r="I951" t="e">
        <f>IF(LEN('10-12'!#REF!)&gt;0,'10-12'!#REF!,"")</f>
        <v>#REF!</v>
      </c>
    </row>
    <row r="952" spans="7:9" x14ac:dyDescent="0.25">
      <c r="G952" t="e">
        <f>+IF(LEN('OSNOVNA PLAČA'!#REF!)&gt;0,'LETNO OBVESTILO'!V958,"")</f>
        <v>#REF!</v>
      </c>
      <c r="I952" t="e">
        <f>IF(LEN('10-12'!#REF!)&gt;0,'10-12'!#REF!,"")</f>
        <v>#REF!</v>
      </c>
    </row>
    <row r="953" spans="7:9" x14ac:dyDescent="0.25">
      <c r="G953" t="e">
        <f>+IF(LEN('OSNOVNA PLAČA'!#REF!)&gt;0,'LETNO OBVESTILO'!V959,"")</f>
        <v>#REF!</v>
      </c>
      <c r="I953" t="e">
        <f>IF(LEN('10-12'!#REF!)&gt;0,'10-12'!#REF!,"")</f>
        <v>#REF!</v>
      </c>
    </row>
    <row r="954" spans="7:9" x14ac:dyDescent="0.25">
      <c r="G954" t="e">
        <f>+IF(LEN('OSNOVNA PLAČA'!#REF!)&gt;0,'LETNO OBVESTILO'!V960,"")</f>
        <v>#REF!</v>
      </c>
      <c r="I954" t="e">
        <f>IF(LEN('10-12'!#REF!)&gt;0,'10-12'!#REF!,"")</f>
        <v>#REF!</v>
      </c>
    </row>
    <row r="955" spans="7:9" x14ac:dyDescent="0.25">
      <c r="G955" t="e">
        <f>+IF(LEN('OSNOVNA PLAČA'!#REF!)&gt;0,'LETNO OBVESTILO'!V961,"")</f>
        <v>#REF!</v>
      </c>
      <c r="I955" t="e">
        <f>IF(LEN('10-12'!#REF!)&gt;0,'10-12'!#REF!,"")</f>
        <v>#REF!</v>
      </c>
    </row>
    <row r="956" spans="7:9" x14ac:dyDescent="0.25">
      <c r="G956" t="e">
        <f>+IF(LEN('OSNOVNA PLAČA'!#REF!)&gt;0,'LETNO OBVESTILO'!V962,"")</f>
        <v>#REF!</v>
      </c>
      <c r="I956" t="e">
        <f>IF(LEN('10-12'!#REF!)&gt;0,'10-12'!#REF!,"")</f>
        <v>#REF!</v>
      </c>
    </row>
    <row r="957" spans="7:9" x14ac:dyDescent="0.25">
      <c r="G957" t="e">
        <f>+IF(LEN('OSNOVNA PLAČA'!#REF!)&gt;0,'LETNO OBVESTILO'!V963,"")</f>
        <v>#REF!</v>
      </c>
      <c r="I957" t="e">
        <f>IF(LEN('10-12'!#REF!)&gt;0,'10-12'!#REF!,"")</f>
        <v>#REF!</v>
      </c>
    </row>
    <row r="958" spans="7:9" x14ac:dyDescent="0.25">
      <c r="G958" t="e">
        <f>+IF(LEN('OSNOVNA PLAČA'!#REF!)&gt;0,'LETNO OBVESTILO'!V964,"")</f>
        <v>#REF!</v>
      </c>
      <c r="I958" t="e">
        <f>IF(LEN('10-12'!#REF!)&gt;0,'10-12'!#REF!,"")</f>
        <v>#REF!</v>
      </c>
    </row>
    <row r="959" spans="7:9" x14ac:dyDescent="0.25">
      <c r="G959" t="e">
        <f>+IF(LEN('OSNOVNA PLAČA'!#REF!)&gt;0,'LETNO OBVESTILO'!V965,"")</f>
        <v>#REF!</v>
      </c>
      <c r="I959" t="e">
        <f>IF(LEN('10-12'!#REF!)&gt;0,'10-12'!#REF!,"")</f>
        <v>#REF!</v>
      </c>
    </row>
    <row r="960" spans="7:9" x14ac:dyDescent="0.25">
      <c r="G960" t="e">
        <f>+IF(LEN('OSNOVNA PLAČA'!#REF!)&gt;0,'LETNO OBVESTILO'!V966,"")</f>
        <v>#REF!</v>
      </c>
      <c r="I960" t="e">
        <f>IF(LEN('10-12'!#REF!)&gt;0,'10-12'!#REF!,"")</f>
        <v>#REF!</v>
      </c>
    </row>
    <row r="961" spans="7:9" x14ac:dyDescent="0.25">
      <c r="G961" t="e">
        <f>+IF(LEN('OSNOVNA PLAČA'!#REF!)&gt;0,'LETNO OBVESTILO'!V967,"")</f>
        <v>#REF!</v>
      </c>
      <c r="I961" t="e">
        <f>IF(LEN('10-12'!#REF!)&gt;0,'10-12'!#REF!,"")</f>
        <v>#REF!</v>
      </c>
    </row>
    <row r="962" spans="7:9" x14ac:dyDescent="0.25">
      <c r="G962" t="e">
        <f>+IF(LEN('OSNOVNA PLAČA'!#REF!)&gt;0,'LETNO OBVESTILO'!V968,"")</f>
        <v>#REF!</v>
      </c>
      <c r="I962" t="e">
        <f>IF(LEN('10-12'!#REF!)&gt;0,'10-12'!#REF!,"")</f>
        <v>#REF!</v>
      </c>
    </row>
    <row r="963" spans="7:9" x14ac:dyDescent="0.25">
      <c r="G963" t="e">
        <f>+IF(LEN('OSNOVNA PLAČA'!#REF!)&gt;0,'LETNO OBVESTILO'!V969,"")</f>
        <v>#REF!</v>
      </c>
      <c r="I963" t="e">
        <f>IF(LEN('10-12'!#REF!)&gt;0,'10-12'!#REF!,"")</f>
        <v>#REF!</v>
      </c>
    </row>
    <row r="964" spans="7:9" x14ac:dyDescent="0.25">
      <c r="G964" t="e">
        <f>+IF(LEN('OSNOVNA PLAČA'!#REF!)&gt;0,'LETNO OBVESTILO'!V970,"")</f>
        <v>#REF!</v>
      </c>
      <c r="I964" t="e">
        <f>IF(LEN('10-12'!#REF!)&gt;0,'10-12'!#REF!,"")</f>
        <v>#REF!</v>
      </c>
    </row>
    <row r="965" spans="7:9" x14ac:dyDescent="0.25">
      <c r="G965" t="e">
        <f>+IF(LEN('OSNOVNA PLAČA'!#REF!)&gt;0,'LETNO OBVESTILO'!V971,"")</f>
        <v>#REF!</v>
      </c>
      <c r="I965" t="e">
        <f>IF(LEN('10-12'!#REF!)&gt;0,'10-12'!#REF!,"")</f>
        <v>#REF!</v>
      </c>
    </row>
    <row r="966" spans="7:9" x14ac:dyDescent="0.25">
      <c r="G966" t="e">
        <f>+IF(LEN('OSNOVNA PLAČA'!#REF!)&gt;0,'LETNO OBVESTILO'!V972,"")</f>
        <v>#REF!</v>
      </c>
      <c r="I966" t="e">
        <f>IF(LEN('10-12'!#REF!)&gt;0,'10-12'!#REF!,"")</f>
        <v>#REF!</v>
      </c>
    </row>
    <row r="967" spans="7:9" x14ac:dyDescent="0.25">
      <c r="G967" t="e">
        <f>+IF(LEN('OSNOVNA PLAČA'!#REF!)&gt;0,'LETNO OBVESTILO'!V973,"")</f>
        <v>#REF!</v>
      </c>
      <c r="I967" t="e">
        <f>IF(LEN('10-12'!#REF!)&gt;0,'10-12'!#REF!,"")</f>
        <v>#REF!</v>
      </c>
    </row>
    <row r="968" spans="7:9" x14ac:dyDescent="0.25">
      <c r="G968" t="e">
        <f>+IF(LEN('OSNOVNA PLAČA'!#REF!)&gt;0,'LETNO OBVESTILO'!V974,"")</f>
        <v>#REF!</v>
      </c>
      <c r="I968" t="e">
        <f>IF(LEN('10-12'!#REF!)&gt;0,'10-12'!#REF!,"")</f>
        <v>#REF!</v>
      </c>
    </row>
    <row r="969" spans="7:9" x14ac:dyDescent="0.25">
      <c r="G969" t="e">
        <f>+IF(LEN('OSNOVNA PLAČA'!#REF!)&gt;0,'LETNO OBVESTILO'!V975,"")</f>
        <v>#REF!</v>
      </c>
      <c r="I969" t="e">
        <f>IF(LEN('10-12'!#REF!)&gt;0,'10-12'!#REF!,"")</f>
        <v>#REF!</v>
      </c>
    </row>
    <row r="970" spans="7:9" x14ac:dyDescent="0.25">
      <c r="G970" t="e">
        <f>+IF(LEN('OSNOVNA PLAČA'!#REF!)&gt;0,'LETNO OBVESTILO'!V976,"")</f>
        <v>#REF!</v>
      </c>
      <c r="I970" t="e">
        <f>IF(LEN('10-12'!#REF!)&gt;0,'10-12'!#REF!,"")</f>
        <v>#REF!</v>
      </c>
    </row>
    <row r="971" spans="7:9" x14ac:dyDescent="0.25">
      <c r="G971" t="e">
        <f>+IF(LEN('OSNOVNA PLAČA'!#REF!)&gt;0,'LETNO OBVESTILO'!V977,"")</f>
        <v>#REF!</v>
      </c>
      <c r="I971" t="e">
        <f>IF(LEN('10-12'!#REF!)&gt;0,'10-12'!#REF!,"")</f>
        <v>#REF!</v>
      </c>
    </row>
    <row r="972" spans="7:9" x14ac:dyDescent="0.25">
      <c r="G972" t="e">
        <f>+IF(LEN('OSNOVNA PLAČA'!#REF!)&gt;0,'LETNO OBVESTILO'!V978,"")</f>
        <v>#REF!</v>
      </c>
      <c r="I972" t="e">
        <f>IF(LEN('10-12'!#REF!)&gt;0,'10-12'!#REF!,"")</f>
        <v>#REF!</v>
      </c>
    </row>
    <row r="973" spans="7:9" x14ac:dyDescent="0.25">
      <c r="G973" t="e">
        <f>+IF(LEN('OSNOVNA PLAČA'!#REF!)&gt;0,'LETNO OBVESTILO'!V979,"")</f>
        <v>#REF!</v>
      </c>
      <c r="I973" t="e">
        <f>IF(LEN('10-12'!#REF!)&gt;0,'10-12'!#REF!,"")</f>
        <v>#REF!</v>
      </c>
    </row>
    <row r="974" spans="7:9" x14ac:dyDescent="0.25">
      <c r="G974" t="e">
        <f>+IF(LEN('OSNOVNA PLAČA'!#REF!)&gt;0,'LETNO OBVESTILO'!V980,"")</f>
        <v>#REF!</v>
      </c>
      <c r="I974" t="e">
        <f>IF(LEN('10-12'!#REF!)&gt;0,'10-12'!#REF!,"")</f>
        <v>#REF!</v>
      </c>
    </row>
    <row r="975" spans="7:9" x14ac:dyDescent="0.25">
      <c r="G975" t="e">
        <f>+IF(LEN('OSNOVNA PLAČA'!#REF!)&gt;0,'LETNO OBVESTILO'!V981,"")</f>
        <v>#REF!</v>
      </c>
      <c r="I975" t="e">
        <f>IF(LEN('10-12'!#REF!)&gt;0,'10-12'!#REF!,"")</f>
        <v>#REF!</v>
      </c>
    </row>
    <row r="976" spans="7:9" x14ac:dyDescent="0.25">
      <c r="G976" t="e">
        <f>+IF(LEN('OSNOVNA PLAČA'!#REF!)&gt;0,'LETNO OBVESTILO'!V982,"")</f>
        <v>#REF!</v>
      </c>
      <c r="I976" t="e">
        <f>IF(LEN('10-12'!#REF!)&gt;0,'10-12'!#REF!,"")</f>
        <v>#REF!</v>
      </c>
    </row>
    <row r="977" spans="7:9" x14ac:dyDescent="0.25">
      <c r="G977" t="e">
        <f>+IF(LEN('OSNOVNA PLAČA'!#REF!)&gt;0,'LETNO OBVESTILO'!V983,"")</f>
        <v>#REF!</v>
      </c>
      <c r="I977" t="e">
        <f>IF(LEN('10-12'!#REF!)&gt;0,'10-12'!#REF!,"")</f>
        <v>#REF!</v>
      </c>
    </row>
    <row r="978" spans="7:9" x14ac:dyDescent="0.25">
      <c r="G978" t="e">
        <f>+IF(LEN('OSNOVNA PLAČA'!#REF!)&gt;0,'LETNO OBVESTILO'!V984,"")</f>
        <v>#REF!</v>
      </c>
      <c r="I978" t="e">
        <f>IF(LEN('10-12'!#REF!)&gt;0,'10-12'!#REF!,"")</f>
        <v>#REF!</v>
      </c>
    </row>
    <row r="979" spans="7:9" x14ac:dyDescent="0.25">
      <c r="G979" t="e">
        <f>+IF(LEN('OSNOVNA PLAČA'!#REF!)&gt;0,'LETNO OBVESTILO'!V985,"")</f>
        <v>#REF!</v>
      </c>
      <c r="I979" t="e">
        <f>IF(LEN('10-12'!#REF!)&gt;0,'10-12'!#REF!,"")</f>
        <v>#REF!</v>
      </c>
    </row>
    <row r="980" spans="7:9" x14ac:dyDescent="0.25">
      <c r="G980" t="e">
        <f>+IF(LEN('OSNOVNA PLAČA'!#REF!)&gt;0,'LETNO OBVESTILO'!V986,"")</f>
        <v>#REF!</v>
      </c>
      <c r="I980" t="e">
        <f>IF(LEN('10-12'!#REF!)&gt;0,'10-12'!#REF!,"")</f>
        <v>#REF!</v>
      </c>
    </row>
    <row r="981" spans="7:9" x14ac:dyDescent="0.25">
      <c r="G981" t="e">
        <f>+IF(LEN('OSNOVNA PLAČA'!#REF!)&gt;0,'LETNO OBVESTILO'!V987,"")</f>
        <v>#REF!</v>
      </c>
      <c r="I981" t="e">
        <f>IF(LEN('10-12'!#REF!)&gt;0,'10-12'!#REF!,"")</f>
        <v>#REF!</v>
      </c>
    </row>
    <row r="982" spans="7:9" x14ac:dyDescent="0.25">
      <c r="G982" t="e">
        <f>+IF(LEN('OSNOVNA PLAČA'!#REF!)&gt;0,'LETNO OBVESTILO'!V988,"")</f>
        <v>#REF!</v>
      </c>
      <c r="I982" t="e">
        <f>IF(LEN('10-12'!#REF!)&gt;0,'10-12'!#REF!,"")</f>
        <v>#REF!</v>
      </c>
    </row>
    <row r="983" spans="7:9" x14ac:dyDescent="0.25">
      <c r="G983" t="e">
        <f>+IF(LEN('OSNOVNA PLAČA'!#REF!)&gt;0,'LETNO OBVESTILO'!V989,"")</f>
        <v>#REF!</v>
      </c>
      <c r="I983" t="e">
        <f>IF(LEN('10-12'!#REF!)&gt;0,'10-12'!#REF!,"")</f>
        <v>#REF!</v>
      </c>
    </row>
    <row r="984" spans="7:9" x14ac:dyDescent="0.25">
      <c r="G984" t="e">
        <f>+IF(LEN('OSNOVNA PLAČA'!#REF!)&gt;0,'LETNO OBVESTILO'!V990,"")</f>
        <v>#REF!</v>
      </c>
      <c r="I984" t="e">
        <f>IF(LEN('10-12'!#REF!)&gt;0,'10-12'!#REF!,"")</f>
        <v>#REF!</v>
      </c>
    </row>
    <row r="985" spans="7:9" x14ac:dyDescent="0.25">
      <c r="G985" t="e">
        <f>+IF(LEN('OSNOVNA PLAČA'!#REF!)&gt;0,'LETNO OBVESTILO'!V991,"")</f>
        <v>#REF!</v>
      </c>
      <c r="I985" t="e">
        <f>IF(LEN('10-12'!#REF!)&gt;0,'10-12'!#REF!,"")</f>
        <v>#REF!</v>
      </c>
    </row>
    <row r="986" spans="7:9" x14ac:dyDescent="0.25">
      <c r="G986" t="e">
        <f>+IF(LEN('OSNOVNA PLAČA'!#REF!)&gt;0,'LETNO OBVESTILO'!V992,"")</f>
        <v>#REF!</v>
      </c>
      <c r="I986" t="e">
        <f>IF(LEN('10-12'!#REF!)&gt;0,'10-12'!#REF!,"")</f>
        <v>#REF!</v>
      </c>
    </row>
    <row r="987" spans="7:9" x14ac:dyDescent="0.25">
      <c r="G987" t="e">
        <f>+IF(LEN('OSNOVNA PLAČA'!#REF!)&gt;0,'LETNO OBVESTILO'!V993,"")</f>
        <v>#REF!</v>
      </c>
      <c r="I987" t="e">
        <f>IF(LEN('10-12'!#REF!)&gt;0,'10-12'!#REF!,"")</f>
        <v>#REF!</v>
      </c>
    </row>
    <row r="988" spans="7:9" x14ac:dyDescent="0.25">
      <c r="G988" t="e">
        <f>+IF(LEN('OSNOVNA PLAČA'!#REF!)&gt;0,'LETNO OBVESTILO'!V994,"")</f>
        <v>#REF!</v>
      </c>
      <c r="I988" t="e">
        <f>IF(LEN('10-12'!#REF!)&gt;0,'10-12'!#REF!,"")</f>
        <v>#REF!</v>
      </c>
    </row>
    <row r="989" spans="7:9" x14ac:dyDescent="0.25">
      <c r="G989" t="e">
        <f>+IF(LEN('OSNOVNA PLAČA'!#REF!)&gt;0,'LETNO OBVESTILO'!V995,"")</f>
        <v>#REF!</v>
      </c>
      <c r="I989" t="e">
        <f>IF(LEN('10-12'!#REF!)&gt;0,'10-12'!#REF!,"")</f>
        <v>#REF!</v>
      </c>
    </row>
    <row r="990" spans="7:9" x14ac:dyDescent="0.25">
      <c r="G990" t="e">
        <f>+IF(LEN('OSNOVNA PLAČA'!#REF!)&gt;0,'LETNO OBVESTILO'!V996,"")</f>
        <v>#REF!</v>
      </c>
      <c r="I990" t="e">
        <f>IF(LEN('10-12'!#REF!)&gt;0,'10-12'!#REF!,"")</f>
        <v>#REF!</v>
      </c>
    </row>
    <row r="991" spans="7:9" x14ac:dyDescent="0.25">
      <c r="G991" t="e">
        <f>+IF(LEN('OSNOVNA PLAČA'!#REF!)&gt;0,'LETNO OBVESTILO'!V997,"")</f>
        <v>#REF!</v>
      </c>
      <c r="I991" t="e">
        <f>IF(LEN('10-12'!#REF!)&gt;0,'10-12'!#REF!,"")</f>
        <v>#REF!</v>
      </c>
    </row>
    <row r="992" spans="7:9" x14ac:dyDescent="0.25">
      <c r="G992" t="e">
        <f>+IF(LEN('OSNOVNA PLAČA'!#REF!)&gt;0,'LETNO OBVESTILO'!V998,"")</f>
        <v>#REF!</v>
      </c>
      <c r="I992" t="e">
        <f>IF(LEN('10-12'!#REF!)&gt;0,'10-12'!#REF!,"")</f>
        <v>#REF!</v>
      </c>
    </row>
    <row r="993" spans="7:9" x14ac:dyDescent="0.25">
      <c r="G993" t="e">
        <f>+IF(LEN('OSNOVNA PLAČA'!#REF!)&gt;0,'LETNO OBVESTILO'!V999,"")</f>
        <v>#REF!</v>
      </c>
      <c r="I993" t="e">
        <f>IF(LEN('10-12'!#REF!)&gt;0,'10-12'!#REF!,"")</f>
        <v>#REF!</v>
      </c>
    </row>
    <row r="994" spans="7:9" x14ac:dyDescent="0.25">
      <c r="G994" t="e">
        <f>+IF(LEN('OSNOVNA PLAČA'!#REF!)&gt;0,'LETNO OBVESTILO'!V1000,"")</f>
        <v>#REF!</v>
      </c>
      <c r="I994" t="e">
        <f>IF(LEN('10-12'!#REF!)&gt;0,'10-12'!#REF!,"")</f>
        <v>#REF!</v>
      </c>
    </row>
    <row r="995" spans="7:9" x14ac:dyDescent="0.25">
      <c r="G995" t="e">
        <f>+IF(LEN('OSNOVNA PLAČA'!#REF!)&gt;0,'LETNO OBVESTILO'!V1001,"")</f>
        <v>#REF!</v>
      </c>
      <c r="I995" t="e">
        <f>IF(LEN('10-12'!#REF!)&gt;0,'10-12'!#REF!,"")</f>
        <v>#REF!</v>
      </c>
    </row>
    <row r="996" spans="7:9" x14ac:dyDescent="0.25">
      <c r="G996" t="e">
        <f>+IF(LEN('OSNOVNA PLAČA'!#REF!)&gt;0,'LETNO OBVESTILO'!V1002,"")</f>
        <v>#REF!</v>
      </c>
      <c r="I996" t="e">
        <f>IF(LEN('10-12'!#REF!)&gt;0,'10-12'!#REF!,"")</f>
        <v>#REF!</v>
      </c>
    </row>
    <row r="997" spans="7:9" x14ac:dyDescent="0.25">
      <c r="G997" t="e">
        <f>+IF(LEN('OSNOVNA PLAČA'!#REF!)&gt;0,'LETNO OBVESTILO'!V1003,"")</f>
        <v>#REF!</v>
      </c>
      <c r="I997" t="e">
        <f>IF(LEN('10-12'!#REF!)&gt;0,'10-12'!#REF!,"")</f>
        <v>#REF!</v>
      </c>
    </row>
    <row r="998" spans="7:9" x14ac:dyDescent="0.25">
      <c r="G998" t="e">
        <f>+IF(LEN('OSNOVNA PLAČA'!#REF!)&gt;0,'LETNO OBVESTILO'!V1004,"")</f>
        <v>#REF!</v>
      </c>
      <c r="I998" t="e">
        <f>IF(LEN('10-12'!#REF!)&gt;0,'10-12'!#REF!,"")</f>
        <v>#REF!</v>
      </c>
    </row>
    <row r="999" spans="7:9" x14ac:dyDescent="0.25">
      <c r="G999" t="e">
        <f>+IF(LEN('OSNOVNA PLAČA'!#REF!)&gt;0,'LETNO OBVESTILO'!V1005,"")</f>
        <v>#REF!</v>
      </c>
      <c r="I999" t="e">
        <f>IF(LEN('10-12'!#REF!)&gt;0,'10-12'!#REF!,"")</f>
        <v>#REF!</v>
      </c>
    </row>
    <row r="1000" spans="7:9" x14ac:dyDescent="0.25">
      <c r="G1000" t="e">
        <f>+IF(LEN('OSNOVNA PLAČA'!#REF!)&gt;0,'LETNO OBVESTILO'!V1006,"")</f>
        <v>#REF!</v>
      </c>
      <c r="I1000" t="e">
        <f>IF(LEN('10-12'!#REF!)&gt;0,'10-12'!#REF!,"")</f>
        <v>#REF!</v>
      </c>
    </row>
    <row r="1001" spans="7:9" x14ac:dyDescent="0.25">
      <c r="G1001" t="e">
        <f>+IF(LEN('OSNOVNA PLAČA'!#REF!)&gt;0,'LETNO OBVESTILO'!V1007,"")</f>
        <v>#REF!</v>
      </c>
      <c r="I1001" t="e">
        <f>IF(LEN('10-12'!#REF!)&gt;0,'10-12'!#REF!,"")</f>
        <v>#REF!</v>
      </c>
    </row>
    <row r="1002" spans="7:9" x14ac:dyDescent="0.25">
      <c r="G1002" t="e">
        <f>+IF(LEN('OSNOVNA PLAČA'!#REF!)&gt;0,'LETNO OBVESTILO'!V1008,"")</f>
        <v>#REF!</v>
      </c>
      <c r="I1002" t="e">
        <f>IF(LEN('10-12'!#REF!)&gt;0,'10-12'!#REF!,"")</f>
        <v>#REF!</v>
      </c>
    </row>
    <row r="1003" spans="7:9" x14ac:dyDescent="0.25">
      <c r="G1003" t="e">
        <f>+IF(LEN('OSNOVNA PLAČA'!#REF!)&gt;0,'LETNO OBVESTILO'!V1009,"")</f>
        <v>#REF!</v>
      </c>
      <c r="I1003" t="e">
        <f>IF(LEN('10-12'!#REF!)&gt;0,'10-12'!#REF!,"")</f>
        <v>#REF!</v>
      </c>
    </row>
    <row r="1004" spans="7:9" x14ac:dyDescent="0.25">
      <c r="G1004" t="e">
        <f>+IF(LEN('OSNOVNA PLAČA'!#REF!)&gt;0,'LETNO OBVESTILO'!V1010,"")</f>
        <v>#REF!</v>
      </c>
      <c r="I1004" t="e">
        <f>IF(LEN('10-12'!#REF!)&gt;0,'10-12'!#REF!,"")</f>
        <v>#REF!</v>
      </c>
    </row>
    <row r="1005" spans="7:9" x14ac:dyDescent="0.25">
      <c r="G1005" t="e">
        <f>+IF(LEN('OSNOVNA PLAČA'!#REF!)&gt;0,'LETNO OBVESTILO'!V1011,"")</f>
        <v>#REF!</v>
      </c>
      <c r="I1005" t="e">
        <f>IF(LEN('10-12'!#REF!)&gt;0,'10-12'!#REF!,"")</f>
        <v>#REF!</v>
      </c>
    </row>
    <row r="1006" spans="7:9" x14ac:dyDescent="0.25">
      <c r="G1006" t="e">
        <f>+IF(LEN('OSNOVNA PLAČA'!#REF!)&gt;0,'LETNO OBVESTILO'!V1012,"")</f>
        <v>#REF!</v>
      </c>
      <c r="I1006" t="e">
        <f>IF(LEN('10-12'!#REF!)&gt;0,'10-12'!#REF!,"")</f>
        <v>#REF!</v>
      </c>
    </row>
    <row r="1007" spans="7:9" x14ac:dyDescent="0.25">
      <c r="G1007" t="e">
        <f>+IF(LEN('OSNOVNA PLAČA'!#REF!)&gt;0,'LETNO OBVESTILO'!V1013,"")</f>
        <v>#REF!</v>
      </c>
      <c r="I1007" t="e">
        <f>IF(LEN('10-12'!#REF!)&gt;0,'10-12'!#REF!,"")</f>
        <v>#REF!</v>
      </c>
    </row>
    <row r="1008" spans="7:9" x14ac:dyDescent="0.25">
      <c r="G1008" t="e">
        <f>+IF(LEN('OSNOVNA PLAČA'!#REF!)&gt;0,'LETNO OBVESTILO'!V1014,"")</f>
        <v>#REF!</v>
      </c>
      <c r="I1008" t="e">
        <f>IF(LEN('10-12'!#REF!)&gt;0,'10-12'!#REF!,"")</f>
        <v>#REF!</v>
      </c>
    </row>
    <row r="1009" spans="7:9" x14ac:dyDescent="0.25">
      <c r="G1009" t="e">
        <f>+IF(LEN('OSNOVNA PLAČA'!#REF!)&gt;0,'LETNO OBVESTILO'!V1015,"")</f>
        <v>#REF!</v>
      </c>
      <c r="I1009" t="e">
        <f>IF(LEN('10-12'!#REF!)&gt;0,'10-12'!#REF!,"")</f>
        <v>#REF!</v>
      </c>
    </row>
  </sheetData>
  <mergeCells count="502"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752"/>
  <sheetViews>
    <sheetView showGridLines="0" showRowColHeaders="0" showZeros="0" zoomScale="95" workbookViewId="0">
      <selection activeCell="A260" sqref="A260:XFD1009"/>
    </sheetView>
  </sheetViews>
  <sheetFormatPr defaultColWidth="9.109375" defaultRowHeight="13.2" x14ac:dyDescent="0.25"/>
  <cols>
    <col min="1" max="1" width="18.109375" style="6" customWidth="1"/>
    <col min="2" max="2" width="54.88671875" style="6" customWidth="1"/>
    <col min="3" max="3" width="17.6640625" style="6" customWidth="1"/>
    <col min="4" max="4" width="17.6640625" style="8" customWidth="1"/>
    <col min="5" max="16" width="12.6640625" style="8" customWidth="1"/>
    <col min="17" max="26" width="9.109375" style="32"/>
    <col min="27" max="16384" width="9.109375" style="6"/>
  </cols>
  <sheetData>
    <row r="1" spans="1:48" ht="15.6" x14ac:dyDescent="0.25">
      <c r="A1" s="32"/>
      <c r="B1" s="44" t="str">
        <f>+'OSNOVNA PLAČA'!B1</f>
        <v>Priloga 2: trimesečno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6" x14ac:dyDescent="0.25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5">
      <c r="A3" s="32"/>
      <c r="B3" s="153" t="s">
        <v>7</v>
      </c>
      <c r="C3" s="260" t="str">
        <f>+IF(LEN('OSNOVNA PLAČA'!D3)&gt;0,'OSNOVNA PLAČA'!D3,"")</f>
        <v xml:space="preserve">šifra </v>
      </c>
      <c r="D3" s="260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5">
      <c r="A4" s="32"/>
      <c r="B4" s="153" t="s">
        <v>8</v>
      </c>
      <c r="C4" s="261" t="str">
        <f>+IF(LEN('OSNOVNA PLAČA'!D4)&gt;0,'OSNOVNA PLAČA'!D4,"")</f>
        <v xml:space="preserve">enota </v>
      </c>
      <c r="D4" s="261"/>
      <c r="E4" s="261" t="str">
        <f>+IF(LEN('OSNOVNA PLAČA'!F4)&gt;0,'OSNOVNA PLAČA'!F4,"")</f>
        <v/>
      </c>
      <c r="F4" s="261"/>
      <c r="G4" s="261" t="str">
        <f>+IF(LEN('OSNOVNA PLAČA'!H4)&gt;0,'OSNOVNA PLAČA'!H4,"")</f>
        <v/>
      </c>
      <c r="H4" s="261"/>
      <c r="I4" s="261" t="str">
        <f>+IF(LEN('OSNOVNA PLAČA'!J4)&gt;0,'OSNOVNA PLAČA'!J4,"")</f>
        <v/>
      </c>
      <c r="J4" s="261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5">
      <c r="A5" s="32"/>
      <c r="B5" s="151" t="s">
        <v>59</v>
      </c>
      <c r="C5" s="262">
        <f>+IF(LEN('OSNOVNA PLAČA'!D5)&gt;0,'OSNOVNA PLAČA'!D5,"")</f>
        <v>2024</v>
      </c>
      <c r="D5" s="263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5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5">
      <c r="A7" s="50"/>
      <c r="B7" s="259" t="s">
        <v>13</v>
      </c>
      <c r="C7" s="259"/>
      <c r="D7" s="259"/>
      <c r="E7" s="241" t="s">
        <v>111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8" thickBot="1" x14ac:dyDescent="0.3">
      <c r="A8" s="18" t="s">
        <v>379</v>
      </c>
      <c r="B8" s="150" t="s">
        <v>2</v>
      </c>
      <c r="C8" s="42" t="s">
        <v>11</v>
      </c>
      <c r="D8" s="43" t="s">
        <v>12</v>
      </c>
      <c r="E8" s="21" t="s">
        <v>383</v>
      </c>
      <c r="F8" s="21" t="s">
        <v>384</v>
      </c>
      <c r="G8" s="21" t="s">
        <v>385</v>
      </c>
      <c r="H8" s="21" t="s">
        <v>386</v>
      </c>
      <c r="I8" s="22" t="s">
        <v>387</v>
      </c>
      <c r="J8" s="21" t="s">
        <v>388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8" thickTop="1" x14ac:dyDescent="0.25">
      <c r="A9" s="49"/>
      <c r="B9" s="149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5">
      <c r="A10" s="51">
        <f>'OSNOVNA PLAČA'!A10</f>
        <v>1</v>
      </c>
      <c r="B10" s="157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5">
      <c r="A11" s="51">
        <f>'OSNOVNA PLAČA'!A11</f>
        <v>2</v>
      </c>
      <c r="B11" s="157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5">
      <c r="A12" s="51">
        <f>'OSNOVNA PLAČA'!A12</f>
        <v>3</v>
      </c>
      <c r="B12" s="157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5">
      <c r="A13" s="51">
        <f>'OSNOVNA PLAČA'!A13</f>
        <v>4</v>
      </c>
      <c r="B13" s="157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5">
      <c r="A14" s="51">
        <f>'OSNOVNA PLAČA'!A14</f>
        <v>5</v>
      </c>
      <c r="B14" s="157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5">
      <c r="A15" s="51">
        <f>'OSNOVNA PLAČA'!A15</f>
        <v>6</v>
      </c>
      <c r="B15" s="157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5">
      <c r="A16" s="51">
        <f>'OSNOVNA PLAČA'!A16</f>
        <v>7</v>
      </c>
      <c r="B16" s="157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5">
      <c r="A17" s="51">
        <f>'OSNOVNA PLAČA'!A17</f>
        <v>8</v>
      </c>
      <c r="B17" s="157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5">
      <c r="A18" s="51">
        <f>'OSNOVNA PLAČA'!A18</f>
        <v>9</v>
      </c>
      <c r="B18" s="157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5">
      <c r="A19" s="51">
        <f>'OSNOVNA PLAČA'!A19</f>
        <v>10</v>
      </c>
      <c r="B19" s="157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5">
      <c r="A20" s="51">
        <f>'OSNOVNA PLAČA'!A20</f>
        <v>11</v>
      </c>
      <c r="B20" s="157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5">
      <c r="A21" s="51">
        <f>'OSNOVNA PLAČA'!A21</f>
        <v>12</v>
      </c>
      <c r="B21" s="157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5">
      <c r="A22" s="51">
        <f>'OSNOVNA PLAČA'!A22</f>
        <v>13</v>
      </c>
      <c r="B22" s="157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5">
      <c r="A23" s="51">
        <f>'OSNOVNA PLAČA'!A23</f>
        <v>14</v>
      </c>
      <c r="B23" s="157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5">
      <c r="A24" s="51">
        <f>'OSNOVNA PLAČA'!A24</f>
        <v>15</v>
      </c>
      <c r="B24" s="157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5">
      <c r="A25" s="51">
        <f>'OSNOVNA PLAČA'!A25</f>
        <v>16</v>
      </c>
      <c r="B25" s="157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5">
      <c r="A26" s="51">
        <f>'OSNOVNA PLAČA'!A26</f>
        <v>17</v>
      </c>
      <c r="B26" s="157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5">
      <c r="A27" s="51">
        <f>'OSNOVNA PLAČA'!A27</f>
        <v>18</v>
      </c>
      <c r="B27" s="157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5">
      <c r="A28" s="51">
        <f>'OSNOVNA PLAČA'!A28</f>
        <v>19</v>
      </c>
      <c r="B28" s="157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5">
      <c r="A29" s="51">
        <f>'OSNOVNA PLAČA'!A29</f>
        <v>20</v>
      </c>
      <c r="B29" s="157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5">
      <c r="A30" s="51">
        <f>'OSNOVNA PLAČA'!A30</f>
        <v>21</v>
      </c>
      <c r="B30" s="157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5">
      <c r="A31" s="51">
        <f>'OSNOVNA PLAČA'!A31</f>
        <v>22</v>
      </c>
      <c r="B31" s="157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5">
      <c r="A32" s="51">
        <f>'OSNOVNA PLAČA'!A32</f>
        <v>23</v>
      </c>
      <c r="B32" s="157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5">
      <c r="A33" s="51">
        <f>'OSNOVNA PLAČA'!A33</f>
        <v>24</v>
      </c>
      <c r="B33" s="157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5">
      <c r="A34" s="51">
        <f>'OSNOVNA PLAČA'!A34</f>
        <v>25</v>
      </c>
      <c r="B34" s="157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5">
      <c r="A35" s="51">
        <f>'OSNOVNA PLAČA'!A35</f>
        <v>26</v>
      </c>
      <c r="B35" s="157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5">
      <c r="A36" s="51">
        <f>'OSNOVNA PLAČA'!A36</f>
        <v>27</v>
      </c>
      <c r="B36" s="157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5">
      <c r="A37" s="51">
        <f>'OSNOVNA PLAČA'!A37</f>
        <v>28</v>
      </c>
      <c r="B37" s="157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5">
      <c r="A38" s="51">
        <f>'OSNOVNA PLAČA'!A38</f>
        <v>29</v>
      </c>
      <c r="B38" s="157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5">
      <c r="A39" s="51">
        <f>'OSNOVNA PLAČA'!A39</f>
        <v>30</v>
      </c>
      <c r="B39" s="157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5">
      <c r="A40" s="51">
        <f>'OSNOVNA PLAČA'!A40</f>
        <v>31</v>
      </c>
      <c r="B40" s="157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5">
      <c r="A41" s="51">
        <f>'OSNOVNA PLAČA'!A41</f>
        <v>32</v>
      </c>
      <c r="B41" s="157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5">
      <c r="A42" s="51">
        <f>'OSNOVNA PLAČA'!A42</f>
        <v>33</v>
      </c>
      <c r="B42" s="157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5">
      <c r="A43" s="51">
        <f>'OSNOVNA PLAČA'!A43</f>
        <v>34</v>
      </c>
      <c r="B43" s="157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5">
      <c r="A44" s="51">
        <f>'OSNOVNA PLAČA'!A44</f>
        <v>35</v>
      </c>
      <c r="B44" s="157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5">
      <c r="A45" s="51">
        <f>'OSNOVNA PLAČA'!A45</f>
        <v>36</v>
      </c>
      <c r="B45" s="157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5">
      <c r="A46" s="51">
        <f>'OSNOVNA PLAČA'!A46</f>
        <v>37</v>
      </c>
      <c r="B46" s="157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5">
      <c r="A47" s="51">
        <f>'OSNOVNA PLAČA'!A47</f>
        <v>38</v>
      </c>
      <c r="B47" s="157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5">
      <c r="A48" s="51">
        <f>'OSNOVNA PLAČA'!A48</f>
        <v>39</v>
      </c>
      <c r="B48" s="157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5">
      <c r="A49" s="51">
        <f>'OSNOVNA PLAČA'!A49</f>
        <v>40</v>
      </c>
      <c r="B49" s="157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5">
      <c r="A50" s="51">
        <f>'OSNOVNA PLAČA'!A50</f>
        <v>41</v>
      </c>
      <c r="B50" s="157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5">
      <c r="A51" s="51">
        <f>'OSNOVNA PLAČA'!A51</f>
        <v>42</v>
      </c>
      <c r="B51" s="157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5">
      <c r="A52" s="51">
        <f>'OSNOVNA PLAČA'!A52</f>
        <v>43</v>
      </c>
      <c r="B52" s="157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5">
      <c r="A53" s="51">
        <f>'OSNOVNA PLAČA'!A53</f>
        <v>44</v>
      </c>
      <c r="B53" s="157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5">
      <c r="A54" s="51">
        <f>'OSNOVNA PLAČA'!A54</f>
        <v>45</v>
      </c>
      <c r="B54" s="157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5">
      <c r="A55" s="51">
        <f>'OSNOVNA PLAČA'!A55</f>
        <v>46</v>
      </c>
      <c r="B55" s="157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5">
      <c r="A56" s="51">
        <f>'OSNOVNA PLAČA'!A56</f>
        <v>47</v>
      </c>
      <c r="B56" s="157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5">
      <c r="A57" s="51">
        <f>'OSNOVNA PLAČA'!A57</f>
        <v>48</v>
      </c>
      <c r="B57" s="157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5">
      <c r="A58" s="51">
        <f>'OSNOVNA PLAČA'!A58</f>
        <v>49</v>
      </c>
      <c r="B58" s="157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5">
      <c r="A59" s="51">
        <f>'OSNOVNA PLAČA'!A59</f>
        <v>50</v>
      </c>
      <c r="B59" s="157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ht="28.5" customHeight="1" x14ac:dyDescent="0.25">
      <c r="A60" s="51">
        <f>'OSNOVNA PLAČA'!A60</f>
        <v>51</v>
      </c>
      <c r="B60" s="157" t="str">
        <f>+IF(LEN('OSNOVNA PLAČA'!B60)&gt;0,'OSNOVNA PLAČA'!B60,"")</f>
        <v>A51</v>
      </c>
      <c r="C60" s="52" t="str">
        <f>+IF(LEN('OSNOVNA PLAČA'!C60)&gt;0,'OSNOVNA PLAČA'!C60,"")</f>
        <v/>
      </c>
      <c r="D60" s="54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ht="28.5" customHeight="1" x14ac:dyDescent="0.25">
      <c r="A61" s="51">
        <f>'OSNOVNA PLAČA'!A61</f>
        <v>52</v>
      </c>
      <c r="B61" s="157" t="str">
        <f>+IF(LEN('OSNOVNA PLAČA'!B61)&gt;0,'OSNOVNA PLAČA'!B61,"")</f>
        <v>A52</v>
      </c>
      <c r="C61" s="52" t="str">
        <f>+IF(LEN('OSNOVNA PLAČA'!C61)&gt;0,'OSNOVNA PLAČA'!C61,"")</f>
        <v/>
      </c>
      <c r="D61" s="54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ht="28.5" customHeight="1" x14ac:dyDescent="0.25">
      <c r="A62" s="51">
        <f>'OSNOVNA PLAČA'!A62</f>
        <v>53</v>
      </c>
      <c r="B62" s="157" t="str">
        <f>+IF(LEN('OSNOVNA PLAČA'!B62)&gt;0,'OSNOVNA PLAČA'!B62,"")</f>
        <v>A53</v>
      </c>
      <c r="C62" s="52" t="str">
        <f>+IF(LEN('OSNOVNA PLAČA'!C62)&gt;0,'OSNOVNA PLAČA'!C62,"")</f>
        <v/>
      </c>
      <c r="D62" s="54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ht="28.5" customHeight="1" x14ac:dyDescent="0.25">
      <c r="A63" s="51">
        <f>'OSNOVNA PLAČA'!A63</f>
        <v>54</v>
      </c>
      <c r="B63" s="157" t="str">
        <f>+IF(LEN('OSNOVNA PLAČA'!B63)&gt;0,'OSNOVNA PLAČA'!B63,"")</f>
        <v>A54</v>
      </c>
      <c r="C63" s="52" t="str">
        <f>+IF(LEN('OSNOVNA PLAČA'!C63)&gt;0,'OSNOVNA PLAČA'!C63,"")</f>
        <v/>
      </c>
      <c r="D63" s="54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ht="28.5" customHeight="1" x14ac:dyDescent="0.25">
      <c r="A64" s="51">
        <f>'OSNOVNA PLAČA'!A64</f>
        <v>55</v>
      </c>
      <c r="B64" s="157" t="str">
        <f>+IF(LEN('OSNOVNA PLAČA'!B64)&gt;0,'OSNOVNA PLAČA'!B64,"")</f>
        <v>A55</v>
      </c>
      <c r="C64" s="52" t="str">
        <f>+IF(LEN('OSNOVNA PLAČA'!C64)&gt;0,'OSNOVNA PLAČA'!C64,"")</f>
        <v/>
      </c>
      <c r="D64" s="54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ht="28.5" customHeight="1" x14ac:dyDescent="0.25">
      <c r="A65" s="51">
        <f>'OSNOVNA PLAČA'!A65</f>
        <v>56</v>
      </c>
      <c r="B65" s="157" t="str">
        <f>+IF(LEN('OSNOVNA PLAČA'!B65)&gt;0,'OSNOVNA PLAČA'!B65,"")</f>
        <v>A56</v>
      </c>
      <c r="C65" s="52" t="str">
        <f>+IF(LEN('OSNOVNA PLAČA'!C65)&gt;0,'OSNOVNA PLAČA'!C65,"")</f>
        <v/>
      </c>
      <c r="D65" s="54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ht="28.5" customHeight="1" x14ac:dyDescent="0.25">
      <c r="A66" s="51">
        <f>'OSNOVNA PLAČA'!A66</f>
        <v>57</v>
      </c>
      <c r="B66" s="157" t="str">
        <f>+IF(LEN('OSNOVNA PLAČA'!B66)&gt;0,'OSNOVNA PLAČA'!B66,"")</f>
        <v>A57</v>
      </c>
      <c r="C66" s="52" t="str">
        <f>+IF(LEN('OSNOVNA PLAČA'!C66)&gt;0,'OSNOVNA PLAČA'!C66,"")</f>
        <v/>
      </c>
      <c r="D66" s="54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ht="28.5" customHeight="1" x14ac:dyDescent="0.25">
      <c r="A67" s="51">
        <f>'OSNOVNA PLAČA'!A67</f>
        <v>58</v>
      </c>
      <c r="B67" s="157" t="str">
        <f>+IF(LEN('OSNOVNA PLAČA'!B67)&gt;0,'OSNOVNA PLAČA'!B67,"")</f>
        <v>A58</v>
      </c>
      <c r="C67" s="52" t="str">
        <f>+IF(LEN('OSNOVNA PLAČA'!C67)&gt;0,'OSNOVNA PLAČA'!C67,"")</f>
        <v/>
      </c>
      <c r="D67" s="54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ht="28.5" customHeight="1" x14ac:dyDescent="0.25">
      <c r="A68" s="51">
        <f>'OSNOVNA PLAČA'!A68</f>
        <v>59</v>
      </c>
      <c r="B68" s="157" t="str">
        <f>+IF(LEN('OSNOVNA PLAČA'!B68)&gt;0,'OSNOVNA PLAČA'!B68,"")</f>
        <v>A59</v>
      </c>
      <c r="C68" s="52" t="str">
        <f>+IF(LEN('OSNOVNA PLAČA'!C68)&gt;0,'OSNOVNA PLAČA'!C68,"")</f>
        <v/>
      </c>
      <c r="D68" s="54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ht="28.5" customHeight="1" x14ac:dyDescent="0.25">
      <c r="A69" s="51">
        <f>'OSNOVNA PLAČA'!A69</f>
        <v>60</v>
      </c>
      <c r="B69" s="157" t="str">
        <f>+IF(LEN('OSNOVNA PLAČA'!B69)&gt;0,'OSNOVNA PLAČA'!B69,"")</f>
        <v>A60</v>
      </c>
      <c r="C69" s="52" t="str">
        <f>+IF(LEN('OSNOVNA PLAČA'!C69)&gt;0,'OSNOVNA PLAČA'!C69,"")</f>
        <v/>
      </c>
      <c r="D69" s="54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ht="28.5" customHeight="1" x14ac:dyDescent="0.25">
      <c r="A70" s="51">
        <f>'OSNOVNA PLAČA'!A70</f>
        <v>61</v>
      </c>
      <c r="B70" s="157" t="str">
        <f>+IF(LEN('OSNOVNA PLAČA'!B70)&gt;0,'OSNOVNA PLAČA'!B70,"")</f>
        <v>A61</v>
      </c>
      <c r="C70" s="52" t="str">
        <f>+IF(LEN('OSNOVNA PLAČA'!C70)&gt;0,'OSNOVNA PLAČA'!C70,"")</f>
        <v/>
      </c>
      <c r="D70" s="54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ht="28.5" customHeight="1" x14ac:dyDescent="0.25">
      <c r="A71" s="51">
        <f>'OSNOVNA PLAČA'!A71</f>
        <v>62</v>
      </c>
      <c r="B71" s="157" t="str">
        <f>+IF(LEN('OSNOVNA PLAČA'!B71)&gt;0,'OSNOVNA PLAČA'!B71,"")</f>
        <v>A62</v>
      </c>
      <c r="C71" s="52" t="str">
        <f>+IF(LEN('OSNOVNA PLAČA'!C71)&gt;0,'OSNOVNA PLAČA'!C71,"")</f>
        <v/>
      </c>
      <c r="D71" s="54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ht="28.5" customHeight="1" x14ac:dyDescent="0.25">
      <c r="A72" s="51">
        <f>'OSNOVNA PLAČA'!A72</f>
        <v>63</v>
      </c>
      <c r="B72" s="157" t="str">
        <f>+IF(LEN('OSNOVNA PLAČA'!B72)&gt;0,'OSNOVNA PLAČA'!B72,"")</f>
        <v>A63</v>
      </c>
      <c r="C72" s="52" t="str">
        <f>+IF(LEN('OSNOVNA PLAČA'!C72)&gt;0,'OSNOVNA PLAČA'!C72,"")</f>
        <v/>
      </c>
      <c r="D72" s="54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ht="28.5" customHeight="1" x14ac:dyDescent="0.25">
      <c r="A73" s="51">
        <f>'OSNOVNA PLAČA'!A73</f>
        <v>64</v>
      </c>
      <c r="B73" s="157" t="str">
        <f>+IF(LEN('OSNOVNA PLAČA'!B73)&gt;0,'OSNOVNA PLAČA'!B73,"")</f>
        <v>A64</v>
      </c>
      <c r="C73" s="52" t="str">
        <f>+IF(LEN('OSNOVNA PLAČA'!C73)&gt;0,'OSNOVNA PLAČA'!C73,"")</f>
        <v/>
      </c>
      <c r="D73" s="54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ht="28.5" customHeight="1" x14ac:dyDescent="0.25">
      <c r="A74" s="51">
        <f>'OSNOVNA PLAČA'!A74</f>
        <v>65</v>
      </c>
      <c r="B74" s="157" t="str">
        <f>+IF(LEN('OSNOVNA PLAČA'!B74)&gt;0,'OSNOVNA PLAČA'!B74,"")</f>
        <v>A65</v>
      </c>
      <c r="C74" s="52" t="str">
        <f>+IF(LEN('OSNOVNA PLAČA'!C74)&gt;0,'OSNOVNA PLAČA'!C74,"")</f>
        <v/>
      </c>
      <c r="D74" s="54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ht="28.5" customHeight="1" x14ac:dyDescent="0.25">
      <c r="A75" s="51">
        <f>'OSNOVNA PLAČA'!A75</f>
        <v>66</v>
      </c>
      <c r="B75" s="157" t="str">
        <f>+IF(LEN('OSNOVNA PLAČA'!B75)&gt;0,'OSNOVNA PLAČA'!B75,"")</f>
        <v>A66</v>
      </c>
      <c r="C75" s="52" t="str">
        <f>+IF(LEN('OSNOVNA PLAČA'!C75)&gt;0,'OSNOVNA PLAČA'!C75,"")</f>
        <v/>
      </c>
      <c r="D75" s="54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ht="28.5" customHeight="1" x14ac:dyDescent="0.25">
      <c r="A76" s="51">
        <f>'OSNOVNA PLAČA'!A76</f>
        <v>67</v>
      </c>
      <c r="B76" s="157" t="str">
        <f>+IF(LEN('OSNOVNA PLAČA'!B76)&gt;0,'OSNOVNA PLAČA'!B76,"")</f>
        <v>A67</v>
      </c>
      <c r="C76" s="52" t="str">
        <f>+IF(LEN('OSNOVNA PLAČA'!C76)&gt;0,'OSNOVNA PLAČA'!C76,"")</f>
        <v/>
      </c>
      <c r="D76" s="54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ht="28.5" customHeight="1" x14ac:dyDescent="0.25">
      <c r="A77" s="51">
        <f>'OSNOVNA PLAČA'!A77</f>
        <v>68</v>
      </c>
      <c r="B77" s="157" t="str">
        <f>+IF(LEN('OSNOVNA PLAČA'!B77)&gt;0,'OSNOVNA PLAČA'!B77,"")</f>
        <v>A68</v>
      </c>
      <c r="C77" s="52" t="str">
        <f>+IF(LEN('OSNOVNA PLAČA'!C77)&gt;0,'OSNOVNA PLAČA'!C77,"")</f>
        <v/>
      </c>
      <c r="D77" s="54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ht="28.5" customHeight="1" x14ac:dyDescent="0.25">
      <c r="A78" s="51">
        <f>'OSNOVNA PLAČA'!A78</f>
        <v>69</v>
      </c>
      <c r="B78" s="157" t="str">
        <f>+IF(LEN('OSNOVNA PLAČA'!B78)&gt;0,'OSNOVNA PLAČA'!B78,"")</f>
        <v>A69</v>
      </c>
      <c r="C78" s="52" t="str">
        <f>+IF(LEN('OSNOVNA PLAČA'!C78)&gt;0,'OSNOVNA PLAČA'!C78,"")</f>
        <v/>
      </c>
      <c r="D78" s="54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ht="28.5" customHeight="1" x14ac:dyDescent="0.25">
      <c r="A79" s="51">
        <f>'OSNOVNA PLAČA'!A79</f>
        <v>70</v>
      </c>
      <c r="B79" s="157" t="str">
        <f>+IF(LEN('OSNOVNA PLAČA'!B79)&gt;0,'OSNOVNA PLAČA'!B79,"")</f>
        <v>A70</v>
      </c>
      <c r="C79" s="52" t="str">
        <f>+IF(LEN('OSNOVNA PLAČA'!C79)&gt;0,'OSNOVNA PLAČA'!C79,"")</f>
        <v/>
      </c>
      <c r="D79" s="54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ht="28.5" customHeight="1" x14ac:dyDescent="0.25">
      <c r="A80" s="51">
        <f>'OSNOVNA PLAČA'!A80</f>
        <v>71</v>
      </c>
      <c r="B80" s="157" t="str">
        <f>+IF(LEN('OSNOVNA PLAČA'!B80)&gt;0,'OSNOVNA PLAČA'!B80,"")</f>
        <v>A71</v>
      </c>
      <c r="C80" s="52" t="str">
        <f>+IF(LEN('OSNOVNA PLAČA'!C80)&gt;0,'OSNOVNA PLAČA'!C80,"")</f>
        <v/>
      </c>
      <c r="D80" s="54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ht="28.5" customHeight="1" x14ac:dyDescent="0.25">
      <c r="A81" s="51">
        <f>'OSNOVNA PLAČA'!A81</f>
        <v>72</v>
      </c>
      <c r="B81" s="157" t="str">
        <f>+IF(LEN('OSNOVNA PLAČA'!B81)&gt;0,'OSNOVNA PLAČA'!B81,"")</f>
        <v>A72</v>
      </c>
      <c r="C81" s="52" t="str">
        <f>+IF(LEN('OSNOVNA PLAČA'!C81)&gt;0,'OSNOVNA PLAČA'!C81,"")</f>
        <v/>
      </c>
      <c r="D81" s="54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48" ht="28.5" customHeight="1" x14ac:dyDescent="0.25">
      <c r="A82" s="51">
        <f>'OSNOVNA PLAČA'!A82</f>
        <v>73</v>
      </c>
      <c r="B82" s="157" t="str">
        <f>+IF(LEN('OSNOVNA PLAČA'!B82)&gt;0,'OSNOVNA PLAČA'!B82,"")</f>
        <v>A73</v>
      </c>
      <c r="C82" s="52" t="str">
        <f>+IF(LEN('OSNOVNA PLAČA'!C82)&gt;0,'OSNOVNA PLAČA'!C82,"")</f>
        <v/>
      </c>
      <c r="D82" s="54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1:48" ht="28.5" customHeight="1" x14ac:dyDescent="0.25">
      <c r="A83" s="51">
        <f>'OSNOVNA PLAČA'!A83</f>
        <v>74</v>
      </c>
      <c r="B83" s="157" t="str">
        <f>+IF(LEN('OSNOVNA PLAČA'!B83)&gt;0,'OSNOVNA PLAČA'!B83,"")</f>
        <v>A74</v>
      </c>
      <c r="C83" s="52" t="str">
        <f>+IF(LEN('OSNOVNA PLAČA'!C83)&gt;0,'OSNOVNA PLAČA'!C83,"")</f>
        <v/>
      </c>
      <c r="D83" s="54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1:48" ht="28.5" customHeight="1" x14ac:dyDescent="0.25">
      <c r="A84" s="51">
        <f>'OSNOVNA PLAČA'!A84</f>
        <v>75</v>
      </c>
      <c r="B84" s="157" t="str">
        <f>+IF(LEN('OSNOVNA PLAČA'!B84)&gt;0,'OSNOVNA PLAČA'!B84,"")</f>
        <v>A75</v>
      </c>
      <c r="C84" s="52" t="str">
        <f>+IF(LEN('OSNOVNA PLAČA'!C84)&gt;0,'OSNOVNA PLAČA'!C84,"")</f>
        <v/>
      </c>
      <c r="D84" s="54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1:48" ht="28.5" customHeight="1" x14ac:dyDescent="0.25">
      <c r="A85" s="51">
        <f>'OSNOVNA PLAČA'!A85</f>
        <v>76</v>
      </c>
      <c r="B85" s="157" t="str">
        <f>+IF(LEN('OSNOVNA PLAČA'!B85)&gt;0,'OSNOVNA PLAČA'!B85,"")</f>
        <v>A76</v>
      </c>
      <c r="C85" s="52" t="str">
        <f>+IF(LEN('OSNOVNA PLAČA'!C85)&gt;0,'OSNOVNA PLAČA'!C85,"")</f>
        <v/>
      </c>
      <c r="D85" s="54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1:48" ht="28.5" customHeight="1" x14ac:dyDescent="0.25">
      <c r="A86" s="51">
        <f>'OSNOVNA PLAČA'!A86</f>
        <v>77</v>
      </c>
      <c r="B86" s="157" t="str">
        <f>+IF(LEN('OSNOVNA PLAČA'!B86)&gt;0,'OSNOVNA PLAČA'!B86,"")</f>
        <v>A77</v>
      </c>
      <c r="C86" s="52" t="str">
        <f>+IF(LEN('OSNOVNA PLAČA'!C86)&gt;0,'OSNOVNA PLAČA'!C86,"")</f>
        <v/>
      </c>
      <c r="D86" s="54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1:48" ht="28.5" customHeight="1" x14ac:dyDescent="0.25">
      <c r="A87" s="51">
        <f>'OSNOVNA PLAČA'!A87</f>
        <v>78</v>
      </c>
      <c r="B87" s="157" t="str">
        <f>+IF(LEN('OSNOVNA PLAČA'!B87)&gt;0,'OSNOVNA PLAČA'!B87,"")</f>
        <v>A78</v>
      </c>
      <c r="C87" s="52" t="str">
        <f>+IF(LEN('OSNOVNA PLAČA'!C87)&gt;0,'OSNOVNA PLAČA'!C87,"")</f>
        <v/>
      </c>
      <c r="D87" s="54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1:48" ht="28.5" customHeight="1" x14ac:dyDescent="0.25">
      <c r="A88" s="51">
        <f>'OSNOVNA PLAČA'!A88</f>
        <v>79</v>
      </c>
      <c r="B88" s="157" t="str">
        <f>+IF(LEN('OSNOVNA PLAČA'!B88)&gt;0,'OSNOVNA PLAČA'!B88,"")</f>
        <v>A79</v>
      </c>
      <c r="C88" s="52" t="str">
        <f>+IF(LEN('OSNOVNA PLAČA'!C88)&gt;0,'OSNOVNA PLAČA'!C88,"")</f>
        <v/>
      </c>
      <c r="D88" s="54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1:48" ht="28.5" customHeight="1" x14ac:dyDescent="0.25">
      <c r="A89" s="51">
        <f>'OSNOVNA PLAČA'!A89</f>
        <v>80</v>
      </c>
      <c r="B89" s="157" t="str">
        <f>+IF(LEN('OSNOVNA PLAČA'!B89)&gt;0,'OSNOVNA PLAČA'!B89,"")</f>
        <v>A80</v>
      </c>
      <c r="C89" s="52" t="str">
        <f>+IF(LEN('OSNOVNA PLAČA'!C89)&gt;0,'OSNOVNA PLAČA'!C89,"")</f>
        <v/>
      </c>
      <c r="D89" s="54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1:48" ht="28.5" customHeight="1" x14ac:dyDescent="0.25">
      <c r="A90" s="51">
        <f>'OSNOVNA PLAČA'!A90</f>
        <v>81</v>
      </c>
      <c r="B90" s="157" t="str">
        <f>+IF(LEN('OSNOVNA PLAČA'!B90)&gt;0,'OSNOVNA PLAČA'!B90,"")</f>
        <v>A81</v>
      </c>
      <c r="C90" s="52" t="str">
        <f>+IF(LEN('OSNOVNA PLAČA'!C90)&gt;0,'OSNOVNA PLAČA'!C90,"")</f>
        <v/>
      </c>
      <c r="D90" s="54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1:48" ht="28.5" customHeight="1" x14ac:dyDescent="0.25">
      <c r="A91" s="51">
        <f>'OSNOVNA PLAČA'!A91</f>
        <v>82</v>
      </c>
      <c r="B91" s="157" t="str">
        <f>+IF(LEN('OSNOVNA PLAČA'!B91)&gt;0,'OSNOVNA PLAČA'!B91,"")</f>
        <v>A82</v>
      </c>
      <c r="C91" s="52" t="str">
        <f>+IF(LEN('OSNOVNA PLAČA'!C91)&gt;0,'OSNOVNA PLAČA'!C91,"")</f>
        <v/>
      </c>
      <c r="D91" s="54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1:48" ht="28.5" customHeight="1" x14ac:dyDescent="0.25">
      <c r="A92" s="51">
        <f>'OSNOVNA PLAČA'!A92</f>
        <v>83</v>
      </c>
      <c r="B92" s="157" t="str">
        <f>+IF(LEN('OSNOVNA PLAČA'!B92)&gt;0,'OSNOVNA PLAČA'!B92,"")</f>
        <v>A83</v>
      </c>
      <c r="C92" s="52" t="str">
        <f>+IF(LEN('OSNOVNA PLAČA'!C92)&gt;0,'OSNOVNA PLAČA'!C92,"")</f>
        <v/>
      </c>
      <c r="D92" s="54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1:48" ht="28.5" customHeight="1" x14ac:dyDescent="0.25">
      <c r="A93" s="51">
        <f>'OSNOVNA PLAČA'!A93</f>
        <v>84</v>
      </c>
      <c r="B93" s="157" t="str">
        <f>+IF(LEN('OSNOVNA PLAČA'!B93)&gt;0,'OSNOVNA PLAČA'!B93,"")</f>
        <v>A84</v>
      </c>
      <c r="C93" s="52" t="str">
        <f>+IF(LEN('OSNOVNA PLAČA'!C93)&gt;0,'OSNOVNA PLAČA'!C93,"")</f>
        <v/>
      </c>
      <c r="D93" s="54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1:48" ht="28.5" customHeight="1" x14ac:dyDescent="0.25">
      <c r="A94" s="51">
        <f>'OSNOVNA PLAČA'!A94</f>
        <v>85</v>
      </c>
      <c r="B94" s="157" t="str">
        <f>+IF(LEN('OSNOVNA PLAČA'!B94)&gt;0,'OSNOVNA PLAČA'!B94,"")</f>
        <v>A85</v>
      </c>
      <c r="C94" s="52" t="str">
        <f>+IF(LEN('OSNOVNA PLAČA'!C94)&gt;0,'OSNOVNA PLAČA'!C94,"")</f>
        <v/>
      </c>
      <c r="D94" s="54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1:48" ht="28.5" customHeight="1" x14ac:dyDescent="0.25">
      <c r="A95" s="51">
        <f>'OSNOVNA PLAČA'!A95</f>
        <v>86</v>
      </c>
      <c r="B95" s="157" t="str">
        <f>+IF(LEN('OSNOVNA PLAČA'!B95)&gt;0,'OSNOVNA PLAČA'!B95,"")</f>
        <v>A86</v>
      </c>
      <c r="C95" s="52" t="str">
        <f>+IF(LEN('OSNOVNA PLAČA'!C95)&gt;0,'OSNOVNA PLAČA'!C95,"")</f>
        <v/>
      </c>
      <c r="D95" s="54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1:48" ht="28.5" customHeight="1" x14ac:dyDescent="0.25">
      <c r="A96" s="51">
        <f>'OSNOVNA PLAČA'!A96</f>
        <v>87</v>
      </c>
      <c r="B96" s="157" t="str">
        <f>+IF(LEN('OSNOVNA PLAČA'!B96)&gt;0,'OSNOVNA PLAČA'!B96,"")</f>
        <v>A87</v>
      </c>
      <c r="C96" s="52" t="str">
        <f>+IF(LEN('OSNOVNA PLAČA'!C96)&gt;0,'OSNOVNA PLAČA'!C96,"")</f>
        <v/>
      </c>
      <c r="D96" s="54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1:48" ht="28.5" customHeight="1" x14ac:dyDescent="0.25">
      <c r="A97" s="51">
        <f>'OSNOVNA PLAČA'!A97</f>
        <v>88</v>
      </c>
      <c r="B97" s="157" t="str">
        <f>+IF(LEN('OSNOVNA PLAČA'!B97)&gt;0,'OSNOVNA PLAČA'!B97,"")</f>
        <v>A88</v>
      </c>
      <c r="C97" s="52" t="str">
        <f>+IF(LEN('OSNOVNA PLAČA'!C97)&gt;0,'OSNOVNA PLAČA'!C97,"")</f>
        <v/>
      </c>
      <c r="D97" s="54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1:48" ht="28.5" customHeight="1" x14ac:dyDescent="0.25">
      <c r="A98" s="51">
        <f>'OSNOVNA PLAČA'!A98</f>
        <v>89</v>
      </c>
      <c r="B98" s="157" t="str">
        <f>+IF(LEN('OSNOVNA PLAČA'!B98)&gt;0,'OSNOVNA PLAČA'!B98,"")</f>
        <v>A89</v>
      </c>
      <c r="C98" s="52" t="str">
        <f>+IF(LEN('OSNOVNA PLAČA'!C98)&gt;0,'OSNOVNA PLAČA'!C98,"")</f>
        <v/>
      </c>
      <c r="D98" s="54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1:48" ht="28.5" customHeight="1" x14ac:dyDescent="0.25">
      <c r="A99" s="51">
        <f>'OSNOVNA PLAČA'!A99</f>
        <v>90</v>
      </c>
      <c r="B99" s="157" t="str">
        <f>+IF(LEN('OSNOVNA PLAČA'!B99)&gt;0,'OSNOVNA PLAČA'!B99,"")</f>
        <v>A90</v>
      </c>
      <c r="C99" s="52" t="str">
        <f>+IF(LEN('OSNOVNA PLAČA'!C99)&gt;0,'OSNOVNA PLAČA'!C99,"")</f>
        <v/>
      </c>
      <c r="D99" s="54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1:48" ht="28.5" customHeight="1" x14ac:dyDescent="0.25">
      <c r="A100" s="51">
        <f>'OSNOVNA PLAČA'!A100</f>
        <v>91</v>
      </c>
      <c r="B100" s="157" t="str">
        <f>+IF(LEN('OSNOVNA PLAČA'!B100)&gt;0,'OSNOVNA PLAČA'!B100,"")</f>
        <v>A91</v>
      </c>
      <c r="C100" s="52" t="str">
        <f>+IF(LEN('OSNOVNA PLAČA'!C100)&gt;0,'OSNOVNA PLAČA'!C100,"")</f>
        <v/>
      </c>
      <c r="D100" s="54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1:48" ht="28.5" customHeight="1" x14ac:dyDescent="0.25">
      <c r="A101" s="51">
        <f>'OSNOVNA PLAČA'!A101</f>
        <v>92</v>
      </c>
      <c r="B101" s="157" t="str">
        <f>+IF(LEN('OSNOVNA PLAČA'!B101)&gt;0,'OSNOVNA PLAČA'!B101,"")</f>
        <v>A92</v>
      </c>
      <c r="C101" s="52" t="str">
        <f>+IF(LEN('OSNOVNA PLAČA'!C101)&gt;0,'OSNOVNA PLAČA'!C101,"")</f>
        <v/>
      </c>
      <c r="D101" s="54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1:48" ht="28.5" customHeight="1" x14ac:dyDescent="0.25">
      <c r="A102" s="51">
        <f>'OSNOVNA PLAČA'!A102</f>
        <v>93</v>
      </c>
      <c r="B102" s="157" t="str">
        <f>+IF(LEN('OSNOVNA PLAČA'!B102)&gt;0,'OSNOVNA PLAČA'!B102,"")</f>
        <v>A93</v>
      </c>
      <c r="C102" s="52" t="str">
        <f>+IF(LEN('OSNOVNA PLAČA'!C102)&gt;0,'OSNOVNA PLAČA'!C102,"")</f>
        <v/>
      </c>
      <c r="D102" s="54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1:48" ht="28.5" customHeight="1" x14ac:dyDescent="0.25">
      <c r="A103" s="51">
        <f>'OSNOVNA PLAČA'!A103</f>
        <v>94</v>
      </c>
      <c r="B103" s="157" t="str">
        <f>+IF(LEN('OSNOVNA PLAČA'!B103)&gt;0,'OSNOVNA PLAČA'!B103,"")</f>
        <v>A94</v>
      </c>
      <c r="C103" s="52" t="str">
        <f>+IF(LEN('OSNOVNA PLAČA'!C103)&gt;0,'OSNOVNA PLAČA'!C103,"")</f>
        <v/>
      </c>
      <c r="D103" s="54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1:48" ht="28.5" customHeight="1" x14ac:dyDescent="0.25">
      <c r="A104" s="51">
        <f>'OSNOVNA PLAČA'!A104</f>
        <v>95</v>
      </c>
      <c r="B104" s="157" t="str">
        <f>+IF(LEN('OSNOVNA PLAČA'!B104)&gt;0,'OSNOVNA PLAČA'!B104,"")</f>
        <v>A95</v>
      </c>
      <c r="C104" s="52" t="str">
        <f>+IF(LEN('OSNOVNA PLAČA'!C104)&gt;0,'OSNOVNA PLAČA'!C104,"")</f>
        <v/>
      </c>
      <c r="D104" s="54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1:48" ht="28.5" customHeight="1" x14ac:dyDescent="0.25">
      <c r="A105" s="51">
        <f>'OSNOVNA PLAČA'!A105</f>
        <v>96</v>
      </c>
      <c r="B105" s="157" t="str">
        <f>+IF(LEN('OSNOVNA PLAČA'!B105)&gt;0,'OSNOVNA PLAČA'!B105,"")</f>
        <v>A96</v>
      </c>
      <c r="C105" s="52" t="str">
        <f>+IF(LEN('OSNOVNA PLAČA'!C105)&gt;0,'OSNOVNA PLAČA'!C105,"")</f>
        <v/>
      </c>
      <c r="D105" s="54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1:48" ht="28.5" customHeight="1" x14ac:dyDescent="0.25">
      <c r="A106" s="51">
        <f>'OSNOVNA PLAČA'!A106</f>
        <v>97</v>
      </c>
      <c r="B106" s="157" t="str">
        <f>+IF(LEN('OSNOVNA PLAČA'!B106)&gt;0,'OSNOVNA PLAČA'!B106,"")</f>
        <v>A97</v>
      </c>
      <c r="C106" s="52" t="str">
        <f>+IF(LEN('OSNOVNA PLAČA'!C106)&gt;0,'OSNOVNA PLAČA'!C106,"")</f>
        <v/>
      </c>
      <c r="D106" s="54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1:48" ht="28.5" customHeight="1" x14ac:dyDescent="0.25">
      <c r="A107" s="51">
        <f>'OSNOVNA PLAČA'!A107</f>
        <v>98</v>
      </c>
      <c r="B107" s="157" t="str">
        <f>+IF(LEN('OSNOVNA PLAČA'!B107)&gt;0,'OSNOVNA PLAČA'!B107,"")</f>
        <v>A98</v>
      </c>
      <c r="C107" s="52" t="str">
        <f>+IF(LEN('OSNOVNA PLAČA'!C107)&gt;0,'OSNOVNA PLAČA'!C107,"")</f>
        <v/>
      </c>
      <c r="D107" s="54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1:48" ht="28.5" customHeight="1" x14ac:dyDescent="0.25">
      <c r="A108" s="51">
        <f>'OSNOVNA PLAČA'!A108</f>
        <v>99</v>
      </c>
      <c r="B108" s="157" t="str">
        <f>+IF(LEN('OSNOVNA PLAČA'!B108)&gt;0,'OSNOVNA PLAČA'!B108,"")</f>
        <v>A99</v>
      </c>
      <c r="C108" s="52" t="str">
        <f>+IF(LEN('OSNOVNA PLAČA'!C108)&gt;0,'OSNOVNA PLAČA'!C108,"")</f>
        <v/>
      </c>
      <c r="D108" s="54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1:48" ht="28.5" customHeight="1" x14ac:dyDescent="0.25">
      <c r="A109" s="51">
        <f>'OSNOVNA PLAČA'!A109</f>
        <v>100</v>
      </c>
      <c r="B109" s="157" t="str">
        <f>+IF(LEN('OSNOVNA PLAČA'!B109)&gt;0,'OSNOVNA PLAČA'!B109,"")</f>
        <v>A100</v>
      </c>
      <c r="C109" s="52" t="str">
        <f>+IF(LEN('OSNOVNA PLAČA'!C109)&gt;0,'OSNOVNA PLAČA'!C109,"")</f>
        <v/>
      </c>
      <c r="D109" s="54" t="str">
        <f>+IF(LEN('OSNOVNA PLAČA'!D109)&gt;0,'OSNOVNA PLAČA'!D109,"")</f>
        <v/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1:48" ht="28.5" customHeight="1" x14ac:dyDescent="0.25">
      <c r="A110" s="51">
        <f>'OSNOVNA PLAČA'!A110</f>
        <v>101</v>
      </c>
      <c r="B110" s="157" t="str">
        <f>+IF(LEN('OSNOVNA PLAČA'!B110)&gt;0,'OSNOVNA PLAČA'!B110,"")</f>
        <v>A101</v>
      </c>
      <c r="C110" s="52" t="str">
        <f>+IF(LEN('OSNOVNA PLAČA'!C110)&gt;0,'OSNOVNA PLAČA'!C110,"")</f>
        <v>VII</v>
      </c>
      <c r="D110" s="54">
        <f>+IF(LEN('OSNOVNA PLAČA'!D110)&gt;0,'OSNOVNA PLAČA'!D110,"")</f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1:48" ht="28.5" customHeight="1" x14ac:dyDescent="0.25">
      <c r="A111" s="51">
        <f>'OSNOVNA PLAČA'!A111</f>
        <v>102</v>
      </c>
      <c r="B111" s="157" t="str">
        <f>+IF(LEN('OSNOVNA PLAČA'!B111)&gt;0,'OSNOVNA PLAČA'!B111,"")</f>
        <v>A102</v>
      </c>
      <c r="C111" s="52" t="str">
        <f>+IF(LEN('OSNOVNA PLAČA'!C111)&gt;0,'OSNOVNA PLAČA'!C111,"")</f>
        <v/>
      </c>
      <c r="D111" s="54" t="str">
        <f>+IF(LEN('OSNOVNA PLAČA'!D111)&gt;0,'OSNOVNA PLAČA'!D111,"")</f>
        <v/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1:48" ht="28.5" customHeight="1" x14ac:dyDescent="0.25">
      <c r="A112" s="51">
        <f>'OSNOVNA PLAČA'!A112</f>
        <v>103</v>
      </c>
      <c r="B112" s="157" t="str">
        <f>+IF(LEN('OSNOVNA PLAČA'!B112)&gt;0,'OSNOVNA PLAČA'!B112,"")</f>
        <v>A103</v>
      </c>
      <c r="C112" s="52" t="str">
        <f>+IF(LEN('OSNOVNA PLAČA'!C112)&gt;0,'OSNOVNA PLAČA'!C112,"")</f>
        <v/>
      </c>
      <c r="D112" s="54" t="str">
        <f>+IF(LEN('OSNOVNA PLAČA'!D112)&gt;0,'OSNOVNA PLAČA'!D112,"")</f>
        <v/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1:48" ht="28.5" customHeight="1" x14ac:dyDescent="0.25">
      <c r="A113" s="51">
        <f>'OSNOVNA PLAČA'!A113</f>
        <v>104</v>
      </c>
      <c r="B113" s="157" t="str">
        <f>+IF(LEN('OSNOVNA PLAČA'!B113)&gt;0,'OSNOVNA PLAČA'!B113,"")</f>
        <v>A104</v>
      </c>
      <c r="C113" s="52" t="str">
        <f>+IF(LEN('OSNOVNA PLAČA'!C113)&gt;0,'OSNOVNA PLAČA'!C113,"")</f>
        <v/>
      </c>
      <c r="D113" s="54" t="str">
        <f>+IF(LEN('OSNOVNA PLAČA'!D113)&gt;0,'OSNOVNA PLAČA'!D113,"")</f>
        <v/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1:48" ht="28.5" customHeight="1" x14ac:dyDescent="0.25">
      <c r="A114" s="51">
        <f>'OSNOVNA PLAČA'!A114</f>
        <v>105</v>
      </c>
      <c r="B114" s="157" t="str">
        <f>+IF(LEN('OSNOVNA PLAČA'!B114)&gt;0,'OSNOVNA PLAČA'!B114,"")</f>
        <v>A105</v>
      </c>
      <c r="C114" s="52" t="str">
        <f>+IF(LEN('OSNOVNA PLAČA'!C114)&gt;0,'OSNOVNA PLAČA'!C114,"")</f>
        <v/>
      </c>
      <c r="D114" s="54" t="str">
        <f>+IF(LEN('OSNOVNA PLAČA'!D114)&gt;0,'OSNOVNA PLAČA'!D114,"")</f>
        <v/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1:48" ht="28.5" customHeight="1" x14ac:dyDescent="0.25">
      <c r="A115" s="51">
        <f>'OSNOVNA PLAČA'!A115</f>
        <v>106</v>
      </c>
      <c r="B115" s="157" t="str">
        <f>+IF(LEN('OSNOVNA PLAČA'!B115)&gt;0,'OSNOVNA PLAČA'!B115,"")</f>
        <v>A106</v>
      </c>
      <c r="C115" s="52" t="str">
        <f>+IF(LEN('OSNOVNA PLAČA'!C115)&gt;0,'OSNOVNA PLAČA'!C115,"")</f>
        <v/>
      </c>
      <c r="D115" s="54" t="str">
        <f>+IF(LEN('OSNOVNA PLAČA'!D115)&gt;0,'OSNOVNA PLAČA'!D115,"")</f>
        <v/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1:48" ht="28.5" customHeight="1" x14ac:dyDescent="0.25">
      <c r="A116" s="51">
        <f>'OSNOVNA PLAČA'!A116</f>
        <v>107</v>
      </c>
      <c r="B116" s="157" t="str">
        <f>+IF(LEN('OSNOVNA PLAČA'!B116)&gt;0,'OSNOVNA PLAČA'!B116,"")</f>
        <v>A107</v>
      </c>
      <c r="C116" s="52" t="str">
        <f>+IF(LEN('OSNOVNA PLAČA'!C116)&gt;0,'OSNOVNA PLAČA'!C116,"")</f>
        <v/>
      </c>
      <c r="D116" s="54" t="str">
        <f>+IF(LEN('OSNOVNA PLAČA'!D116)&gt;0,'OSNOVNA PLAČA'!D116,"")</f>
        <v/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1:48" ht="28.5" customHeight="1" x14ac:dyDescent="0.25">
      <c r="A117" s="51">
        <f>'OSNOVNA PLAČA'!A117</f>
        <v>108</v>
      </c>
      <c r="B117" s="157" t="str">
        <f>+IF(LEN('OSNOVNA PLAČA'!B117)&gt;0,'OSNOVNA PLAČA'!B117,"")</f>
        <v>A108</v>
      </c>
      <c r="C117" s="52" t="str">
        <f>+IF(LEN('OSNOVNA PLAČA'!C117)&gt;0,'OSNOVNA PLAČA'!C117,"")</f>
        <v/>
      </c>
      <c r="D117" s="54" t="str">
        <f>+IF(LEN('OSNOVNA PLAČA'!D117)&gt;0,'OSNOVNA PLAČA'!D117,"")</f>
        <v/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1:48" ht="28.5" customHeight="1" x14ac:dyDescent="0.25">
      <c r="A118" s="51">
        <f>'OSNOVNA PLAČA'!A118</f>
        <v>109</v>
      </c>
      <c r="B118" s="157" t="str">
        <f>+IF(LEN('OSNOVNA PLAČA'!B118)&gt;0,'OSNOVNA PLAČA'!B118,"")</f>
        <v>A109</v>
      </c>
      <c r="C118" s="52" t="str">
        <f>+IF(LEN('OSNOVNA PLAČA'!C118)&gt;0,'OSNOVNA PLAČA'!C118,"")</f>
        <v/>
      </c>
      <c r="D118" s="54" t="str">
        <f>+IF(LEN('OSNOVNA PLAČA'!D118)&gt;0,'OSNOVNA PLAČA'!D118,"")</f>
        <v/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1:48" ht="28.5" customHeight="1" x14ac:dyDescent="0.25">
      <c r="A119" s="51">
        <f>'OSNOVNA PLAČA'!A119</f>
        <v>110</v>
      </c>
      <c r="B119" s="157" t="str">
        <f>+IF(LEN('OSNOVNA PLAČA'!B119)&gt;0,'OSNOVNA PLAČA'!B119,"")</f>
        <v>A110</v>
      </c>
      <c r="C119" s="52" t="str">
        <f>+IF(LEN('OSNOVNA PLAČA'!C119)&gt;0,'OSNOVNA PLAČA'!C119,"")</f>
        <v/>
      </c>
      <c r="D119" s="54" t="str">
        <f>+IF(LEN('OSNOVNA PLAČA'!D119)&gt;0,'OSNOVNA PLAČA'!D119,"")</f>
        <v/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1:48" ht="28.5" customHeight="1" x14ac:dyDescent="0.25">
      <c r="A120" s="51">
        <f>'OSNOVNA PLAČA'!A120</f>
        <v>111</v>
      </c>
      <c r="B120" s="157" t="str">
        <f>+IF(LEN('OSNOVNA PLAČA'!B120)&gt;0,'OSNOVNA PLAČA'!B120,"")</f>
        <v>A111</v>
      </c>
      <c r="C120" s="52" t="str">
        <f>+IF(LEN('OSNOVNA PLAČA'!C120)&gt;0,'OSNOVNA PLAČA'!C120,"")</f>
        <v/>
      </c>
      <c r="D120" s="54" t="str">
        <f>+IF(LEN('OSNOVNA PLAČA'!D120)&gt;0,'OSNOVNA PLAČA'!D120,"")</f>
        <v/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1:48" ht="28.5" customHeight="1" x14ac:dyDescent="0.25">
      <c r="A121" s="51">
        <f>'OSNOVNA PLAČA'!A121</f>
        <v>112</v>
      </c>
      <c r="B121" s="157" t="str">
        <f>+IF(LEN('OSNOVNA PLAČA'!B121)&gt;0,'OSNOVNA PLAČA'!B121,"")</f>
        <v>A112</v>
      </c>
      <c r="C121" s="52" t="str">
        <f>+IF(LEN('OSNOVNA PLAČA'!C121)&gt;0,'OSNOVNA PLAČA'!C121,"")</f>
        <v/>
      </c>
      <c r="D121" s="54" t="str">
        <f>+IF(LEN('OSNOVNA PLAČA'!D121)&gt;0,'OSNOVNA PLAČA'!D121,"")</f>
        <v/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1:48" ht="28.5" customHeight="1" x14ac:dyDescent="0.25">
      <c r="A122" s="51">
        <f>'OSNOVNA PLAČA'!A122</f>
        <v>113</v>
      </c>
      <c r="B122" s="157" t="str">
        <f>+IF(LEN('OSNOVNA PLAČA'!B122)&gt;0,'OSNOVNA PLAČA'!B122,"")</f>
        <v>A113</v>
      </c>
      <c r="C122" s="52" t="str">
        <f>+IF(LEN('OSNOVNA PLAČA'!C122)&gt;0,'OSNOVNA PLAČA'!C122,"")</f>
        <v/>
      </c>
      <c r="D122" s="54" t="str">
        <f>+IF(LEN('OSNOVNA PLAČA'!D122)&gt;0,'OSNOVNA PLAČA'!D122,"")</f>
        <v/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1:48" ht="28.5" customHeight="1" x14ac:dyDescent="0.25">
      <c r="A123" s="51">
        <f>'OSNOVNA PLAČA'!A123</f>
        <v>114</v>
      </c>
      <c r="B123" s="157" t="str">
        <f>+IF(LEN('OSNOVNA PLAČA'!B123)&gt;0,'OSNOVNA PLAČA'!B123,"")</f>
        <v>A114</v>
      </c>
      <c r="C123" s="52" t="str">
        <f>+IF(LEN('OSNOVNA PLAČA'!C123)&gt;0,'OSNOVNA PLAČA'!C123,"")</f>
        <v/>
      </c>
      <c r="D123" s="54" t="str">
        <f>+IF(LEN('OSNOVNA PLAČA'!D123)&gt;0,'OSNOVNA PLAČA'!D123,"")</f>
        <v/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1:48" ht="28.5" customHeight="1" x14ac:dyDescent="0.25">
      <c r="A124" s="51">
        <f>'OSNOVNA PLAČA'!A124</f>
        <v>115</v>
      </c>
      <c r="B124" s="157" t="str">
        <f>+IF(LEN('OSNOVNA PLAČA'!B124)&gt;0,'OSNOVNA PLAČA'!B124,"")</f>
        <v>A115</v>
      </c>
      <c r="C124" s="52" t="str">
        <f>+IF(LEN('OSNOVNA PLAČA'!C124)&gt;0,'OSNOVNA PLAČA'!C124,"")</f>
        <v/>
      </c>
      <c r="D124" s="54" t="str">
        <f>+IF(LEN('OSNOVNA PLAČA'!D124)&gt;0,'OSNOVNA PLAČA'!D124,"")</f>
        <v/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1:48" ht="28.5" customHeight="1" x14ac:dyDescent="0.25">
      <c r="A125" s="51">
        <f>'OSNOVNA PLAČA'!A125</f>
        <v>116</v>
      </c>
      <c r="B125" s="157" t="str">
        <f>+IF(LEN('OSNOVNA PLAČA'!B125)&gt;0,'OSNOVNA PLAČA'!B125,"")</f>
        <v>A116</v>
      </c>
      <c r="C125" s="52" t="str">
        <f>+IF(LEN('OSNOVNA PLAČA'!C125)&gt;0,'OSNOVNA PLAČA'!C125,"")</f>
        <v/>
      </c>
      <c r="D125" s="54" t="str">
        <f>+IF(LEN('OSNOVNA PLAČA'!D125)&gt;0,'OSNOVNA PLAČA'!D125,"")</f>
        <v/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1:48" ht="28.5" customHeight="1" x14ac:dyDescent="0.25">
      <c r="A126" s="51">
        <f>'OSNOVNA PLAČA'!A126</f>
        <v>117</v>
      </c>
      <c r="B126" s="157" t="str">
        <f>+IF(LEN('OSNOVNA PLAČA'!B126)&gt;0,'OSNOVNA PLAČA'!B126,"")</f>
        <v>A117</v>
      </c>
      <c r="C126" s="52" t="str">
        <f>+IF(LEN('OSNOVNA PLAČA'!C126)&gt;0,'OSNOVNA PLAČA'!C126,"")</f>
        <v/>
      </c>
      <c r="D126" s="54" t="str">
        <f>+IF(LEN('OSNOVNA PLAČA'!D126)&gt;0,'OSNOVNA PLAČA'!D126,"")</f>
        <v/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1:48" ht="28.5" customHeight="1" x14ac:dyDescent="0.25">
      <c r="A127" s="51">
        <f>'OSNOVNA PLAČA'!A127</f>
        <v>118</v>
      </c>
      <c r="B127" s="157" t="str">
        <f>+IF(LEN('OSNOVNA PLAČA'!B127)&gt;0,'OSNOVNA PLAČA'!B127,"")</f>
        <v>A118</v>
      </c>
      <c r="C127" s="52" t="str">
        <f>+IF(LEN('OSNOVNA PLAČA'!C127)&gt;0,'OSNOVNA PLAČA'!C127,"")</f>
        <v/>
      </c>
      <c r="D127" s="54" t="str">
        <f>+IF(LEN('OSNOVNA PLAČA'!D127)&gt;0,'OSNOVNA PLAČA'!D127,"")</f>
        <v/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1:48" ht="28.5" customHeight="1" x14ac:dyDescent="0.25">
      <c r="A128" s="51">
        <f>'OSNOVNA PLAČA'!A128</f>
        <v>119</v>
      </c>
      <c r="B128" s="157" t="str">
        <f>+IF(LEN('OSNOVNA PLAČA'!B128)&gt;0,'OSNOVNA PLAČA'!B128,"")</f>
        <v>A119</v>
      </c>
      <c r="C128" s="52" t="str">
        <f>+IF(LEN('OSNOVNA PLAČA'!C128)&gt;0,'OSNOVNA PLAČA'!C128,"")</f>
        <v/>
      </c>
      <c r="D128" s="54" t="str">
        <f>+IF(LEN('OSNOVNA PLAČA'!D128)&gt;0,'OSNOVNA PLAČA'!D128,"")</f>
        <v/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1:48" ht="28.5" customHeight="1" x14ac:dyDescent="0.25">
      <c r="A129" s="51">
        <f>'OSNOVNA PLAČA'!A129</f>
        <v>120</v>
      </c>
      <c r="B129" s="157" t="str">
        <f>+IF(LEN('OSNOVNA PLAČA'!B129)&gt;0,'OSNOVNA PLAČA'!B129,"")</f>
        <v>A120</v>
      </c>
      <c r="C129" s="52" t="str">
        <f>+IF(LEN('OSNOVNA PLAČA'!C129)&gt;0,'OSNOVNA PLAČA'!C129,"")</f>
        <v/>
      </c>
      <c r="D129" s="54" t="str">
        <f>+IF(LEN('OSNOVNA PLAČA'!D129)&gt;0,'OSNOVNA PLAČA'!D129,"")</f>
        <v/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1:48" ht="28.5" customHeight="1" x14ac:dyDescent="0.25">
      <c r="A130" s="51">
        <f>'OSNOVNA PLAČA'!A130</f>
        <v>121</v>
      </c>
      <c r="B130" s="157" t="str">
        <f>+IF(LEN('OSNOVNA PLAČA'!B130)&gt;0,'OSNOVNA PLAČA'!B130,"")</f>
        <v>A121</v>
      </c>
      <c r="C130" s="52" t="str">
        <f>+IF(LEN('OSNOVNA PLAČA'!C130)&gt;0,'OSNOVNA PLAČA'!C130,"")</f>
        <v/>
      </c>
      <c r="D130" s="54" t="str">
        <f>+IF(LEN('OSNOVNA PLAČA'!D130)&gt;0,'OSNOVNA PLAČA'!D130,"")</f>
        <v/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1:48" ht="28.5" customHeight="1" x14ac:dyDescent="0.25">
      <c r="A131" s="51">
        <f>'OSNOVNA PLAČA'!A131</f>
        <v>122</v>
      </c>
      <c r="B131" s="157" t="str">
        <f>+IF(LEN('OSNOVNA PLAČA'!B131)&gt;0,'OSNOVNA PLAČA'!B131,"")</f>
        <v>A122</v>
      </c>
      <c r="C131" s="52" t="str">
        <f>+IF(LEN('OSNOVNA PLAČA'!C131)&gt;0,'OSNOVNA PLAČA'!C131,"")</f>
        <v/>
      </c>
      <c r="D131" s="54" t="str">
        <f>+IF(LEN('OSNOVNA PLAČA'!D131)&gt;0,'OSNOVNA PLAČA'!D131,"")</f>
        <v/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1:48" ht="28.5" customHeight="1" x14ac:dyDescent="0.25">
      <c r="A132" s="51">
        <f>'OSNOVNA PLAČA'!A132</f>
        <v>123</v>
      </c>
      <c r="B132" s="157" t="str">
        <f>+IF(LEN('OSNOVNA PLAČA'!B132)&gt;0,'OSNOVNA PLAČA'!B132,"")</f>
        <v>A123</v>
      </c>
      <c r="C132" s="52" t="str">
        <f>+IF(LEN('OSNOVNA PLAČA'!C132)&gt;0,'OSNOVNA PLAČA'!C132,"")</f>
        <v/>
      </c>
      <c r="D132" s="54" t="str">
        <f>+IF(LEN('OSNOVNA PLAČA'!D132)&gt;0,'OSNOVNA PLAČA'!D132,"")</f>
        <v/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1:48" ht="28.5" customHeight="1" x14ac:dyDescent="0.25">
      <c r="A133" s="51">
        <f>'OSNOVNA PLAČA'!A133</f>
        <v>124</v>
      </c>
      <c r="B133" s="157" t="str">
        <f>+IF(LEN('OSNOVNA PLAČA'!B133)&gt;0,'OSNOVNA PLAČA'!B133,"")</f>
        <v>A124</v>
      </c>
      <c r="C133" s="52" t="str">
        <f>+IF(LEN('OSNOVNA PLAČA'!C133)&gt;0,'OSNOVNA PLAČA'!C133,"")</f>
        <v/>
      </c>
      <c r="D133" s="54" t="str">
        <f>+IF(LEN('OSNOVNA PLAČA'!D133)&gt;0,'OSNOVNA PLAČA'!D133,"")</f>
        <v/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1:48" ht="28.5" customHeight="1" x14ac:dyDescent="0.25">
      <c r="A134" s="51">
        <f>'OSNOVNA PLAČA'!A134</f>
        <v>125</v>
      </c>
      <c r="B134" s="157" t="str">
        <f>+IF(LEN('OSNOVNA PLAČA'!B134)&gt;0,'OSNOVNA PLAČA'!B134,"")</f>
        <v>A125</v>
      </c>
      <c r="C134" s="52" t="str">
        <f>+IF(LEN('OSNOVNA PLAČA'!C134)&gt;0,'OSNOVNA PLAČA'!C134,"")</f>
        <v/>
      </c>
      <c r="D134" s="54" t="str">
        <f>+IF(LEN('OSNOVNA PLAČA'!D134)&gt;0,'OSNOVNA PLAČA'!D134,"")</f>
        <v/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1:48" ht="28.5" customHeight="1" x14ac:dyDescent="0.25">
      <c r="A135" s="51">
        <f>'OSNOVNA PLAČA'!A135</f>
        <v>126</v>
      </c>
      <c r="B135" s="157" t="str">
        <f>+IF(LEN('OSNOVNA PLAČA'!B135)&gt;0,'OSNOVNA PLAČA'!B135,"")</f>
        <v>A126</v>
      </c>
      <c r="C135" s="52" t="str">
        <f>+IF(LEN('OSNOVNA PLAČA'!C135)&gt;0,'OSNOVNA PLAČA'!C135,"")</f>
        <v/>
      </c>
      <c r="D135" s="54" t="str">
        <f>+IF(LEN('OSNOVNA PLAČA'!D135)&gt;0,'OSNOVNA PLAČA'!D135,"")</f>
        <v/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1:48" ht="28.5" customHeight="1" x14ac:dyDescent="0.25">
      <c r="A136" s="51">
        <f>'OSNOVNA PLAČA'!A136</f>
        <v>127</v>
      </c>
      <c r="B136" s="157" t="str">
        <f>+IF(LEN('OSNOVNA PLAČA'!B136)&gt;0,'OSNOVNA PLAČA'!B136,"")</f>
        <v>A127</v>
      </c>
      <c r="C136" s="52" t="str">
        <f>+IF(LEN('OSNOVNA PLAČA'!C136)&gt;0,'OSNOVNA PLAČA'!C136,"")</f>
        <v/>
      </c>
      <c r="D136" s="54" t="str">
        <f>+IF(LEN('OSNOVNA PLAČA'!D136)&gt;0,'OSNOVNA PLAČA'!D136,"")</f>
        <v/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1:48" ht="28.5" customHeight="1" x14ac:dyDescent="0.25">
      <c r="A137" s="51">
        <f>'OSNOVNA PLAČA'!A137</f>
        <v>128</v>
      </c>
      <c r="B137" s="157" t="str">
        <f>+IF(LEN('OSNOVNA PLAČA'!B137)&gt;0,'OSNOVNA PLAČA'!B137,"")</f>
        <v>A128</v>
      </c>
      <c r="C137" s="52" t="str">
        <f>+IF(LEN('OSNOVNA PLAČA'!C137)&gt;0,'OSNOVNA PLAČA'!C137,"")</f>
        <v/>
      </c>
      <c r="D137" s="54" t="str">
        <f>+IF(LEN('OSNOVNA PLAČA'!D137)&gt;0,'OSNOVNA PLAČA'!D137,"")</f>
        <v/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1:48" ht="28.5" customHeight="1" x14ac:dyDescent="0.25">
      <c r="A138" s="51">
        <f>'OSNOVNA PLAČA'!A138</f>
        <v>129</v>
      </c>
      <c r="B138" s="157" t="str">
        <f>+IF(LEN('OSNOVNA PLAČA'!B138)&gt;0,'OSNOVNA PLAČA'!B138,"")</f>
        <v>A129</v>
      </c>
      <c r="C138" s="52" t="str">
        <f>+IF(LEN('OSNOVNA PLAČA'!C138)&gt;0,'OSNOVNA PLAČA'!C138,"")</f>
        <v/>
      </c>
      <c r="D138" s="54" t="str">
        <f>+IF(LEN('OSNOVNA PLAČA'!D138)&gt;0,'OSNOVNA PLAČA'!D138,"")</f>
        <v/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1:48" ht="28.5" customHeight="1" x14ac:dyDescent="0.25">
      <c r="A139" s="51">
        <f>'OSNOVNA PLAČA'!A139</f>
        <v>130</v>
      </c>
      <c r="B139" s="157" t="str">
        <f>+IF(LEN('OSNOVNA PLAČA'!B139)&gt;0,'OSNOVNA PLAČA'!B139,"")</f>
        <v>A130</v>
      </c>
      <c r="C139" s="52" t="str">
        <f>+IF(LEN('OSNOVNA PLAČA'!C139)&gt;0,'OSNOVNA PLAČA'!C139,"")</f>
        <v/>
      </c>
      <c r="D139" s="54" t="str">
        <f>+IF(LEN('OSNOVNA PLAČA'!D139)&gt;0,'OSNOVNA PLAČA'!D139,"")</f>
        <v/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1:48" ht="28.5" customHeight="1" x14ac:dyDescent="0.25">
      <c r="A140" s="51">
        <f>'OSNOVNA PLAČA'!A140</f>
        <v>131</v>
      </c>
      <c r="B140" s="157" t="str">
        <f>+IF(LEN('OSNOVNA PLAČA'!B140)&gt;0,'OSNOVNA PLAČA'!B140,"")</f>
        <v>A131</v>
      </c>
      <c r="C140" s="52" t="str">
        <f>+IF(LEN('OSNOVNA PLAČA'!C140)&gt;0,'OSNOVNA PLAČA'!C140,"")</f>
        <v/>
      </c>
      <c r="D140" s="54" t="str">
        <f>+IF(LEN('OSNOVNA PLAČA'!D140)&gt;0,'OSNOVNA PLAČA'!D140,"")</f>
        <v/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1:48" ht="28.5" customHeight="1" x14ac:dyDescent="0.25">
      <c r="A141" s="51">
        <f>'OSNOVNA PLAČA'!A141</f>
        <v>132</v>
      </c>
      <c r="B141" s="157" t="str">
        <f>+IF(LEN('OSNOVNA PLAČA'!B141)&gt;0,'OSNOVNA PLAČA'!B141,"")</f>
        <v>A132</v>
      </c>
      <c r="C141" s="52" t="str">
        <f>+IF(LEN('OSNOVNA PLAČA'!C141)&gt;0,'OSNOVNA PLAČA'!C141,"")</f>
        <v/>
      </c>
      <c r="D141" s="54" t="str">
        <f>+IF(LEN('OSNOVNA PLAČA'!D141)&gt;0,'OSNOVNA PLAČA'!D141,"")</f>
        <v/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1:48" ht="28.5" customHeight="1" x14ac:dyDescent="0.25">
      <c r="A142" s="51">
        <f>'OSNOVNA PLAČA'!A142</f>
        <v>133</v>
      </c>
      <c r="B142" s="157" t="str">
        <f>+IF(LEN('OSNOVNA PLAČA'!B142)&gt;0,'OSNOVNA PLAČA'!B142,"")</f>
        <v>A133</v>
      </c>
      <c r="C142" s="52" t="str">
        <f>+IF(LEN('OSNOVNA PLAČA'!C142)&gt;0,'OSNOVNA PLAČA'!C142,"")</f>
        <v/>
      </c>
      <c r="D142" s="54" t="str">
        <f>+IF(LEN('OSNOVNA PLAČA'!D142)&gt;0,'OSNOVNA PLAČA'!D142,"")</f>
        <v/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1:48" ht="28.5" customHeight="1" x14ac:dyDescent="0.25">
      <c r="A143" s="51">
        <f>'OSNOVNA PLAČA'!A143</f>
        <v>134</v>
      </c>
      <c r="B143" s="157" t="str">
        <f>+IF(LEN('OSNOVNA PLAČA'!B143)&gt;0,'OSNOVNA PLAČA'!B143,"")</f>
        <v>A134</v>
      </c>
      <c r="C143" s="52" t="str">
        <f>+IF(LEN('OSNOVNA PLAČA'!C143)&gt;0,'OSNOVNA PLAČA'!C143,"")</f>
        <v/>
      </c>
      <c r="D143" s="54" t="str">
        <f>+IF(LEN('OSNOVNA PLAČA'!D143)&gt;0,'OSNOVNA PLAČA'!D143,"")</f>
        <v/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1:48" ht="28.5" customHeight="1" x14ac:dyDescent="0.25">
      <c r="A144" s="51">
        <f>'OSNOVNA PLAČA'!A144</f>
        <v>135</v>
      </c>
      <c r="B144" s="157" t="str">
        <f>+IF(LEN('OSNOVNA PLAČA'!B144)&gt;0,'OSNOVNA PLAČA'!B144,"")</f>
        <v>A135</v>
      </c>
      <c r="C144" s="52" t="str">
        <f>+IF(LEN('OSNOVNA PLAČA'!C144)&gt;0,'OSNOVNA PLAČA'!C144,"")</f>
        <v/>
      </c>
      <c r="D144" s="54" t="str">
        <f>+IF(LEN('OSNOVNA PLAČA'!D144)&gt;0,'OSNOVNA PLAČA'!D144,"")</f>
        <v/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1:48" ht="28.5" customHeight="1" x14ac:dyDescent="0.25">
      <c r="A145" s="51">
        <f>'OSNOVNA PLAČA'!A145</f>
        <v>136</v>
      </c>
      <c r="B145" s="157" t="str">
        <f>+IF(LEN('OSNOVNA PLAČA'!B145)&gt;0,'OSNOVNA PLAČA'!B145,"")</f>
        <v>A136</v>
      </c>
      <c r="C145" s="52" t="str">
        <f>+IF(LEN('OSNOVNA PLAČA'!C145)&gt;0,'OSNOVNA PLAČA'!C145,"")</f>
        <v/>
      </c>
      <c r="D145" s="54" t="str">
        <f>+IF(LEN('OSNOVNA PLAČA'!D145)&gt;0,'OSNOVNA PLAČA'!D145,"")</f>
        <v/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1:48" ht="28.5" customHeight="1" x14ac:dyDescent="0.25">
      <c r="A146" s="51">
        <f>'OSNOVNA PLAČA'!A146</f>
        <v>137</v>
      </c>
      <c r="B146" s="157" t="str">
        <f>+IF(LEN('OSNOVNA PLAČA'!B146)&gt;0,'OSNOVNA PLAČA'!B146,"")</f>
        <v>A137</v>
      </c>
      <c r="C146" s="52" t="str">
        <f>+IF(LEN('OSNOVNA PLAČA'!C146)&gt;0,'OSNOVNA PLAČA'!C146,"")</f>
        <v/>
      </c>
      <c r="D146" s="54" t="str">
        <f>+IF(LEN('OSNOVNA PLAČA'!D146)&gt;0,'OSNOVNA PLAČA'!D146,"")</f>
        <v/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1:48" ht="28.5" customHeight="1" x14ac:dyDescent="0.25">
      <c r="A147" s="51">
        <f>'OSNOVNA PLAČA'!A147</f>
        <v>138</v>
      </c>
      <c r="B147" s="157" t="str">
        <f>+IF(LEN('OSNOVNA PLAČA'!B147)&gt;0,'OSNOVNA PLAČA'!B147,"")</f>
        <v>A138</v>
      </c>
      <c r="C147" s="52" t="str">
        <f>+IF(LEN('OSNOVNA PLAČA'!C147)&gt;0,'OSNOVNA PLAČA'!C147,"")</f>
        <v/>
      </c>
      <c r="D147" s="54" t="str">
        <f>+IF(LEN('OSNOVNA PLAČA'!D147)&gt;0,'OSNOVNA PLAČA'!D147,"")</f>
        <v/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1:48" ht="28.5" customHeight="1" x14ac:dyDescent="0.25">
      <c r="A148" s="51">
        <f>'OSNOVNA PLAČA'!A148</f>
        <v>139</v>
      </c>
      <c r="B148" s="157" t="str">
        <f>+IF(LEN('OSNOVNA PLAČA'!B148)&gt;0,'OSNOVNA PLAČA'!B148,"")</f>
        <v>A139</v>
      </c>
      <c r="C148" s="52" t="str">
        <f>+IF(LEN('OSNOVNA PLAČA'!C148)&gt;0,'OSNOVNA PLAČA'!C148,"")</f>
        <v/>
      </c>
      <c r="D148" s="54" t="str">
        <f>+IF(LEN('OSNOVNA PLAČA'!D148)&gt;0,'OSNOVNA PLAČA'!D148,"")</f>
        <v/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1:48" ht="28.5" customHeight="1" x14ac:dyDescent="0.25">
      <c r="A149" s="51">
        <f>'OSNOVNA PLAČA'!A149</f>
        <v>140</v>
      </c>
      <c r="B149" s="157" t="str">
        <f>+IF(LEN('OSNOVNA PLAČA'!B149)&gt;0,'OSNOVNA PLAČA'!B149,"")</f>
        <v>A140</v>
      </c>
      <c r="C149" s="52" t="str">
        <f>+IF(LEN('OSNOVNA PLAČA'!C149)&gt;0,'OSNOVNA PLAČA'!C149,"")</f>
        <v/>
      </c>
      <c r="D149" s="54" t="str">
        <f>+IF(LEN('OSNOVNA PLAČA'!D149)&gt;0,'OSNOVNA PLAČA'!D149,"")</f>
        <v/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1:48" ht="28.5" customHeight="1" x14ac:dyDescent="0.25">
      <c r="A150" s="51">
        <f>'OSNOVNA PLAČA'!A150</f>
        <v>141</v>
      </c>
      <c r="B150" s="157" t="str">
        <f>+IF(LEN('OSNOVNA PLAČA'!B150)&gt;0,'OSNOVNA PLAČA'!B150,"")</f>
        <v>A141</v>
      </c>
      <c r="C150" s="52" t="str">
        <f>+IF(LEN('OSNOVNA PLAČA'!C150)&gt;0,'OSNOVNA PLAČA'!C150,"")</f>
        <v/>
      </c>
      <c r="D150" s="54" t="str">
        <f>+IF(LEN('OSNOVNA PLAČA'!D150)&gt;0,'OSNOVNA PLAČA'!D150,"")</f>
        <v/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1:48" ht="28.5" customHeight="1" x14ac:dyDescent="0.25">
      <c r="A151" s="51">
        <f>'OSNOVNA PLAČA'!A151</f>
        <v>142</v>
      </c>
      <c r="B151" s="157" t="str">
        <f>+IF(LEN('OSNOVNA PLAČA'!B151)&gt;0,'OSNOVNA PLAČA'!B151,"")</f>
        <v>A142</v>
      </c>
      <c r="C151" s="52" t="str">
        <f>+IF(LEN('OSNOVNA PLAČA'!C151)&gt;0,'OSNOVNA PLAČA'!C151,"")</f>
        <v/>
      </c>
      <c r="D151" s="54" t="str">
        <f>+IF(LEN('OSNOVNA PLAČA'!D151)&gt;0,'OSNOVNA PLAČA'!D151,"")</f>
        <v/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1:48" ht="28.5" customHeight="1" x14ac:dyDescent="0.25">
      <c r="A152" s="51">
        <f>'OSNOVNA PLAČA'!A152</f>
        <v>143</v>
      </c>
      <c r="B152" s="157" t="str">
        <f>+IF(LEN('OSNOVNA PLAČA'!B152)&gt;0,'OSNOVNA PLAČA'!B152,"")</f>
        <v>A143</v>
      </c>
      <c r="C152" s="52" t="str">
        <f>+IF(LEN('OSNOVNA PLAČA'!C152)&gt;0,'OSNOVNA PLAČA'!C152,"")</f>
        <v/>
      </c>
      <c r="D152" s="54" t="str">
        <f>+IF(LEN('OSNOVNA PLAČA'!D152)&gt;0,'OSNOVNA PLAČA'!D152,"")</f>
        <v/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1:48" ht="28.5" customHeight="1" x14ac:dyDescent="0.25">
      <c r="A153" s="51">
        <f>'OSNOVNA PLAČA'!A153</f>
        <v>144</v>
      </c>
      <c r="B153" s="157" t="str">
        <f>+IF(LEN('OSNOVNA PLAČA'!B153)&gt;0,'OSNOVNA PLAČA'!B153,"")</f>
        <v>A144</v>
      </c>
      <c r="C153" s="52" t="str">
        <f>+IF(LEN('OSNOVNA PLAČA'!C153)&gt;0,'OSNOVNA PLAČA'!C153,"")</f>
        <v/>
      </c>
      <c r="D153" s="54" t="str">
        <f>+IF(LEN('OSNOVNA PLAČA'!D153)&gt;0,'OSNOVNA PLAČA'!D153,"")</f>
        <v/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1:48" ht="28.5" customHeight="1" x14ac:dyDescent="0.25">
      <c r="A154" s="51">
        <f>'OSNOVNA PLAČA'!A154</f>
        <v>145</v>
      </c>
      <c r="B154" s="157" t="str">
        <f>+IF(LEN('OSNOVNA PLAČA'!B154)&gt;0,'OSNOVNA PLAČA'!B154,"")</f>
        <v>A145</v>
      </c>
      <c r="C154" s="52" t="str">
        <f>+IF(LEN('OSNOVNA PLAČA'!C154)&gt;0,'OSNOVNA PLAČA'!C154,"")</f>
        <v/>
      </c>
      <c r="D154" s="54" t="str">
        <f>+IF(LEN('OSNOVNA PLAČA'!D154)&gt;0,'OSNOVNA PLAČA'!D154,"")</f>
        <v/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1:48" ht="28.5" customHeight="1" x14ac:dyDescent="0.25">
      <c r="A155" s="51">
        <f>'OSNOVNA PLAČA'!A155</f>
        <v>146</v>
      </c>
      <c r="B155" s="157" t="str">
        <f>+IF(LEN('OSNOVNA PLAČA'!B155)&gt;0,'OSNOVNA PLAČA'!B155,"")</f>
        <v>A146</v>
      </c>
      <c r="C155" s="52" t="str">
        <f>+IF(LEN('OSNOVNA PLAČA'!C155)&gt;0,'OSNOVNA PLAČA'!C155,"")</f>
        <v/>
      </c>
      <c r="D155" s="54" t="str">
        <f>+IF(LEN('OSNOVNA PLAČA'!D155)&gt;0,'OSNOVNA PLAČA'!D155,"")</f>
        <v/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1:48" ht="28.5" customHeight="1" x14ac:dyDescent="0.25">
      <c r="A156" s="51">
        <f>'OSNOVNA PLAČA'!A156</f>
        <v>147</v>
      </c>
      <c r="B156" s="157" t="str">
        <f>+IF(LEN('OSNOVNA PLAČA'!B156)&gt;0,'OSNOVNA PLAČA'!B156,"")</f>
        <v>A147</v>
      </c>
      <c r="C156" s="52" t="str">
        <f>+IF(LEN('OSNOVNA PLAČA'!C156)&gt;0,'OSNOVNA PLAČA'!C156,"")</f>
        <v/>
      </c>
      <c r="D156" s="54" t="str">
        <f>+IF(LEN('OSNOVNA PLAČA'!D156)&gt;0,'OSNOVNA PLAČA'!D156,"")</f>
        <v/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1:48" ht="28.5" customHeight="1" x14ac:dyDescent="0.25">
      <c r="A157" s="51">
        <f>'OSNOVNA PLAČA'!A157</f>
        <v>148</v>
      </c>
      <c r="B157" s="157" t="str">
        <f>+IF(LEN('OSNOVNA PLAČA'!B157)&gt;0,'OSNOVNA PLAČA'!B157,"")</f>
        <v>A148</v>
      </c>
      <c r="C157" s="52" t="str">
        <f>+IF(LEN('OSNOVNA PLAČA'!C157)&gt;0,'OSNOVNA PLAČA'!C157,"")</f>
        <v/>
      </c>
      <c r="D157" s="54" t="str">
        <f>+IF(LEN('OSNOVNA PLAČA'!D157)&gt;0,'OSNOVNA PLAČA'!D157,"")</f>
        <v/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1:48" ht="28.5" customHeight="1" x14ac:dyDescent="0.25">
      <c r="A158" s="51">
        <f>'OSNOVNA PLAČA'!A158</f>
        <v>149</v>
      </c>
      <c r="B158" s="157" t="str">
        <f>+IF(LEN('OSNOVNA PLAČA'!B158)&gt;0,'OSNOVNA PLAČA'!B158,"")</f>
        <v>A149</v>
      </c>
      <c r="C158" s="52" t="str">
        <f>+IF(LEN('OSNOVNA PLAČA'!C158)&gt;0,'OSNOVNA PLAČA'!C158,"")</f>
        <v/>
      </c>
      <c r="D158" s="54" t="str">
        <f>+IF(LEN('OSNOVNA PLAČA'!D158)&gt;0,'OSNOVNA PLAČA'!D158,"")</f>
        <v/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1:48" ht="28.5" customHeight="1" x14ac:dyDescent="0.25">
      <c r="A159" s="51">
        <f>'OSNOVNA PLAČA'!A159</f>
        <v>150</v>
      </c>
      <c r="B159" s="157" t="str">
        <f>+IF(LEN('OSNOVNA PLAČA'!B159)&gt;0,'OSNOVNA PLAČA'!B159,"")</f>
        <v>A150</v>
      </c>
      <c r="C159" s="52" t="str">
        <f>+IF(LEN('OSNOVNA PLAČA'!C159)&gt;0,'OSNOVNA PLAČA'!C159,"")</f>
        <v/>
      </c>
      <c r="D159" s="54" t="str">
        <f>+IF(LEN('OSNOVNA PLAČA'!D159)&gt;0,'OSNOVNA PLAČA'!D159,"")</f>
        <v/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1:48" ht="28.5" customHeight="1" x14ac:dyDescent="0.25">
      <c r="A160" s="51">
        <f>'OSNOVNA PLAČA'!A160</f>
        <v>151</v>
      </c>
      <c r="B160" s="157" t="str">
        <f>+IF(LEN('OSNOVNA PLAČA'!B160)&gt;0,'OSNOVNA PLAČA'!B160,"")</f>
        <v>A151</v>
      </c>
      <c r="C160" s="52" t="str">
        <f>+IF(LEN('OSNOVNA PLAČA'!C160)&gt;0,'OSNOVNA PLAČA'!C160,"")</f>
        <v/>
      </c>
      <c r="D160" s="54" t="str">
        <f>+IF(LEN('OSNOVNA PLAČA'!D160)&gt;0,'OSNOVNA PLAČA'!D160,"")</f>
        <v/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1:48" ht="28.5" customHeight="1" x14ac:dyDescent="0.25">
      <c r="A161" s="51">
        <f>'OSNOVNA PLAČA'!A161</f>
        <v>152</v>
      </c>
      <c r="B161" s="157" t="str">
        <f>+IF(LEN('OSNOVNA PLAČA'!B161)&gt;0,'OSNOVNA PLAČA'!B161,"")</f>
        <v>A152</v>
      </c>
      <c r="C161" s="52" t="str">
        <f>+IF(LEN('OSNOVNA PLAČA'!C161)&gt;0,'OSNOVNA PLAČA'!C161,"")</f>
        <v/>
      </c>
      <c r="D161" s="54" t="str">
        <f>+IF(LEN('OSNOVNA PLAČA'!D161)&gt;0,'OSNOVNA PLAČA'!D161,"")</f>
        <v/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1:48" ht="28.5" customHeight="1" x14ac:dyDescent="0.25">
      <c r="A162" s="51">
        <f>'OSNOVNA PLAČA'!A162</f>
        <v>153</v>
      </c>
      <c r="B162" s="157" t="str">
        <f>+IF(LEN('OSNOVNA PLAČA'!B162)&gt;0,'OSNOVNA PLAČA'!B162,"")</f>
        <v>A153</v>
      </c>
      <c r="C162" s="52" t="str">
        <f>+IF(LEN('OSNOVNA PLAČA'!C162)&gt;0,'OSNOVNA PLAČA'!C162,"")</f>
        <v/>
      </c>
      <c r="D162" s="54" t="str">
        <f>+IF(LEN('OSNOVNA PLAČA'!D162)&gt;0,'OSNOVNA PLAČA'!D162,"")</f>
        <v/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1:48" ht="28.5" customHeight="1" x14ac:dyDescent="0.25">
      <c r="A163" s="51">
        <f>'OSNOVNA PLAČA'!A163</f>
        <v>154</v>
      </c>
      <c r="B163" s="157" t="str">
        <f>+IF(LEN('OSNOVNA PLAČA'!B163)&gt;0,'OSNOVNA PLAČA'!B163,"")</f>
        <v>A154</v>
      </c>
      <c r="C163" s="52" t="str">
        <f>+IF(LEN('OSNOVNA PLAČA'!C163)&gt;0,'OSNOVNA PLAČA'!C163,"")</f>
        <v/>
      </c>
      <c r="D163" s="54" t="str">
        <f>+IF(LEN('OSNOVNA PLAČA'!D163)&gt;0,'OSNOVNA PLAČA'!D163,"")</f>
        <v/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1:48" ht="28.5" customHeight="1" x14ac:dyDescent="0.25">
      <c r="A164" s="51">
        <f>'OSNOVNA PLAČA'!A164</f>
        <v>155</v>
      </c>
      <c r="B164" s="157" t="str">
        <f>+IF(LEN('OSNOVNA PLAČA'!B164)&gt;0,'OSNOVNA PLAČA'!B164,"")</f>
        <v>A155</v>
      </c>
      <c r="C164" s="52" t="str">
        <f>+IF(LEN('OSNOVNA PLAČA'!C164)&gt;0,'OSNOVNA PLAČA'!C164,"")</f>
        <v/>
      </c>
      <c r="D164" s="54" t="str">
        <f>+IF(LEN('OSNOVNA PLAČA'!D164)&gt;0,'OSNOVNA PLAČA'!D164,"")</f>
        <v/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1:48" ht="28.5" customHeight="1" x14ac:dyDescent="0.25">
      <c r="A165" s="51">
        <f>'OSNOVNA PLAČA'!A165</f>
        <v>156</v>
      </c>
      <c r="B165" s="157" t="str">
        <f>+IF(LEN('OSNOVNA PLAČA'!B165)&gt;0,'OSNOVNA PLAČA'!B165,"")</f>
        <v>A156</v>
      </c>
      <c r="C165" s="52" t="str">
        <f>+IF(LEN('OSNOVNA PLAČA'!C165)&gt;0,'OSNOVNA PLAČA'!C165,"")</f>
        <v/>
      </c>
      <c r="D165" s="54" t="str">
        <f>+IF(LEN('OSNOVNA PLAČA'!D165)&gt;0,'OSNOVNA PLAČA'!D165,"")</f>
        <v/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1:48" ht="28.5" customHeight="1" x14ac:dyDescent="0.25">
      <c r="A166" s="51">
        <f>'OSNOVNA PLAČA'!A166</f>
        <v>157</v>
      </c>
      <c r="B166" s="157" t="str">
        <f>+IF(LEN('OSNOVNA PLAČA'!B166)&gt;0,'OSNOVNA PLAČA'!B166,"")</f>
        <v>A157</v>
      </c>
      <c r="C166" s="52" t="str">
        <f>+IF(LEN('OSNOVNA PLAČA'!C166)&gt;0,'OSNOVNA PLAČA'!C166,"")</f>
        <v/>
      </c>
      <c r="D166" s="54" t="str">
        <f>+IF(LEN('OSNOVNA PLAČA'!D166)&gt;0,'OSNOVNA PLAČA'!D166,"")</f>
        <v/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1:48" ht="28.5" customHeight="1" x14ac:dyDescent="0.25">
      <c r="A167" s="51">
        <f>'OSNOVNA PLAČA'!A167</f>
        <v>158</v>
      </c>
      <c r="B167" s="157" t="str">
        <f>+IF(LEN('OSNOVNA PLAČA'!B167)&gt;0,'OSNOVNA PLAČA'!B167,"")</f>
        <v>A158</v>
      </c>
      <c r="C167" s="52" t="str">
        <f>+IF(LEN('OSNOVNA PLAČA'!C167)&gt;0,'OSNOVNA PLAČA'!C167,"")</f>
        <v/>
      </c>
      <c r="D167" s="54" t="str">
        <f>+IF(LEN('OSNOVNA PLAČA'!D167)&gt;0,'OSNOVNA PLAČA'!D167,"")</f>
        <v/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1:48" ht="28.5" customHeight="1" x14ac:dyDescent="0.25">
      <c r="A168" s="51">
        <f>'OSNOVNA PLAČA'!A168</f>
        <v>159</v>
      </c>
      <c r="B168" s="157" t="str">
        <f>+IF(LEN('OSNOVNA PLAČA'!B168)&gt;0,'OSNOVNA PLAČA'!B168,"")</f>
        <v>A159</v>
      </c>
      <c r="C168" s="52" t="str">
        <f>+IF(LEN('OSNOVNA PLAČA'!C168)&gt;0,'OSNOVNA PLAČA'!C168,"")</f>
        <v/>
      </c>
      <c r="D168" s="54" t="str">
        <f>+IF(LEN('OSNOVNA PLAČA'!D168)&gt;0,'OSNOVNA PLAČA'!D168,"")</f>
        <v/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1:48" ht="28.5" customHeight="1" x14ac:dyDescent="0.25">
      <c r="A169" s="51">
        <f>'OSNOVNA PLAČA'!A169</f>
        <v>160</v>
      </c>
      <c r="B169" s="157" t="str">
        <f>+IF(LEN('OSNOVNA PLAČA'!B169)&gt;0,'OSNOVNA PLAČA'!B169,"")</f>
        <v>A160</v>
      </c>
      <c r="C169" s="52" t="str">
        <f>+IF(LEN('OSNOVNA PLAČA'!C169)&gt;0,'OSNOVNA PLAČA'!C169,"")</f>
        <v/>
      </c>
      <c r="D169" s="54" t="str">
        <f>+IF(LEN('OSNOVNA PLAČA'!D169)&gt;0,'OSNOVNA PLAČA'!D169,"")</f>
        <v/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1:48" ht="28.5" customHeight="1" x14ac:dyDescent="0.25">
      <c r="A170" s="51">
        <f>'OSNOVNA PLAČA'!A170</f>
        <v>161</v>
      </c>
      <c r="B170" s="157" t="str">
        <f>+IF(LEN('OSNOVNA PLAČA'!B170)&gt;0,'OSNOVNA PLAČA'!B170,"")</f>
        <v>A161</v>
      </c>
      <c r="C170" s="52" t="str">
        <f>+IF(LEN('OSNOVNA PLAČA'!C170)&gt;0,'OSNOVNA PLAČA'!C170,"")</f>
        <v/>
      </c>
      <c r="D170" s="54" t="str">
        <f>+IF(LEN('OSNOVNA PLAČA'!D170)&gt;0,'OSNOVNA PLAČA'!D170,"")</f>
        <v/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1:48" ht="28.5" customHeight="1" x14ac:dyDescent="0.25">
      <c r="A171" s="51">
        <f>'OSNOVNA PLAČA'!A171</f>
        <v>162</v>
      </c>
      <c r="B171" s="157" t="str">
        <f>+IF(LEN('OSNOVNA PLAČA'!B171)&gt;0,'OSNOVNA PLAČA'!B171,"")</f>
        <v>A162</v>
      </c>
      <c r="C171" s="52" t="str">
        <f>+IF(LEN('OSNOVNA PLAČA'!C171)&gt;0,'OSNOVNA PLAČA'!C171,"")</f>
        <v/>
      </c>
      <c r="D171" s="54" t="str">
        <f>+IF(LEN('OSNOVNA PLAČA'!D171)&gt;0,'OSNOVNA PLAČA'!D171,"")</f>
        <v/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28.5" customHeight="1" x14ac:dyDescent="0.25">
      <c r="A172" s="51">
        <f>'OSNOVNA PLAČA'!A172</f>
        <v>163</v>
      </c>
      <c r="B172" s="157" t="str">
        <f>+IF(LEN('OSNOVNA PLAČA'!B172)&gt;0,'OSNOVNA PLAČA'!B172,"")</f>
        <v>A163</v>
      </c>
      <c r="C172" s="52" t="str">
        <f>+IF(LEN('OSNOVNA PLAČA'!C172)&gt;0,'OSNOVNA PLAČA'!C172,"")</f>
        <v/>
      </c>
      <c r="D172" s="54" t="str">
        <f>+IF(LEN('OSNOVNA PLAČA'!D172)&gt;0,'OSNOVNA PLAČA'!D172,"")</f>
        <v/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28.5" customHeight="1" x14ac:dyDescent="0.25">
      <c r="A173" s="51">
        <f>'OSNOVNA PLAČA'!A173</f>
        <v>164</v>
      </c>
      <c r="B173" s="157" t="str">
        <f>+IF(LEN('OSNOVNA PLAČA'!B173)&gt;0,'OSNOVNA PLAČA'!B173,"")</f>
        <v>A164</v>
      </c>
      <c r="C173" s="52" t="str">
        <f>+IF(LEN('OSNOVNA PLAČA'!C173)&gt;0,'OSNOVNA PLAČA'!C173,"")</f>
        <v/>
      </c>
      <c r="D173" s="54" t="str">
        <f>+IF(LEN('OSNOVNA PLAČA'!D173)&gt;0,'OSNOVNA PLAČA'!D173,"")</f>
        <v/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28.5" customHeight="1" x14ac:dyDescent="0.25">
      <c r="A174" s="51">
        <f>'OSNOVNA PLAČA'!A174</f>
        <v>165</v>
      </c>
      <c r="B174" s="157" t="str">
        <f>+IF(LEN('OSNOVNA PLAČA'!B174)&gt;0,'OSNOVNA PLAČA'!B174,"")</f>
        <v>A165</v>
      </c>
      <c r="C174" s="52" t="str">
        <f>+IF(LEN('OSNOVNA PLAČA'!C174)&gt;0,'OSNOVNA PLAČA'!C174,"")</f>
        <v/>
      </c>
      <c r="D174" s="54" t="str">
        <f>+IF(LEN('OSNOVNA PLAČA'!D174)&gt;0,'OSNOVNA PLAČA'!D174,"")</f>
        <v/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28.5" customHeight="1" x14ac:dyDescent="0.25">
      <c r="A175" s="51">
        <f>'OSNOVNA PLAČA'!A175</f>
        <v>166</v>
      </c>
      <c r="B175" s="157" t="str">
        <f>+IF(LEN('OSNOVNA PLAČA'!B175)&gt;0,'OSNOVNA PLAČA'!B175,"")</f>
        <v>A166</v>
      </c>
      <c r="C175" s="52" t="str">
        <f>+IF(LEN('OSNOVNA PLAČA'!C175)&gt;0,'OSNOVNA PLAČA'!C175,"")</f>
        <v/>
      </c>
      <c r="D175" s="54" t="str">
        <f>+IF(LEN('OSNOVNA PLAČA'!D175)&gt;0,'OSNOVNA PLAČA'!D175,"")</f>
        <v/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28.5" customHeight="1" x14ac:dyDescent="0.25">
      <c r="A176" s="51">
        <f>'OSNOVNA PLAČA'!A176</f>
        <v>167</v>
      </c>
      <c r="B176" s="157" t="str">
        <f>+IF(LEN('OSNOVNA PLAČA'!B176)&gt;0,'OSNOVNA PLAČA'!B176,"")</f>
        <v>A167</v>
      </c>
      <c r="C176" s="52" t="str">
        <f>+IF(LEN('OSNOVNA PLAČA'!C176)&gt;0,'OSNOVNA PLAČA'!C176,"")</f>
        <v/>
      </c>
      <c r="D176" s="54" t="str">
        <f>+IF(LEN('OSNOVNA PLAČA'!D176)&gt;0,'OSNOVNA PLAČA'!D176,"")</f>
        <v/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28.5" customHeight="1" x14ac:dyDescent="0.25">
      <c r="A177" s="51">
        <f>'OSNOVNA PLAČA'!A177</f>
        <v>168</v>
      </c>
      <c r="B177" s="157" t="str">
        <f>+IF(LEN('OSNOVNA PLAČA'!B177)&gt;0,'OSNOVNA PLAČA'!B177,"")</f>
        <v>A168</v>
      </c>
      <c r="C177" s="52" t="str">
        <f>+IF(LEN('OSNOVNA PLAČA'!C177)&gt;0,'OSNOVNA PLAČA'!C177,"")</f>
        <v/>
      </c>
      <c r="D177" s="54" t="str">
        <f>+IF(LEN('OSNOVNA PLAČA'!D177)&gt;0,'OSNOVNA PLAČA'!D177,"")</f>
        <v/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28.5" customHeight="1" x14ac:dyDescent="0.25">
      <c r="A178" s="51">
        <f>'OSNOVNA PLAČA'!A178</f>
        <v>169</v>
      </c>
      <c r="B178" s="157" t="str">
        <f>+IF(LEN('OSNOVNA PLAČA'!B178)&gt;0,'OSNOVNA PLAČA'!B178,"")</f>
        <v>A169</v>
      </c>
      <c r="C178" s="52" t="str">
        <f>+IF(LEN('OSNOVNA PLAČA'!C178)&gt;0,'OSNOVNA PLAČA'!C178,"")</f>
        <v/>
      </c>
      <c r="D178" s="54" t="str">
        <f>+IF(LEN('OSNOVNA PLAČA'!D178)&gt;0,'OSNOVNA PLAČA'!D178,"")</f>
        <v/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28.5" customHeight="1" x14ac:dyDescent="0.25">
      <c r="A179" s="51">
        <f>'OSNOVNA PLAČA'!A179</f>
        <v>170</v>
      </c>
      <c r="B179" s="157" t="str">
        <f>+IF(LEN('OSNOVNA PLAČA'!B179)&gt;0,'OSNOVNA PLAČA'!B179,"")</f>
        <v>A170</v>
      </c>
      <c r="C179" s="52" t="str">
        <f>+IF(LEN('OSNOVNA PLAČA'!C179)&gt;0,'OSNOVNA PLAČA'!C179,"")</f>
        <v/>
      </c>
      <c r="D179" s="54" t="str">
        <f>+IF(LEN('OSNOVNA PLAČA'!D179)&gt;0,'OSNOVNA PLAČA'!D179,"")</f>
        <v/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28.5" customHeight="1" x14ac:dyDescent="0.25">
      <c r="A180" s="51">
        <f>'OSNOVNA PLAČA'!A180</f>
        <v>171</v>
      </c>
      <c r="B180" s="157" t="str">
        <f>+IF(LEN('OSNOVNA PLAČA'!B180)&gt;0,'OSNOVNA PLAČA'!B180,"")</f>
        <v>A171</v>
      </c>
      <c r="C180" s="52" t="str">
        <f>+IF(LEN('OSNOVNA PLAČA'!C180)&gt;0,'OSNOVNA PLAČA'!C180,"")</f>
        <v/>
      </c>
      <c r="D180" s="54" t="str">
        <f>+IF(LEN('OSNOVNA PLAČA'!D180)&gt;0,'OSNOVNA PLAČA'!D180,"")</f>
        <v/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28.5" customHeight="1" x14ac:dyDescent="0.25">
      <c r="A181" s="51">
        <f>'OSNOVNA PLAČA'!A181</f>
        <v>172</v>
      </c>
      <c r="B181" s="157" t="str">
        <f>+IF(LEN('OSNOVNA PLAČA'!B181)&gt;0,'OSNOVNA PLAČA'!B181,"")</f>
        <v>A172</v>
      </c>
      <c r="C181" s="52" t="str">
        <f>+IF(LEN('OSNOVNA PLAČA'!C181)&gt;0,'OSNOVNA PLAČA'!C181,"")</f>
        <v/>
      </c>
      <c r="D181" s="54" t="str">
        <f>+IF(LEN('OSNOVNA PLAČA'!D181)&gt;0,'OSNOVNA PLAČA'!D181,"")</f>
        <v/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28.5" customHeight="1" x14ac:dyDescent="0.25">
      <c r="A182" s="51">
        <f>'OSNOVNA PLAČA'!A182</f>
        <v>173</v>
      </c>
      <c r="B182" s="157" t="str">
        <f>+IF(LEN('OSNOVNA PLAČA'!B182)&gt;0,'OSNOVNA PLAČA'!B182,"")</f>
        <v>A173</v>
      </c>
      <c r="C182" s="52" t="str">
        <f>+IF(LEN('OSNOVNA PLAČA'!C182)&gt;0,'OSNOVNA PLAČA'!C182,"")</f>
        <v/>
      </c>
      <c r="D182" s="54" t="str">
        <f>+IF(LEN('OSNOVNA PLAČA'!D182)&gt;0,'OSNOVNA PLAČA'!D182,"")</f>
        <v/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28.5" customHeight="1" x14ac:dyDescent="0.25">
      <c r="A183" s="51">
        <f>'OSNOVNA PLAČA'!A183</f>
        <v>174</v>
      </c>
      <c r="B183" s="157" t="str">
        <f>+IF(LEN('OSNOVNA PLAČA'!B183)&gt;0,'OSNOVNA PLAČA'!B183,"")</f>
        <v>A174</v>
      </c>
      <c r="C183" s="52" t="str">
        <f>+IF(LEN('OSNOVNA PLAČA'!C183)&gt;0,'OSNOVNA PLAČA'!C183,"")</f>
        <v/>
      </c>
      <c r="D183" s="54" t="str">
        <f>+IF(LEN('OSNOVNA PLAČA'!D183)&gt;0,'OSNOVNA PLAČA'!D183,"")</f>
        <v/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28.5" customHeight="1" x14ac:dyDescent="0.25">
      <c r="A184" s="51">
        <f>'OSNOVNA PLAČA'!A184</f>
        <v>175</v>
      </c>
      <c r="B184" s="157" t="str">
        <f>+IF(LEN('OSNOVNA PLAČA'!B184)&gt;0,'OSNOVNA PLAČA'!B184,"")</f>
        <v>A175</v>
      </c>
      <c r="C184" s="52" t="str">
        <f>+IF(LEN('OSNOVNA PLAČA'!C184)&gt;0,'OSNOVNA PLAČA'!C184,"")</f>
        <v/>
      </c>
      <c r="D184" s="54" t="str">
        <f>+IF(LEN('OSNOVNA PLAČA'!D184)&gt;0,'OSNOVNA PLAČA'!D184,"")</f>
        <v/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28.5" customHeight="1" x14ac:dyDescent="0.25">
      <c r="A185" s="51">
        <f>'OSNOVNA PLAČA'!A185</f>
        <v>176</v>
      </c>
      <c r="B185" s="157" t="str">
        <f>+IF(LEN('OSNOVNA PLAČA'!B185)&gt;0,'OSNOVNA PLAČA'!B185,"")</f>
        <v>A176</v>
      </c>
      <c r="C185" s="52" t="str">
        <f>+IF(LEN('OSNOVNA PLAČA'!C185)&gt;0,'OSNOVNA PLAČA'!C185,"")</f>
        <v/>
      </c>
      <c r="D185" s="54" t="str">
        <f>+IF(LEN('OSNOVNA PLAČA'!D185)&gt;0,'OSNOVNA PLAČA'!D185,"")</f>
        <v/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28.5" customHeight="1" x14ac:dyDescent="0.25">
      <c r="A186" s="51">
        <f>'OSNOVNA PLAČA'!A186</f>
        <v>177</v>
      </c>
      <c r="B186" s="157" t="str">
        <f>+IF(LEN('OSNOVNA PLAČA'!B186)&gt;0,'OSNOVNA PLAČA'!B186,"")</f>
        <v>A177</v>
      </c>
      <c r="C186" s="52" t="str">
        <f>+IF(LEN('OSNOVNA PLAČA'!C186)&gt;0,'OSNOVNA PLAČA'!C186,"")</f>
        <v/>
      </c>
      <c r="D186" s="54" t="str">
        <f>+IF(LEN('OSNOVNA PLAČA'!D186)&gt;0,'OSNOVNA PLAČA'!D186,"")</f>
        <v/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28.5" customHeight="1" x14ac:dyDescent="0.25">
      <c r="A187" s="51">
        <f>'OSNOVNA PLAČA'!A187</f>
        <v>178</v>
      </c>
      <c r="B187" s="157" t="str">
        <f>+IF(LEN('OSNOVNA PLAČA'!B187)&gt;0,'OSNOVNA PLAČA'!B187,"")</f>
        <v>A178</v>
      </c>
      <c r="C187" s="52" t="str">
        <f>+IF(LEN('OSNOVNA PLAČA'!C187)&gt;0,'OSNOVNA PLAČA'!C187,"")</f>
        <v/>
      </c>
      <c r="D187" s="54" t="str">
        <f>+IF(LEN('OSNOVNA PLAČA'!D187)&gt;0,'OSNOVNA PLAČA'!D187,"")</f>
        <v/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28.5" customHeight="1" x14ac:dyDescent="0.25">
      <c r="A188" s="51">
        <f>'OSNOVNA PLAČA'!A188</f>
        <v>179</v>
      </c>
      <c r="B188" s="157" t="str">
        <f>+IF(LEN('OSNOVNA PLAČA'!B188)&gt;0,'OSNOVNA PLAČA'!B188,"")</f>
        <v>A179</v>
      </c>
      <c r="C188" s="52" t="str">
        <f>+IF(LEN('OSNOVNA PLAČA'!C188)&gt;0,'OSNOVNA PLAČA'!C188,"")</f>
        <v/>
      </c>
      <c r="D188" s="54" t="str">
        <f>+IF(LEN('OSNOVNA PLAČA'!D188)&gt;0,'OSNOVNA PLAČA'!D188,"")</f>
        <v/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28.5" customHeight="1" x14ac:dyDescent="0.25">
      <c r="A189" s="51">
        <f>'OSNOVNA PLAČA'!A189</f>
        <v>180</v>
      </c>
      <c r="B189" s="157" t="str">
        <f>+IF(LEN('OSNOVNA PLAČA'!B189)&gt;0,'OSNOVNA PLAČA'!B189,"")</f>
        <v>A180</v>
      </c>
      <c r="C189" s="52" t="str">
        <f>+IF(LEN('OSNOVNA PLAČA'!C189)&gt;0,'OSNOVNA PLAČA'!C189,"")</f>
        <v/>
      </c>
      <c r="D189" s="54" t="str">
        <f>+IF(LEN('OSNOVNA PLAČA'!D189)&gt;0,'OSNOVNA PLAČA'!D189,"")</f>
        <v/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28.5" customHeight="1" x14ac:dyDescent="0.25">
      <c r="A190" s="51">
        <f>'OSNOVNA PLAČA'!A190</f>
        <v>181</v>
      </c>
      <c r="B190" s="157" t="str">
        <f>+IF(LEN('OSNOVNA PLAČA'!B190)&gt;0,'OSNOVNA PLAČA'!B190,"")</f>
        <v>A181</v>
      </c>
      <c r="C190" s="52" t="str">
        <f>+IF(LEN('OSNOVNA PLAČA'!C190)&gt;0,'OSNOVNA PLAČA'!C190,"")</f>
        <v/>
      </c>
      <c r="D190" s="54" t="str">
        <f>+IF(LEN('OSNOVNA PLAČA'!D190)&gt;0,'OSNOVNA PLAČA'!D190,"")</f>
        <v/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28.5" customHeight="1" x14ac:dyDescent="0.25">
      <c r="A191" s="51">
        <f>'OSNOVNA PLAČA'!A191</f>
        <v>182</v>
      </c>
      <c r="B191" s="157" t="str">
        <f>+IF(LEN('OSNOVNA PLAČA'!B191)&gt;0,'OSNOVNA PLAČA'!B191,"")</f>
        <v>A182</v>
      </c>
      <c r="C191" s="52" t="str">
        <f>+IF(LEN('OSNOVNA PLAČA'!C191)&gt;0,'OSNOVNA PLAČA'!C191,"")</f>
        <v/>
      </c>
      <c r="D191" s="54" t="str">
        <f>+IF(LEN('OSNOVNA PLAČA'!D191)&gt;0,'OSNOVNA PLAČA'!D191,"")</f>
        <v/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28.5" customHeight="1" x14ac:dyDescent="0.25">
      <c r="A192" s="51">
        <f>'OSNOVNA PLAČA'!A192</f>
        <v>183</v>
      </c>
      <c r="B192" s="157" t="str">
        <f>+IF(LEN('OSNOVNA PLAČA'!B192)&gt;0,'OSNOVNA PLAČA'!B192,"")</f>
        <v>A183</v>
      </c>
      <c r="C192" s="52" t="str">
        <f>+IF(LEN('OSNOVNA PLAČA'!C192)&gt;0,'OSNOVNA PLAČA'!C192,"")</f>
        <v/>
      </c>
      <c r="D192" s="54" t="str">
        <f>+IF(LEN('OSNOVNA PLAČA'!D192)&gt;0,'OSNOVNA PLAČA'!D192,"")</f>
        <v/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28.5" customHeight="1" x14ac:dyDescent="0.25">
      <c r="A193" s="51">
        <f>'OSNOVNA PLAČA'!A193</f>
        <v>184</v>
      </c>
      <c r="B193" s="157" t="str">
        <f>+IF(LEN('OSNOVNA PLAČA'!B193)&gt;0,'OSNOVNA PLAČA'!B193,"")</f>
        <v>A184</v>
      </c>
      <c r="C193" s="52" t="str">
        <f>+IF(LEN('OSNOVNA PLAČA'!C193)&gt;0,'OSNOVNA PLAČA'!C193,"")</f>
        <v/>
      </c>
      <c r="D193" s="54" t="str">
        <f>+IF(LEN('OSNOVNA PLAČA'!D193)&gt;0,'OSNOVNA PLAČA'!D193,"")</f>
        <v/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28.5" customHeight="1" x14ac:dyDescent="0.25">
      <c r="A194" s="51">
        <f>'OSNOVNA PLAČA'!A194</f>
        <v>185</v>
      </c>
      <c r="B194" s="157" t="str">
        <f>+IF(LEN('OSNOVNA PLAČA'!B194)&gt;0,'OSNOVNA PLAČA'!B194,"")</f>
        <v>A185</v>
      </c>
      <c r="C194" s="52" t="str">
        <f>+IF(LEN('OSNOVNA PLAČA'!C194)&gt;0,'OSNOVNA PLAČA'!C194,"")</f>
        <v/>
      </c>
      <c r="D194" s="54" t="str">
        <f>+IF(LEN('OSNOVNA PLAČA'!D194)&gt;0,'OSNOVNA PLAČA'!D194,"")</f>
        <v/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28.5" customHeight="1" x14ac:dyDescent="0.25">
      <c r="A195" s="51">
        <f>'OSNOVNA PLAČA'!A195</f>
        <v>186</v>
      </c>
      <c r="B195" s="157" t="str">
        <f>+IF(LEN('OSNOVNA PLAČA'!B195)&gt;0,'OSNOVNA PLAČA'!B195,"")</f>
        <v>A186</v>
      </c>
      <c r="C195" s="52" t="str">
        <f>+IF(LEN('OSNOVNA PLAČA'!C195)&gt;0,'OSNOVNA PLAČA'!C195,"")</f>
        <v/>
      </c>
      <c r="D195" s="54" t="str">
        <f>+IF(LEN('OSNOVNA PLAČA'!D195)&gt;0,'OSNOVNA PLAČA'!D195,"")</f>
        <v/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28.5" customHeight="1" x14ac:dyDescent="0.25">
      <c r="A196" s="51">
        <f>'OSNOVNA PLAČA'!A196</f>
        <v>187</v>
      </c>
      <c r="B196" s="157" t="str">
        <f>+IF(LEN('OSNOVNA PLAČA'!B196)&gt;0,'OSNOVNA PLAČA'!B196,"")</f>
        <v>A187</v>
      </c>
      <c r="C196" s="52" t="str">
        <f>+IF(LEN('OSNOVNA PLAČA'!C196)&gt;0,'OSNOVNA PLAČA'!C196,"")</f>
        <v/>
      </c>
      <c r="D196" s="54" t="str">
        <f>+IF(LEN('OSNOVNA PLAČA'!D196)&gt;0,'OSNOVNA PLAČA'!D196,"")</f>
        <v/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28.5" customHeight="1" x14ac:dyDescent="0.25">
      <c r="A197" s="51">
        <f>'OSNOVNA PLAČA'!A197</f>
        <v>188</v>
      </c>
      <c r="B197" s="157" t="str">
        <f>+IF(LEN('OSNOVNA PLAČA'!B197)&gt;0,'OSNOVNA PLAČA'!B197,"")</f>
        <v>A188</v>
      </c>
      <c r="C197" s="52" t="str">
        <f>+IF(LEN('OSNOVNA PLAČA'!C197)&gt;0,'OSNOVNA PLAČA'!C197,"")</f>
        <v/>
      </c>
      <c r="D197" s="54" t="str">
        <f>+IF(LEN('OSNOVNA PLAČA'!D197)&gt;0,'OSNOVNA PLAČA'!D197,"")</f>
        <v/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28.5" customHeight="1" x14ac:dyDescent="0.25">
      <c r="A198" s="51">
        <f>'OSNOVNA PLAČA'!A198</f>
        <v>189</v>
      </c>
      <c r="B198" s="157" t="str">
        <f>+IF(LEN('OSNOVNA PLAČA'!B198)&gt;0,'OSNOVNA PLAČA'!B198,"")</f>
        <v>A189</v>
      </c>
      <c r="C198" s="52" t="str">
        <f>+IF(LEN('OSNOVNA PLAČA'!C198)&gt;0,'OSNOVNA PLAČA'!C198,"")</f>
        <v/>
      </c>
      <c r="D198" s="54" t="str">
        <f>+IF(LEN('OSNOVNA PLAČA'!D198)&gt;0,'OSNOVNA PLAČA'!D198,"")</f>
        <v/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28.5" customHeight="1" x14ac:dyDescent="0.25">
      <c r="A199" s="51">
        <f>'OSNOVNA PLAČA'!A199</f>
        <v>190</v>
      </c>
      <c r="B199" s="157" t="str">
        <f>+IF(LEN('OSNOVNA PLAČA'!B199)&gt;0,'OSNOVNA PLAČA'!B199,"")</f>
        <v>A190</v>
      </c>
      <c r="C199" s="52" t="str">
        <f>+IF(LEN('OSNOVNA PLAČA'!C199)&gt;0,'OSNOVNA PLAČA'!C199,"")</f>
        <v/>
      </c>
      <c r="D199" s="54" t="str">
        <f>+IF(LEN('OSNOVNA PLAČA'!D199)&gt;0,'OSNOVNA PLAČA'!D199,"")</f>
        <v/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28.5" customHeight="1" x14ac:dyDescent="0.25">
      <c r="A200" s="51">
        <f>'OSNOVNA PLAČA'!A200</f>
        <v>191</v>
      </c>
      <c r="B200" s="157" t="str">
        <f>+IF(LEN('OSNOVNA PLAČA'!B200)&gt;0,'OSNOVNA PLAČA'!B200,"")</f>
        <v>A191</v>
      </c>
      <c r="C200" s="52" t="str">
        <f>+IF(LEN('OSNOVNA PLAČA'!C200)&gt;0,'OSNOVNA PLAČA'!C200,"")</f>
        <v/>
      </c>
      <c r="D200" s="54" t="str">
        <f>+IF(LEN('OSNOVNA PLAČA'!D200)&gt;0,'OSNOVNA PLAČA'!D200,"")</f>
        <v/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28.5" customHeight="1" x14ac:dyDescent="0.25">
      <c r="A201" s="51">
        <f>'OSNOVNA PLAČA'!A201</f>
        <v>192</v>
      </c>
      <c r="B201" s="157" t="str">
        <f>+IF(LEN('OSNOVNA PLAČA'!B201)&gt;0,'OSNOVNA PLAČA'!B201,"")</f>
        <v>A192</v>
      </c>
      <c r="C201" s="52" t="str">
        <f>+IF(LEN('OSNOVNA PLAČA'!C201)&gt;0,'OSNOVNA PLAČA'!C201,"")</f>
        <v/>
      </c>
      <c r="D201" s="54" t="str">
        <f>+IF(LEN('OSNOVNA PLAČA'!D201)&gt;0,'OSNOVNA PLAČA'!D201,"")</f>
        <v/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28.5" customHeight="1" x14ac:dyDescent="0.25">
      <c r="A202" s="51">
        <f>'OSNOVNA PLAČA'!A202</f>
        <v>193</v>
      </c>
      <c r="B202" s="157" t="str">
        <f>+IF(LEN('OSNOVNA PLAČA'!B202)&gt;0,'OSNOVNA PLAČA'!B202,"")</f>
        <v>A193</v>
      </c>
      <c r="C202" s="52" t="str">
        <f>+IF(LEN('OSNOVNA PLAČA'!C202)&gt;0,'OSNOVNA PLAČA'!C202,"")</f>
        <v/>
      </c>
      <c r="D202" s="54" t="str">
        <f>+IF(LEN('OSNOVNA PLAČA'!D202)&gt;0,'OSNOVNA PLAČA'!D202,"")</f>
        <v/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28.5" customHeight="1" x14ac:dyDescent="0.25">
      <c r="A203" s="51">
        <f>'OSNOVNA PLAČA'!A203</f>
        <v>194</v>
      </c>
      <c r="B203" s="157" t="str">
        <f>+IF(LEN('OSNOVNA PLAČA'!B203)&gt;0,'OSNOVNA PLAČA'!B203,"")</f>
        <v>A194</v>
      </c>
      <c r="C203" s="52" t="str">
        <f>+IF(LEN('OSNOVNA PLAČA'!C203)&gt;0,'OSNOVNA PLAČA'!C203,"")</f>
        <v/>
      </c>
      <c r="D203" s="54" t="str">
        <f>+IF(LEN('OSNOVNA PLAČA'!D203)&gt;0,'OSNOVNA PLAČA'!D203,"")</f>
        <v/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28.5" customHeight="1" x14ac:dyDescent="0.25">
      <c r="A204" s="51">
        <f>'OSNOVNA PLAČA'!A204</f>
        <v>195</v>
      </c>
      <c r="B204" s="157" t="str">
        <f>+IF(LEN('OSNOVNA PLAČA'!B204)&gt;0,'OSNOVNA PLAČA'!B204,"")</f>
        <v>A195</v>
      </c>
      <c r="C204" s="52" t="str">
        <f>+IF(LEN('OSNOVNA PLAČA'!C204)&gt;0,'OSNOVNA PLAČA'!C204,"")</f>
        <v/>
      </c>
      <c r="D204" s="54" t="str">
        <f>+IF(LEN('OSNOVNA PLAČA'!D204)&gt;0,'OSNOVNA PLAČA'!D204,"")</f>
        <v/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28.5" customHeight="1" x14ac:dyDescent="0.25">
      <c r="A205" s="51">
        <f>'OSNOVNA PLAČA'!A205</f>
        <v>196</v>
      </c>
      <c r="B205" s="157" t="str">
        <f>+IF(LEN('OSNOVNA PLAČA'!B205)&gt;0,'OSNOVNA PLAČA'!B205,"")</f>
        <v>A196</v>
      </c>
      <c r="C205" s="52" t="str">
        <f>+IF(LEN('OSNOVNA PLAČA'!C205)&gt;0,'OSNOVNA PLAČA'!C205,"")</f>
        <v/>
      </c>
      <c r="D205" s="54" t="str">
        <f>+IF(LEN('OSNOVNA PLAČA'!D205)&gt;0,'OSNOVNA PLAČA'!D205,"")</f>
        <v/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28.5" customHeight="1" x14ac:dyDescent="0.25">
      <c r="A206" s="51">
        <f>'OSNOVNA PLAČA'!A206</f>
        <v>197</v>
      </c>
      <c r="B206" s="157" t="str">
        <f>+IF(LEN('OSNOVNA PLAČA'!B206)&gt;0,'OSNOVNA PLAČA'!B206,"")</f>
        <v>A197</v>
      </c>
      <c r="C206" s="52" t="str">
        <f>+IF(LEN('OSNOVNA PLAČA'!C206)&gt;0,'OSNOVNA PLAČA'!C206,"")</f>
        <v/>
      </c>
      <c r="D206" s="54" t="str">
        <f>+IF(LEN('OSNOVNA PLAČA'!D206)&gt;0,'OSNOVNA PLAČA'!D206,"")</f>
        <v/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28.5" customHeight="1" x14ac:dyDescent="0.25">
      <c r="A207" s="51">
        <f>'OSNOVNA PLAČA'!A207</f>
        <v>198</v>
      </c>
      <c r="B207" s="157" t="str">
        <f>+IF(LEN('OSNOVNA PLAČA'!B207)&gt;0,'OSNOVNA PLAČA'!B207,"")</f>
        <v>A198</v>
      </c>
      <c r="C207" s="52" t="str">
        <f>+IF(LEN('OSNOVNA PLAČA'!C207)&gt;0,'OSNOVNA PLAČA'!C207,"")</f>
        <v/>
      </c>
      <c r="D207" s="54" t="str">
        <f>+IF(LEN('OSNOVNA PLAČA'!D207)&gt;0,'OSNOVNA PLAČA'!D207,"")</f>
        <v/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28.5" customHeight="1" x14ac:dyDescent="0.25">
      <c r="A208" s="51">
        <f>'OSNOVNA PLAČA'!A208</f>
        <v>199</v>
      </c>
      <c r="B208" s="157" t="str">
        <f>+IF(LEN('OSNOVNA PLAČA'!B208)&gt;0,'OSNOVNA PLAČA'!B208,"")</f>
        <v>A199</v>
      </c>
      <c r="C208" s="52" t="str">
        <f>+IF(LEN('OSNOVNA PLAČA'!C208)&gt;0,'OSNOVNA PLAČA'!C208,"")</f>
        <v/>
      </c>
      <c r="D208" s="54" t="str">
        <f>+IF(LEN('OSNOVNA PLAČA'!D208)&gt;0,'OSNOVNA PLAČA'!D208,"")</f>
        <v/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28.5" customHeight="1" x14ac:dyDescent="0.25">
      <c r="A209" s="51">
        <f>'OSNOVNA PLAČA'!A209</f>
        <v>200</v>
      </c>
      <c r="B209" s="157" t="str">
        <f>+IF(LEN('OSNOVNA PLAČA'!B209)&gt;0,'OSNOVNA PLAČA'!B209,"")</f>
        <v>A200</v>
      </c>
      <c r="C209" s="52" t="str">
        <f>+IF(LEN('OSNOVNA PLAČA'!C209)&gt;0,'OSNOVNA PLAČA'!C209,"")</f>
        <v/>
      </c>
      <c r="D209" s="54" t="str">
        <f>+IF(LEN('OSNOVNA PLAČA'!D209)&gt;0,'OSNOVNA PLAČA'!D209,"")</f>
        <v/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28.5" customHeight="1" x14ac:dyDescent="0.25">
      <c r="A210" s="51">
        <f>'OSNOVNA PLAČA'!A210</f>
        <v>201</v>
      </c>
      <c r="B210" s="157" t="str">
        <f>+IF(LEN('OSNOVNA PLAČA'!B210)&gt;0,'OSNOVNA PLAČA'!B210,"")</f>
        <v>A201</v>
      </c>
      <c r="C210" s="52" t="str">
        <f>+IF(LEN('OSNOVNA PLAČA'!C210)&gt;0,'OSNOVNA PLAČA'!C210,"")</f>
        <v/>
      </c>
      <c r="D210" s="54" t="str">
        <f>+IF(LEN('OSNOVNA PLAČA'!D210)&gt;0,'OSNOVNA PLAČA'!D210,"")</f>
        <v/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28.5" customHeight="1" x14ac:dyDescent="0.25">
      <c r="A211" s="51">
        <f>'OSNOVNA PLAČA'!A211</f>
        <v>202</v>
      </c>
      <c r="B211" s="157" t="str">
        <f>+IF(LEN('OSNOVNA PLAČA'!B211)&gt;0,'OSNOVNA PLAČA'!B211,"")</f>
        <v>A202</v>
      </c>
      <c r="C211" s="52" t="str">
        <f>+IF(LEN('OSNOVNA PLAČA'!C211)&gt;0,'OSNOVNA PLAČA'!C211,"")</f>
        <v/>
      </c>
      <c r="D211" s="54" t="str">
        <f>+IF(LEN('OSNOVNA PLAČA'!D211)&gt;0,'OSNOVNA PLAČA'!D211,"")</f>
        <v/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28.5" customHeight="1" x14ac:dyDescent="0.25">
      <c r="A212" s="51">
        <f>'OSNOVNA PLAČA'!A212</f>
        <v>203</v>
      </c>
      <c r="B212" s="157" t="str">
        <f>+IF(LEN('OSNOVNA PLAČA'!B212)&gt;0,'OSNOVNA PLAČA'!B212,"")</f>
        <v>A203</v>
      </c>
      <c r="C212" s="52" t="str">
        <f>+IF(LEN('OSNOVNA PLAČA'!C212)&gt;0,'OSNOVNA PLAČA'!C212,"")</f>
        <v/>
      </c>
      <c r="D212" s="54" t="str">
        <f>+IF(LEN('OSNOVNA PLAČA'!D212)&gt;0,'OSNOVNA PLAČA'!D212,"")</f>
        <v/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28.5" customHeight="1" x14ac:dyDescent="0.25">
      <c r="A213" s="51">
        <f>'OSNOVNA PLAČA'!A213</f>
        <v>204</v>
      </c>
      <c r="B213" s="157" t="str">
        <f>+IF(LEN('OSNOVNA PLAČA'!B213)&gt;0,'OSNOVNA PLAČA'!B213,"")</f>
        <v>A204</v>
      </c>
      <c r="C213" s="52" t="str">
        <f>+IF(LEN('OSNOVNA PLAČA'!C213)&gt;0,'OSNOVNA PLAČA'!C213,"")</f>
        <v/>
      </c>
      <c r="D213" s="54" t="str">
        <f>+IF(LEN('OSNOVNA PLAČA'!D213)&gt;0,'OSNOVNA PLAČA'!D213,"")</f>
        <v/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28.5" customHeight="1" x14ac:dyDescent="0.25">
      <c r="A214" s="51">
        <f>'OSNOVNA PLAČA'!A214</f>
        <v>205</v>
      </c>
      <c r="B214" s="157" t="str">
        <f>+IF(LEN('OSNOVNA PLAČA'!B214)&gt;0,'OSNOVNA PLAČA'!B214,"")</f>
        <v>A205</v>
      </c>
      <c r="C214" s="52" t="str">
        <f>+IF(LEN('OSNOVNA PLAČA'!C214)&gt;0,'OSNOVNA PLAČA'!C214,"")</f>
        <v/>
      </c>
      <c r="D214" s="54" t="str">
        <f>+IF(LEN('OSNOVNA PLAČA'!D214)&gt;0,'OSNOVNA PLAČA'!D214,"")</f>
        <v/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28.5" customHeight="1" x14ac:dyDescent="0.25">
      <c r="A215" s="51">
        <f>'OSNOVNA PLAČA'!A215</f>
        <v>206</v>
      </c>
      <c r="B215" s="157" t="str">
        <f>+IF(LEN('OSNOVNA PLAČA'!B215)&gt;0,'OSNOVNA PLAČA'!B215,"")</f>
        <v>A206</v>
      </c>
      <c r="C215" s="52" t="str">
        <f>+IF(LEN('OSNOVNA PLAČA'!C215)&gt;0,'OSNOVNA PLAČA'!C215,"")</f>
        <v/>
      </c>
      <c r="D215" s="54" t="str">
        <f>+IF(LEN('OSNOVNA PLAČA'!D215)&gt;0,'OSNOVNA PLAČA'!D215,"")</f>
        <v/>
      </c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28.5" customHeight="1" x14ac:dyDescent="0.25">
      <c r="A216" s="51">
        <f>'OSNOVNA PLAČA'!A216</f>
        <v>207</v>
      </c>
      <c r="B216" s="157" t="str">
        <f>+IF(LEN('OSNOVNA PLAČA'!B216)&gt;0,'OSNOVNA PLAČA'!B216,"")</f>
        <v>A207</v>
      </c>
      <c r="C216" s="52" t="str">
        <f>+IF(LEN('OSNOVNA PLAČA'!C216)&gt;0,'OSNOVNA PLAČA'!C216,"")</f>
        <v/>
      </c>
      <c r="D216" s="54" t="str">
        <f>+IF(LEN('OSNOVNA PLAČA'!D216)&gt;0,'OSNOVNA PLAČA'!D216,"")</f>
        <v/>
      </c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28.5" customHeight="1" x14ac:dyDescent="0.25">
      <c r="A217" s="51">
        <f>'OSNOVNA PLAČA'!A217</f>
        <v>208</v>
      </c>
      <c r="B217" s="157" t="str">
        <f>+IF(LEN('OSNOVNA PLAČA'!B217)&gt;0,'OSNOVNA PLAČA'!B217,"")</f>
        <v>A208</v>
      </c>
      <c r="C217" s="52" t="str">
        <f>+IF(LEN('OSNOVNA PLAČA'!C217)&gt;0,'OSNOVNA PLAČA'!C217,"")</f>
        <v/>
      </c>
      <c r="D217" s="54" t="str">
        <f>+IF(LEN('OSNOVNA PLAČA'!D217)&gt;0,'OSNOVNA PLAČA'!D217,"")</f>
        <v/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28.5" customHeight="1" x14ac:dyDescent="0.25">
      <c r="A218" s="51">
        <f>'OSNOVNA PLAČA'!A218</f>
        <v>209</v>
      </c>
      <c r="B218" s="157" t="str">
        <f>+IF(LEN('OSNOVNA PLAČA'!B218)&gt;0,'OSNOVNA PLAČA'!B218,"")</f>
        <v>A209</v>
      </c>
      <c r="C218" s="52" t="str">
        <f>+IF(LEN('OSNOVNA PLAČA'!C218)&gt;0,'OSNOVNA PLAČA'!C218,"")</f>
        <v/>
      </c>
      <c r="D218" s="54" t="str">
        <f>+IF(LEN('OSNOVNA PLAČA'!D218)&gt;0,'OSNOVNA PLAČA'!D218,"")</f>
        <v/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28.5" customHeight="1" x14ac:dyDescent="0.25">
      <c r="A219" s="51">
        <f>'OSNOVNA PLAČA'!A219</f>
        <v>210</v>
      </c>
      <c r="B219" s="157" t="str">
        <f>+IF(LEN('OSNOVNA PLAČA'!B219)&gt;0,'OSNOVNA PLAČA'!B219,"")</f>
        <v>A210</v>
      </c>
      <c r="C219" s="52" t="str">
        <f>+IF(LEN('OSNOVNA PLAČA'!C219)&gt;0,'OSNOVNA PLAČA'!C219,"")</f>
        <v/>
      </c>
      <c r="D219" s="54" t="str">
        <f>+IF(LEN('OSNOVNA PLAČA'!D219)&gt;0,'OSNOVNA PLAČA'!D219,"")</f>
        <v/>
      </c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28.5" customHeight="1" x14ac:dyDescent="0.25">
      <c r="A220" s="51">
        <f>'OSNOVNA PLAČA'!A220</f>
        <v>211</v>
      </c>
      <c r="B220" s="157" t="str">
        <f>+IF(LEN('OSNOVNA PLAČA'!B220)&gt;0,'OSNOVNA PLAČA'!B220,"")</f>
        <v>A211</v>
      </c>
      <c r="C220" s="52" t="str">
        <f>+IF(LEN('OSNOVNA PLAČA'!C220)&gt;0,'OSNOVNA PLAČA'!C220,"")</f>
        <v/>
      </c>
      <c r="D220" s="54" t="str">
        <f>+IF(LEN('OSNOVNA PLAČA'!D220)&gt;0,'OSNOVNA PLAČA'!D220,"")</f>
        <v/>
      </c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28.5" customHeight="1" x14ac:dyDescent="0.25">
      <c r="A221" s="51">
        <f>'OSNOVNA PLAČA'!A221</f>
        <v>212</v>
      </c>
      <c r="B221" s="157" t="str">
        <f>+IF(LEN('OSNOVNA PLAČA'!B221)&gt;0,'OSNOVNA PLAČA'!B221,"")</f>
        <v>A212</v>
      </c>
      <c r="C221" s="52" t="str">
        <f>+IF(LEN('OSNOVNA PLAČA'!C221)&gt;0,'OSNOVNA PLAČA'!C221,"")</f>
        <v/>
      </c>
      <c r="D221" s="54" t="str">
        <f>+IF(LEN('OSNOVNA PLAČA'!D221)&gt;0,'OSNOVNA PLAČA'!D221,"")</f>
        <v/>
      </c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28.5" customHeight="1" x14ac:dyDescent="0.25">
      <c r="A222" s="51">
        <f>'OSNOVNA PLAČA'!A222</f>
        <v>213</v>
      </c>
      <c r="B222" s="157" t="str">
        <f>+IF(LEN('OSNOVNA PLAČA'!B222)&gt;0,'OSNOVNA PLAČA'!B222,"")</f>
        <v>A213</v>
      </c>
      <c r="C222" s="52" t="str">
        <f>+IF(LEN('OSNOVNA PLAČA'!C222)&gt;0,'OSNOVNA PLAČA'!C222,"")</f>
        <v/>
      </c>
      <c r="D222" s="54" t="str">
        <f>+IF(LEN('OSNOVNA PLAČA'!D222)&gt;0,'OSNOVNA PLAČA'!D222,"")</f>
        <v/>
      </c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28.5" customHeight="1" x14ac:dyDescent="0.25">
      <c r="A223" s="51">
        <f>'OSNOVNA PLAČA'!A223</f>
        <v>214</v>
      </c>
      <c r="B223" s="157" t="str">
        <f>+IF(LEN('OSNOVNA PLAČA'!B223)&gt;0,'OSNOVNA PLAČA'!B223,"")</f>
        <v>A214</v>
      </c>
      <c r="C223" s="52" t="str">
        <f>+IF(LEN('OSNOVNA PLAČA'!C223)&gt;0,'OSNOVNA PLAČA'!C223,"")</f>
        <v/>
      </c>
      <c r="D223" s="54" t="str">
        <f>+IF(LEN('OSNOVNA PLAČA'!D223)&gt;0,'OSNOVNA PLAČA'!D223,"")</f>
        <v/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28.5" customHeight="1" x14ac:dyDescent="0.25">
      <c r="A224" s="51">
        <f>'OSNOVNA PLAČA'!A224</f>
        <v>215</v>
      </c>
      <c r="B224" s="157" t="str">
        <f>+IF(LEN('OSNOVNA PLAČA'!B224)&gt;0,'OSNOVNA PLAČA'!B224,"")</f>
        <v>A215</v>
      </c>
      <c r="C224" s="52" t="str">
        <f>+IF(LEN('OSNOVNA PLAČA'!C224)&gt;0,'OSNOVNA PLAČA'!C224,"")</f>
        <v/>
      </c>
      <c r="D224" s="54" t="str">
        <f>+IF(LEN('OSNOVNA PLAČA'!D224)&gt;0,'OSNOVNA PLAČA'!D224,"")</f>
        <v/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28.5" customHeight="1" x14ac:dyDescent="0.25">
      <c r="A225" s="51">
        <f>'OSNOVNA PLAČA'!A225</f>
        <v>216</v>
      </c>
      <c r="B225" s="157" t="str">
        <f>+IF(LEN('OSNOVNA PLAČA'!B225)&gt;0,'OSNOVNA PLAČA'!B225,"")</f>
        <v>A216</v>
      </c>
      <c r="C225" s="52" t="str">
        <f>+IF(LEN('OSNOVNA PLAČA'!C225)&gt;0,'OSNOVNA PLAČA'!C225,"")</f>
        <v/>
      </c>
      <c r="D225" s="54" t="str">
        <f>+IF(LEN('OSNOVNA PLAČA'!D225)&gt;0,'OSNOVNA PLAČA'!D225,"")</f>
        <v/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28.5" customHeight="1" x14ac:dyDescent="0.25">
      <c r="A226" s="51">
        <f>'OSNOVNA PLAČA'!A226</f>
        <v>217</v>
      </c>
      <c r="B226" s="157" t="str">
        <f>+IF(LEN('OSNOVNA PLAČA'!B226)&gt;0,'OSNOVNA PLAČA'!B226,"")</f>
        <v>A217</v>
      </c>
      <c r="C226" s="52" t="str">
        <f>+IF(LEN('OSNOVNA PLAČA'!C226)&gt;0,'OSNOVNA PLAČA'!C226,"")</f>
        <v/>
      </c>
      <c r="D226" s="54" t="str">
        <f>+IF(LEN('OSNOVNA PLAČA'!D226)&gt;0,'OSNOVNA PLAČA'!D226,"")</f>
        <v/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28.5" customHeight="1" x14ac:dyDescent="0.25">
      <c r="A227" s="51">
        <f>'OSNOVNA PLAČA'!A227</f>
        <v>218</v>
      </c>
      <c r="B227" s="157" t="str">
        <f>+IF(LEN('OSNOVNA PLAČA'!B227)&gt;0,'OSNOVNA PLAČA'!B227,"")</f>
        <v>A218</v>
      </c>
      <c r="C227" s="52" t="str">
        <f>+IF(LEN('OSNOVNA PLAČA'!C227)&gt;0,'OSNOVNA PLAČA'!C227,"")</f>
        <v/>
      </c>
      <c r="D227" s="54" t="str">
        <f>+IF(LEN('OSNOVNA PLAČA'!D227)&gt;0,'OSNOVNA PLAČA'!D227,"")</f>
        <v/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28.5" customHeight="1" x14ac:dyDescent="0.25">
      <c r="A228" s="51">
        <f>'OSNOVNA PLAČA'!A228</f>
        <v>219</v>
      </c>
      <c r="B228" s="157" t="str">
        <f>+IF(LEN('OSNOVNA PLAČA'!B228)&gt;0,'OSNOVNA PLAČA'!B228,"")</f>
        <v>A219</v>
      </c>
      <c r="C228" s="52" t="str">
        <f>+IF(LEN('OSNOVNA PLAČA'!C228)&gt;0,'OSNOVNA PLAČA'!C228,"")</f>
        <v/>
      </c>
      <c r="D228" s="54" t="str">
        <f>+IF(LEN('OSNOVNA PLAČA'!D228)&gt;0,'OSNOVNA PLAČA'!D228,"")</f>
        <v/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28.5" customHeight="1" x14ac:dyDescent="0.25">
      <c r="A229" s="51">
        <f>'OSNOVNA PLAČA'!A229</f>
        <v>220</v>
      </c>
      <c r="B229" s="157" t="str">
        <f>+IF(LEN('OSNOVNA PLAČA'!B229)&gt;0,'OSNOVNA PLAČA'!B229,"")</f>
        <v>A220</v>
      </c>
      <c r="C229" s="52" t="str">
        <f>+IF(LEN('OSNOVNA PLAČA'!C229)&gt;0,'OSNOVNA PLAČA'!C229,"")</f>
        <v/>
      </c>
      <c r="D229" s="54" t="str">
        <f>+IF(LEN('OSNOVNA PLAČA'!D229)&gt;0,'OSNOVNA PLAČA'!D229,"")</f>
        <v/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28.5" customHeight="1" x14ac:dyDescent="0.25">
      <c r="A230" s="51">
        <f>'OSNOVNA PLAČA'!A230</f>
        <v>221</v>
      </c>
      <c r="B230" s="157" t="str">
        <f>+IF(LEN('OSNOVNA PLAČA'!B230)&gt;0,'OSNOVNA PLAČA'!B230,"")</f>
        <v>A221</v>
      </c>
      <c r="C230" s="52" t="str">
        <f>+IF(LEN('OSNOVNA PLAČA'!C230)&gt;0,'OSNOVNA PLAČA'!C230,"")</f>
        <v/>
      </c>
      <c r="D230" s="54" t="str">
        <f>+IF(LEN('OSNOVNA PLAČA'!D230)&gt;0,'OSNOVNA PLAČA'!D230,"")</f>
        <v/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1:48" ht="28.5" customHeight="1" x14ac:dyDescent="0.25">
      <c r="A231" s="51">
        <f>'OSNOVNA PLAČA'!A231</f>
        <v>222</v>
      </c>
      <c r="B231" s="157" t="str">
        <f>+IF(LEN('OSNOVNA PLAČA'!B231)&gt;0,'OSNOVNA PLAČA'!B231,"")</f>
        <v>A222</v>
      </c>
      <c r="C231" s="52" t="str">
        <f>+IF(LEN('OSNOVNA PLAČA'!C231)&gt;0,'OSNOVNA PLAČA'!C231,"")</f>
        <v/>
      </c>
      <c r="D231" s="54" t="str">
        <f>+IF(LEN('OSNOVNA PLAČA'!D231)&gt;0,'OSNOVNA PLAČA'!D231,"")</f>
        <v/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1:48" ht="28.5" customHeight="1" x14ac:dyDescent="0.25">
      <c r="A232" s="51">
        <f>'OSNOVNA PLAČA'!A232</f>
        <v>223</v>
      </c>
      <c r="B232" s="157" t="str">
        <f>+IF(LEN('OSNOVNA PLAČA'!B232)&gt;0,'OSNOVNA PLAČA'!B232,"")</f>
        <v>A223</v>
      </c>
      <c r="C232" s="52" t="str">
        <f>+IF(LEN('OSNOVNA PLAČA'!C232)&gt;0,'OSNOVNA PLAČA'!C232,"")</f>
        <v/>
      </c>
      <c r="D232" s="54" t="str">
        <f>+IF(LEN('OSNOVNA PLAČA'!D232)&gt;0,'OSNOVNA PLAČA'!D232,"")</f>
        <v/>
      </c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1:48" ht="28.5" customHeight="1" x14ac:dyDescent="0.25">
      <c r="A233" s="51">
        <f>'OSNOVNA PLAČA'!A233</f>
        <v>224</v>
      </c>
      <c r="B233" s="157" t="str">
        <f>+IF(LEN('OSNOVNA PLAČA'!B233)&gt;0,'OSNOVNA PLAČA'!B233,"")</f>
        <v>A224</v>
      </c>
      <c r="C233" s="52" t="str">
        <f>+IF(LEN('OSNOVNA PLAČA'!C233)&gt;0,'OSNOVNA PLAČA'!C233,"")</f>
        <v/>
      </c>
      <c r="D233" s="54" t="str">
        <f>+IF(LEN('OSNOVNA PLAČA'!D233)&gt;0,'OSNOVNA PLAČA'!D233,"")</f>
        <v/>
      </c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1:48" ht="28.5" customHeight="1" x14ac:dyDescent="0.25">
      <c r="A234" s="51">
        <f>'OSNOVNA PLAČA'!A234</f>
        <v>225</v>
      </c>
      <c r="B234" s="157" t="str">
        <f>+IF(LEN('OSNOVNA PLAČA'!B234)&gt;0,'OSNOVNA PLAČA'!B234,"")</f>
        <v>A225</v>
      </c>
      <c r="C234" s="52" t="str">
        <f>+IF(LEN('OSNOVNA PLAČA'!C234)&gt;0,'OSNOVNA PLAČA'!C234,"")</f>
        <v/>
      </c>
      <c r="D234" s="54" t="str">
        <f>+IF(LEN('OSNOVNA PLAČA'!D234)&gt;0,'OSNOVNA PLAČA'!D234,"")</f>
        <v/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1:48" ht="28.5" customHeight="1" x14ac:dyDescent="0.25">
      <c r="A235" s="51">
        <f>'OSNOVNA PLAČA'!A235</f>
        <v>226</v>
      </c>
      <c r="B235" s="157" t="str">
        <f>+IF(LEN('OSNOVNA PLAČA'!B235)&gt;0,'OSNOVNA PLAČA'!B235,"")</f>
        <v>A226</v>
      </c>
      <c r="C235" s="52" t="str">
        <f>+IF(LEN('OSNOVNA PLAČA'!C235)&gt;0,'OSNOVNA PLAČA'!C235,"")</f>
        <v/>
      </c>
      <c r="D235" s="54" t="str">
        <f>+IF(LEN('OSNOVNA PLAČA'!D235)&gt;0,'OSNOVNA PLAČA'!D235,"")</f>
        <v/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1:48" ht="28.5" customHeight="1" x14ac:dyDescent="0.25">
      <c r="A236" s="51">
        <f>'OSNOVNA PLAČA'!A236</f>
        <v>227</v>
      </c>
      <c r="B236" s="157" t="str">
        <f>+IF(LEN('OSNOVNA PLAČA'!B236)&gt;0,'OSNOVNA PLAČA'!B236,"")</f>
        <v>A227</v>
      </c>
      <c r="C236" s="52" t="str">
        <f>+IF(LEN('OSNOVNA PLAČA'!C236)&gt;0,'OSNOVNA PLAČA'!C236,"")</f>
        <v/>
      </c>
      <c r="D236" s="54" t="str">
        <f>+IF(LEN('OSNOVNA PLAČA'!D236)&gt;0,'OSNOVNA PLAČA'!D236,"")</f>
        <v/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1:48" ht="28.5" customHeight="1" x14ac:dyDescent="0.25">
      <c r="A237" s="51">
        <f>'OSNOVNA PLAČA'!A237</f>
        <v>228</v>
      </c>
      <c r="B237" s="157" t="str">
        <f>+IF(LEN('OSNOVNA PLAČA'!B237)&gt;0,'OSNOVNA PLAČA'!B237,"")</f>
        <v>A228</v>
      </c>
      <c r="C237" s="52" t="str">
        <f>+IF(LEN('OSNOVNA PLAČA'!C237)&gt;0,'OSNOVNA PLAČA'!C237,"")</f>
        <v/>
      </c>
      <c r="D237" s="54" t="str">
        <f>+IF(LEN('OSNOVNA PLAČA'!D237)&gt;0,'OSNOVNA PLAČA'!D237,"")</f>
        <v/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1:48" ht="28.5" customHeight="1" x14ac:dyDescent="0.25">
      <c r="A238" s="51">
        <f>'OSNOVNA PLAČA'!A238</f>
        <v>229</v>
      </c>
      <c r="B238" s="157" t="str">
        <f>+IF(LEN('OSNOVNA PLAČA'!B238)&gt;0,'OSNOVNA PLAČA'!B238,"")</f>
        <v>A229</v>
      </c>
      <c r="C238" s="52" t="str">
        <f>+IF(LEN('OSNOVNA PLAČA'!C238)&gt;0,'OSNOVNA PLAČA'!C238,"")</f>
        <v/>
      </c>
      <c r="D238" s="54" t="str">
        <f>+IF(LEN('OSNOVNA PLAČA'!D238)&gt;0,'OSNOVNA PLAČA'!D238,"")</f>
        <v/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1:48" ht="28.5" customHeight="1" x14ac:dyDescent="0.25">
      <c r="A239" s="51">
        <f>'OSNOVNA PLAČA'!A239</f>
        <v>230</v>
      </c>
      <c r="B239" s="157" t="str">
        <f>+IF(LEN('OSNOVNA PLAČA'!B239)&gt;0,'OSNOVNA PLAČA'!B239,"")</f>
        <v>A230</v>
      </c>
      <c r="C239" s="52" t="str">
        <f>+IF(LEN('OSNOVNA PLAČA'!C239)&gt;0,'OSNOVNA PLAČA'!C239,"")</f>
        <v/>
      </c>
      <c r="D239" s="54" t="str">
        <f>+IF(LEN('OSNOVNA PLAČA'!D239)&gt;0,'OSNOVNA PLAČA'!D239,"")</f>
        <v/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1:48" ht="28.5" customHeight="1" x14ac:dyDescent="0.25">
      <c r="A240" s="51">
        <f>'OSNOVNA PLAČA'!A240</f>
        <v>231</v>
      </c>
      <c r="B240" s="157" t="str">
        <f>+IF(LEN('OSNOVNA PLAČA'!B240)&gt;0,'OSNOVNA PLAČA'!B240,"")</f>
        <v>A231</v>
      </c>
      <c r="C240" s="52" t="str">
        <f>+IF(LEN('OSNOVNA PLAČA'!C240)&gt;0,'OSNOVNA PLAČA'!C240,"")</f>
        <v/>
      </c>
      <c r="D240" s="54" t="str">
        <f>+IF(LEN('OSNOVNA PLAČA'!D240)&gt;0,'OSNOVNA PLAČA'!D240,"")</f>
        <v/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1:48" ht="28.5" customHeight="1" x14ac:dyDescent="0.25">
      <c r="A241" s="51">
        <f>'OSNOVNA PLAČA'!A241</f>
        <v>232</v>
      </c>
      <c r="B241" s="157" t="str">
        <f>+IF(LEN('OSNOVNA PLAČA'!B241)&gt;0,'OSNOVNA PLAČA'!B241,"")</f>
        <v>A232</v>
      </c>
      <c r="C241" s="52" t="str">
        <f>+IF(LEN('OSNOVNA PLAČA'!C241)&gt;0,'OSNOVNA PLAČA'!C241,"")</f>
        <v/>
      </c>
      <c r="D241" s="54" t="str">
        <f>+IF(LEN('OSNOVNA PLAČA'!D241)&gt;0,'OSNOVNA PLAČA'!D241,"")</f>
        <v/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1:48" ht="28.5" customHeight="1" x14ac:dyDescent="0.25">
      <c r="A242" s="51">
        <f>'OSNOVNA PLAČA'!A242</f>
        <v>233</v>
      </c>
      <c r="B242" s="157" t="str">
        <f>+IF(LEN('OSNOVNA PLAČA'!B242)&gt;0,'OSNOVNA PLAČA'!B242,"")</f>
        <v>A233</v>
      </c>
      <c r="C242" s="52" t="str">
        <f>+IF(LEN('OSNOVNA PLAČA'!C242)&gt;0,'OSNOVNA PLAČA'!C242,"")</f>
        <v/>
      </c>
      <c r="D242" s="54" t="str">
        <f>+IF(LEN('OSNOVNA PLAČA'!D242)&gt;0,'OSNOVNA PLAČA'!D242,"")</f>
        <v/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1:48" ht="28.5" customHeight="1" x14ac:dyDescent="0.25">
      <c r="A243" s="51">
        <f>'OSNOVNA PLAČA'!A243</f>
        <v>234</v>
      </c>
      <c r="B243" s="157" t="str">
        <f>+IF(LEN('OSNOVNA PLAČA'!B243)&gt;0,'OSNOVNA PLAČA'!B243,"")</f>
        <v>A234</v>
      </c>
      <c r="C243" s="52" t="str">
        <f>+IF(LEN('OSNOVNA PLAČA'!C243)&gt;0,'OSNOVNA PLAČA'!C243,"")</f>
        <v/>
      </c>
      <c r="D243" s="54" t="str">
        <f>+IF(LEN('OSNOVNA PLAČA'!D243)&gt;0,'OSNOVNA PLAČA'!D243,"")</f>
        <v/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1:48" ht="28.5" customHeight="1" x14ac:dyDescent="0.25">
      <c r="A244" s="51">
        <f>'OSNOVNA PLAČA'!A244</f>
        <v>235</v>
      </c>
      <c r="B244" s="157" t="str">
        <f>+IF(LEN('OSNOVNA PLAČA'!B244)&gt;0,'OSNOVNA PLAČA'!B244,"")</f>
        <v>A235</v>
      </c>
      <c r="C244" s="52" t="str">
        <f>+IF(LEN('OSNOVNA PLAČA'!C244)&gt;0,'OSNOVNA PLAČA'!C244,"")</f>
        <v/>
      </c>
      <c r="D244" s="54" t="str">
        <f>+IF(LEN('OSNOVNA PLAČA'!D244)&gt;0,'OSNOVNA PLAČA'!D244,"")</f>
        <v/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1:48" ht="28.5" customHeight="1" x14ac:dyDescent="0.25">
      <c r="A245" s="51">
        <f>'OSNOVNA PLAČA'!A245</f>
        <v>236</v>
      </c>
      <c r="B245" s="157" t="str">
        <f>+IF(LEN('OSNOVNA PLAČA'!B245)&gt;0,'OSNOVNA PLAČA'!B245,"")</f>
        <v>A236</v>
      </c>
      <c r="C245" s="52" t="str">
        <f>+IF(LEN('OSNOVNA PLAČA'!C245)&gt;0,'OSNOVNA PLAČA'!C245,"")</f>
        <v/>
      </c>
      <c r="D245" s="54" t="str">
        <f>+IF(LEN('OSNOVNA PLAČA'!D245)&gt;0,'OSNOVNA PLAČA'!D245,"")</f>
        <v/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1:48" ht="28.5" customHeight="1" x14ac:dyDescent="0.25">
      <c r="A246" s="51">
        <f>'OSNOVNA PLAČA'!A246</f>
        <v>237</v>
      </c>
      <c r="B246" s="157" t="str">
        <f>+IF(LEN('OSNOVNA PLAČA'!B246)&gt;0,'OSNOVNA PLAČA'!B246,"")</f>
        <v>A237</v>
      </c>
      <c r="C246" s="52" t="str">
        <f>+IF(LEN('OSNOVNA PLAČA'!C246)&gt;0,'OSNOVNA PLAČA'!C246,"")</f>
        <v/>
      </c>
      <c r="D246" s="54" t="str">
        <f>+IF(LEN('OSNOVNA PLAČA'!D246)&gt;0,'OSNOVNA PLAČA'!D246,"")</f>
        <v/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1:48" ht="28.5" customHeight="1" x14ac:dyDescent="0.25">
      <c r="A247" s="51">
        <f>'OSNOVNA PLAČA'!A247</f>
        <v>238</v>
      </c>
      <c r="B247" s="157" t="str">
        <f>+IF(LEN('OSNOVNA PLAČA'!B247)&gt;0,'OSNOVNA PLAČA'!B247,"")</f>
        <v>A238</v>
      </c>
      <c r="C247" s="52" t="str">
        <f>+IF(LEN('OSNOVNA PLAČA'!C247)&gt;0,'OSNOVNA PLAČA'!C247,"")</f>
        <v/>
      </c>
      <c r="D247" s="54" t="str">
        <f>+IF(LEN('OSNOVNA PLAČA'!D247)&gt;0,'OSNOVNA PLAČA'!D247,"")</f>
        <v/>
      </c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1:48" ht="28.5" customHeight="1" x14ac:dyDescent="0.25">
      <c r="A248" s="51">
        <f>'OSNOVNA PLAČA'!A248</f>
        <v>239</v>
      </c>
      <c r="B248" s="157" t="str">
        <f>+IF(LEN('OSNOVNA PLAČA'!B248)&gt;0,'OSNOVNA PLAČA'!B248,"")</f>
        <v>A239</v>
      </c>
      <c r="C248" s="52" t="str">
        <f>+IF(LEN('OSNOVNA PLAČA'!C248)&gt;0,'OSNOVNA PLAČA'!C248,"")</f>
        <v/>
      </c>
      <c r="D248" s="54" t="str">
        <f>+IF(LEN('OSNOVNA PLAČA'!D248)&gt;0,'OSNOVNA PLAČA'!D248,"")</f>
        <v/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1:48" ht="28.5" customHeight="1" x14ac:dyDescent="0.25">
      <c r="A249" s="51">
        <f>'OSNOVNA PLAČA'!A249</f>
        <v>240</v>
      </c>
      <c r="B249" s="157" t="str">
        <f>+IF(LEN('OSNOVNA PLAČA'!B249)&gt;0,'OSNOVNA PLAČA'!B249,"")</f>
        <v>A240</v>
      </c>
      <c r="C249" s="52" t="str">
        <f>+IF(LEN('OSNOVNA PLAČA'!C249)&gt;0,'OSNOVNA PLAČA'!C249,"")</f>
        <v/>
      </c>
      <c r="D249" s="54" t="str">
        <f>+IF(LEN('OSNOVNA PLAČA'!D249)&gt;0,'OSNOVNA PLAČA'!D249,"")</f>
        <v/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1:48" ht="28.5" customHeight="1" x14ac:dyDescent="0.25">
      <c r="A250" s="51">
        <f>'OSNOVNA PLAČA'!A250</f>
        <v>241</v>
      </c>
      <c r="B250" s="157" t="str">
        <f>+IF(LEN('OSNOVNA PLAČA'!B250)&gt;0,'OSNOVNA PLAČA'!B250,"")</f>
        <v>A241</v>
      </c>
      <c r="C250" s="52" t="str">
        <f>+IF(LEN('OSNOVNA PLAČA'!C250)&gt;0,'OSNOVNA PLAČA'!C250,"")</f>
        <v/>
      </c>
      <c r="D250" s="54" t="str">
        <f>+IF(LEN('OSNOVNA PLAČA'!D250)&gt;0,'OSNOVNA PLAČA'!D250,"")</f>
        <v/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1:48" ht="28.5" customHeight="1" x14ac:dyDescent="0.25">
      <c r="A251" s="51">
        <f>'OSNOVNA PLAČA'!A251</f>
        <v>242</v>
      </c>
      <c r="B251" s="157" t="str">
        <f>+IF(LEN('OSNOVNA PLAČA'!B251)&gt;0,'OSNOVNA PLAČA'!B251,"")</f>
        <v>A242</v>
      </c>
      <c r="C251" s="52" t="str">
        <f>+IF(LEN('OSNOVNA PLAČA'!C251)&gt;0,'OSNOVNA PLAČA'!C251,"")</f>
        <v/>
      </c>
      <c r="D251" s="54" t="str">
        <f>+IF(LEN('OSNOVNA PLAČA'!D251)&gt;0,'OSNOVNA PLAČA'!D251,"")</f>
        <v/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1:48" ht="28.5" customHeight="1" x14ac:dyDescent="0.25">
      <c r="A252" s="51">
        <f>'OSNOVNA PLAČA'!A252</f>
        <v>243</v>
      </c>
      <c r="B252" s="157" t="str">
        <f>+IF(LEN('OSNOVNA PLAČA'!B252)&gt;0,'OSNOVNA PLAČA'!B252,"")</f>
        <v>A243</v>
      </c>
      <c r="C252" s="52" t="str">
        <f>+IF(LEN('OSNOVNA PLAČA'!C252)&gt;0,'OSNOVNA PLAČA'!C252,"")</f>
        <v/>
      </c>
      <c r="D252" s="54" t="str">
        <f>+IF(LEN('OSNOVNA PLAČA'!D252)&gt;0,'OSNOVNA PLAČA'!D252,"")</f>
        <v/>
      </c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1:48" ht="28.5" customHeight="1" x14ac:dyDescent="0.25">
      <c r="A253" s="51">
        <f>'OSNOVNA PLAČA'!A253</f>
        <v>244</v>
      </c>
      <c r="B253" s="157" t="str">
        <f>+IF(LEN('OSNOVNA PLAČA'!B253)&gt;0,'OSNOVNA PLAČA'!B253,"")</f>
        <v>A244</v>
      </c>
      <c r="C253" s="52" t="str">
        <f>+IF(LEN('OSNOVNA PLAČA'!C253)&gt;0,'OSNOVNA PLAČA'!C253,"")</f>
        <v/>
      </c>
      <c r="D253" s="54" t="str">
        <f>+IF(LEN('OSNOVNA PLAČA'!D253)&gt;0,'OSNOVNA PLAČA'!D253,"")</f>
        <v/>
      </c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1:48" ht="28.5" customHeight="1" x14ac:dyDescent="0.25">
      <c r="A254" s="51">
        <f>'OSNOVNA PLAČA'!A254</f>
        <v>245</v>
      </c>
      <c r="B254" s="157" t="str">
        <f>+IF(LEN('OSNOVNA PLAČA'!B254)&gt;0,'OSNOVNA PLAČA'!B254,"")</f>
        <v>A245</v>
      </c>
      <c r="C254" s="52" t="str">
        <f>+IF(LEN('OSNOVNA PLAČA'!C254)&gt;0,'OSNOVNA PLAČA'!C254,"")</f>
        <v/>
      </c>
      <c r="D254" s="54" t="str">
        <f>+IF(LEN('OSNOVNA PLAČA'!D254)&gt;0,'OSNOVNA PLAČA'!D254,"")</f>
        <v/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1:48" ht="28.5" customHeight="1" x14ac:dyDescent="0.25">
      <c r="A255" s="51">
        <f>'OSNOVNA PLAČA'!A255</f>
        <v>246</v>
      </c>
      <c r="B255" s="157" t="str">
        <f>+IF(LEN('OSNOVNA PLAČA'!B255)&gt;0,'OSNOVNA PLAČA'!B255,"")</f>
        <v>A246</v>
      </c>
      <c r="C255" s="52" t="str">
        <f>+IF(LEN('OSNOVNA PLAČA'!C255)&gt;0,'OSNOVNA PLAČA'!C255,"")</f>
        <v/>
      </c>
      <c r="D255" s="54" t="str">
        <f>+IF(LEN('OSNOVNA PLAČA'!D255)&gt;0,'OSNOVNA PLAČA'!D255,"")</f>
        <v/>
      </c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1:48" ht="28.5" customHeight="1" x14ac:dyDescent="0.25">
      <c r="A256" s="51">
        <f>'OSNOVNA PLAČA'!A256</f>
        <v>247</v>
      </c>
      <c r="B256" s="157" t="str">
        <f>+IF(LEN('OSNOVNA PLAČA'!B256)&gt;0,'OSNOVNA PLAČA'!B256,"")</f>
        <v>A247</v>
      </c>
      <c r="C256" s="52" t="str">
        <f>+IF(LEN('OSNOVNA PLAČA'!C256)&gt;0,'OSNOVNA PLAČA'!C256,"")</f>
        <v/>
      </c>
      <c r="D256" s="54" t="str">
        <f>+IF(LEN('OSNOVNA PLAČA'!D256)&gt;0,'OSNOVNA PLAČA'!D256,"")</f>
        <v/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1:48" ht="28.5" customHeight="1" x14ac:dyDescent="0.25">
      <c r="A257" s="51">
        <f>'OSNOVNA PLAČA'!A257</f>
        <v>248</v>
      </c>
      <c r="B257" s="157" t="str">
        <f>+IF(LEN('OSNOVNA PLAČA'!B257)&gt;0,'OSNOVNA PLAČA'!B257,"")</f>
        <v>A248</v>
      </c>
      <c r="C257" s="52" t="str">
        <f>+IF(LEN('OSNOVNA PLAČA'!C257)&gt;0,'OSNOVNA PLAČA'!C257,"")</f>
        <v/>
      </c>
      <c r="D257" s="54" t="str">
        <f>+IF(LEN('OSNOVNA PLAČA'!D257)&gt;0,'OSNOVNA PLAČA'!D257,"")</f>
        <v/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1:48" ht="28.5" customHeight="1" x14ac:dyDescent="0.25">
      <c r="A258" s="51">
        <f>'OSNOVNA PLAČA'!A258</f>
        <v>249</v>
      </c>
      <c r="B258" s="157" t="str">
        <f>+IF(LEN('OSNOVNA PLAČA'!B258)&gt;0,'OSNOVNA PLAČA'!B258,"")</f>
        <v>A249</v>
      </c>
      <c r="C258" s="52" t="str">
        <f>+IF(LEN('OSNOVNA PLAČA'!C258)&gt;0,'OSNOVNA PLAČA'!C258,"")</f>
        <v/>
      </c>
      <c r="D258" s="54" t="str">
        <f>+IF(LEN('OSNOVNA PLAČA'!D258)&gt;0,'OSNOVNA PLAČA'!D258,"")</f>
        <v/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1:48" ht="28.5" customHeight="1" x14ac:dyDescent="0.25">
      <c r="A259" s="51">
        <f>'OSNOVNA PLAČA'!A259</f>
        <v>250</v>
      </c>
      <c r="B259" s="157" t="str">
        <f>+IF(LEN('OSNOVNA PLAČA'!B259)&gt;0,'OSNOVNA PLAČA'!B259,"")</f>
        <v>A250</v>
      </c>
      <c r="C259" s="52" t="str">
        <f>+IF(LEN('OSNOVNA PLAČA'!C259)&gt;0,'OSNOVNA PLAČA'!C259,"")</f>
        <v/>
      </c>
      <c r="D259" s="54" t="str">
        <f>+IF(LEN('OSNOVNA PLAČA'!D259)&gt;0,'OSNOVNA PLAČA'!D259,"")</f>
        <v/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1:48" x14ac:dyDescent="0.25">
      <c r="A260" s="32"/>
      <c r="B260" s="37"/>
      <c r="C260" s="32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1:48" x14ac:dyDescent="0.25">
      <c r="A261" s="32"/>
      <c r="B261" s="32"/>
      <c r="C261" s="32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1:48" x14ac:dyDescent="0.25">
      <c r="A262" s="32"/>
      <c r="B262" s="32"/>
      <c r="C262" s="32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1:48" x14ac:dyDescent="0.25">
      <c r="A263" s="32"/>
      <c r="B263" s="32"/>
      <c r="C263" s="32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1:48" x14ac:dyDescent="0.25">
      <c r="A264" s="32"/>
      <c r="B264" s="32"/>
      <c r="C264" s="32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1:48" x14ac:dyDescent="0.25">
      <c r="A265" s="32"/>
      <c r="B265" s="32"/>
      <c r="C265" s="32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1:48" x14ac:dyDescent="0.25"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1:48" x14ac:dyDescent="0.25"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1:48" x14ac:dyDescent="0.25"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1:48" x14ac:dyDescent="0.25"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1:48" x14ac:dyDescent="0.25"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1:48" x14ac:dyDescent="0.25"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1:48" x14ac:dyDescent="0.25"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27:48" x14ac:dyDescent="0.25"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27:48" x14ac:dyDescent="0.25"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27:48" x14ac:dyDescent="0.25"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27:48" x14ac:dyDescent="0.25"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27:48" x14ac:dyDescent="0.25"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27:48" x14ac:dyDescent="0.25"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27:48" x14ac:dyDescent="0.25"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27:48" x14ac:dyDescent="0.25"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27:48" x14ac:dyDescent="0.25"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27:48" x14ac:dyDescent="0.25"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27:48" x14ac:dyDescent="0.25"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27:48" x14ac:dyDescent="0.25"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27:48" x14ac:dyDescent="0.25"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27:48" x14ac:dyDescent="0.25"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27:48" x14ac:dyDescent="0.25"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27:48" x14ac:dyDescent="0.25"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27:48" x14ac:dyDescent="0.25"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27:48" x14ac:dyDescent="0.25"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27:48" x14ac:dyDescent="0.25"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27:48" x14ac:dyDescent="0.25"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27:48" x14ac:dyDescent="0.25"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27:48" x14ac:dyDescent="0.25"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27:48" x14ac:dyDescent="0.25"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27:48" x14ac:dyDescent="0.25"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27:48" x14ac:dyDescent="0.25"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27:48" x14ac:dyDescent="0.25"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27:48" x14ac:dyDescent="0.25"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27:48" x14ac:dyDescent="0.25"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27:48" x14ac:dyDescent="0.25"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27:48" x14ac:dyDescent="0.25"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27:48" x14ac:dyDescent="0.25"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27:48" x14ac:dyDescent="0.25"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27:48" x14ac:dyDescent="0.25"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27:48" x14ac:dyDescent="0.25"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27:48" x14ac:dyDescent="0.25"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27:48" x14ac:dyDescent="0.25"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27:48" x14ac:dyDescent="0.25"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27:48" x14ac:dyDescent="0.25"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27:48" x14ac:dyDescent="0.25"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27:48" x14ac:dyDescent="0.25"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27:48" x14ac:dyDescent="0.25"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27:48" x14ac:dyDescent="0.25"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27:48" x14ac:dyDescent="0.25"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27:48" x14ac:dyDescent="0.25"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27:48" x14ac:dyDescent="0.25"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27:48" x14ac:dyDescent="0.25"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27:48" x14ac:dyDescent="0.25"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27:48" x14ac:dyDescent="0.25"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27:48" x14ac:dyDescent="0.25"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27:48" x14ac:dyDescent="0.25"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27:48" x14ac:dyDescent="0.25"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27:48" x14ac:dyDescent="0.25"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27:48" x14ac:dyDescent="0.25"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27:48" x14ac:dyDescent="0.25"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27:48" x14ac:dyDescent="0.25"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27:48" x14ac:dyDescent="0.25"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27:48" x14ac:dyDescent="0.25"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27:48" x14ac:dyDescent="0.25"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27:48" x14ac:dyDescent="0.25"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27:48" x14ac:dyDescent="0.25"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27:48" x14ac:dyDescent="0.25"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27:48" x14ac:dyDescent="0.25"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27:48" x14ac:dyDescent="0.25"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27:48" x14ac:dyDescent="0.25"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27:48" x14ac:dyDescent="0.25"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27:48" x14ac:dyDescent="0.25"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27:48" x14ac:dyDescent="0.25"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27:48" x14ac:dyDescent="0.25"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27:48" x14ac:dyDescent="0.25"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27:48" x14ac:dyDescent="0.25"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27:48" x14ac:dyDescent="0.25"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27:48" x14ac:dyDescent="0.25"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27:48" x14ac:dyDescent="0.25"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27:48" x14ac:dyDescent="0.25"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27:48" x14ac:dyDescent="0.25"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27:48" x14ac:dyDescent="0.25"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27:48" x14ac:dyDescent="0.25"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27:48" x14ac:dyDescent="0.25"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27:48" x14ac:dyDescent="0.25"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27:48" x14ac:dyDescent="0.25"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27:48" x14ac:dyDescent="0.25"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27:48" x14ac:dyDescent="0.25"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27:48" x14ac:dyDescent="0.25"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27:48" x14ac:dyDescent="0.25"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27:48" x14ac:dyDescent="0.25"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27:48" x14ac:dyDescent="0.25"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27:48" x14ac:dyDescent="0.25"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27:48" x14ac:dyDescent="0.25"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27:48" x14ac:dyDescent="0.25"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27:48" x14ac:dyDescent="0.25"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27:48" x14ac:dyDescent="0.25"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27:48" x14ac:dyDescent="0.25"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27:48" x14ac:dyDescent="0.25"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27:48" x14ac:dyDescent="0.25"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27:48" x14ac:dyDescent="0.25"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27:48" x14ac:dyDescent="0.25"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27:48" x14ac:dyDescent="0.25"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27:48" x14ac:dyDescent="0.25"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27:48" x14ac:dyDescent="0.25"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27:48" x14ac:dyDescent="0.25"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27:48" x14ac:dyDescent="0.25"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27:48" x14ac:dyDescent="0.25"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27:48" x14ac:dyDescent="0.25"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27:48" x14ac:dyDescent="0.25"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27:48" x14ac:dyDescent="0.25"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27:48" x14ac:dyDescent="0.25"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27:48" x14ac:dyDescent="0.25"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27:48" x14ac:dyDescent="0.25"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27:48" x14ac:dyDescent="0.25"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27:48" x14ac:dyDescent="0.25"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27:48" x14ac:dyDescent="0.25"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27:48" x14ac:dyDescent="0.25"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27:48" x14ac:dyDescent="0.25"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27:48" x14ac:dyDescent="0.25"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27:48" x14ac:dyDescent="0.25"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27:48" x14ac:dyDescent="0.25"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27:48" x14ac:dyDescent="0.25"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27:48" x14ac:dyDescent="0.25"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27:48" x14ac:dyDescent="0.25"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27:48" x14ac:dyDescent="0.25"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27:48" x14ac:dyDescent="0.25"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27:48" x14ac:dyDescent="0.25"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27:48" x14ac:dyDescent="0.25"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27:48" x14ac:dyDescent="0.25"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27:48" x14ac:dyDescent="0.25"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27:48" x14ac:dyDescent="0.25"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27:48" x14ac:dyDescent="0.25"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27:48" x14ac:dyDescent="0.25"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27:48" x14ac:dyDescent="0.25"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27:48" x14ac:dyDescent="0.25"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27:48" x14ac:dyDescent="0.25"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27:48" x14ac:dyDescent="0.25"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27:48" x14ac:dyDescent="0.25"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27:48" x14ac:dyDescent="0.25"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27:48" x14ac:dyDescent="0.25"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27:48" x14ac:dyDescent="0.25"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27:48" x14ac:dyDescent="0.25"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27:48" x14ac:dyDescent="0.25"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27:48" x14ac:dyDescent="0.25"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27:48" x14ac:dyDescent="0.25"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27:48" x14ac:dyDescent="0.25"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27:48" x14ac:dyDescent="0.25"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27:48" x14ac:dyDescent="0.25"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27:48" x14ac:dyDescent="0.25"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27:48" x14ac:dyDescent="0.25"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27:48" x14ac:dyDescent="0.25"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27:48" x14ac:dyDescent="0.25"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27:48" x14ac:dyDescent="0.25"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27:48" x14ac:dyDescent="0.25"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27:48" x14ac:dyDescent="0.25"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27:48" x14ac:dyDescent="0.25"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27:48" x14ac:dyDescent="0.25"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27:48" x14ac:dyDescent="0.25"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27:48" x14ac:dyDescent="0.25"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27:48" x14ac:dyDescent="0.25"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27:48" x14ac:dyDescent="0.25"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27:48" x14ac:dyDescent="0.25"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27:48" x14ac:dyDescent="0.25"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27:48" x14ac:dyDescent="0.25"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27:48" x14ac:dyDescent="0.25"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27:48" x14ac:dyDescent="0.25"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27:48" x14ac:dyDescent="0.25"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27:48" x14ac:dyDescent="0.25"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27:48" x14ac:dyDescent="0.25"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27:48" x14ac:dyDescent="0.25"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27:48" x14ac:dyDescent="0.25"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27:48" x14ac:dyDescent="0.25"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27:48" x14ac:dyDescent="0.25"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27:48" x14ac:dyDescent="0.25"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27:48" x14ac:dyDescent="0.25"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27:48" x14ac:dyDescent="0.25"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27:48" x14ac:dyDescent="0.25"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27:48" x14ac:dyDescent="0.25"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27:48" x14ac:dyDescent="0.25"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27:48" x14ac:dyDescent="0.25"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27:48" x14ac:dyDescent="0.25"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27:48" x14ac:dyDescent="0.25"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27:48" x14ac:dyDescent="0.25"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27:48" x14ac:dyDescent="0.25"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27:48" x14ac:dyDescent="0.25"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27:48" x14ac:dyDescent="0.25"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27:48" x14ac:dyDescent="0.25"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27:48" x14ac:dyDescent="0.25"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27:48" x14ac:dyDescent="0.25"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27:48" x14ac:dyDescent="0.25"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27:48" x14ac:dyDescent="0.25"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27:48" x14ac:dyDescent="0.25"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27:48" x14ac:dyDescent="0.25"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27:48" x14ac:dyDescent="0.25"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27:48" x14ac:dyDescent="0.25"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27:48" x14ac:dyDescent="0.25"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27:48" x14ac:dyDescent="0.25"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27:48" x14ac:dyDescent="0.25"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27:48" x14ac:dyDescent="0.25"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27:48" x14ac:dyDescent="0.25"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27:48" x14ac:dyDescent="0.25"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27:48" x14ac:dyDescent="0.25"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27:48" x14ac:dyDescent="0.25"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27:48" x14ac:dyDescent="0.25"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27:48" x14ac:dyDescent="0.25"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27:48" x14ac:dyDescent="0.25"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27:48" x14ac:dyDescent="0.25"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27:48" x14ac:dyDescent="0.25"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27:48" x14ac:dyDescent="0.25"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27:48" x14ac:dyDescent="0.25"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27:48" x14ac:dyDescent="0.25"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27:48" x14ac:dyDescent="0.25"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27:48" x14ac:dyDescent="0.25"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27:48" x14ac:dyDescent="0.25"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27:48" x14ac:dyDescent="0.25"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27:48" x14ac:dyDescent="0.25"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27:48" x14ac:dyDescent="0.25"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27:48" x14ac:dyDescent="0.25"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27:48" x14ac:dyDescent="0.25"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27:48" x14ac:dyDescent="0.25"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27:48" x14ac:dyDescent="0.25"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27:48" x14ac:dyDescent="0.25"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27:48" x14ac:dyDescent="0.25"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27:48" x14ac:dyDescent="0.25"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27:48" x14ac:dyDescent="0.25"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27:48" x14ac:dyDescent="0.25"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27:48" x14ac:dyDescent="0.25"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27:48" x14ac:dyDescent="0.25"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27:48" x14ac:dyDescent="0.25"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27:48" x14ac:dyDescent="0.25"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27:48" x14ac:dyDescent="0.25"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27:48" x14ac:dyDescent="0.25"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27:48" x14ac:dyDescent="0.25"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27:48" x14ac:dyDescent="0.25"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27:48" x14ac:dyDescent="0.25"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27:48" x14ac:dyDescent="0.25"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27:48" x14ac:dyDescent="0.25"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27:48" x14ac:dyDescent="0.25"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27:48" x14ac:dyDescent="0.25"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27:48" x14ac:dyDescent="0.25"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27:48" x14ac:dyDescent="0.25"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27:48" x14ac:dyDescent="0.25"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27:48" x14ac:dyDescent="0.25"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27:48" x14ac:dyDescent="0.25"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27:48" x14ac:dyDescent="0.25"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27:48" x14ac:dyDescent="0.25"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27:48" x14ac:dyDescent="0.25"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27:48" x14ac:dyDescent="0.25"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27:48" x14ac:dyDescent="0.25"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27:48" x14ac:dyDescent="0.25"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27:48" x14ac:dyDescent="0.25"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27:48" x14ac:dyDescent="0.25"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27:48" x14ac:dyDescent="0.25"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27:48" x14ac:dyDescent="0.25"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27:48" x14ac:dyDescent="0.25"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27:48" x14ac:dyDescent="0.25"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27:48" x14ac:dyDescent="0.25"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27:48" x14ac:dyDescent="0.25"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27:48" x14ac:dyDescent="0.25"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27:48" x14ac:dyDescent="0.25"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27:48" x14ac:dyDescent="0.25"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27:48" x14ac:dyDescent="0.25"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27:48" x14ac:dyDescent="0.25"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27:48" x14ac:dyDescent="0.25"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27:48" x14ac:dyDescent="0.25"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27:48" x14ac:dyDescent="0.25"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27:48" x14ac:dyDescent="0.25"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27:48" x14ac:dyDescent="0.25"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27:48" x14ac:dyDescent="0.25"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27:48" x14ac:dyDescent="0.25"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27:48" x14ac:dyDescent="0.25"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27:48" x14ac:dyDescent="0.25"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27:48" x14ac:dyDescent="0.25"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27:48" x14ac:dyDescent="0.25"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27:48" x14ac:dyDescent="0.25"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27:48" x14ac:dyDescent="0.25"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27:48" x14ac:dyDescent="0.25"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27:48" x14ac:dyDescent="0.25"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27:48" x14ac:dyDescent="0.25"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27:48" x14ac:dyDescent="0.25"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27:48" x14ac:dyDescent="0.25"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27:48" x14ac:dyDescent="0.25"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27:48" x14ac:dyDescent="0.25"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27:48" x14ac:dyDescent="0.25"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27:48" x14ac:dyDescent="0.25"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  <row r="553" spans="27:48" x14ac:dyDescent="0.25"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</row>
    <row r="554" spans="27:48" x14ac:dyDescent="0.25"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</row>
    <row r="555" spans="27:48" x14ac:dyDescent="0.25"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</row>
    <row r="556" spans="27:48" x14ac:dyDescent="0.25"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</row>
    <row r="557" spans="27:48" x14ac:dyDescent="0.25"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</row>
    <row r="558" spans="27:48" x14ac:dyDescent="0.25"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</row>
    <row r="559" spans="27:48" x14ac:dyDescent="0.25"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</row>
    <row r="560" spans="27:48" x14ac:dyDescent="0.25"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</row>
    <row r="561" spans="27:48" x14ac:dyDescent="0.25"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</row>
    <row r="562" spans="27:48" x14ac:dyDescent="0.25"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</row>
    <row r="563" spans="27:48" x14ac:dyDescent="0.25"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</row>
    <row r="564" spans="27:48" x14ac:dyDescent="0.25"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</row>
    <row r="565" spans="27:48" x14ac:dyDescent="0.25"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</row>
    <row r="566" spans="27:48" x14ac:dyDescent="0.25"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</row>
    <row r="567" spans="27:48" x14ac:dyDescent="0.25"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</row>
    <row r="568" spans="27:48" x14ac:dyDescent="0.25"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</row>
    <row r="569" spans="27:48" x14ac:dyDescent="0.25"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</row>
    <row r="570" spans="27:48" x14ac:dyDescent="0.25"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</row>
    <row r="571" spans="27:48" x14ac:dyDescent="0.25"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</row>
    <row r="572" spans="27:48" x14ac:dyDescent="0.25"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</row>
    <row r="573" spans="27:48" x14ac:dyDescent="0.25"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</row>
    <row r="574" spans="27:48" x14ac:dyDescent="0.25"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</row>
    <row r="575" spans="27:48" x14ac:dyDescent="0.25"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</row>
    <row r="576" spans="27:48" x14ac:dyDescent="0.25"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</row>
    <row r="577" spans="27:48" x14ac:dyDescent="0.25"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</row>
    <row r="578" spans="27:48" x14ac:dyDescent="0.25"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</row>
    <row r="579" spans="27:48" x14ac:dyDescent="0.25"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</row>
    <row r="580" spans="27:48" x14ac:dyDescent="0.25"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</row>
    <row r="581" spans="27:48" x14ac:dyDescent="0.25"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</row>
    <row r="582" spans="27:48" x14ac:dyDescent="0.25"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</row>
    <row r="583" spans="27:48" x14ac:dyDescent="0.25"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</row>
    <row r="584" spans="27:48" x14ac:dyDescent="0.25"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</row>
    <row r="585" spans="27:48" x14ac:dyDescent="0.25"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</row>
    <row r="586" spans="27:48" x14ac:dyDescent="0.25"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</row>
    <row r="587" spans="27:48" x14ac:dyDescent="0.25"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</row>
    <row r="588" spans="27:48" x14ac:dyDescent="0.25"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</row>
    <row r="589" spans="27:48" x14ac:dyDescent="0.25"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</row>
    <row r="590" spans="27:48" x14ac:dyDescent="0.25"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</row>
    <row r="591" spans="27:48" x14ac:dyDescent="0.25"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</row>
    <row r="592" spans="27:48" x14ac:dyDescent="0.25"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</row>
    <row r="593" spans="27:48" x14ac:dyDescent="0.25"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</row>
    <row r="594" spans="27:48" x14ac:dyDescent="0.25"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</row>
    <row r="595" spans="27:48" x14ac:dyDescent="0.25"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</row>
    <row r="596" spans="27:48" x14ac:dyDescent="0.25"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</row>
    <row r="597" spans="27:48" x14ac:dyDescent="0.25"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</row>
    <row r="598" spans="27:48" x14ac:dyDescent="0.25"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</row>
    <row r="599" spans="27:48" x14ac:dyDescent="0.25"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</row>
    <row r="600" spans="27:48" x14ac:dyDescent="0.25"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</row>
    <row r="601" spans="27:48" x14ac:dyDescent="0.25"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</row>
    <row r="602" spans="27:48" x14ac:dyDescent="0.25"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</row>
    <row r="603" spans="27:48" x14ac:dyDescent="0.25"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</row>
    <row r="604" spans="27:48" x14ac:dyDescent="0.25"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</row>
    <row r="605" spans="27:48" x14ac:dyDescent="0.25"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</row>
    <row r="606" spans="27:48" x14ac:dyDescent="0.25"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</row>
    <row r="607" spans="27:48" x14ac:dyDescent="0.25"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  <c r="AR607" s="32"/>
      <c r="AS607" s="32"/>
      <c r="AT607" s="32"/>
      <c r="AU607" s="32"/>
      <c r="AV607" s="32"/>
    </row>
    <row r="608" spans="27:48" x14ac:dyDescent="0.25"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  <c r="AR608" s="32"/>
      <c r="AS608" s="32"/>
      <c r="AT608" s="32"/>
      <c r="AU608" s="32"/>
      <c r="AV608" s="32"/>
    </row>
    <row r="609" spans="27:48" x14ac:dyDescent="0.25"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  <c r="AR609" s="32"/>
      <c r="AS609" s="32"/>
      <c r="AT609" s="32"/>
      <c r="AU609" s="32"/>
      <c r="AV609" s="32"/>
    </row>
    <row r="610" spans="27:48" x14ac:dyDescent="0.25"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  <c r="AP610" s="32"/>
      <c r="AQ610" s="32"/>
      <c r="AR610" s="32"/>
      <c r="AS610" s="32"/>
      <c r="AT610" s="32"/>
      <c r="AU610" s="32"/>
      <c r="AV610" s="32"/>
    </row>
    <row r="611" spans="27:48" x14ac:dyDescent="0.25"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  <c r="AT611" s="32"/>
      <c r="AU611" s="32"/>
      <c r="AV611" s="32"/>
    </row>
    <row r="612" spans="27:48" x14ac:dyDescent="0.25"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  <c r="AP612" s="32"/>
      <c r="AQ612" s="32"/>
      <c r="AR612" s="32"/>
      <c r="AS612" s="32"/>
      <c r="AT612" s="32"/>
      <c r="AU612" s="32"/>
      <c r="AV612" s="32"/>
    </row>
    <row r="613" spans="27:48" x14ac:dyDescent="0.25"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  <c r="AR613" s="32"/>
      <c r="AS613" s="32"/>
      <c r="AT613" s="32"/>
      <c r="AU613" s="32"/>
      <c r="AV613" s="32"/>
    </row>
    <row r="614" spans="27:48" x14ac:dyDescent="0.25"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</row>
    <row r="615" spans="27:48" x14ac:dyDescent="0.25"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</row>
    <row r="616" spans="27:48" x14ac:dyDescent="0.25"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  <c r="AR616" s="32"/>
      <c r="AS616" s="32"/>
      <c r="AT616" s="32"/>
      <c r="AU616" s="32"/>
      <c r="AV616" s="32"/>
    </row>
    <row r="617" spans="27:48" x14ac:dyDescent="0.25"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</row>
    <row r="618" spans="27:48" x14ac:dyDescent="0.25"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</row>
    <row r="619" spans="27:48" x14ac:dyDescent="0.25"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</row>
    <row r="620" spans="27:48" x14ac:dyDescent="0.25"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/>
      <c r="AV620" s="32"/>
    </row>
    <row r="621" spans="27:48" x14ac:dyDescent="0.25"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</row>
    <row r="622" spans="27:48" x14ac:dyDescent="0.25"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</row>
    <row r="623" spans="27:48" x14ac:dyDescent="0.25"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</row>
    <row r="624" spans="27:48" x14ac:dyDescent="0.25"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</row>
    <row r="625" spans="27:48" x14ac:dyDescent="0.25"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</row>
    <row r="626" spans="27:48" x14ac:dyDescent="0.25"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</row>
    <row r="627" spans="27:48" x14ac:dyDescent="0.25"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</row>
    <row r="628" spans="27:48" x14ac:dyDescent="0.25"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</row>
    <row r="629" spans="27:48" x14ac:dyDescent="0.25"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  <c r="AP629" s="32"/>
      <c r="AQ629" s="32"/>
      <c r="AR629" s="32"/>
      <c r="AS629" s="32"/>
      <c r="AT629" s="32"/>
      <c r="AU629" s="32"/>
      <c r="AV629" s="32"/>
    </row>
    <row r="630" spans="27:48" x14ac:dyDescent="0.25"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  <c r="AP630" s="32"/>
      <c r="AQ630" s="32"/>
      <c r="AR630" s="32"/>
      <c r="AS630" s="32"/>
      <c r="AT630" s="32"/>
      <c r="AU630" s="32"/>
      <c r="AV630" s="32"/>
    </row>
    <row r="631" spans="27:48" x14ac:dyDescent="0.25"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  <c r="AO631" s="32"/>
      <c r="AP631" s="32"/>
      <c r="AQ631" s="32"/>
      <c r="AR631" s="32"/>
      <c r="AS631" s="32"/>
      <c r="AT631" s="32"/>
      <c r="AU631" s="32"/>
      <c r="AV631" s="32"/>
    </row>
    <row r="632" spans="27:48" x14ac:dyDescent="0.25"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</row>
    <row r="633" spans="27:48" x14ac:dyDescent="0.25"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</row>
    <row r="634" spans="27:48" x14ac:dyDescent="0.25"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  <c r="AR634" s="32"/>
      <c r="AS634" s="32"/>
      <c r="AT634" s="32"/>
      <c r="AU634" s="32"/>
      <c r="AV634" s="32"/>
    </row>
    <row r="635" spans="27:48" x14ac:dyDescent="0.25"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32"/>
      <c r="AU635" s="32"/>
      <c r="AV635" s="32"/>
    </row>
    <row r="636" spans="27:48" x14ac:dyDescent="0.25"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  <c r="AR636" s="32"/>
      <c r="AS636" s="32"/>
      <c r="AT636" s="32"/>
      <c r="AU636" s="32"/>
      <c r="AV636" s="32"/>
    </row>
    <row r="637" spans="27:48" x14ac:dyDescent="0.25"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32"/>
      <c r="AU637" s="32"/>
      <c r="AV637" s="32"/>
    </row>
    <row r="638" spans="27:48" x14ac:dyDescent="0.25"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  <c r="AR638" s="32"/>
      <c r="AS638" s="32"/>
      <c r="AT638" s="32"/>
      <c r="AU638" s="32"/>
      <c r="AV638" s="32"/>
    </row>
    <row r="639" spans="27:48" x14ac:dyDescent="0.25"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32"/>
      <c r="AV639" s="32"/>
    </row>
    <row r="640" spans="27:48" x14ac:dyDescent="0.25"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  <c r="AR640" s="32"/>
      <c r="AS640" s="32"/>
      <c r="AT640" s="32"/>
      <c r="AU640" s="32"/>
      <c r="AV640" s="32"/>
    </row>
    <row r="641" spans="27:48" x14ac:dyDescent="0.25"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</row>
    <row r="642" spans="27:48" x14ac:dyDescent="0.25"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</row>
    <row r="643" spans="27:48" x14ac:dyDescent="0.25"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</row>
    <row r="644" spans="27:48" x14ac:dyDescent="0.25"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</row>
    <row r="645" spans="27:48" x14ac:dyDescent="0.25"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</row>
    <row r="646" spans="27:48" x14ac:dyDescent="0.25"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  <c r="AR646" s="32"/>
      <c r="AS646" s="32"/>
      <c r="AT646" s="32"/>
      <c r="AU646" s="32"/>
      <c r="AV646" s="32"/>
    </row>
    <row r="647" spans="27:48" x14ac:dyDescent="0.25"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  <c r="AR647" s="32"/>
      <c r="AS647" s="32"/>
      <c r="AT647" s="32"/>
      <c r="AU647" s="32"/>
      <c r="AV647" s="32"/>
    </row>
    <row r="648" spans="27:48" x14ac:dyDescent="0.25"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  <c r="AR648" s="32"/>
      <c r="AS648" s="32"/>
      <c r="AT648" s="32"/>
      <c r="AU648" s="32"/>
      <c r="AV648" s="32"/>
    </row>
    <row r="649" spans="27:48" x14ac:dyDescent="0.25"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  <c r="AR649" s="32"/>
      <c r="AS649" s="32"/>
      <c r="AT649" s="32"/>
      <c r="AU649" s="32"/>
      <c r="AV649" s="32"/>
    </row>
    <row r="650" spans="27:48" x14ac:dyDescent="0.25"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  <c r="AK650" s="32"/>
      <c r="AL650" s="32"/>
      <c r="AM650" s="32"/>
      <c r="AN650" s="32"/>
      <c r="AO650" s="32"/>
      <c r="AP650" s="32"/>
      <c r="AQ650" s="32"/>
      <c r="AR650" s="32"/>
      <c r="AS650" s="32"/>
      <c r="AT650" s="32"/>
      <c r="AU650" s="32"/>
      <c r="AV650" s="32"/>
    </row>
    <row r="651" spans="27:48" x14ac:dyDescent="0.25"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  <c r="AP651" s="32"/>
      <c r="AQ651" s="32"/>
      <c r="AR651" s="32"/>
      <c r="AS651" s="32"/>
      <c r="AT651" s="32"/>
      <c r="AU651" s="32"/>
      <c r="AV651" s="32"/>
    </row>
    <row r="652" spans="27:48" x14ac:dyDescent="0.25"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</row>
    <row r="653" spans="27:48" x14ac:dyDescent="0.25">
      <c r="AA653" s="32"/>
      <c r="AB653" s="32"/>
      <c r="AC653" s="32"/>
      <c r="AD653" s="32"/>
      <c r="AE653" s="32"/>
      <c r="AF653" s="32"/>
      <c r="AG653" s="32"/>
      <c r="AH653" s="32"/>
      <c r="AI653" s="32"/>
      <c r="AJ653" s="32"/>
      <c r="AK653" s="32"/>
      <c r="AL653" s="32"/>
      <c r="AM653" s="32"/>
      <c r="AN653" s="32"/>
      <c r="AO653" s="32"/>
      <c r="AP653" s="32"/>
      <c r="AQ653" s="32"/>
      <c r="AR653" s="32"/>
      <c r="AS653" s="32"/>
      <c r="AT653" s="32"/>
      <c r="AU653" s="32"/>
      <c r="AV653" s="32"/>
    </row>
    <row r="654" spans="27:48" x14ac:dyDescent="0.25"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  <c r="AO654" s="32"/>
      <c r="AP654" s="32"/>
      <c r="AQ654" s="32"/>
      <c r="AR654" s="32"/>
      <c r="AS654" s="32"/>
      <c r="AT654" s="32"/>
      <c r="AU654" s="32"/>
      <c r="AV654" s="32"/>
    </row>
    <row r="655" spans="27:48" x14ac:dyDescent="0.25"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  <c r="AO655" s="32"/>
      <c r="AP655" s="32"/>
      <c r="AQ655" s="32"/>
      <c r="AR655" s="32"/>
      <c r="AS655" s="32"/>
      <c r="AT655" s="32"/>
      <c r="AU655" s="32"/>
      <c r="AV655" s="32"/>
    </row>
    <row r="656" spans="27:48" x14ac:dyDescent="0.25"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  <c r="AR656" s="32"/>
      <c r="AS656" s="32"/>
      <c r="AT656" s="32"/>
      <c r="AU656" s="32"/>
      <c r="AV656" s="32"/>
    </row>
    <row r="657" spans="27:48" x14ac:dyDescent="0.25"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  <c r="AO657" s="32"/>
      <c r="AP657" s="32"/>
      <c r="AQ657" s="32"/>
      <c r="AR657" s="32"/>
      <c r="AS657" s="32"/>
      <c r="AT657" s="32"/>
      <c r="AU657" s="32"/>
      <c r="AV657" s="32"/>
    </row>
    <row r="658" spans="27:48" x14ac:dyDescent="0.25"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  <c r="AO658" s="32"/>
      <c r="AP658" s="32"/>
      <c r="AQ658" s="32"/>
      <c r="AR658" s="32"/>
      <c r="AS658" s="32"/>
      <c r="AT658" s="32"/>
      <c r="AU658" s="32"/>
      <c r="AV658" s="32"/>
    </row>
    <row r="659" spans="27:48" x14ac:dyDescent="0.25"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  <c r="AK659" s="32"/>
      <c r="AL659" s="32"/>
      <c r="AM659" s="32"/>
      <c r="AN659" s="32"/>
      <c r="AO659" s="32"/>
      <c r="AP659" s="32"/>
      <c r="AQ659" s="32"/>
      <c r="AR659" s="32"/>
      <c r="AS659" s="32"/>
      <c r="AT659" s="32"/>
      <c r="AU659" s="32"/>
      <c r="AV659" s="32"/>
    </row>
    <row r="660" spans="27:48" x14ac:dyDescent="0.25"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  <c r="AK660" s="32"/>
      <c r="AL660" s="32"/>
      <c r="AM660" s="32"/>
      <c r="AN660" s="32"/>
      <c r="AO660" s="32"/>
      <c r="AP660" s="32"/>
      <c r="AQ660" s="32"/>
      <c r="AR660" s="32"/>
      <c r="AS660" s="32"/>
      <c r="AT660" s="32"/>
      <c r="AU660" s="32"/>
      <c r="AV660" s="32"/>
    </row>
    <row r="661" spans="27:48" x14ac:dyDescent="0.25">
      <c r="AA661" s="32"/>
      <c r="AB661" s="32"/>
      <c r="AC661" s="32"/>
      <c r="AD661" s="32"/>
      <c r="AE661" s="32"/>
      <c r="AF661" s="32"/>
      <c r="AG661" s="32"/>
      <c r="AH661" s="32"/>
      <c r="AI661" s="32"/>
      <c r="AJ661" s="32"/>
      <c r="AK661" s="32"/>
      <c r="AL661" s="32"/>
      <c r="AM661" s="32"/>
      <c r="AN661" s="32"/>
      <c r="AO661" s="32"/>
      <c r="AP661" s="32"/>
      <c r="AQ661" s="32"/>
      <c r="AR661" s="32"/>
      <c r="AS661" s="32"/>
      <c r="AT661" s="32"/>
      <c r="AU661" s="32"/>
      <c r="AV661" s="32"/>
    </row>
    <row r="662" spans="27:48" x14ac:dyDescent="0.25"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</row>
    <row r="663" spans="27:48" x14ac:dyDescent="0.25"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  <c r="AO663" s="32"/>
      <c r="AP663" s="32"/>
      <c r="AQ663" s="32"/>
      <c r="AR663" s="32"/>
      <c r="AS663" s="32"/>
      <c r="AT663" s="32"/>
      <c r="AU663" s="32"/>
      <c r="AV663" s="32"/>
    </row>
    <row r="664" spans="27:48" x14ac:dyDescent="0.25"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  <c r="AK664" s="32"/>
      <c r="AL664" s="32"/>
      <c r="AM664" s="32"/>
      <c r="AN664" s="32"/>
      <c r="AO664" s="32"/>
      <c r="AP664" s="32"/>
      <c r="AQ664" s="32"/>
      <c r="AR664" s="32"/>
      <c r="AS664" s="32"/>
      <c r="AT664" s="32"/>
      <c r="AU664" s="32"/>
      <c r="AV664" s="32"/>
    </row>
    <row r="665" spans="27:48" x14ac:dyDescent="0.25"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  <c r="AO665" s="32"/>
      <c r="AP665" s="32"/>
      <c r="AQ665" s="32"/>
      <c r="AR665" s="32"/>
      <c r="AS665" s="32"/>
      <c r="AT665" s="32"/>
      <c r="AU665" s="32"/>
      <c r="AV665" s="32"/>
    </row>
    <row r="666" spans="27:48" x14ac:dyDescent="0.25">
      <c r="AA666" s="32"/>
      <c r="AB666" s="32"/>
      <c r="AC666" s="32"/>
      <c r="AD666" s="32"/>
      <c r="AE666" s="32"/>
      <c r="AF666" s="32"/>
      <c r="AG666" s="32"/>
      <c r="AH666" s="32"/>
      <c r="AI666" s="32"/>
      <c r="AJ666" s="32"/>
      <c r="AK666" s="32"/>
      <c r="AL666" s="32"/>
      <c r="AM666" s="32"/>
      <c r="AN666" s="32"/>
      <c r="AO666" s="32"/>
      <c r="AP666" s="32"/>
      <c r="AQ666" s="32"/>
      <c r="AR666" s="32"/>
      <c r="AS666" s="32"/>
      <c r="AT666" s="32"/>
      <c r="AU666" s="32"/>
      <c r="AV666" s="32"/>
    </row>
    <row r="667" spans="27:48" x14ac:dyDescent="0.25"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  <c r="AO667" s="32"/>
      <c r="AP667" s="32"/>
      <c r="AQ667" s="32"/>
      <c r="AR667" s="32"/>
      <c r="AS667" s="32"/>
      <c r="AT667" s="32"/>
      <c r="AU667" s="32"/>
      <c r="AV667" s="32"/>
    </row>
    <row r="668" spans="27:48" x14ac:dyDescent="0.25">
      <c r="AA668" s="32"/>
      <c r="AB668" s="32"/>
      <c r="AC668" s="32"/>
      <c r="AD668" s="32"/>
      <c r="AE668" s="32"/>
      <c r="AF668" s="32"/>
      <c r="AG668" s="32"/>
      <c r="AH668" s="32"/>
      <c r="AI668" s="32"/>
      <c r="AJ668" s="32"/>
      <c r="AK668" s="32"/>
      <c r="AL668" s="32"/>
      <c r="AM668" s="32"/>
      <c r="AN668" s="32"/>
      <c r="AO668" s="32"/>
      <c r="AP668" s="32"/>
      <c r="AQ668" s="32"/>
      <c r="AR668" s="32"/>
      <c r="AS668" s="32"/>
      <c r="AT668" s="32"/>
      <c r="AU668" s="32"/>
      <c r="AV668" s="32"/>
    </row>
    <row r="669" spans="27:48" x14ac:dyDescent="0.25"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  <c r="AK669" s="32"/>
      <c r="AL669" s="32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</row>
    <row r="670" spans="27:48" x14ac:dyDescent="0.25">
      <c r="AA670" s="32"/>
      <c r="AB670" s="32"/>
      <c r="AC670" s="32"/>
      <c r="AD670" s="32"/>
      <c r="AE670" s="32"/>
      <c r="AF670" s="32"/>
      <c r="AG670" s="32"/>
      <c r="AH670" s="32"/>
      <c r="AI670" s="32"/>
      <c r="AJ670" s="32"/>
      <c r="AK670" s="32"/>
      <c r="AL670" s="32"/>
      <c r="AM670" s="32"/>
      <c r="AN670" s="32"/>
      <c r="AO670" s="32"/>
      <c r="AP670" s="32"/>
      <c r="AQ670" s="32"/>
      <c r="AR670" s="32"/>
      <c r="AS670" s="32"/>
      <c r="AT670" s="32"/>
      <c r="AU670" s="32"/>
      <c r="AV670" s="32"/>
    </row>
    <row r="671" spans="27:48" x14ac:dyDescent="0.25">
      <c r="AA671" s="32"/>
      <c r="AB671" s="32"/>
      <c r="AC671" s="32"/>
      <c r="AD671" s="32"/>
      <c r="AE671" s="32"/>
      <c r="AF671" s="32"/>
      <c r="AG671" s="32"/>
      <c r="AH671" s="32"/>
      <c r="AI671" s="32"/>
      <c r="AJ671" s="32"/>
      <c r="AK671" s="32"/>
      <c r="AL671" s="32"/>
      <c r="AM671" s="32"/>
      <c r="AN671" s="32"/>
      <c r="AO671" s="32"/>
      <c r="AP671" s="32"/>
      <c r="AQ671" s="32"/>
      <c r="AR671" s="32"/>
      <c r="AS671" s="32"/>
      <c r="AT671" s="32"/>
      <c r="AU671" s="32"/>
      <c r="AV671" s="32"/>
    </row>
    <row r="672" spans="27:48" x14ac:dyDescent="0.25">
      <c r="AA672" s="32"/>
      <c r="AB672" s="32"/>
      <c r="AC672" s="32"/>
      <c r="AD672" s="32"/>
      <c r="AE672" s="32"/>
      <c r="AF672" s="32"/>
      <c r="AG672" s="32"/>
      <c r="AH672" s="32"/>
      <c r="AI672" s="32"/>
      <c r="AJ672" s="32"/>
      <c r="AK672" s="32"/>
      <c r="AL672" s="32"/>
      <c r="AM672" s="32"/>
      <c r="AN672" s="32"/>
      <c r="AO672" s="32"/>
      <c r="AP672" s="32"/>
      <c r="AQ672" s="32"/>
      <c r="AR672" s="32"/>
      <c r="AS672" s="32"/>
      <c r="AT672" s="32"/>
      <c r="AU672" s="32"/>
      <c r="AV672" s="32"/>
    </row>
    <row r="673" spans="27:48" x14ac:dyDescent="0.25">
      <c r="AA673" s="32"/>
      <c r="AB673" s="32"/>
      <c r="AC673" s="32"/>
      <c r="AD673" s="32"/>
      <c r="AE673" s="32"/>
      <c r="AF673" s="32"/>
      <c r="AG673" s="32"/>
      <c r="AH673" s="32"/>
      <c r="AI673" s="32"/>
      <c r="AJ673" s="32"/>
      <c r="AK673" s="32"/>
      <c r="AL673" s="32"/>
      <c r="AM673" s="32"/>
      <c r="AN673" s="32"/>
      <c r="AO673" s="32"/>
      <c r="AP673" s="32"/>
      <c r="AQ673" s="32"/>
      <c r="AR673" s="32"/>
      <c r="AS673" s="32"/>
      <c r="AT673" s="32"/>
      <c r="AU673" s="32"/>
      <c r="AV673" s="32"/>
    </row>
    <row r="674" spans="27:48" x14ac:dyDescent="0.25"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  <c r="AO674" s="32"/>
      <c r="AP674" s="32"/>
      <c r="AQ674" s="32"/>
      <c r="AR674" s="32"/>
      <c r="AS674" s="32"/>
      <c r="AT674" s="32"/>
      <c r="AU674" s="32"/>
      <c r="AV674" s="32"/>
    </row>
    <row r="675" spans="27:48" x14ac:dyDescent="0.25"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  <c r="AK675" s="32"/>
      <c r="AL675" s="32"/>
      <c r="AM675" s="32"/>
      <c r="AN675" s="32"/>
      <c r="AO675" s="32"/>
      <c r="AP675" s="32"/>
      <c r="AQ675" s="32"/>
      <c r="AR675" s="32"/>
      <c r="AS675" s="32"/>
      <c r="AT675" s="32"/>
      <c r="AU675" s="32"/>
      <c r="AV675" s="32"/>
    </row>
    <row r="676" spans="27:48" x14ac:dyDescent="0.25"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  <c r="AO676" s="32"/>
      <c r="AP676" s="32"/>
      <c r="AQ676" s="32"/>
      <c r="AR676" s="32"/>
      <c r="AS676" s="32"/>
      <c r="AT676" s="32"/>
      <c r="AU676" s="32"/>
      <c r="AV676" s="32"/>
    </row>
    <row r="677" spans="27:48" x14ac:dyDescent="0.25"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  <c r="AK677" s="32"/>
      <c r="AL677" s="32"/>
      <c r="AM677" s="32"/>
      <c r="AN677" s="32"/>
      <c r="AO677" s="32"/>
      <c r="AP677" s="32"/>
      <c r="AQ677" s="32"/>
      <c r="AR677" s="32"/>
      <c r="AS677" s="32"/>
      <c r="AT677" s="32"/>
      <c r="AU677" s="32"/>
      <c r="AV677" s="32"/>
    </row>
    <row r="678" spans="27:48" x14ac:dyDescent="0.25"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  <c r="AO678" s="32"/>
      <c r="AP678" s="32"/>
      <c r="AQ678" s="32"/>
      <c r="AR678" s="32"/>
      <c r="AS678" s="32"/>
      <c r="AT678" s="32"/>
      <c r="AU678" s="32"/>
      <c r="AV678" s="32"/>
    </row>
    <row r="679" spans="27:48" x14ac:dyDescent="0.25">
      <c r="AA679" s="32"/>
      <c r="AB679" s="32"/>
      <c r="AC679" s="32"/>
      <c r="AD679" s="32"/>
      <c r="AE679" s="32"/>
      <c r="AF679" s="32"/>
      <c r="AG679" s="32"/>
      <c r="AH679" s="32"/>
      <c r="AI679" s="32"/>
      <c r="AJ679" s="32"/>
      <c r="AK679" s="32"/>
      <c r="AL679" s="32"/>
      <c r="AM679" s="32"/>
      <c r="AN679" s="32"/>
      <c r="AO679" s="32"/>
      <c r="AP679" s="32"/>
      <c r="AQ679" s="32"/>
      <c r="AR679" s="32"/>
      <c r="AS679" s="32"/>
      <c r="AT679" s="32"/>
      <c r="AU679" s="32"/>
      <c r="AV679" s="32"/>
    </row>
    <row r="680" spans="27:48" x14ac:dyDescent="0.25">
      <c r="AA680" s="32"/>
      <c r="AB680" s="32"/>
      <c r="AC680" s="32"/>
      <c r="AD680" s="32"/>
      <c r="AE680" s="32"/>
      <c r="AF680" s="32"/>
      <c r="AG680" s="32"/>
      <c r="AH680" s="32"/>
      <c r="AI680" s="32"/>
      <c r="AJ680" s="32"/>
      <c r="AK680" s="32"/>
      <c r="AL680" s="32"/>
      <c r="AM680" s="32"/>
      <c r="AN680" s="32"/>
      <c r="AO680" s="32"/>
      <c r="AP680" s="32"/>
      <c r="AQ680" s="32"/>
      <c r="AR680" s="32"/>
      <c r="AS680" s="32"/>
      <c r="AT680" s="32"/>
      <c r="AU680" s="32"/>
      <c r="AV680" s="32"/>
    </row>
    <row r="681" spans="27:48" x14ac:dyDescent="0.25">
      <c r="AA681" s="32"/>
      <c r="AB681" s="32"/>
      <c r="AC681" s="32"/>
      <c r="AD681" s="32"/>
      <c r="AE681" s="32"/>
      <c r="AF681" s="32"/>
      <c r="AG681" s="32"/>
      <c r="AH681" s="32"/>
      <c r="AI681" s="32"/>
      <c r="AJ681" s="32"/>
      <c r="AK681" s="32"/>
      <c r="AL681" s="32"/>
      <c r="AM681" s="32"/>
      <c r="AN681" s="32"/>
      <c r="AO681" s="32"/>
      <c r="AP681" s="32"/>
      <c r="AQ681" s="32"/>
      <c r="AR681" s="32"/>
      <c r="AS681" s="32"/>
      <c r="AT681" s="32"/>
      <c r="AU681" s="32"/>
      <c r="AV681" s="32"/>
    </row>
    <row r="682" spans="27:48" x14ac:dyDescent="0.25"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  <c r="AK682" s="32"/>
      <c r="AL682" s="32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</row>
    <row r="683" spans="27:48" x14ac:dyDescent="0.25"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  <c r="AK683" s="32"/>
      <c r="AL683" s="32"/>
      <c r="AM683" s="32"/>
      <c r="AN683" s="32"/>
      <c r="AO683" s="32"/>
      <c r="AP683" s="32"/>
      <c r="AQ683" s="32"/>
      <c r="AR683" s="32"/>
      <c r="AS683" s="32"/>
      <c r="AT683" s="32"/>
      <c r="AU683" s="32"/>
      <c r="AV683" s="32"/>
    </row>
    <row r="684" spans="27:48" x14ac:dyDescent="0.25">
      <c r="AA684" s="32"/>
      <c r="AB684" s="32"/>
      <c r="AC684" s="32"/>
      <c r="AD684" s="32"/>
      <c r="AE684" s="32"/>
      <c r="AF684" s="32"/>
      <c r="AG684" s="32"/>
      <c r="AH684" s="32"/>
      <c r="AI684" s="32"/>
      <c r="AJ684" s="32"/>
      <c r="AK684" s="32"/>
      <c r="AL684" s="32"/>
      <c r="AM684" s="32"/>
      <c r="AN684" s="32"/>
      <c r="AO684" s="32"/>
      <c r="AP684" s="32"/>
      <c r="AQ684" s="32"/>
      <c r="AR684" s="32"/>
      <c r="AS684" s="32"/>
      <c r="AT684" s="32"/>
      <c r="AU684" s="32"/>
      <c r="AV684" s="32"/>
    </row>
    <row r="685" spans="27:48" x14ac:dyDescent="0.25"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</row>
    <row r="686" spans="27:48" x14ac:dyDescent="0.25">
      <c r="AA686" s="32"/>
      <c r="AB686" s="32"/>
      <c r="AC686" s="32"/>
      <c r="AD686" s="32"/>
      <c r="AE686" s="32"/>
      <c r="AF686" s="32"/>
      <c r="AG686" s="32"/>
      <c r="AH686" s="32"/>
      <c r="AI686" s="32"/>
      <c r="AJ686" s="32"/>
      <c r="AK686" s="32"/>
      <c r="AL686" s="32"/>
      <c r="AM686" s="32"/>
      <c r="AN686" s="32"/>
      <c r="AO686" s="32"/>
      <c r="AP686" s="32"/>
      <c r="AQ686" s="32"/>
      <c r="AR686" s="32"/>
      <c r="AS686" s="32"/>
      <c r="AT686" s="32"/>
      <c r="AU686" s="32"/>
      <c r="AV686" s="32"/>
    </row>
    <row r="687" spans="27:48" x14ac:dyDescent="0.25">
      <c r="AA687" s="32"/>
      <c r="AB687" s="32"/>
      <c r="AC687" s="32"/>
      <c r="AD687" s="32"/>
      <c r="AE687" s="32"/>
      <c r="AF687" s="32"/>
      <c r="AG687" s="32"/>
      <c r="AH687" s="32"/>
      <c r="AI687" s="32"/>
      <c r="AJ687" s="32"/>
      <c r="AK687" s="32"/>
      <c r="AL687" s="32"/>
      <c r="AM687" s="32"/>
      <c r="AN687" s="32"/>
      <c r="AO687" s="32"/>
      <c r="AP687" s="32"/>
      <c r="AQ687" s="32"/>
      <c r="AR687" s="32"/>
      <c r="AS687" s="32"/>
      <c r="AT687" s="32"/>
      <c r="AU687" s="32"/>
      <c r="AV687" s="32"/>
    </row>
    <row r="688" spans="27:48" x14ac:dyDescent="0.25"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  <c r="AK688" s="32"/>
      <c r="AL688" s="32"/>
      <c r="AM688" s="32"/>
      <c r="AN688" s="32"/>
      <c r="AO688" s="32"/>
      <c r="AP688" s="32"/>
      <c r="AQ688" s="32"/>
      <c r="AR688" s="32"/>
      <c r="AS688" s="32"/>
      <c r="AT688" s="32"/>
      <c r="AU688" s="32"/>
      <c r="AV688" s="32"/>
    </row>
    <row r="689" spans="27:48" x14ac:dyDescent="0.25"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  <c r="AK689" s="32"/>
      <c r="AL689" s="32"/>
      <c r="AM689" s="32"/>
      <c r="AN689" s="32"/>
      <c r="AO689" s="32"/>
      <c r="AP689" s="32"/>
      <c r="AQ689" s="32"/>
      <c r="AR689" s="32"/>
      <c r="AS689" s="32"/>
      <c r="AT689" s="32"/>
      <c r="AU689" s="32"/>
      <c r="AV689" s="32"/>
    </row>
    <row r="690" spans="27:48" x14ac:dyDescent="0.25">
      <c r="AA690" s="32"/>
      <c r="AB690" s="32"/>
      <c r="AC690" s="32"/>
      <c r="AD690" s="32"/>
      <c r="AE690" s="32"/>
      <c r="AF690" s="32"/>
      <c r="AG690" s="32"/>
      <c r="AH690" s="32"/>
      <c r="AI690" s="32"/>
      <c r="AJ690" s="32"/>
      <c r="AK690" s="32"/>
      <c r="AL690" s="32"/>
      <c r="AM690" s="32"/>
      <c r="AN690" s="32"/>
      <c r="AO690" s="32"/>
      <c r="AP690" s="32"/>
      <c r="AQ690" s="32"/>
      <c r="AR690" s="32"/>
      <c r="AS690" s="32"/>
      <c r="AT690" s="32"/>
      <c r="AU690" s="32"/>
      <c r="AV690" s="32"/>
    </row>
    <row r="691" spans="27:48" x14ac:dyDescent="0.25"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  <c r="AK691" s="32"/>
      <c r="AL691" s="32"/>
      <c r="AM691" s="32"/>
      <c r="AN691" s="32"/>
      <c r="AO691" s="32"/>
      <c r="AP691" s="32"/>
      <c r="AQ691" s="32"/>
      <c r="AR691" s="32"/>
      <c r="AS691" s="32"/>
      <c r="AT691" s="32"/>
      <c r="AU691" s="32"/>
      <c r="AV691" s="32"/>
    </row>
    <row r="692" spans="27:48" x14ac:dyDescent="0.25"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  <c r="AO692" s="32"/>
      <c r="AP692" s="32"/>
      <c r="AQ692" s="32"/>
      <c r="AR692" s="32"/>
      <c r="AS692" s="32"/>
      <c r="AT692" s="32"/>
      <c r="AU692" s="32"/>
      <c r="AV692" s="32"/>
    </row>
    <row r="693" spans="27:48" x14ac:dyDescent="0.25"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  <c r="AO693" s="32"/>
      <c r="AP693" s="32"/>
      <c r="AQ693" s="32"/>
      <c r="AR693" s="32"/>
      <c r="AS693" s="32"/>
      <c r="AT693" s="32"/>
      <c r="AU693" s="32"/>
      <c r="AV693" s="32"/>
    </row>
    <row r="694" spans="27:48" x14ac:dyDescent="0.25">
      <c r="AA694" s="32"/>
      <c r="AB694" s="32"/>
      <c r="AC694" s="32"/>
      <c r="AD694" s="32"/>
      <c r="AE694" s="32"/>
      <c r="AF694" s="32"/>
      <c r="AG694" s="32"/>
      <c r="AH694" s="32"/>
      <c r="AI694" s="32"/>
      <c r="AJ694" s="32"/>
      <c r="AK694" s="32"/>
      <c r="AL694" s="32"/>
      <c r="AM694" s="32"/>
      <c r="AN694" s="32"/>
      <c r="AO694" s="32"/>
      <c r="AP694" s="32"/>
      <c r="AQ694" s="32"/>
      <c r="AR694" s="32"/>
      <c r="AS694" s="32"/>
      <c r="AT694" s="32"/>
      <c r="AU694" s="32"/>
      <c r="AV694" s="32"/>
    </row>
    <row r="695" spans="27:48" x14ac:dyDescent="0.25"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  <c r="AO695" s="32"/>
      <c r="AP695" s="32"/>
      <c r="AQ695" s="32"/>
      <c r="AR695" s="32"/>
      <c r="AS695" s="32"/>
      <c r="AT695" s="32"/>
      <c r="AU695" s="32"/>
      <c r="AV695" s="32"/>
    </row>
    <row r="696" spans="27:48" x14ac:dyDescent="0.25"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  <c r="AO696" s="32"/>
      <c r="AP696" s="32"/>
      <c r="AQ696" s="32"/>
      <c r="AR696" s="32"/>
      <c r="AS696" s="32"/>
      <c r="AT696" s="32"/>
      <c r="AU696" s="32"/>
      <c r="AV696" s="32"/>
    </row>
    <row r="697" spans="27:48" x14ac:dyDescent="0.25"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  <c r="AP697" s="32"/>
      <c r="AQ697" s="32"/>
      <c r="AR697" s="32"/>
      <c r="AS697" s="32"/>
      <c r="AT697" s="32"/>
      <c r="AU697" s="32"/>
      <c r="AV697" s="32"/>
    </row>
    <row r="698" spans="27:48" x14ac:dyDescent="0.25"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  <c r="AO698" s="32"/>
      <c r="AP698" s="32"/>
      <c r="AQ698" s="32"/>
      <c r="AR698" s="32"/>
      <c r="AS698" s="32"/>
      <c r="AT698" s="32"/>
      <c r="AU698" s="32"/>
      <c r="AV698" s="32"/>
    </row>
    <row r="699" spans="27:48" x14ac:dyDescent="0.25"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  <c r="AP699" s="32"/>
      <c r="AQ699" s="32"/>
      <c r="AR699" s="32"/>
      <c r="AS699" s="32"/>
      <c r="AT699" s="32"/>
      <c r="AU699" s="32"/>
      <c r="AV699" s="32"/>
    </row>
    <row r="700" spans="27:48" x14ac:dyDescent="0.25">
      <c r="AA700" s="32"/>
      <c r="AB700" s="32"/>
      <c r="AC700" s="32"/>
      <c r="AD700" s="32"/>
      <c r="AE700" s="32"/>
      <c r="AF700" s="32"/>
      <c r="AG700" s="32"/>
      <c r="AH700" s="32"/>
      <c r="AI700" s="32"/>
      <c r="AJ700" s="32"/>
      <c r="AK700" s="32"/>
      <c r="AL700" s="32"/>
      <c r="AM700" s="32"/>
      <c r="AN700" s="32"/>
      <c r="AO700" s="32"/>
      <c r="AP700" s="32"/>
      <c r="AQ700" s="32"/>
      <c r="AR700" s="32"/>
      <c r="AS700" s="32"/>
      <c r="AT700" s="32"/>
      <c r="AU700" s="32"/>
      <c r="AV700" s="32"/>
    </row>
    <row r="701" spans="27:48" x14ac:dyDescent="0.25">
      <c r="AA701" s="32"/>
      <c r="AB701" s="32"/>
      <c r="AC701" s="32"/>
      <c r="AD701" s="32"/>
      <c r="AE701" s="32"/>
      <c r="AF701" s="32"/>
      <c r="AG701" s="32"/>
      <c r="AH701" s="32"/>
      <c r="AI701" s="32"/>
      <c r="AJ701" s="32"/>
      <c r="AK701" s="32"/>
      <c r="AL701" s="32"/>
      <c r="AM701" s="32"/>
      <c r="AN701" s="32"/>
      <c r="AO701" s="32"/>
      <c r="AP701" s="32"/>
      <c r="AQ701" s="32"/>
      <c r="AR701" s="32"/>
      <c r="AS701" s="32"/>
      <c r="AT701" s="32"/>
      <c r="AU701" s="32"/>
      <c r="AV701" s="32"/>
    </row>
    <row r="702" spans="27:48" x14ac:dyDescent="0.25">
      <c r="AA702" s="32"/>
      <c r="AB702" s="32"/>
      <c r="AC702" s="32"/>
      <c r="AD702" s="32"/>
      <c r="AE702" s="32"/>
      <c r="AF702" s="32"/>
      <c r="AG702" s="32"/>
      <c r="AH702" s="32"/>
      <c r="AI702" s="32"/>
      <c r="AJ702" s="32"/>
      <c r="AK702" s="32"/>
      <c r="AL702" s="32"/>
      <c r="AM702" s="32"/>
      <c r="AN702" s="32"/>
      <c r="AO702" s="32"/>
      <c r="AP702" s="32"/>
      <c r="AQ702" s="32"/>
      <c r="AR702" s="32"/>
      <c r="AS702" s="32"/>
      <c r="AT702" s="32"/>
      <c r="AU702" s="32"/>
      <c r="AV702" s="32"/>
    </row>
    <row r="703" spans="27:48" x14ac:dyDescent="0.25">
      <c r="AA703" s="32"/>
      <c r="AB703" s="32"/>
      <c r="AC703" s="32"/>
      <c r="AD703" s="32"/>
      <c r="AE703" s="32"/>
      <c r="AF703" s="32"/>
      <c r="AG703" s="32"/>
      <c r="AH703" s="32"/>
      <c r="AI703" s="32"/>
      <c r="AJ703" s="32"/>
      <c r="AK703" s="32"/>
      <c r="AL703" s="32"/>
      <c r="AM703" s="32"/>
      <c r="AN703" s="32"/>
      <c r="AO703" s="32"/>
      <c r="AP703" s="32"/>
      <c r="AQ703" s="32"/>
      <c r="AR703" s="32"/>
      <c r="AS703" s="32"/>
      <c r="AT703" s="32"/>
      <c r="AU703" s="32"/>
      <c r="AV703" s="32"/>
    </row>
    <row r="704" spans="27:48" x14ac:dyDescent="0.25"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  <c r="AP704" s="32"/>
      <c r="AQ704" s="32"/>
      <c r="AR704" s="32"/>
      <c r="AS704" s="32"/>
      <c r="AT704" s="32"/>
      <c r="AU704" s="32"/>
      <c r="AV704" s="32"/>
    </row>
    <row r="705" spans="27:48" x14ac:dyDescent="0.25"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  <c r="AQ705" s="32"/>
      <c r="AR705" s="32"/>
      <c r="AS705" s="32"/>
      <c r="AT705" s="32"/>
      <c r="AU705" s="32"/>
      <c r="AV705" s="32"/>
    </row>
    <row r="706" spans="27:48" x14ac:dyDescent="0.25"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  <c r="AK706" s="32"/>
      <c r="AL706" s="32"/>
      <c r="AM706" s="32"/>
      <c r="AN706" s="32"/>
      <c r="AO706" s="32"/>
      <c r="AP706" s="32"/>
      <c r="AQ706" s="32"/>
      <c r="AR706" s="32"/>
      <c r="AS706" s="32"/>
      <c r="AT706" s="32"/>
      <c r="AU706" s="32"/>
      <c r="AV706" s="32"/>
    </row>
    <row r="707" spans="27:48" x14ac:dyDescent="0.25">
      <c r="AA707" s="32"/>
      <c r="AB707" s="32"/>
      <c r="AC707" s="32"/>
      <c r="AD707" s="32"/>
      <c r="AE707" s="32"/>
      <c r="AF707" s="32"/>
      <c r="AG707" s="32"/>
      <c r="AH707" s="32"/>
      <c r="AI707" s="32"/>
      <c r="AJ707" s="32"/>
      <c r="AK707" s="32"/>
      <c r="AL707" s="32"/>
      <c r="AM707" s="32"/>
      <c r="AN707" s="32"/>
      <c r="AO707" s="32"/>
      <c r="AP707" s="32"/>
      <c r="AQ707" s="32"/>
      <c r="AR707" s="32"/>
      <c r="AS707" s="32"/>
      <c r="AT707" s="32"/>
      <c r="AU707" s="32"/>
      <c r="AV707" s="32"/>
    </row>
    <row r="708" spans="27:48" x14ac:dyDescent="0.25">
      <c r="AA708" s="32"/>
      <c r="AB708" s="32"/>
      <c r="AC708" s="32"/>
      <c r="AD708" s="32"/>
      <c r="AE708" s="32"/>
      <c r="AF708" s="32"/>
      <c r="AG708" s="32"/>
      <c r="AH708" s="32"/>
      <c r="AI708" s="32"/>
      <c r="AJ708" s="32"/>
      <c r="AK708" s="32"/>
      <c r="AL708" s="32"/>
      <c r="AM708" s="32"/>
      <c r="AN708" s="32"/>
      <c r="AO708" s="32"/>
      <c r="AP708" s="32"/>
      <c r="AQ708" s="32"/>
      <c r="AR708" s="32"/>
      <c r="AS708" s="32"/>
      <c r="AT708" s="32"/>
      <c r="AU708" s="32"/>
      <c r="AV708" s="32"/>
    </row>
    <row r="709" spans="27:48" x14ac:dyDescent="0.25"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  <c r="AK709" s="32"/>
      <c r="AL709" s="32"/>
      <c r="AM709" s="32"/>
      <c r="AN709" s="32"/>
      <c r="AO709" s="32"/>
      <c r="AP709" s="32"/>
      <c r="AQ709" s="32"/>
      <c r="AR709" s="32"/>
      <c r="AS709" s="32"/>
      <c r="AT709" s="32"/>
      <c r="AU709" s="32"/>
      <c r="AV709" s="32"/>
    </row>
    <row r="710" spans="27:48" x14ac:dyDescent="0.25">
      <c r="AA710" s="32"/>
      <c r="AB710" s="32"/>
      <c r="AC710" s="32"/>
      <c r="AD710" s="32"/>
      <c r="AE710" s="32"/>
      <c r="AF710" s="32"/>
      <c r="AG710" s="32"/>
      <c r="AH710" s="32"/>
      <c r="AI710" s="32"/>
      <c r="AJ710" s="32"/>
      <c r="AK710" s="32"/>
      <c r="AL710" s="32"/>
      <c r="AM710" s="32"/>
      <c r="AN710" s="32"/>
      <c r="AO710" s="32"/>
      <c r="AP710" s="32"/>
      <c r="AQ710" s="32"/>
      <c r="AR710" s="32"/>
      <c r="AS710" s="32"/>
      <c r="AT710" s="32"/>
      <c r="AU710" s="32"/>
      <c r="AV710" s="32"/>
    </row>
    <row r="711" spans="27:48" x14ac:dyDescent="0.25"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  <c r="AK711" s="32"/>
      <c r="AL711" s="32"/>
      <c r="AM711" s="32"/>
      <c r="AN711" s="32"/>
      <c r="AO711" s="32"/>
      <c r="AP711" s="32"/>
      <c r="AQ711" s="32"/>
      <c r="AR711" s="32"/>
      <c r="AS711" s="32"/>
      <c r="AT711" s="32"/>
      <c r="AU711" s="32"/>
      <c r="AV711" s="32"/>
    </row>
    <row r="712" spans="27:48" x14ac:dyDescent="0.25"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  <c r="AK712" s="32"/>
      <c r="AL712" s="32"/>
      <c r="AM712" s="32"/>
      <c r="AN712" s="32"/>
      <c r="AO712" s="32"/>
      <c r="AP712" s="32"/>
      <c r="AQ712" s="32"/>
      <c r="AR712" s="32"/>
      <c r="AS712" s="32"/>
      <c r="AT712" s="32"/>
      <c r="AU712" s="32"/>
      <c r="AV712" s="32"/>
    </row>
    <row r="713" spans="27:48" x14ac:dyDescent="0.25">
      <c r="AA713" s="32"/>
      <c r="AB713" s="32"/>
      <c r="AC713" s="32"/>
      <c r="AD713" s="32"/>
      <c r="AE713" s="32"/>
      <c r="AF713" s="32"/>
      <c r="AG713" s="32"/>
      <c r="AH713" s="32"/>
      <c r="AI713" s="32"/>
      <c r="AJ713" s="32"/>
      <c r="AK713" s="32"/>
      <c r="AL713" s="32"/>
      <c r="AM713" s="32"/>
      <c r="AN713" s="32"/>
      <c r="AO713" s="32"/>
      <c r="AP713" s="32"/>
      <c r="AQ713" s="32"/>
      <c r="AR713" s="32"/>
      <c r="AS713" s="32"/>
      <c r="AT713" s="32"/>
      <c r="AU713" s="32"/>
      <c r="AV713" s="32"/>
    </row>
    <row r="714" spans="27:48" x14ac:dyDescent="0.25"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  <c r="AK714" s="32"/>
      <c r="AL714" s="32"/>
      <c r="AM714" s="32"/>
      <c r="AN714" s="32"/>
      <c r="AO714" s="32"/>
      <c r="AP714" s="32"/>
      <c r="AQ714" s="32"/>
      <c r="AR714" s="32"/>
      <c r="AS714" s="32"/>
      <c r="AT714" s="32"/>
      <c r="AU714" s="32"/>
      <c r="AV714" s="32"/>
    </row>
    <row r="715" spans="27:48" x14ac:dyDescent="0.25">
      <c r="AA715" s="32"/>
      <c r="AB715" s="32"/>
      <c r="AC715" s="32"/>
      <c r="AD715" s="32"/>
      <c r="AE715" s="32"/>
      <c r="AF715" s="32"/>
      <c r="AG715" s="32"/>
      <c r="AH715" s="32"/>
      <c r="AI715" s="32"/>
      <c r="AJ715" s="32"/>
      <c r="AK715" s="32"/>
      <c r="AL715" s="32"/>
      <c r="AM715" s="32"/>
      <c r="AN715" s="32"/>
      <c r="AO715" s="32"/>
      <c r="AP715" s="32"/>
      <c r="AQ715" s="32"/>
      <c r="AR715" s="32"/>
      <c r="AS715" s="32"/>
      <c r="AT715" s="32"/>
      <c r="AU715" s="32"/>
      <c r="AV715" s="32"/>
    </row>
    <row r="716" spans="27:48" x14ac:dyDescent="0.25"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  <c r="AK716" s="32"/>
      <c r="AL716" s="32"/>
      <c r="AM716" s="32"/>
      <c r="AN716" s="32"/>
      <c r="AO716" s="32"/>
      <c r="AP716" s="32"/>
      <c r="AQ716" s="32"/>
      <c r="AR716" s="32"/>
      <c r="AS716" s="32"/>
      <c r="AT716" s="32"/>
      <c r="AU716" s="32"/>
      <c r="AV716" s="32"/>
    </row>
    <row r="717" spans="27:48" x14ac:dyDescent="0.25"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  <c r="AK717" s="32"/>
      <c r="AL717" s="32"/>
      <c r="AM717" s="32"/>
      <c r="AN717" s="32"/>
      <c r="AO717" s="32"/>
      <c r="AP717" s="32"/>
      <c r="AQ717" s="32"/>
      <c r="AR717" s="32"/>
      <c r="AS717" s="32"/>
      <c r="AT717" s="32"/>
      <c r="AU717" s="32"/>
      <c r="AV717" s="32"/>
    </row>
    <row r="718" spans="27:48" x14ac:dyDescent="0.25"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  <c r="AK718" s="32"/>
      <c r="AL718" s="32"/>
      <c r="AM718" s="32"/>
      <c r="AN718" s="32"/>
      <c r="AO718" s="32"/>
      <c r="AP718" s="32"/>
      <c r="AQ718" s="32"/>
      <c r="AR718" s="32"/>
      <c r="AS718" s="32"/>
      <c r="AT718" s="32"/>
      <c r="AU718" s="32"/>
      <c r="AV718" s="32"/>
    </row>
    <row r="719" spans="27:48" x14ac:dyDescent="0.25"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  <c r="AQ719" s="32"/>
      <c r="AR719" s="32"/>
      <c r="AS719" s="32"/>
      <c r="AT719" s="32"/>
      <c r="AU719" s="32"/>
      <c r="AV719" s="32"/>
    </row>
    <row r="720" spans="27:48" x14ac:dyDescent="0.25"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  <c r="AK720" s="32"/>
      <c r="AL720" s="32"/>
      <c r="AM720" s="32"/>
      <c r="AN720" s="32"/>
      <c r="AO720" s="32"/>
      <c r="AP720" s="32"/>
      <c r="AQ720" s="32"/>
      <c r="AR720" s="32"/>
      <c r="AS720" s="32"/>
      <c r="AT720" s="32"/>
      <c r="AU720" s="32"/>
      <c r="AV720" s="32"/>
    </row>
    <row r="721" spans="27:48" x14ac:dyDescent="0.25">
      <c r="AA721" s="32"/>
      <c r="AB721" s="32"/>
      <c r="AC721" s="32"/>
      <c r="AD721" s="32"/>
      <c r="AE721" s="32"/>
      <c r="AF721" s="32"/>
      <c r="AG721" s="32"/>
      <c r="AH721" s="32"/>
      <c r="AI721" s="32"/>
      <c r="AJ721" s="32"/>
      <c r="AK721" s="32"/>
      <c r="AL721" s="32"/>
      <c r="AM721" s="32"/>
      <c r="AN721" s="32"/>
      <c r="AO721" s="32"/>
      <c r="AP721" s="32"/>
      <c r="AQ721" s="32"/>
      <c r="AR721" s="32"/>
      <c r="AS721" s="32"/>
      <c r="AT721" s="32"/>
      <c r="AU721" s="32"/>
      <c r="AV721" s="32"/>
    </row>
    <row r="722" spans="27:48" x14ac:dyDescent="0.25"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  <c r="AK722" s="32"/>
      <c r="AL722" s="32"/>
      <c r="AM722" s="32"/>
      <c r="AN722" s="32"/>
      <c r="AO722" s="32"/>
      <c r="AP722" s="32"/>
      <c r="AQ722" s="32"/>
      <c r="AR722" s="32"/>
      <c r="AS722" s="32"/>
      <c r="AT722" s="32"/>
      <c r="AU722" s="32"/>
      <c r="AV722" s="32"/>
    </row>
    <row r="723" spans="27:48" x14ac:dyDescent="0.25"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  <c r="AO723" s="32"/>
      <c r="AP723" s="32"/>
      <c r="AQ723" s="32"/>
      <c r="AR723" s="32"/>
      <c r="AS723" s="32"/>
      <c r="AT723" s="32"/>
      <c r="AU723" s="32"/>
      <c r="AV723" s="32"/>
    </row>
    <row r="724" spans="27:48" x14ac:dyDescent="0.25"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  <c r="AK724" s="32"/>
      <c r="AL724" s="32"/>
      <c r="AM724" s="32"/>
      <c r="AN724" s="32"/>
      <c r="AO724" s="32"/>
      <c r="AP724" s="32"/>
      <c r="AQ724" s="32"/>
      <c r="AR724" s="32"/>
      <c r="AS724" s="32"/>
      <c r="AT724" s="32"/>
      <c r="AU724" s="32"/>
      <c r="AV724" s="32"/>
    </row>
    <row r="725" spans="27:48" x14ac:dyDescent="0.25"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  <c r="AO725" s="32"/>
      <c r="AP725" s="32"/>
      <c r="AQ725" s="32"/>
      <c r="AR725" s="32"/>
      <c r="AS725" s="32"/>
      <c r="AT725" s="32"/>
      <c r="AU725" s="32"/>
      <c r="AV725" s="32"/>
    </row>
    <row r="726" spans="27:48" x14ac:dyDescent="0.25"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  <c r="AP726" s="32"/>
      <c r="AQ726" s="32"/>
      <c r="AR726" s="32"/>
      <c r="AS726" s="32"/>
      <c r="AT726" s="32"/>
      <c r="AU726" s="32"/>
      <c r="AV726" s="32"/>
    </row>
    <row r="727" spans="27:48" x14ac:dyDescent="0.25"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  <c r="AK727" s="32"/>
      <c r="AL727" s="32"/>
      <c r="AM727" s="32"/>
      <c r="AN727" s="32"/>
      <c r="AO727" s="32"/>
      <c r="AP727" s="32"/>
      <c r="AQ727" s="32"/>
      <c r="AR727" s="32"/>
      <c r="AS727" s="32"/>
      <c r="AT727" s="32"/>
      <c r="AU727" s="32"/>
      <c r="AV727" s="32"/>
    </row>
    <row r="728" spans="27:48" x14ac:dyDescent="0.25"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  <c r="AK728" s="32"/>
      <c r="AL728" s="32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</row>
    <row r="729" spans="27:48" x14ac:dyDescent="0.25"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  <c r="AO729" s="32"/>
      <c r="AP729" s="32"/>
      <c r="AQ729" s="32"/>
      <c r="AR729" s="32"/>
      <c r="AS729" s="32"/>
      <c r="AT729" s="32"/>
      <c r="AU729" s="32"/>
      <c r="AV729" s="32"/>
    </row>
    <row r="730" spans="27:48" x14ac:dyDescent="0.25"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  <c r="AO730" s="32"/>
      <c r="AP730" s="32"/>
      <c r="AQ730" s="32"/>
      <c r="AR730" s="32"/>
      <c r="AS730" s="32"/>
      <c r="AT730" s="32"/>
      <c r="AU730" s="32"/>
      <c r="AV730" s="32"/>
    </row>
    <row r="731" spans="27:48" x14ac:dyDescent="0.25">
      <c r="AA731" s="32"/>
      <c r="AB731" s="32"/>
      <c r="AC731" s="32"/>
      <c r="AD731" s="32"/>
      <c r="AE731" s="32"/>
      <c r="AF731" s="32"/>
      <c r="AG731" s="32"/>
      <c r="AH731" s="32"/>
      <c r="AI731" s="32"/>
      <c r="AJ731" s="32"/>
      <c r="AK731" s="32"/>
      <c r="AL731" s="32"/>
      <c r="AM731" s="32"/>
      <c r="AN731" s="32"/>
      <c r="AO731" s="32"/>
      <c r="AP731" s="32"/>
      <c r="AQ731" s="32"/>
      <c r="AR731" s="32"/>
      <c r="AS731" s="32"/>
      <c r="AT731" s="32"/>
      <c r="AU731" s="32"/>
      <c r="AV731" s="32"/>
    </row>
    <row r="732" spans="27:48" x14ac:dyDescent="0.25"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  <c r="AO732" s="32"/>
      <c r="AP732" s="32"/>
      <c r="AQ732" s="32"/>
      <c r="AR732" s="32"/>
      <c r="AS732" s="32"/>
      <c r="AT732" s="32"/>
      <c r="AU732" s="32"/>
      <c r="AV732" s="32"/>
    </row>
    <row r="733" spans="27:48" x14ac:dyDescent="0.25"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  <c r="AK733" s="32"/>
      <c r="AL733" s="32"/>
      <c r="AM733" s="32"/>
      <c r="AN733" s="32"/>
      <c r="AO733" s="32"/>
      <c r="AP733" s="32"/>
      <c r="AQ733" s="32"/>
      <c r="AR733" s="32"/>
      <c r="AS733" s="32"/>
      <c r="AT733" s="32"/>
      <c r="AU733" s="32"/>
      <c r="AV733" s="32"/>
    </row>
    <row r="734" spans="27:48" x14ac:dyDescent="0.25">
      <c r="AA734" s="32"/>
      <c r="AB734" s="32"/>
      <c r="AC734" s="32"/>
      <c r="AD734" s="32"/>
      <c r="AE734" s="32"/>
      <c r="AF734" s="32"/>
      <c r="AG734" s="32"/>
      <c r="AH734" s="32"/>
      <c r="AI734" s="32"/>
      <c r="AJ734" s="32"/>
      <c r="AK734" s="32"/>
      <c r="AL734" s="32"/>
      <c r="AM734" s="32"/>
      <c r="AN734" s="32"/>
      <c r="AO734" s="32"/>
      <c r="AP734" s="32"/>
      <c r="AQ734" s="32"/>
      <c r="AR734" s="32"/>
      <c r="AS734" s="32"/>
      <c r="AT734" s="32"/>
      <c r="AU734" s="32"/>
      <c r="AV734" s="32"/>
    </row>
    <row r="735" spans="27:48" x14ac:dyDescent="0.25"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  <c r="AK735" s="32"/>
      <c r="AL735" s="32"/>
      <c r="AM735" s="32"/>
      <c r="AN735" s="32"/>
      <c r="AO735" s="32"/>
      <c r="AP735" s="32"/>
      <c r="AQ735" s="32"/>
      <c r="AR735" s="32"/>
      <c r="AS735" s="32"/>
      <c r="AT735" s="32"/>
      <c r="AU735" s="32"/>
      <c r="AV735" s="32"/>
    </row>
    <row r="736" spans="27:48" x14ac:dyDescent="0.25"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  <c r="AO736" s="32"/>
      <c r="AP736" s="32"/>
      <c r="AQ736" s="32"/>
      <c r="AR736" s="32"/>
      <c r="AS736" s="32"/>
      <c r="AT736" s="32"/>
      <c r="AU736" s="32"/>
      <c r="AV736" s="32"/>
    </row>
    <row r="737" spans="27:48" x14ac:dyDescent="0.25"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  <c r="AK737" s="32"/>
      <c r="AL737" s="32"/>
      <c r="AM737" s="32"/>
      <c r="AN737" s="32"/>
      <c r="AO737" s="32"/>
      <c r="AP737" s="32"/>
      <c r="AQ737" s="32"/>
      <c r="AR737" s="32"/>
      <c r="AS737" s="32"/>
      <c r="AT737" s="32"/>
      <c r="AU737" s="32"/>
      <c r="AV737" s="32"/>
    </row>
    <row r="738" spans="27:48" x14ac:dyDescent="0.25"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  <c r="AK738" s="32"/>
      <c r="AL738" s="32"/>
      <c r="AM738" s="32"/>
      <c r="AN738" s="32"/>
      <c r="AO738" s="32"/>
      <c r="AP738" s="32"/>
      <c r="AQ738" s="32"/>
      <c r="AR738" s="32"/>
      <c r="AS738" s="32"/>
      <c r="AT738" s="32"/>
      <c r="AU738" s="32"/>
      <c r="AV738" s="32"/>
    </row>
    <row r="739" spans="27:48" x14ac:dyDescent="0.25">
      <c r="AA739" s="32"/>
      <c r="AB739" s="32"/>
      <c r="AC739" s="32"/>
      <c r="AD739" s="32"/>
      <c r="AE739" s="32"/>
      <c r="AF739" s="32"/>
      <c r="AG739" s="32"/>
      <c r="AH739" s="32"/>
      <c r="AI739" s="32"/>
      <c r="AJ739" s="32"/>
      <c r="AK739" s="32"/>
      <c r="AL739" s="32"/>
      <c r="AM739" s="32"/>
      <c r="AN739" s="32"/>
      <c r="AO739" s="32"/>
      <c r="AP739" s="32"/>
      <c r="AQ739" s="32"/>
      <c r="AR739" s="32"/>
      <c r="AS739" s="32"/>
      <c r="AT739" s="32"/>
      <c r="AU739" s="32"/>
      <c r="AV739" s="32"/>
    </row>
    <row r="740" spans="27:48" x14ac:dyDescent="0.25">
      <c r="AA740" s="32"/>
      <c r="AB740" s="32"/>
      <c r="AC740" s="32"/>
      <c r="AD740" s="32"/>
      <c r="AE740" s="32"/>
      <c r="AF740" s="32"/>
      <c r="AG740" s="32"/>
      <c r="AH740" s="32"/>
      <c r="AI740" s="32"/>
      <c r="AJ740" s="32"/>
      <c r="AK740" s="32"/>
      <c r="AL740" s="32"/>
      <c r="AM740" s="32"/>
      <c r="AN740" s="32"/>
      <c r="AO740" s="32"/>
      <c r="AP740" s="32"/>
      <c r="AQ740" s="32"/>
      <c r="AR740" s="32"/>
      <c r="AS740" s="32"/>
      <c r="AT740" s="32"/>
      <c r="AU740" s="32"/>
      <c r="AV740" s="32"/>
    </row>
    <row r="741" spans="27:48" x14ac:dyDescent="0.25">
      <c r="AA741" s="32"/>
      <c r="AB741" s="32"/>
      <c r="AC741" s="32"/>
      <c r="AD741" s="32"/>
      <c r="AE741" s="32"/>
      <c r="AF741" s="32"/>
      <c r="AG741" s="32"/>
      <c r="AH741" s="32"/>
      <c r="AI741" s="32"/>
      <c r="AJ741" s="32"/>
      <c r="AK741" s="32"/>
      <c r="AL741" s="32"/>
      <c r="AM741" s="32"/>
      <c r="AN741" s="32"/>
      <c r="AO741" s="32"/>
      <c r="AP741" s="32"/>
      <c r="AQ741" s="32"/>
      <c r="AR741" s="32"/>
      <c r="AS741" s="32"/>
      <c r="AT741" s="32"/>
      <c r="AU741" s="32"/>
      <c r="AV741" s="32"/>
    </row>
    <row r="742" spans="27:48" x14ac:dyDescent="0.25">
      <c r="AA742" s="32"/>
      <c r="AB742" s="32"/>
      <c r="AC742" s="32"/>
      <c r="AD742" s="32"/>
      <c r="AE742" s="32"/>
      <c r="AF742" s="32"/>
      <c r="AG742" s="32"/>
      <c r="AH742" s="32"/>
      <c r="AI742" s="32"/>
      <c r="AJ742" s="32"/>
      <c r="AK742" s="32"/>
      <c r="AL742" s="32"/>
      <c r="AM742" s="32"/>
      <c r="AN742" s="32"/>
      <c r="AO742" s="32"/>
      <c r="AP742" s="32"/>
      <c r="AQ742" s="32"/>
      <c r="AR742" s="32"/>
      <c r="AS742" s="32"/>
      <c r="AT742" s="32"/>
      <c r="AU742" s="32"/>
      <c r="AV742" s="32"/>
    </row>
    <row r="743" spans="27:48" x14ac:dyDescent="0.25">
      <c r="AA743" s="32"/>
      <c r="AB743" s="32"/>
      <c r="AC743" s="32"/>
      <c r="AD743" s="32"/>
      <c r="AE743" s="32"/>
      <c r="AF743" s="32"/>
      <c r="AG743" s="32"/>
      <c r="AH743" s="32"/>
      <c r="AI743" s="32"/>
      <c r="AJ743" s="32"/>
      <c r="AK743" s="32"/>
      <c r="AL743" s="32"/>
      <c r="AM743" s="32"/>
      <c r="AN743" s="32"/>
      <c r="AO743" s="32"/>
      <c r="AP743" s="32"/>
      <c r="AQ743" s="32"/>
      <c r="AR743" s="32"/>
      <c r="AS743" s="32"/>
      <c r="AT743" s="32"/>
      <c r="AU743" s="32"/>
      <c r="AV743" s="32"/>
    </row>
    <row r="744" spans="27:48" x14ac:dyDescent="0.25"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  <c r="AK744" s="32"/>
      <c r="AL744" s="32"/>
      <c r="AM744" s="32"/>
      <c r="AN744" s="32"/>
      <c r="AO744" s="32"/>
      <c r="AP744" s="32"/>
      <c r="AQ744" s="32"/>
      <c r="AR744" s="32"/>
      <c r="AS744" s="32"/>
      <c r="AT744" s="32"/>
      <c r="AU744" s="32"/>
      <c r="AV744" s="32"/>
    </row>
    <row r="745" spans="27:48" x14ac:dyDescent="0.25"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  <c r="AK745" s="32"/>
      <c r="AL745" s="32"/>
      <c r="AM745" s="32"/>
      <c r="AN745" s="32"/>
      <c r="AO745" s="32"/>
      <c r="AP745" s="32"/>
      <c r="AQ745" s="32"/>
      <c r="AR745" s="32"/>
      <c r="AS745" s="32"/>
      <c r="AT745" s="32"/>
      <c r="AU745" s="32"/>
      <c r="AV745" s="32"/>
    </row>
    <row r="746" spans="27:48" x14ac:dyDescent="0.25"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  <c r="AO746" s="32"/>
      <c r="AP746" s="32"/>
      <c r="AQ746" s="32"/>
      <c r="AR746" s="32"/>
      <c r="AS746" s="32"/>
      <c r="AT746" s="32"/>
      <c r="AU746" s="32"/>
      <c r="AV746" s="32"/>
    </row>
    <row r="747" spans="27:48" x14ac:dyDescent="0.25"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  <c r="AO747" s="32"/>
      <c r="AP747" s="32"/>
      <c r="AQ747" s="32"/>
      <c r="AR747" s="32"/>
      <c r="AS747" s="32"/>
      <c r="AT747" s="32"/>
      <c r="AU747" s="32"/>
      <c r="AV747" s="32"/>
    </row>
    <row r="748" spans="27:48" x14ac:dyDescent="0.25"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  <c r="AO748" s="32"/>
      <c r="AP748" s="32"/>
      <c r="AQ748" s="32"/>
      <c r="AR748" s="32"/>
      <c r="AS748" s="32"/>
      <c r="AT748" s="32"/>
      <c r="AU748" s="32"/>
      <c r="AV748" s="32"/>
    </row>
    <row r="749" spans="27:48" x14ac:dyDescent="0.25">
      <c r="AA749" s="32"/>
      <c r="AB749" s="32"/>
      <c r="AC749" s="32"/>
      <c r="AD749" s="32"/>
      <c r="AE749" s="32"/>
      <c r="AF749" s="32"/>
      <c r="AG749" s="32"/>
      <c r="AH749" s="32"/>
      <c r="AI749" s="32"/>
      <c r="AJ749" s="32"/>
      <c r="AK749" s="32"/>
      <c r="AL749" s="32"/>
      <c r="AM749" s="32"/>
      <c r="AN749" s="32"/>
      <c r="AO749" s="32"/>
      <c r="AP749" s="32"/>
      <c r="AQ749" s="32"/>
      <c r="AR749" s="32"/>
      <c r="AS749" s="32"/>
      <c r="AT749" s="32"/>
      <c r="AU749" s="32"/>
      <c r="AV749" s="32"/>
    </row>
    <row r="750" spans="27:48" x14ac:dyDescent="0.25"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  <c r="AO750" s="32"/>
      <c r="AP750" s="32"/>
      <c r="AQ750" s="32"/>
      <c r="AR750" s="32"/>
      <c r="AS750" s="32"/>
      <c r="AT750" s="32"/>
      <c r="AU750" s="32"/>
      <c r="AV750" s="32"/>
    </row>
    <row r="751" spans="27:48" x14ac:dyDescent="0.25"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  <c r="AK751" s="32"/>
      <c r="AL751" s="32"/>
      <c r="AM751" s="32"/>
      <c r="AN751" s="32"/>
      <c r="AO751" s="32"/>
      <c r="AP751" s="32"/>
      <c r="AQ751" s="32"/>
      <c r="AR751" s="32"/>
      <c r="AS751" s="32"/>
      <c r="AT751" s="32"/>
      <c r="AU751" s="32"/>
      <c r="AV751" s="32"/>
    </row>
    <row r="752" spans="27:48" x14ac:dyDescent="0.25"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  <c r="AO752" s="32"/>
      <c r="AP752" s="32"/>
      <c r="AQ752" s="32"/>
      <c r="AR752" s="32"/>
      <c r="AS752" s="32"/>
      <c r="AT752" s="32"/>
      <c r="AU752" s="32"/>
      <c r="AV752" s="32"/>
    </row>
  </sheetData>
  <sheetProtection algorithmName="SHA-512" hashValue="iuxaHDmUFX5pG1KBv7mpu+9LNZvwjCW45ySMVJxpL8Stc3y8B7GNf+UTpBQEgBd96yWjIkWo+LeOffR2gipt1w==" saltValue="+JH6e+fA3Uuv1TtOGAs4YA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276"/>
  <sheetViews>
    <sheetView showGridLines="0" showRowColHeaders="0" workbookViewId="0"/>
  </sheetViews>
  <sheetFormatPr defaultColWidth="9.109375" defaultRowHeight="13.2" x14ac:dyDescent="0.25"/>
  <cols>
    <col min="1" max="1" width="17.109375" style="6" customWidth="1"/>
    <col min="2" max="2" width="50.8867187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109375" style="41" customWidth="1"/>
    <col min="19" max="21" width="9.44140625" style="32" customWidth="1"/>
    <col min="22" max="22" width="10.88671875" style="32" customWidth="1"/>
    <col min="23" max="26" width="9.109375" style="32"/>
    <col min="27" max="27" width="9.33203125" style="68" hidden="1" customWidth="1"/>
    <col min="28" max="28" width="21.5546875" style="6" hidden="1" customWidth="1"/>
    <col min="29" max="29" width="12.88671875" style="6" hidden="1" customWidth="1"/>
    <col min="30" max="31" width="12.6640625" style="6" hidden="1" customWidth="1"/>
    <col min="32" max="32" width="13.44140625" style="64" hidden="1" customWidth="1"/>
    <col min="33" max="33" width="13.44140625" style="6" hidden="1" customWidth="1"/>
    <col min="34" max="37" width="13.6640625" style="6" hidden="1" customWidth="1"/>
    <col min="38" max="38" width="9.109375" style="6" hidden="1" customWidth="1"/>
    <col min="39" max="39" width="19.6640625" style="6" hidden="1" customWidth="1"/>
    <col min="40" max="40" width="31.44140625" style="6" hidden="1" customWidth="1"/>
    <col min="41" max="41" width="9.109375" style="6" hidden="1" customWidth="1"/>
    <col min="42" max="42" width="18.88671875" style="6" hidden="1" customWidth="1"/>
    <col min="43" max="43" width="9.88671875" style="6" hidden="1" customWidth="1"/>
    <col min="44" max="44" width="17.5546875" style="6" hidden="1" customWidth="1"/>
    <col min="45" max="45" width="11.6640625" style="6" hidden="1" customWidth="1"/>
    <col min="46" max="46" width="16" style="6" hidden="1" customWidth="1"/>
    <col min="47" max="52" width="9.109375" style="6" hidden="1" customWidth="1"/>
    <col min="53" max="16384" width="9.109375" style="6"/>
  </cols>
  <sheetData>
    <row r="1" spans="1:52" ht="15.6" x14ac:dyDescent="0.25">
      <c r="A1" s="32"/>
      <c r="B1" s="44" t="str">
        <f ca="1">INDIRECT( "'" &amp; $AC$2 &amp; "'!B1") &amp; " za obdobje " &amp; "1-3"</f>
        <v>Priloga 2: trimesečno izplačilo redne delovne uspešnosti za obdobje 1-3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268" t="s">
        <v>109</v>
      </c>
      <c r="AB1" s="269"/>
      <c r="AC1" s="269"/>
      <c r="AD1" s="269"/>
      <c r="AE1" s="270"/>
      <c r="AF1" s="163"/>
      <c r="AG1" s="271" t="s">
        <v>108</v>
      </c>
      <c r="AH1" s="272"/>
      <c r="AI1" s="272"/>
      <c r="AJ1" s="272"/>
      <c r="AK1" s="273"/>
      <c r="AM1" s="58" t="s">
        <v>32</v>
      </c>
      <c r="AN1" s="59" t="str">
        <f ca="1">RIGHT(CELL("filename",A1),LEN(CELL("filename",A1))-FIND("]",CELL("filename",A1)))</f>
        <v>1-3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277" t="s">
        <v>46</v>
      </c>
      <c r="AB2" s="278"/>
      <c r="AC2" s="279" t="s">
        <v>46</v>
      </c>
      <c r="AD2" s="280"/>
      <c r="AE2" s="281"/>
      <c r="AF2" s="163"/>
      <c r="AG2" s="274"/>
      <c r="AH2" s="275"/>
      <c r="AI2" s="275"/>
      <c r="AJ2" s="275"/>
      <c r="AK2" s="276"/>
      <c r="AM2" s="154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5">
      <c r="A3" s="32"/>
      <c r="B3" s="282" t="str">
        <f ca="1">INDIRECT( "'" &amp; $AC$2 &amp; "'!B3")</f>
        <v>Šifra proračunskega uporabnika:</v>
      </c>
      <c r="C3" s="283"/>
      <c r="D3" s="260" t="str">
        <f>+IF(LEN('OSNOVNA PLAČA'!D3)&gt;0,'OSNOVNA PLAČA'!D3,"")</f>
        <v xml:space="preserve">šifra </v>
      </c>
      <c r="E3" s="260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62" t="s">
        <v>74</v>
      </c>
      <c r="AB3" s="63"/>
      <c r="AC3" s="279" t="s">
        <v>74</v>
      </c>
      <c r="AD3" s="280"/>
      <c r="AE3" s="281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5">
      <c r="A4" s="32"/>
      <c r="B4" s="282" t="str">
        <f ca="1">INDIRECT( "'" &amp; $AC$2 &amp; "'!B4")</f>
        <v>Organizacijska enota:</v>
      </c>
      <c r="C4" s="282"/>
      <c r="D4" s="284" t="str">
        <f>+IF(LEN('OSNOVNA PLAČA'!D4)&gt;0,'OSNOVNA PLAČA'!D4,"")</f>
        <v xml:space="preserve">enota </v>
      </c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6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5">
      <c r="A5" s="32"/>
      <c r="B5" s="234" t="str">
        <f ca="1">INDIRECT( "'" &amp; $AC$2 &amp; "'!B5")</f>
        <v>Leto:</v>
      </c>
      <c r="C5" s="234"/>
      <c r="D5" s="287">
        <f>+IF(LEN('OSNOVNA PLAČA'!D5)&gt;0,'OSNOVNA PLAČA'!D5,"")</f>
        <v>2024</v>
      </c>
      <c r="E5" s="286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8" t="s">
        <v>107</v>
      </c>
      <c r="AH5" s="30">
        <v>29</v>
      </c>
      <c r="AI5" s="288" t="str">
        <f>+$AC$2</f>
        <v>OSNOVNA PLAČA</v>
      </c>
      <c r="AJ5" s="289"/>
      <c r="AK5" s="290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5">
      <c r="B6" s="17"/>
      <c r="C6" s="17"/>
      <c r="D6" s="8"/>
      <c r="E6" s="6"/>
      <c r="AG6" s="58" t="s">
        <v>107</v>
      </c>
      <c r="AH6" s="30">
        <v>29</v>
      </c>
      <c r="AI6" s="291" t="str">
        <f>+$AC$3</f>
        <v>OBRAČUNANA OSNOVNA PLAČA</v>
      </c>
      <c r="AJ6" s="291"/>
      <c r="AK6" s="291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5">
      <c r="B7" s="264" t="s">
        <v>9</v>
      </c>
      <c r="C7" s="265"/>
      <c r="D7" s="266"/>
      <c r="E7" s="267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5">
      <c r="B8" s="264" t="s">
        <v>10</v>
      </c>
      <c r="C8" s="264"/>
      <c r="D8" s="293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67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2" thickBot="1" x14ac:dyDescent="0.3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3">
      <c r="B10" s="295" t="s">
        <v>0</v>
      </c>
      <c r="C10" s="296"/>
      <c r="D10" s="296"/>
      <c r="E10" s="296"/>
      <c r="F10" s="296"/>
      <c r="G10" s="296"/>
      <c r="H10" s="296"/>
      <c r="I10" s="296"/>
      <c r="J10" s="296"/>
      <c r="K10" s="297"/>
      <c r="L10" s="298" t="s">
        <v>1</v>
      </c>
      <c r="M10" s="299"/>
      <c r="N10" s="299"/>
      <c r="O10" s="299"/>
      <c r="P10" s="299"/>
      <c r="Q10" s="299"/>
      <c r="R10" s="166"/>
      <c r="S10" s="167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00" t="s">
        <v>34</v>
      </c>
      <c r="AC11" s="300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5">
      <c r="A12" s="168"/>
      <c r="B12" s="301" t="s">
        <v>13</v>
      </c>
      <c r="C12" s="302"/>
      <c r="D12" s="302"/>
      <c r="E12" s="303"/>
      <c r="F12" s="304" t="s">
        <v>14</v>
      </c>
      <c r="G12" s="305"/>
      <c r="H12" s="305"/>
      <c r="I12" s="305"/>
      <c r="J12" s="305"/>
      <c r="K12" s="306"/>
      <c r="L12" s="307" t="s">
        <v>76</v>
      </c>
      <c r="M12" s="308"/>
      <c r="N12" s="308"/>
      <c r="O12" s="30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75"/>
      <c r="AB12" s="292" t="str">
        <f>+P12</f>
        <v>IZPLAČILO REDNE DELOVNE USPEŠNOSTI</v>
      </c>
      <c r="AC12" s="292" t="str">
        <f>+Q12</f>
        <v>NAJVIŠJE MOŽNO IZPLAČILO REDNE LETNE DELOVNE USPEŠNOSTI</v>
      </c>
      <c r="AD12" s="312" t="s">
        <v>15</v>
      </c>
      <c r="AE12" s="312"/>
      <c r="AF12" s="313" t="s">
        <v>16</v>
      </c>
      <c r="AG12" s="313"/>
      <c r="AH12" s="292" t="s">
        <v>17</v>
      </c>
      <c r="AI12" s="292" t="s">
        <v>18</v>
      </c>
      <c r="AJ12" s="292" t="str">
        <f>+AC3</f>
        <v>OBRAČUNANA OSNOVNA PLAČA</v>
      </c>
      <c r="AK12" s="292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5">
      <c r="A13" s="314" t="s">
        <v>127</v>
      </c>
      <c r="B13" s="316" t="s">
        <v>2</v>
      </c>
      <c r="C13" s="318" t="s">
        <v>11</v>
      </c>
      <c r="D13" s="318" t="s">
        <v>12</v>
      </c>
      <c r="E13" s="320" t="s">
        <v>90</v>
      </c>
      <c r="F13" s="309" t="s">
        <v>38</v>
      </c>
      <c r="G13" s="310"/>
      <c r="H13" s="310"/>
      <c r="I13" s="310"/>
      <c r="J13" s="311"/>
      <c r="K13" s="324" t="s">
        <v>3</v>
      </c>
      <c r="L13" s="326" t="s">
        <v>75</v>
      </c>
      <c r="M13" s="328" t="s">
        <v>78</v>
      </c>
      <c r="N13" s="330" t="s">
        <v>77</v>
      </c>
      <c r="O13" s="328" t="s">
        <v>78</v>
      </c>
      <c r="P13" s="332" t="s">
        <v>78</v>
      </c>
      <c r="Q13" s="322" t="s">
        <v>78</v>
      </c>
      <c r="R13" s="169"/>
      <c r="AB13" s="292"/>
      <c r="AC13" s="292"/>
      <c r="AD13" s="312"/>
      <c r="AE13" s="312"/>
      <c r="AF13" s="313"/>
      <c r="AG13" s="313"/>
      <c r="AH13" s="292"/>
      <c r="AI13" s="292"/>
      <c r="AJ13" s="292"/>
      <c r="AK13" s="292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8" thickBot="1" x14ac:dyDescent="0.3">
      <c r="A14" s="315"/>
      <c r="B14" s="317"/>
      <c r="C14" s="319"/>
      <c r="D14" s="319"/>
      <c r="E14" s="32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5"/>
      <c r="L14" s="327"/>
      <c r="M14" s="329"/>
      <c r="N14" s="331"/>
      <c r="O14" s="329"/>
      <c r="P14" s="333"/>
      <c r="Q14" s="323"/>
      <c r="R14" s="169"/>
      <c r="AB14" s="292"/>
      <c r="AC14" s="292"/>
      <c r="AD14" s="312"/>
      <c r="AE14" s="312"/>
      <c r="AF14" s="313"/>
      <c r="AG14" s="313"/>
      <c r="AH14" s="292"/>
      <c r="AI14" s="292"/>
      <c r="AJ14" s="292"/>
      <c r="AK14" s="292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5">
      <c r="A15" s="107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5">
      <c r="A16" s="51">
        <f>'OSNOVNA PLAČA'!A10</f>
        <v>1</v>
      </c>
      <c r="B16" s="157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1">
        <f>IF(LEN(B16)&gt;0,SUM('OBRAČUNANA OSNOVNA PLAČA'!E10:G10),"")</f>
        <v>3100</v>
      </c>
      <c r="F16" s="55">
        <v>0</v>
      </c>
      <c r="G16" s="55">
        <v>0</v>
      </c>
      <c r="H16" s="55">
        <v>1</v>
      </c>
      <c r="I16" s="55">
        <v>0</v>
      </c>
      <c r="J16" s="55">
        <v>0</v>
      </c>
      <c r="K16" s="172">
        <f t="shared" ref="K16:K79" si="4">+F16+G16+H16+I16+J16</f>
        <v>1</v>
      </c>
      <c r="L16" s="120">
        <f>IF(LEN(B16)&gt;0,K16/5,"")</f>
        <v>0.2</v>
      </c>
      <c r="M16" s="120">
        <f>IF(LEN(B16)&gt;0,E16*L16,"")</f>
        <v>620</v>
      </c>
      <c r="N16" s="120">
        <f t="shared" ref="N16:N79" si="5">IF(LEN(B16)&gt;0,L16*$O$267,"")</f>
        <v>6.4835164835164841E-2</v>
      </c>
      <c r="O16" s="120">
        <f t="shared" ref="O16:O79" si="6">IF(LEN(B16)&gt;0,E16*N16,"")</f>
        <v>200.98901098901101</v>
      </c>
      <c r="P16" s="173">
        <f t="shared" ref="P16:P79" si="7">MIN(O16,Q16)</f>
        <v>200.98901098901101</v>
      </c>
      <c r="Q16" s="173">
        <f>IF(LEN(B16)&gt;0,2*'OSNOVNA PLAČA'!E10,"")</f>
        <v>2000</v>
      </c>
      <c r="R16" s="174"/>
      <c r="AA16" s="155">
        <f>ROW()</f>
        <v>16</v>
      </c>
      <c r="AB16" s="91" t="e">
        <f t="shared" ref="AB16:AB79" ca="1" si="8">IF($AN$3=1,0,INDIRECT( "'" &amp; $AN$2 &amp; "'!P" &amp; TEXT($AA16,0)))</f>
        <v>#N/A</v>
      </c>
      <c r="AC16" s="91" t="e">
        <f t="shared" ref="AC16:AC79" ca="1" si="9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79" ca="1" si="10">IF(AB16&gt;=AC16,"-",$K16/(5*MAX($L$271:$L$272)))</f>
        <v>#N/A</v>
      </c>
      <c r="AE16" s="91" t="e">
        <f t="shared" ref="AE16:AE79" ca="1" si="11">IF(AB16&gt;=AC16,"-",$K16/(5*MAX($L$271:$L$272))*AJ16)</f>
        <v>#N/A</v>
      </c>
      <c r="AF16" s="92" t="e">
        <f t="shared" ref="AF16:AF79" ca="1" si="12">IF(AD16="-","-",AD16*$AE$267)</f>
        <v>#N/A</v>
      </c>
      <c r="AG16" s="91" t="e">
        <f t="shared" ref="AG16:AG79" ca="1" si="13">IF(AE16="-","-",AE16*$AE$267)</f>
        <v>#N/A</v>
      </c>
      <c r="AH16" s="91" t="e">
        <f t="shared" ref="AH16:AH79" ca="1" si="14">IF(AF16="-",0,MIN(AG16,Q16))</f>
        <v>#N/A</v>
      </c>
      <c r="AI16" s="93" t="e">
        <f t="shared" ref="AI16:AI79" ca="1" si="15">+AC16-AB16</f>
        <v>#N/A</v>
      </c>
      <c r="AJ16" s="91" t="e">
        <f t="shared" ref="AJ16:AJ79" ca="1" si="1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79" ca="1" si="17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5">
      <c r="A17" s="51">
        <f>'OSNOVNA PLAČA'!A11</f>
        <v>2</v>
      </c>
      <c r="B17" s="157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1">
        <f>IF(LEN(B17)&gt;0,SUM('OBRAČUNANA OSNOVNA PLAČA'!E11:G11),"")</f>
        <v>6000</v>
      </c>
      <c r="F17" s="55">
        <v>0</v>
      </c>
      <c r="G17" s="55">
        <v>0</v>
      </c>
      <c r="H17" s="55"/>
      <c r="I17" s="55">
        <v>1</v>
      </c>
      <c r="J17" s="55"/>
      <c r="K17" s="172">
        <f t="shared" si="4"/>
        <v>1</v>
      </c>
      <c r="L17" s="120">
        <f t="shared" ref="L17:L79" si="18">IF(LEN(B17)&gt;0,K17/5,"")</f>
        <v>0.2</v>
      </c>
      <c r="M17" s="120">
        <f t="shared" ref="M17:M79" si="19">IF(LEN(B17)&gt;0,E17*L17,"")</f>
        <v>1200</v>
      </c>
      <c r="N17" s="120">
        <f t="shared" si="5"/>
        <v>6.4835164835164841E-2</v>
      </c>
      <c r="O17" s="120">
        <f t="shared" si="6"/>
        <v>389.01098901098902</v>
      </c>
      <c r="P17" s="173">
        <f t="shared" si="7"/>
        <v>389.01098901098902</v>
      </c>
      <c r="Q17" s="173">
        <f>IF(LEN(B17)&gt;0,2*'OSNOVNA PLAČA'!E11,"")</f>
        <v>4000</v>
      </c>
      <c r="R17" s="174"/>
      <c r="AA17" s="155">
        <f>ROW()</f>
        <v>17</v>
      </c>
      <c r="AB17" s="91" t="e">
        <f t="shared" ca="1" si="8"/>
        <v>#N/A</v>
      </c>
      <c r="AC17" s="91" t="e">
        <f t="shared" ca="1" si="9"/>
        <v>#N/A</v>
      </c>
      <c r="AD17" s="92" t="e">
        <f t="shared" ca="1" si="10"/>
        <v>#N/A</v>
      </c>
      <c r="AE17" s="91" t="e">
        <f t="shared" ca="1" si="11"/>
        <v>#N/A</v>
      </c>
      <c r="AF17" s="92" t="e">
        <f t="shared" ca="1" si="12"/>
        <v>#N/A</v>
      </c>
      <c r="AG17" s="91" t="e">
        <f t="shared" ca="1" si="13"/>
        <v>#N/A</v>
      </c>
      <c r="AH17" s="91" t="e">
        <f t="shared" ca="1" si="14"/>
        <v>#N/A</v>
      </c>
      <c r="AI17" s="93" t="e">
        <f t="shared" ca="1" si="15"/>
        <v>#N/A</v>
      </c>
      <c r="AJ17" s="91" t="e">
        <f t="shared" ca="1" si="16"/>
        <v>#N/A</v>
      </c>
      <c r="AK17" s="91" t="e">
        <f t="shared" ca="1" si="17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5">
      <c r="A18" s="51">
        <f>'OSNOVNA PLAČA'!A12</f>
        <v>3</v>
      </c>
      <c r="B18" s="157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1">
        <f>IF(LEN(B18)&gt;0,SUM('OBRAČUNANA OSNOVNA PLAČA'!E12:G12),"")</f>
        <v>8400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si="18"/>
        <v>0</v>
      </c>
      <c r="M18" s="120">
        <f t="shared" si="19"/>
        <v>0</v>
      </c>
      <c r="N18" s="120">
        <f t="shared" si="5"/>
        <v>0</v>
      </c>
      <c r="O18" s="120">
        <f t="shared" si="6"/>
        <v>0</v>
      </c>
      <c r="P18" s="173">
        <f t="shared" si="7"/>
        <v>0</v>
      </c>
      <c r="Q18" s="173">
        <f>IF(LEN(B18)&gt;0,2*'OSNOVNA PLAČA'!E12,"")</f>
        <v>5000</v>
      </c>
      <c r="R18" s="174"/>
      <c r="AA18" s="155">
        <f>ROW()</f>
        <v>18</v>
      </c>
      <c r="AB18" s="91" t="e">
        <f t="shared" ca="1" si="8"/>
        <v>#N/A</v>
      </c>
      <c r="AC18" s="91" t="e">
        <f t="shared" ca="1" si="9"/>
        <v>#N/A</v>
      </c>
      <c r="AD18" s="92" t="e">
        <f t="shared" ca="1" si="10"/>
        <v>#N/A</v>
      </c>
      <c r="AE18" s="91" t="e">
        <f t="shared" ca="1" si="11"/>
        <v>#N/A</v>
      </c>
      <c r="AF18" s="92" t="e">
        <f t="shared" ca="1" si="12"/>
        <v>#N/A</v>
      </c>
      <c r="AG18" s="91" t="e">
        <f t="shared" ca="1" si="13"/>
        <v>#N/A</v>
      </c>
      <c r="AH18" s="91" t="e">
        <f t="shared" ca="1" si="14"/>
        <v>#N/A</v>
      </c>
      <c r="AI18" s="93" t="e">
        <f t="shared" ca="1" si="15"/>
        <v>#N/A</v>
      </c>
      <c r="AJ18" s="91" t="e">
        <f t="shared" ca="1" si="16"/>
        <v>#N/A</v>
      </c>
      <c r="AK18" s="91" t="e">
        <f t="shared" ca="1" si="17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5">
      <c r="A19" s="51">
        <f>'OSNOVNA PLAČA'!A13</f>
        <v>4</v>
      </c>
      <c r="B19" s="157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1">
        <f>IF(LEN(B19)&gt;0,SUM('OBRAČUNANA OSNOVNA PLAČA'!E13:G13),"")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si="18"/>
        <v>0</v>
      </c>
      <c r="M19" s="120">
        <f t="shared" si="19"/>
        <v>0</v>
      </c>
      <c r="N19" s="120">
        <f t="shared" si="5"/>
        <v>0</v>
      </c>
      <c r="O19" s="120">
        <f t="shared" si="6"/>
        <v>0</v>
      </c>
      <c r="P19" s="173">
        <f t="shared" si="7"/>
        <v>0</v>
      </c>
      <c r="Q19" s="173">
        <f>IF(LEN(B19)&gt;0,2*'OSNOVNA PLAČA'!E13,"")</f>
        <v>0</v>
      </c>
      <c r="R19" s="174"/>
      <c r="AA19" s="155">
        <f>ROW()</f>
        <v>19</v>
      </c>
      <c r="AB19" s="91" t="e">
        <f t="shared" ca="1" si="8"/>
        <v>#N/A</v>
      </c>
      <c r="AC19" s="91" t="e">
        <f t="shared" ca="1" si="9"/>
        <v>#N/A</v>
      </c>
      <c r="AD19" s="92" t="e">
        <f t="shared" ca="1" si="10"/>
        <v>#N/A</v>
      </c>
      <c r="AE19" s="91" t="e">
        <f t="shared" ca="1" si="11"/>
        <v>#N/A</v>
      </c>
      <c r="AF19" s="92" t="e">
        <f t="shared" ca="1" si="12"/>
        <v>#N/A</v>
      </c>
      <c r="AG19" s="91" t="e">
        <f t="shared" ca="1" si="13"/>
        <v>#N/A</v>
      </c>
      <c r="AH19" s="91" t="e">
        <f t="shared" ca="1" si="14"/>
        <v>#N/A</v>
      </c>
      <c r="AI19" s="93" t="e">
        <f t="shared" ca="1" si="15"/>
        <v>#N/A</v>
      </c>
      <c r="AJ19" s="91" t="e">
        <f t="shared" ca="1" si="16"/>
        <v>#N/A</v>
      </c>
      <c r="AK19" s="91" t="e">
        <f t="shared" ca="1" si="17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5">
      <c r="A20" s="51">
        <f>'OSNOVNA PLAČA'!A14</f>
        <v>5</v>
      </c>
      <c r="B20" s="157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1">
        <f>IF(LEN(B20)&gt;0,SUM('OBRAČUNANA OSNOVNA PLAČA'!E14:G14),"")</f>
        <v>0</v>
      </c>
      <c r="F20" s="55"/>
      <c r="G20" s="55"/>
      <c r="H20" s="55">
        <v>0</v>
      </c>
      <c r="I20" s="55"/>
      <c r="J20" s="55"/>
      <c r="K20" s="172">
        <f t="shared" si="4"/>
        <v>0</v>
      </c>
      <c r="L20" s="120">
        <f t="shared" si="18"/>
        <v>0</v>
      </c>
      <c r="M20" s="120">
        <f t="shared" si="19"/>
        <v>0</v>
      </c>
      <c r="N20" s="120">
        <f t="shared" si="5"/>
        <v>0</v>
      </c>
      <c r="O20" s="120">
        <f t="shared" si="6"/>
        <v>0</v>
      </c>
      <c r="P20" s="173">
        <f t="shared" si="7"/>
        <v>0</v>
      </c>
      <c r="Q20" s="173">
        <f>IF(LEN(B20)&gt;0,2*'OSNOVNA PLAČA'!E14,"")</f>
        <v>0</v>
      </c>
      <c r="R20" s="174"/>
      <c r="AA20" s="155">
        <f>ROW()</f>
        <v>20</v>
      </c>
      <c r="AB20" s="91" t="e">
        <f t="shared" ca="1" si="8"/>
        <v>#N/A</v>
      </c>
      <c r="AC20" s="91" t="e">
        <f t="shared" ca="1" si="9"/>
        <v>#N/A</v>
      </c>
      <c r="AD20" s="92" t="e">
        <f t="shared" ca="1" si="10"/>
        <v>#N/A</v>
      </c>
      <c r="AE20" s="91" t="e">
        <f t="shared" ca="1" si="11"/>
        <v>#N/A</v>
      </c>
      <c r="AF20" s="92" t="e">
        <f t="shared" ca="1" si="12"/>
        <v>#N/A</v>
      </c>
      <c r="AG20" s="91" t="e">
        <f t="shared" ca="1" si="13"/>
        <v>#N/A</v>
      </c>
      <c r="AH20" s="91" t="e">
        <f t="shared" ca="1" si="14"/>
        <v>#N/A</v>
      </c>
      <c r="AI20" s="93" t="e">
        <f t="shared" ca="1" si="15"/>
        <v>#N/A</v>
      </c>
      <c r="AJ20" s="91" t="e">
        <f t="shared" ca="1" si="16"/>
        <v>#N/A</v>
      </c>
      <c r="AK20" s="91" t="e">
        <f t="shared" ca="1" si="17"/>
        <v>#N/A</v>
      </c>
    </row>
    <row r="21" spans="1:46" ht="25.5" customHeight="1" x14ac:dyDescent="0.25">
      <c r="A21" s="51">
        <f>'OSNOVNA PLAČA'!A15</f>
        <v>6</v>
      </c>
      <c r="B21" s="157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1">
        <f>IF(LEN(B21)&gt;0,SUM('OBRAČUNANA OSNOVNA PLAČA'!E15:G15),"")</f>
        <v>0</v>
      </c>
      <c r="F21" s="55"/>
      <c r="G21" s="55">
        <v>0</v>
      </c>
      <c r="H21" s="55"/>
      <c r="I21" s="55"/>
      <c r="J21" s="55">
        <v>0</v>
      </c>
      <c r="K21" s="172">
        <f t="shared" si="4"/>
        <v>0</v>
      </c>
      <c r="L21" s="120">
        <f t="shared" si="18"/>
        <v>0</v>
      </c>
      <c r="M21" s="120">
        <f t="shared" si="19"/>
        <v>0</v>
      </c>
      <c r="N21" s="120">
        <f t="shared" si="5"/>
        <v>0</v>
      </c>
      <c r="O21" s="120">
        <f t="shared" si="6"/>
        <v>0</v>
      </c>
      <c r="P21" s="173">
        <f t="shared" si="7"/>
        <v>0</v>
      </c>
      <c r="Q21" s="173">
        <f>IF(LEN(B21)&gt;0,2*'OSNOVNA PLAČA'!E15,"")</f>
        <v>0</v>
      </c>
      <c r="R21" s="174"/>
      <c r="AA21" s="155">
        <f>ROW()</f>
        <v>21</v>
      </c>
      <c r="AB21" s="91" t="e">
        <f t="shared" ca="1" si="8"/>
        <v>#N/A</v>
      </c>
      <c r="AC21" s="91" t="e">
        <f t="shared" ca="1" si="9"/>
        <v>#N/A</v>
      </c>
      <c r="AD21" s="92" t="e">
        <f t="shared" ca="1" si="10"/>
        <v>#N/A</v>
      </c>
      <c r="AE21" s="91" t="e">
        <f t="shared" ca="1" si="11"/>
        <v>#N/A</v>
      </c>
      <c r="AF21" s="92" t="e">
        <f t="shared" ca="1" si="12"/>
        <v>#N/A</v>
      </c>
      <c r="AG21" s="91" t="e">
        <f t="shared" ca="1" si="13"/>
        <v>#N/A</v>
      </c>
      <c r="AH21" s="91" t="e">
        <f t="shared" ca="1" si="14"/>
        <v>#N/A</v>
      </c>
      <c r="AI21" s="93" t="e">
        <f t="shared" ca="1" si="15"/>
        <v>#N/A</v>
      </c>
      <c r="AJ21" s="91" t="e">
        <f t="shared" ca="1" si="16"/>
        <v>#N/A</v>
      </c>
      <c r="AK21" s="91" t="e">
        <f t="shared" ca="1" si="17"/>
        <v>#N/A</v>
      </c>
    </row>
    <row r="22" spans="1:46" ht="25.5" customHeight="1" x14ac:dyDescent="0.25">
      <c r="A22" s="51">
        <f>'OSNOVNA PLAČA'!A16</f>
        <v>7</v>
      </c>
      <c r="B22" s="157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1">
        <f>IF(LEN(B22)&gt;0,SUM('OBRAČUNANA OSNOVNA PLAČA'!E16:G16),"")</f>
        <v>15000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si="18"/>
        <v>0</v>
      </c>
      <c r="M22" s="120">
        <f t="shared" si="19"/>
        <v>0</v>
      </c>
      <c r="N22" s="120">
        <f t="shared" si="5"/>
        <v>0</v>
      </c>
      <c r="O22" s="120">
        <f t="shared" si="6"/>
        <v>0</v>
      </c>
      <c r="P22" s="173">
        <f t="shared" si="7"/>
        <v>0</v>
      </c>
      <c r="Q22" s="173">
        <f>IF(LEN(B22)&gt;0,2*'OSNOVNA PLAČA'!E16,"")</f>
        <v>3000</v>
      </c>
      <c r="R22" s="174"/>
      <c r="AA22" s="155">
        <f>ROW()</f>
        <v>22</v>
      </c>
      <c r="AB22" s="91" t="e">
        <f t="shared" ca="1" si="8"/>
        <v>#N/A</v>
      </c>
      <c r="AC22" s="91" t="e">
        <f t="shared" ca="1" si="9"/>
        <v>#N/A</v>
      </c>
      <c r="AD22" s="92" t="e">
        <f t="shared" ca="1" si="10"/>
        <v>#N/A</v>
      </c>
      <c r="AE22" s="91" t="e">
        <f t="shared" ca="1" si="11"/>
        <v>#N/A</v>
      </c>
      <c r="AF22" s="92" t="e">
        <f t="shared" ca="1" si="12"/>
        <v>#N/A</v>
      </c>
      <c r="AG22" s="91" t="e">
        <f t="shared" ca="1" si="13"/>
        <v>#N/A</v>
      </c>
      <c r="AH22" s="91" t="e">
        <f t="shared" ca="1" si="14"/>
        <v>#N/A</v>
      </c>
      <c r="AI22" s="93" t="e">
        <f t="shared" ca="1" si="15"/>
        <v>#N/A</v>
      </c>
      <c r="AJ22" s="91" t="e">
        <f t="shared" ca="1" si="16"/>
        <v>#N/A</v>
      </c>
      <c r="AK22" s="91" t="e">
        <f t="shared" ca="1" si="17"/>
        <v>#N/A</v>
      </c>
    </row>
    <row r="23" spans="1:46" ht="25.5" customHeight="1" x14ac:dyDescent="0.25">
      <c r="A23" s="51">
        <f>'OSNOVNA PLAČA'!A17</f>
        <v>8</v>
      </c>
      <c r="B23" s="157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1">
        <f>IF(LEN(B23)&gt;0,SUM('OBRAČUNANA OSNOVNA PLAČA'!E17:G17),"")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si="18"/>
        <v>0</v>
      </c>
      <c r="M23" s="120">
        <f t="shared" si="19"/>
        <v>0</v>
      </c>
      <c r="N23" s="120">
        <f t="shared" si="5"/>
        <v>0</v>
      </c>
      <c r="O23" s="120">
        <f t="shared" si="6"/>
        <v>0</v>
      </c>
      <c r="P23" s="173">
        <f t="shared" si="7"/>
        <v>0</v>
      </c>
      <c r="Q23" s="173">
        <f>IF(LEN(B23)&gt;0,2*'OSNOVNA PLAČA'!E17,"")</f>
        <v>0</v>
      </c>
      <c r="R23" s="174"/>
      <c r="AA23" s="155">
        <f>ROW()</f>
        <v>23</v>
      </c>
      <c r="AB23" s="91" t="e">
        <f t="shared" ca="1" si="8"/>
        <v>#N/A</v>
      </c>
      <c r="AC23" s="91" t="e">
        <f t="shared" ca="1" si="9"/>
        <v>#N/A</v>
      </c>
      <c r="AD23" s="92" t="e">
        <f t="shared" ca="1" si="10"/>
        <v>#N/A</v>
      </c>
      <c r="AE23" s="91" t="e">
        <f t="shared" ca="1" si="11"/>
        <v>#N/A</v>
      </c>
      <c r="AF23" s="92" t="e">
        <f t="shared" ca="1" si="12"/>
        <v>#N/A</v>
      </c>
      <c r="AG23" s="91" t="e">
        <f t="shared" ca="1" si="13"/>
        <v>#N/A</v>
      </c>
      <c r="AH23" s="91" t="e">
        <f t="shared" ca="1" si="14"/>
        <v>#N/A</v>
      </c>
      <c r="AI23" s="93" t="e">
        <f t="shared" ca="1" si="15"/>
        <v>#N/A</v>
      </c>
      <c r="AJ23" s="91" t="e">
        <f t="shared" ca="1" si="16"/>
        <v>#N/A</v>
      </c>
      <c r="AK23" s="91" t="e">
        <f t="shared" ca="1" si="17"/>
        <v>#N/A</v>
      </c>
    </row>
    <row r="24" spans="1:46" ht="25.5" customHeight="1" x14ac:dyDescent="0.25">
      <c r="A24" s="51">
        <f>'OSNOVNA PLAČA'!A18</f>
        <v>9</v>
      </c>
      <c r="B24" s="157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1">
        <f>IF(LEN(B24)&gt;0,SUM('OBRAČUNANA OSNOVNA PLAČA'!E18:G18),"")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si="18"/>
        <v>0</v>
      </c>
      <c r="M24" s="120">
        <f t="shared" si="19"/>
        <v>0</v>
      </c>
      <c r="N24" s="120">
        <f t="shared" si="5"/>
        <v>0</v>
      </c>
      <c r="O24" s="120">
        <f t="shared" si="6"/>
        <v>0</v>
      </c>
      <c r="P24" s="173">
        <f t="shared" si="7"/>
        <v>0</v>
      </c>
      <c r="Q24" s="173">
        <f>IF(LEN(B24)&gt;0,2*'OSNOVNA PLAČA'!E18,"")</f>
        <v>0</v>
      </c>
      <c r="R24" s="174"/>
      <c r="AA24" s="155">
        <f>ROW()</f>
        <v>24</v>
      </c>
      <c r="AB24" s="91" t="e">
        <f t="shared" ca="1" si="8"/>
        <v>#N/A</v>
      </c>
      <c r="AC24" s="91" t="e">
        <f t="shared" ca="1" si="9"/>
        <v>#N/A</v>
      </c>
      <c r="AD24" s="92" t="e">
        <f t="shared" ca="1" si="10"/>
        <v>#N/A</v>
      </c>
      <c r="AE24" s="91" t="e">
        <f t="shared" ca="1" si="11"/>
        <v>#N/A</v>
      </c>
      <c r="AF24" s="92" t="e">
        <f t="shared" ca="1" si="12"/>
        <v>#N/A</v>
      </c>
      <c r="AG24" s="91" t="e">
        <f t="shared" ca="1" si="13"/>
        <v>#N/A</v>
      </c>
      <c r="AH24" s="91" t="e">
        <f t="shared" ca="1" si="14"/>
        <v>#N/A</v>
      </c>
      <c r="AI24" s="93" t="e">
        <f t="shared" ca="1" si="15"/>
        <v>#N/A</v>
      </c>
      <c r="AJ24" s="91" t="e">
        <f t="shared" ca="1" si="16"/>
        <v>#N/A</v>
      </c>
      <c r="AK24" s="91" t="e">
        <f t="shared" ca="1" si="17"/>
        <v>#N/A</v>
      </c>
    </row>
    <row r="25" spans="1:46" ht="25.5" customHeight="1" x14ac:dyDescent="0.25">
      <c r="A25" s="51">
        <f>'OSNOVNA PLAČA'!A19</f>
        <v>10</v>
      </c>
      <c r="B25" s="157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1">
        <f>IF(LEN(B25)&gt;0,SUM('OBRAČUNANA OSNOVNA PLAČA'!E19:G19),"")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si="18"/>
        <v>0</v>
      </c>
      <c r="M25" s="120">
        <f t="shared" si="19"/>
        <v>0</v>
      </c>
      <c r="N25" s="120">
        <f t="shared" si="5"/>
        <v>0</v>
      </c>
      <c r="O25" s="120">
        <f t="shared" si="6"/>
        <v>0</v>
      </c>
      <c r="P25" s="173">
        <f t="shared" si="7"/>
        <v>0</v>
      </c>
      <c r="Q25" s="173">
        <f>IF(LEN(B25)&gt;0,2*'OSNOVNA PLAČA'!E19,"")</f>
        <v>0</v>
      </c>
      <c r="R25" s="174"/>
      <c r="AA25" s="155">
        <f>ROW()</f>
        <v>25</v>
      </c>
      <c r="AB25" s="91" t="e">
        <f t="shared" ca="1" si="8"/>
        <v>#N/A</v>
      </c>
      <c r="AC25" s="91" t="e">
        <f t="shared" ca="1" si="9"/>
        <v>#N/A</v>
      </c>
      <c r="AD25" s="92" t="e">
        <f t="shared" ca="1" si="10"/>
        <v>#N/A</v>
      </c>
      <c r="AE25" s="91" t="e">
        <f t="shared" ca="1" si="11"/>
        <v>#N/A</v>
      </c>
      <c r="AF25" s="92" t="e">
        <f t="shared" ca="1" si="12"/>
        <v>#N/A</v>
      </c>
      <c r="AG25" s="91" t="e">
        <f t="shared" ca="1" si="13"/>
        <v>#N/A</v>
      </c>
      <c r="AH25" s="91" t="e">
        <f t="shared" ca="1" si="14"/>
        <v>#N/A</v>
      </c>
      <c r="AI25" s="93" t="e">
        <f t="shared" ca="1" si="15"/>
        <v>#N/A</v>
      </c>
      <c r="AJ25" s="91" t="e">
        <f t="shared" ca="1" si="16"/>
        <v>#N/A</v>
      </c>
      <c r="AK25" s="91" t="e">
        <f t="shared" ca="1" si="17"/>
        <v>#N/A</v>
      </c>
    </row>
    <row r="26" spans="1:46" ht="25.5" customHeight="1" x14ac:dyDescent="0.25">
      <c r="A26" s="51">
        <f>'OSNOVNA PLAČA'!A20</f>
        <v>11</v>
      </c>
      <c r="B26" s="157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1">
        <f>IF(LEN(B26)&gt;0,SUM('OBRAČUNANA OSNOVNA PLAČA'!E20:G20),"")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si="18"/>
        <v>0</v>
      </c>
      <c r="M26" s="120">
        <f t="shared" si="19"/>
        <v>0</v>
      </c>
      <c r="N26" s="120">
        <f t="shared" si="5"/>
        <v>0</v>
      </c>
      <c r="O26" s="120">
        <f t="shared" si="6"/>
        <v>0</v>
      </c>
      <c r="P26" s="173">
        <f t="shared" si="7"/>
        <v>0</v>
      </c>
      <c r="Q26" s="173">
        <f>IF(LEN(B26)&gt;0,2*'OSNOVNA PLAČA'!E20,"")</f>
        <v>3000</v>
      </c>
      <c r="R26" s="174"/>
      <c r="AA26" s="155">
        <f>ROW()</f>
        <v>26</v>
      </c>
      <c r="AB26" s="91" t="e">
        <f t="shared" ca="1" si="8"/>
        <v>#N/A</v>
      </c>
      <c r="AC26" s="91" t="e">
        <f t="shared" ca="1" si="9"/>
        <v>#N/A</v>
      </c>
      <c r="AD26" s="92" t="e">
        <f t="shared" ca="1" si="10"/>
        <v>#N/A</v>
      </c>
      <c r="AE26" s="91" t="e">
        <f t="shared" ca="1" si="11"/>
        <v>#N/A</v>
      </c>
      <c r="AF26" s="92" t="e">
        <f t="shared" ca="1" si="12"/>
        <v>#N/A</v>
      </c>
      <c r="AG26" s="91" t="e">
        <f t="shared" ca="1" si="13"/>
        <v>#N/A</v>
      </c>
      <c r="AH26" s="91" t="e">
        <f t="shared" ca="1" si="14"/>
        <v>#N/A</v>
      </c>
      <c r="AI26" s="93" t="e">
        <f t="shared" ca="1" si="15"/>
        <v>#N/A</v>
      </c>
      <c r="AJ26" s="91" t="e">
        <f t="shared" ca="1" si="16"/>
        <v>#N/A</v>
      </c>
      <c r="AK26" s="91" t="e">
        <f t="shared" ca="1" si="17"/>
        <v>#N/A</v>
      </c>
    </row>
    <row r="27" spans="1:46" ht="25.5" customHeight="1" x14ac:dyDescent="0.25">
      <c r="A27" s="51">
        <f>'OSNOVNA PLAČA'!A21</f>
        <v>12</v>
      </c>
      <c r="B27" s="157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1">
        <f>IF(LEN(B27)&gt;0,SUM('OBRAČUNANA OSNOVNA PLAČA'!E21:G21),"")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si="18"/>
        <v>0</v>
      </c>
      <c r="M27" s="120">
        <f t="shared" si="19"/>
        <v>0</v>
      </c>
      <c r="N27" s="120">
        <f t="shared" si="5"/>
        <v>0</v>
      </c>
      <c r="O27" s="120">
        <f t="shared" si="6"/>
        <v>0</v>
      </c>
      <c r="P27" s="173">
        <f t="shared" si="7"/>
        <v>0</v>
      </c>
      <c r="Q27" s="173">
        <f>IF(LEN(B27)&gt;0,2*'OSNOVNA PLAČA'!E21,"")</f>
        <v>0</v>
      </c>
      <c r="R27" s="174"/>
      <c r="AA27" s="155">
        <f>ROW()</f>
        <v>27</v>
      </c>
      <c r="AB27" s="91" t="e">
        <f t="shared" ca="1" si="8"/>
        <v>#N/A</v>
      </c>
      <c r="AC27" s="91" t="e">
        <f t="shared" ca="1" si="9"/>
        <v>#N/A</v>
      </c>
      <c r="AD27" s="92" t="e">
        <f t="shared" ca="1" si="10"/>
        <v>#N/A</v>
      </c>
      <c r="AE27" s="91" t="e">
        <f t="shared" ca="1" si="11"/>
        <v>#N/A</v>
      </c>
      <c r="AF27" s="92" t="e">
        <f t="shared" ca="1" si="12"/>
        <v>#N/A</v>
      </c>
      <c r="AG27" s="91" t="e">
        <f t="shared" ca="1" si="13"/>
        <v>#N/A</v>
      </c>
      <c r="AH27" s="91" t="e">
        <f t="shared" ca="1" si="14"/>
        <v>#N/A</v>
      </c>
      <c r="AI27" s="93" t="e">
        <f t="shared" ca="1" si="15"/>
        <v>#N/A</v>
      </c>
      <c r="AJ27" s="91" t="e">
        <f t="shared" ca="1" si="16"/>
        <v>#N/A</v>
      </c>
      <c r="AK27" s="91" t="e">
        <f t="shared" ca="1" si="17"/>
        <v>#N/A</v>
      </c>
    </row>
    <row r="28" spans="1:46" ht="25.5" customHeight="1" x14ac:dyDescent="0.25">
      <c r="A28" s="51">
        <f>'OSNOVNA PLAČA'!A22</f>
        <v>13</v>
      </c>
      <c r="B28" s="157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1">
        <f>IF(LEN(B28)&gt;0,SUM('OBRAČUNANA OSNOVNA PLAČA'!E22:G22),"")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si="18"/>
        <v>0</v>
      </c>
      <c r="M28" s="120">
        <f t="shared" si="19"/>
        <v>0</v>
      </c>
      <c r="N28" s="120">
        <f t="shared" si="5"/>
        <v>0</v>
      </c>
      <c r="O28" s="120">
        <f t="shared" si="6"/>
        <v>0</v>
      </c>
      <c r="P28" s="173">
        <f t="shared" si="7"/>
        <v>0</v>
      </c>
      <c r="Q28" s="173">
        <f>IF(LEN(B28)&gt;0,2*'OSNOVNA PLAČA'!E22,"")</f>
        <v>0</v>
      </c>
      <c r="R28" s="174"/>
      <c r="AA28" s="155">
        <f>ROW()</f>
        <v>28</v>
      </c>
      <c r="AB28" s="91" t="e">
        <f t="shared" ca="1" si="8"/>
        <v>#N/A</v>
      </c>
      <c r="AC28" s="91" t="e">
        <f t="shared" ca="1" si="9"/>
        <v>#N/A</v>
      </c>
      <c r="AD28" s="92" t="e">
        <f t="shared" ca="1" si="10"/>
        <v>#N/A</v>
      </c>
      <c r="AE28" s="91" t="e">
        <f t="shared" ca="1" si="11"/>
        <v>#N/A</v>
      </c>
      <c r="AF28" s="92" t="e">
        <f t="shared" ca="1" si="12"/>
        <v>#N/A</v>
      </c>
      <c r="AG28" s="91" t="e">
        <f t="shared" ca="1" si="13"/>
        <v>#N/A</v>
      </c>
      <c r="AH28" s="91" t="e">
        <f t="shared" ca="1" si="14"/>
        <v>#N/A</v>
      </c>
      <c r="AI28" s="93" t="e">
        <f t="shared" ca="1" si="15"/>
        <v>#N/A</v>
      </c>
      <c r="AJ28" s="91" t="e">
        <f t="shared" ca="1" si="16"/>
        <v>#N/A</v>
      </c>
      <c r="AK28" s="91" t="e">
        <f t="shared" ca="1" si="17"/>
        <v>#N/A</v>
      </c>
    </row>
    <row r="29" spans="1:46" ht="25.5" customHeight="1" x14ac:dyDescent="0.25">
      <c r="A29" s="51">
        <f>'OSNOVNA PLAČA'!A23</f>
        <v>14</v>
      </c>
      <c r="B29" s="157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1">
        <f>IF(LEN(B29)&gt;0,SUM('OBRAČUNANA OSNOVNA PLAČA'!E23:G23),"")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si="18"/>
        <v>0</v>
      </c>
      <c r="M29" s="120">
        <f t="shared" si="19"/>
        <v>0</v>
      </c>
      <c r="N29" s="120">
        <f t="shared" si="5"/>
        <v>0</v>
      </c>
      <c r="O29" s="120">
        <f t="shared" si="6"/>
        <v>0</v>
      </c>
      <c r="P29" s="173">
        <f t="shared" si="7"/>
        <v>0</v>
      </c>
      <c r="Q29" s="173">
        <f>IF(LEN(B29)&gt;0,2*'OSNOVNA PLAČA'!E23,"")</f>
        <v>0</v>
      </c>
      <c r="R29" s="174"/>
      <c r="AA29" s="155">
        <f>ROW()</f>
        <v>29</v>
      </c>
      <c r="AB29" s="91" t="e">
        <f t="shared" ca="1" si="8"/>
        <v>#N/A</v>
      </c>
      <c r="AC29" s="91" t="e">
        <f t="shared" ca="1" si="9"/>
        <v>#N/A</v>
      </c>
      <c r="AD29" s="92" t="e">
        <f t="shared" ca="1" si="10"/>
        <v>#N/A</v>
      </c>
      <c r="AE29" s="91" t="e">
        <f t="shared" ca="1" si="11"/>
        <v>#N/A</v>
      </c>
      <c r="AF29" s="92" t="e">
        <f t="shared" ca="1" si="12"/>
        <v>#N/A</v>
      </c>
      <c r="AG29" s="91" t="e">
        <f t="shared" ca="1" si="13"/>
        <v>#N/A</v>
      </c>
      <c r="AH29" s="91" t="e">
        <f t="shared" ca="1" si="14"/>
        <v>#N/A</v>
      </c>
      <c r="AI29" s="93" t="e">
        <f t="shared" ca="1" si="15"/>
        <v>#N/A</v>
      </c>
      <c r="AJ29" s="91" t="e">
        <f t="shared" ca="1" si="16"/>
        <v>#N/A</v>
      </c>
      <c r="AK29" s="91" t="e">
        <f t="shared" ca="1" si="17"/>
        <v>#N/A</v>
      </c>
    </row>
    <row r="30" spans="1:46" ht="25.5" customHeight="1" x14ac:dyDescent="0.25">
      <c r="A30" s="51">
        <f>'OSNOVNA PLAČA'!A24</f>
        <v>15</v>
      </c>
      <c r="B30" s="157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1">
        <f>IF(LEN(B30)&gt;0,SUM('OBRAČUNANA OSNOVNA PLAČA'!E24:G24),"")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si="18"/>
        <v>0</v>
      </c>
      <c r="M30" s="120">
        <f t="shared" si="19"/>
        <v>0</v>
      </c>
      <c r="N30" s="120">
        <f t="shared" si="5"/>
        <v>0</v>
      </c>
      <c r="O30" s="120">
        <f t="shared" si="6"/>
        <v>0</v>
      </c>
      <c r="P30" s="173">
        <f t="shared" si="7"/>
        <v>0</v>
      </c>
      <c r="Q30" s="173">
        <f>IF(LEN(B30)&gt;0,2*'OSNOVNA PLAČA'!E24,"")</f>
        <v>0</v>
      </c>
      <c r="R30" s="174"/>
      <c r="AA30" s="155">
        <f>ROW()</f>
        <v>30</v>
      </c>
      <c r="AB30" s="91" t="e">
        <f t="shared" ca="1" si="8"/>
        <v>#N/A</v>
      </c>
      <c r="AC30" s="91" t="e">
        <f t="shared" ca="1" si="9"/>
        <v>#N/A</v>
      </c>
      <c r="AD30" s="92" t="e">
        <f t="shared" ca="1" si="10"/>
        <v>#N/A</v>
      </c>
      <c r="AE30" s="91" t="e">
        <f t="shared" ca="1" si="11"/>
        <v>#N/A</v>
      </c>
      <c r="AF30" s="92" t="e">
        <f t="shared" ca="1" si="12"/>
        <v>#N/A</v>
      </c>
      <c r="AG30" s="91" t="e">
        <f t="shared" ca="1" si="13"/>
        <v>#N/A</v>
      </c>
      <c r="AH30" s="91" t="e">
        <f t="shared" ca="1" si="14"/>
        <v>#N/A</v>
      </c>
      <c r="AI30" s="93" t="e">
        <f t="shared" ca="1" si="15"/>
        <v>#N/A</v>
      </c>
      <c r="AJ30" s="91" t="e">
        <f t="shared" ca="1" si="16"/>
        <v>#N/A</v>
      </c>
      <c r="AK30" s="91" t="e">
        <f t="shared" ca="1" si="17"/>
        <v>#N/A</v>
      </c>
    </row>
    <row r="31" spans="1:46" ht="25.5" customHeight="1" x14ac:dyDescent="0.25">
      <c r="A31" s="51">
        <f>'OSNOVNA PLAČA'!A25</f>
        <v>16</v>
      </c>
      <c r="B31" s="157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1">
        <f>IF(LEN(B31)&gt;0,SUM('OBRAČUNANA OSNOVNA PLAČA'!E25:G25),"")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si="18"/>
        <v>0</v>
      </c>
      <c r="M31" s="120">
        <f t="shared" si="19"/>
        <v>0</v>
      </c>
      <c r="N31" s="120">
        <f t="shared" si="5"/>
        <v>0</v>
      </c>
      <c r="O31" s="120">
        <f t="shared" si="6"/>
        <v>0</v>
      </c>
      <c r="P31" s="173">
        <f t="shared" si="7"/>
        <v>0</v>
      </c>
      <c r="Q31" s="173">
        <f>IF(LEN(B31)&gt;0,2*'OSNOVNA PLAČA'!E25,"")</f>
        <v>0</v>
      </c>
      <c r="R31" s="174"/>
      <c r="AA31" s="155">
        <f>ROW()</f>
        <v>31</v>
      </c>
      <c r="AB31" s="91" t="e">
        <f t="shared" ca="1" si="8"/>
        <v>#N/A</v>
      </c>
      <c r="AC31" s="91" t="e">
        <f t="shared" ca="1" si="9"/>
        <v>#N/A</v>
      </c>
      <c r="AD31" s="92" t="e">
        <f t="shared" ca="1" si="10"/>
        <v>#N/A</v>
      </c>
      <c r="AE31" s="91" t="e">
        <f t="shared" ca="1" si="11"/>
        <v>#N/A</v>
      </c>
      <c r="AF31" s="92" t="e">
        <f t="shared" ca="1" si="12"/>
        <v>#N/A</v>
      </c>
      <c r="AG31" s="91" t="e">
        <f t="shared" ca="1" si="13"/>
        <v>#N/A</v>
      </c>
      <c r="AH31" s="91" t="e">
        <f t="shared" ca="1" si="14"/>
        <v>#N/A</v>
      </c>
      <c r="AI31" s="93" t="e">
        <f t="shared" ca="1" si="15"/>
        <v>#N/A</v>
      </c>
      <c r="AJ31" s="91" t="e">
        <f t="shared" ca="1" si="16"/>
        <v>#N/A</v>
      </c>
      <c r="AK31" s="91" t="e">
        <f t="shared" ca="1" si="17"/>
        <v>#N/A</v>
      </c>
    </row>
    <row r="32" spans="1:46" ht="25.5" customHeight="1" x14ac:dyDescent="0.25">
      <c r="A32" s="51">
        <f>'OSNOVNA PLAČA'!A26</f>
        <v>17</v>
      </c>
      <c r="B32" s="157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1">
        <f>IF(LEN(B32)&gt;0,SUM('OBRAČUNANA OSNOVNA PLAČA'!E26:G26),"")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si="18"/>
        <v>0</v>
      </c>
      <c r="M32" s="120">
        <f t="shared" si="19"/>
        <v>0</v>
      </c>
      <c r="N32" s="120">
        <f t="shared" si="5"/>
        <v>0</v>
      </c>
      <c r="O32" s="120">
        <f t="shared" si="6"/>
        <v>0</v>
      </c>
      <c r="P32" s="173">
        <f t="shared" si="7"/>
        <v>0</v>
      </c>
      <c r="Q32" s="173">
        <f>IF(LEN(B32)&gt;0,2*'OSNOVNA PLAČA'!E26,"")</f>
        <v>0</v>
      </c>
      <c r="R32" s="174"/>
      <c r="AA32" s="155">
        <f>ROW()</f>
        <v>32</v>
      </c>
      <c r="AB32" s="91" t="e">
        <f t="shared" ca="1" si="8"/>
        <v>#N/A</v>
      </c>
      <c r="AC32" s="91" t="e">
        <f t="shared" ca="1" si="9"/>
        <v>#N/A</v>
      </c>
      <c r="AD32" s="92" t="e">
        <f t="shared" ca="1" si="10"/>
        <v>#N/A</v>
      </c>
      <c r="AE32" s="91" t="e">
        <f t="shared" ca="1" si="11"/>
        <v>#N/A</v>
      </c>
      <c r="AF32" s="92" t="e">
        <f t="shared" ca="1" si="12"/>
        <v>#N/A</v>
      </c>
      <c r="AG32" s="91" t="e">
        <f t="shared" ca="1" si="13"/>
        <v>#N/A</v>
      </c>
      <c r="AH32" s="91" t="e">
        <f t="shared" ca="1" si="14"/>
        <v>#N/A</v>
      </c>
      <c r="AI32" s="93" t="e">
        <f t="shared" ca="1" si="15"/>
        <v>#N/A</v>
      </c>
      <c r="AJ32" s="91" t="e">
        <f t="shared" ca="1" si="16"/>
        <v>#N/A</v>
      </c>
      <c r="AK32" s="91" t="e">
        <f t="shared" ca="1" si="17"/>
        <v>#N/A</v>
      </c>
    </row>
    <row r="33" spans="1:37" ht="25.5" customHeight="1" x14ac:dyDescent="0.25">
      <c r="A33" s="51">
        <f>'OSNOVNA PLAČA'!A27</f>
        <v>18</v>
      </c>
      <c r="B33" s="157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1">
        <f>IF(LEN(B33)&gt;0,SUM('OBRAČUNANA OSNOVNA PLAČA'!E27:G27),"")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si="18"/>
        <v>0</v>
      </c>
      <c r="M33" s="120">
        <f t="shared" si="19"/>
        <v>0</v>
      </c>
      <c r="N33" s="120">
        <f t="shared" si="5"/>
        <v>0</v>
      </c>
      <c r="O33" s="120">
        <f t="shared" si="6"/>
        <v>0</v>
      </c>
      <c r="P33" s="173">
        <f t="shared" si="7"/>
        <v>0</v>
      </c>
      <c r="Q33" s="173">
        <f>IF(LEN(B33)&gt;0,2*'OSNOVNA PLAČA'!E27,"")</f>
        <v>0</v>
      </c>
      <c r="R33" s="174"/>
      <c r="AA33" s="155">
        <f>ROW()</f>
        <v>33</v>
      </c>
      <c r="AB33" s="91" t="e">
        <f t="shared" ca="1" si="8"/>
        <v>#N/A</v>
      </c>
      <c r="AC33" s="91" t="e">
        <f t="shared" ca="1" si="9"/>
        <v>#N/A</v>
      </c>
      <c r="AD33" s="92" t="e">
        <f t="shared" ca="1" si="10"/>
        <v>#N/A</v>
      </c>
      <c r="AE33" s="91" t="e">
        <f t="shared" ca="1" si="11"/>
        <v>#N/A</v>
      </c>
      <c r="AF33" s="92" t="e">
        <f t="shared" ca="1" si="12"/>
        <v>#N/A</v>
      </c>
      <c r="AG33" s="91" t="e">
        <f t="shared" ca="1" si="13"/>
        <v>#N/A</v>
      </c>
      <c r="AH33" s="91" t="e">
        <f t="shared" ca="1" si="14"/>
        <v>#N/A</v>
      </c>
      <c r="AI33" s="93" t="e">
        <f t="shared" ca="1" si="15"/>
        <v>#N/A</v>
      </c>
      <c r="AJ33" s="91" t="e">
        <f t="shared" ca="1" si="16"/>
        <v>#N/A</v>
      </c>
      <c r="AK33" s="91" t="e">
        <f t="shared" ca="1" si="17"/>
        <v>#N/A</v>
      </c>
    </row>
    <row r="34" spans="1:37" ht="25.5" customHeight="1" x14ac:dyDescent="0.25">
      <c r="A34" s="51">
        <f>'OSNOVNA PLAČA'!A28</f>
        <v>19</v>
      </c>
      <c r="B34" s="157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1">
        <f>IF(LEN(B34)&gt;0,SUM('OBRAČUNANA OSNOVNA PLAČA'!E28:G28),"")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si="18"/>
        <v>0</v>
      </c>
      <c r="M34" s="120">
        <f t="shared" si="19"/>
        <v>0</v>
      </c>
      <c r="N34" s="120">
        <f t="shared" si="5"/>
        <v>0</v>
      </c>
      <c r="O34" s="120">
        <f t="shared" si="6"/>
        <v>0</v>
      </c>
      <c r="P34" s="173">
        <f t="shared" si="7"/>
        <v>0</v>
      </c>
      <c r="Q34" s="173">
        <f>IF(LEN(B34)&gt;0,2*'OSNOVNA PLAČA'!E28,"")</f>
        <v>0</v>
      </c>
      <c r="R34" s="174"/>
      <c r="AA34" s="155">
        <f>ROW()</f>
        <v>34</v>
      </c>
      <c r="AB34" s="91" t="e">
        <f t="shared" ca="1" si="8"/>
        <v>#N/A</v>
      </c>
      <c r="AC34" s="91" t="e">
        <f t="shared" ca="1" si="9"/>
        <v>#N/A</v>
      </c>
      <c r="AD34" s="92" t="e">
        <f t="shared" ca="1" si="10"/>
        <v>#N/A</v>
      </c>
      <c r="AE34" s="91" t="e">
        <f t="shared" ca="1" si="11"/>
        <v>#N/A</v>
      </c>
      <c r="AF34" s="92" t="e">
        <f t="shared" ca="1" si="12"/>
        <v>#N/A</v>
      </c>
      <c r="AG34" s="91" t="e">
        <f t="shared" ca="1" si="13"/>
        <v>#N/A</v>
      </c>
      <c r="AH34" s="91" t="e">
        <f t="shared" ca="1" si="14"/>
        <v>#N/A</v>
      </c>
      <c r="AI34" s="93" t="e">
        <f t="shared" ca="1" si="15"/>
        <v>#N/A</v>
      </c>
      <c r="AJ34" s="91" t="e">
        <f t="shared" ca="1" si="16"/>
        <v>#N/A</v>
      </c>
      <c r="AK34" s="91" t="e">
        <f t="shared" ca="1" si="17"/>
        <v>#N/A</v>
      </c>
    </row>
    <row r="35" spans="1:37" ht="25.5" customHeight="1" x14ac:dyDescent="0.25">
      <c r="A35" s="51">
        <f>'OSNOVNA PLAČA'!A29</f>
        <v>20</v>
      </c>
      <c r="B35" s="157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1">
        <f>IF(LEN(B35)&gt;0,SUM('OBRAČUNANA OSNOVNA PLAČA'!E29:G29),"")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si="18"/>
        <v>0</v>
      </c>
      <c r="M35" s="120">
        <f t="shared" si="19"/>
        <v>0</v>
      </c>
      <c r="N35" s="120">
        <f t="shared" si="5"/>
        <v>0</v>
      </c>
      <c r="O35" s="120">
        <f t="shared" si="6"/>
        <v>0</v>
      </c>
      <c r="P35" s="173">
        <f t="shared" si="7"/>
        <v>0</v>
      </c>
      <c r="Q35" s="173">
        <f>IF(LEN(B35)&gt;0,2*'OSNOVNA PLAČA'!E29,"")</f>
        <v>0</v>
      </c>
      <c r="R35" s="174"/>
      <c r="AA35" s="155">
        <f>ROW()</f>
        <v>35</v>
      </c>
      <c r="AB35" s="91" t="e">
        <f t="shared" ca="1" si="8"/>
        <v>#N/A</v>
      </c>
      <c r="AC35" s="91" t="e">
        <f t="shared" ca="1" si="9"/>
        <v>#N/A</v>
      </c>
      <c r="AD35" s="92" t="e">
        <f t="shared" ca="1" si="10"/>
        <v>#N/A</v>
      </c>
      <c r="AE35" s="91" t="e">
        <f t="shared" ca="1" si="11"/>
        <v>#N/A</v>
      </c>
      <c r="AF35" s="92" t="e">
        <f t="shared" ca="1" si="12"/>
        <v>#N/A</v>
      </c>
      <c r="AG35" s="91" t="e">
        <f t="shared" ca="1" si="13"/>
        <v>#N/A</v>
      </c>
      <c r="AH35" s="91" t="e">
        <f t="shared" ca="1" si="14"/>
        <v>#N/A</v>
      </c>
      <c r="AI35" s="93" t="e">
        <f t="shared" ca="1" si="15"/>
        <v>#N/A</v>
      </c>
      <c r="AJ35" s="91" t="e">
        <f t="shared" ca="1" si="16"/>
        <v>#N/A</v>
      </c>
      <c r="AK35" s="91" t="e">
        <f t="shared" ca="1" si="17"/>
        <v>#N/A</v>
      </c>
    </row>
    <row r="36" spans="1:37" ht="25.5" customHeight="1" x14ac:dyDescent="0.25">
      <c r="A36" s="51">
        <f>'OSNOVNA PLAČA'!A30</f>
        <v>21</v>
      </c>
      <c r="B36" s="157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1">
        <f>IF(LEN(B36)&gt;0,SUM('OBRAČUNANA OSNOVNA PLAČA'!E30:G30),"")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si="18"/>
        <v>0</v>
      </c>
      <c r="M36" s="120">
        <f t="shared" si="19"/>
        <v>0</v>
      </c>
      <c r="N36" s="120">
        <f t="shared" si="5"/>
        <v>0</v>
      </c>
      <c r="O36" s="120">
        <f t="shared" si="6"/>
        <v>0</v>
      </c>
      <c r="P36" s="173">
        <f t="shared" si="7"/>
        <v>0</v>
      </c>
      <c r="Q36" s="173">
        <f>IF(LEN(B36)&gt;0,2*'OSNOVNA PLAČA'!E30,"")</f>
        <v>0</v>
      </c>
      <c r="R36" s="174"/>
      <c r="AA36" s="155">
        <f>ROW()</f>
        <v>36</v>
      </c>
      <c r="AB36" s="91" t="e">
        <f t="shared" ca="1" si="8"/>
        <v>#N/A</v>
      </c>
      <c r="AC36" s="91" t="e">
        <f t="shared" ca="1" si="9"/>
        <v>#N/A</v>
      </c>
      <c r="AD36" s="92" t="e">
        <f t="shared" ca="1" si="10"/>
        <v>#N/A</v>
      </c>
      <c r="AE36" s="91" t="e">
        <f t="shared" ca="1" si="11"/>
        <v>#N/A</v>
      </c>
      <c r="AF36" s="92" t="e">
        <f t="shared" ca="1" si="12"/>
        <v>#N/A</v>
      </c>
      <c r="AG36" s="91" t="e">
        <f t="shared" ca="1" si="13"/>
        <v>#N/A</v>
      </c>
      <c r="AH36" s="91" t="e">
        <f t="shared" ca="1" si="14"/>
        <v>#N/A</v>
      </c>
      <c r="AI36" s="93" t="e">
        <f t="shared" ca="1" si="15"/>
        <v>#N/A</v>
      </c>
      <c r="AJ36" s="91" t="e">
        <f t="shared" ca="1" si="16"/>
        <v>#N/A</v>
      </c>
      <c r="AK36" s="91" t="e">
        <f t="shared" ca="1" si="17"/>
        <v>#N/A</v>
      </c>
    </row>
    <row r="37" spans="1:37" ht="25.5" customHeight="1" x14ac:dyDescent="0.25">
      <c r="A37" s="51">
        <f>'OSNOVNA PLAČA'!A31</f>
        <v>22</v>
      </c>
      <c r="B37" s="157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1">
        <f>IF(LEN(B37)&gt;0,SUM('OBRAČUNANA OSNOVNA PLAČA'!E31:G31),"")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si="18"/>
        <v>0</v>
      </c>
      <c r="M37" s="120">
        <f t="shared" si="19"/>
        <v>0</v>
      </c>
      <c r="N37" s="120">
        <f t="shared" si="5"/>
        <v>0</v>
      </c>
      <c r="O37" s="120">
        <f t="shared" si="6"/>
        <v>0</v>
      </c>
      <c r="P37" s="173">
        <f t="shared" si="7"/>
        <v>0</v>
      </c>
      <c r="Q37" s="173">
        <f>IF(LEN(B37)&gt;0,2*'OSNOVNA PLAČA'!E31,"")</f>
        <v>0</v>
      </c>
      <c r="R37" s="174"/>
      <c r="AA37" s="155">
        <f>ROW()</f>
        <v>37</v>
      </c>
      <c r="AB37" s="91" t="e">
        <f t="shared" ca="1" si="8"/>
        <v>#N/A</v>
      </c>
      <c r="AC37" s="91" t="e">
        <f t="shared" ca="1" si="9"/>
        <v>#N/A</v>
      </c>
      <c r="AD37" s="92" t="e">
        <f t="shared" ca="1" si="10"/>
        <v>#N/A</v>
      </c>
      <c r="AE37" s="91" t="e">
        <f t="shared" ca="1" si="11"/>
        <v>#N/A</v>
      </c>
      <c r="AF37" s="92" t="e">
        <f t="shared" ca="1" si="12"/>
        <v>#N/A</v>
      </c>
      <c r="AG37" s="91" t="e">
        <f t="shared" ca="1" si="13"/>
        <v>#N/A</v>
      </c>
      <c r="AH37" s="91" t="e">
        <f t="shared" ca="1" si="14"/>
        <v>#N/A</v>
      </c>
      <c r="AI37" s="93" t="e">
        <f t="shared" ca="1" si="15"/>
        <v>#N/A</v>
      </c>
      <c r="AJ37" s="91" t="e">
        <f t="shared" ca="1" si="16"/>
        <v>#N/A</v>
      </c>
      <c r="AK37" s="91" t="e">
        <f t="shared" ca="1" si="17"/>
        <v>#N/A</v>
      </c>
    </row>
    <row r="38" spans="1:37" ht="25.5" customHeight="1" x14ac:dyDescent="0.25">
      <c r="A38" s="51">
        <f>'OSNOVNA PLAČA'!A32</f>
        <v>23</v>
      </c>
      <c r="B38" s="157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1">
        <f>IF(LEN(B38)&gt;0,SUM('OBRAČUNANA OSNOVNA PLAČA'!E32:G32),"")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si="18"/>
        <v>0</v>
      </c>
      <c r="M38" s="120">
        <f t="shared" si="19"/>
        <v>0</v>
      </c>
      <c r="N38" s="120">
        <f t="shared" si="5"/>
        <v>0</v>
      </c>
      <c r="O38" s="120">
        <f t="shared" si="6"/>
        <v>0</v>
      </c>
      <c r="P38" s="173">
        <f t="shared" si="7"/>
        <v>0</v>
      </c>
      <c r="Q38" s="173">
        <f>IF(LEN(B38)&gt;0,2*'OSNOVNA PLAČA'!E32,"")</f>
        <v>0</v>
      </c>
      <c r="R38" s="174"/>
      <c r="AA38" s="155">
        <f>ROW()</f>
        <v>38</v>
      </c>
      <c r="AB38" s="91" t="e">
        <f t="shared" ca="1" si="8"/>
        <v>#N/A</v>
      </c>
      <c r="AC38" s="91" t="e">
        <f t="shared" ca="1" si="9"/>
        <v>#N/A</v>
      </c>
      <c r="AD38" s="92" t="e">
        <f t="shared" ca="1" si="10"/>
        <v>#N/A</v>
      </c>
      <c r="AE38" s="91" t="e">
        <f t="shared" ca="1" si="11"/>
        <v>#N/A</v>
      </c>
      <c r="AF38" s="92" t="e">
        <f t="shared" ca="1" si="12"/>
        <v>#N/A</v>
      </c>
      <c r="AG38" s="91" t="e">
        <f t="shared" ca="1" si="13"/>
        <v>#N/A</v>
      </c>
      <c r="AH38" s="91" t="e">
        <f t="shared" ca="1" si="14"/>
        <v>#N/A</v>
      </c>
      <c r="AI38" s="93" t="e">
        <f t="shared" ca="1" si="15"/>
        <v>#N/A</v>
      </c>
      <c r="AJ38" s="91" t="e">
        <f t="shared" ca="1" si="16"/>
        <v>#N/A</v>
      </c>
      <c r="AK38" s="91" t="e">
        <f t="shared" ca="1" si="17"/>
        <v>#N/A</v>
      </c>
    </row>
    <row r="39" spans="1:37" ht="25.5" customHeight="1" x14ac:dyDescent="0.25">
      <c r="A39" s="51">
        <f>'OSNOVNA PLAČA'!A33</f>
        <v>24</v>
      </c>
      <c r="B39" s="157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1">
        <f>IF(LEN(B39)&gt;0,SUM('OBRAČUNANA OSNOVNA PLAČA'!E33:G33),"")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si="18"/>
        <v>0</v>
      </c>
      <c r="M39" s="120">
        <f t="shared" si="19"/>
        <v>0</v>
      </c>
      <c r="N39" s="120">
        <f t="shared" si="5"/>
        <v>0</v>
      </c>
      <c r="O39" s="120">
        <f t="shared" si="6"/>
        <v>0</v>
      </c>
      <c r="P39" s="173">
        <f t="shared" si="7"/>
        <v>0</v>
      </c>
      <c r="Q39" s="173">
        <f>IF(LEN(B39)&gt;0,2*'OSNOVNA PLAČA'!E33,"")</f>
        <v>0</v>
      </c>
      <c r="R39" s="174"/>
      <c r="AA39" s="155">
        <f>ROW()</f>
        <v>39</v>
      </c>
      <c r="AB39" s="91" t="e">
        <f t="shared" ca="1" si="8"/>
        <v>#N/A</v>
      </c>
      <c r="AC39" s="91" t="e">
        <f t="shared" ca="1" si="9"/>
        <v>#N/A</v>
      </c>
      <c r="AD39" s="92" t="e">
        <f t="shared" ca="1" si="10"/>
        <v>#N/A</v>
      </c>
      <c r="AE39" s="91" t="e">
        <f t="shared" ca="1" si="11"/>
        <v>#N/A</v>
      </c>
      <c r="AF39" s="92" t="e">
        <f t="shared" ca="1" si="12"/>
        <v>#N/A</v>
      </c>
      <c r="AG39" s="91" t="e">
        <f t="shared" ca="1" si="13"/>
        <v>#N/A</v>
      </c>
      <c r="AH39" s="91" t="e">
        <f t="shared" ca="1" si="14"/>
        <v>#N/A</v>
      </c>
      <c r="AI39" s="93" t="e">
        <f t="shared" ca="1" si="15"/>
        <v>#N/A</v>
      </c>
      <c r="AJ39" s="91" t="e">
        <f t="shared" ca="1" si="16"/>
        <v>#N/A</v>
      </c>
      <c r="AK39" s="91" t="e">
        <f t="shared" ca="1" si="17"/>
        <v>#N/A</v>
      </c>
    </row>
    <row r="40" spans="1:37" ht="25.5" customHeight="1" x14ac:dyDescent="0.25">
      <c r="A40" s="51">
        <f>'OSNOVNA PLAČA'!A34</f>
        <v>25</v>
      </c>
      <c r="B40" s="157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1">
        <f>IF(LEN(B40)&gt;0,SUM('OBRAČUNANA OSNOVNA PLAČA'!E34:G34),"")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si="18"/>
        <v>0</v>
      </c>
      <c r="M40" s="120">
        <f t="shared" si="19"/>
        <v>0</v>
      </c>
      <c r="N40" s="120">
        <f t="shared" si="5"/>
        <v>0</v>
      </c>
      <c r="O40" s="120">
        <f t="shared" si="6"/>
        <v>0</v>
      </c>
      <c r="P40" s="173">
        <f t="shared" si="7"/>
        <v>0</v>
      </c>
      <c r="Q40" s="173">
        <f>IF(LEN(B40)&gt;0,2*'OSNOVNA PLAČA'!E34,"")</f>
        <v>0</v>
      </c>
      <c r="R40" s="174"/>
      <c r="AA40" s="155">
        <f>ROW()</f>
        <v>40</v>
      </c>
      <c r="AB40" s="91" t="e">
        <f t="shared" ca="1" si="8"/>
        <v>#N/A</v>
      </c>
      <c r="AC40" s="91" t="e">
        <f t="shared" ca="1" si="9"/>
        <v>#N/A</v>
      </c>
      <c r="AD40" s="92" t="e">
        <f t="shared" ca="1" si="10"/>
        <v>#N/A</v>
      </c>
      <c r="AE40" s="91" t="e">
        <f t="shared" ca="1" si="11"/>
        <v>#N/A</v>
      </c>
      <c r="AF40" s="92" t="e">
        <f t="shared" ca="1" si="12"/>
        <v>#N/A</v>
      </c>
      <c r="AG40" s="91" t="e">
        <f t="shared" ca="1" si="13"/>
        <v>#N/A</v>
      </c>
      <c r="AH40" s="91" t="e">
        <f t="shared" ca="1" si="14"/>
        <v>#N/A</v>
      </c>
      <c r="AI40" s="93" t="e">
        <f t="shared" ca="1" si="15"/>
        <v>#N/A</v>
      </c>
      <c r="AJ40" s="91" t="e">
        <f t="shared" ca="1" si="16"/>
        <v>#N/A</v>
      </c>
      <c r="AK40" s="91" t="e">
        <f t="shared" ca="1" si="17"/>
        <v>#N/A</v>
      </c>
    </row>
    <row r="41" spans="1:37" ht="25.5" customHeight="1" x14ac:dyDescent="0.25">
      <c r="A41" s="51">
        <f>'OSNOVNA PLAČA'!A35</f>
        <v>26</v>
      </c>
      <c r="B41" s="157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1">
        <f>IF(LEN(B41)&gt;0,SUM('OBRAČUNANA OSNOVNA PLAČA'!E35:G35),"")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si="18"/>
        <v>0</v>
      </c>
      <c r="M41" s="120">
        <f t="shared" si="19"/>
        <v>0</v>
      </c>
      <c r="N41" s="120">
        <f t="shared" si="5"/>
        <v>0</v>
      </c>
      <c r="O41" s="120">
        <f t="shared" si="6"/>
        <v>0</v>
      </c>
      <c r="P41" s="173">
        <f t="shared" si="7"/>
        <v>0</v>
      </c>
      <c r="Q41" s="173">
        <f>IF(LEN(B41)&gt;0,2*'OSNOVNA PLAČA'!E35,"")</f>
        <v>0</v>
      </c>
      <c r="R41" s="174"/>
      <c r="AA41" s="155">
        <f>ROW()</f>
        <v>41</v>
      </c>
      <c r="AB41" s="91" t="e">
        <f t="shared" ca="1" si="8"/>
        <v>#N/A</v>
      </c>
      <c r="AC41" s="91" t="e">
        <f t="shared" ca="1" si="9"/>
        <v>#N/A</v>
      </c>
      <c r="AD41" s="92" t="e">
        <f t="shared" ca="1" si="10"/>
        <v>#N/A</v>
      </c>
      <c r="AE41" s="91" t="e">
        <f t="shared" ca="1" si="11"/>
        <v>#N/A</v>
      </c>
      <c r="AF41" s="92" t="e">
        <f t="shared" ca="1" si="12"/>
        <v>#N/A</v>
      </c>
      <c r="AG41" s="91" t="e">
        <f t="shared" ca="1" si="13"/>
        <v>#N/A</v>
      </c>
      <c r="AH41" s="91" t="e">
        <f t="shared" ca="1" si="14"/>
        <v>#N/A</v>
      </c>
      <c r="AI41" s="93" t="e">
        <f t="shared" ca="1" si="15"/>
        <v>#N/A</v>
      </c>
      <c r="AJ41" s="91" t="e">
        <f t="shared" ca="1" si="16"/>
        <v>#N/A</v>
      </c>
      <c r="AK41" s="91" t="e">
        <f t="shared" ca="1" si="17"/>
        <v>#N/A</v>
      </c>
    </row>
    <row r="42" spans="1:37" ht="25.5" customHeight="1" x14ac:dyDescent="0.25">
      <c r="A42" s="51">
        <f>'OSNOVNA PLAČA'!A36</f>
        <v>27</v>
      </c>
      <c r="B42" s="157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1">
        <f>IF(LEN(B42)&gt;0,SUM('OBRAČUNANA OSNOVNA PLAČA'!E36:G36),"")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si="18"/>
        <v>0</v>
      </c>
      <c r="M42" s="120">
        <f t="shared" si="19"/>
        <v>0</v>
      </c>
      <c r="N42" s="120">
        <f t="shared" si="5"/>
        <v>0</v>
      </c>
      <c r="O42" s="120">
        <f t="shared" si="6"/>
        <v>0</v>
      </c>
      <c r="P42" s="173">
        <f t="shared" si="7"/>
        <v>0</v>
      </c>
      <c r="Q42" s="173">
        <f>IF(LEN(B42)&gt;0,2*'OSNOVNA PLAČA'!E36,"")</f>
        <v>0</v>
      </c>
      <c r="R42" s="174"/>
      <c r="AA42" s="155">
        <f>ROW()</f>
        <v>42</v>
      </c>
      <c r="AB42" s="91" t="e">
        <f t="shared" ca="1" si="8"/>
        <v>#N/A</v>
      </c>
      <c r="AC42" s="91" t="e">
        <f t="shared" ca="1" si="9"/>
        <v>#N/A</v>
      </c>
      <c r="AD42" s="92" t="e">
        <f t="shared" ca="1" si="10"/>
        <v>#N/A</v>
      </c>
      <c r="AE42" s="91" t="e">
        <f t="shared" ca="1" si="11"/>
        <v>#N/A</v>
      </c>
      <c r="AF42" s="92" t="e">
        <f t="shared" ca="1" si="12"/>
        <v>#N/A</v>
      </c>
      <c r="AG42" s="91" t="e">
        <f t="shared" ca="1" si="13"/>
        <v>#N/A</v>
      </c>
      <c r="AH42" s="91" t="e">
        <f t="shared" ca="1" si="14"/>
        <v>#N/A</v>
      </c>
      <c r="AI42" s="93" t="e">
        <f t="shared" ca="1" si="15"/>
        <v>#N/A</v>
      </c>
      <c r="AJ42" s="91" t="e">
        <f t="shared" ca="1" si="16"/>
        <v>#N/A</v>
      </c>
      <c r="AK42" s="91" t="e">
        <f t="shared" ca="1" si="17"/>
        <v>#N/A</v>
      </c>
    </row>
    <row r="43" spans="1:37" ht="25.5" customHeight="1" x14ac:dyDescent="0.25">
      <c r="A43" s="51">
        <f>'OSNOVNA PLAČA'!A37</f>
        <v>28</v>
      </c>
      <c r="B43" s="157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1">
        <f>IF(LEN(B43)&gt;0,SUM('OBRAČUNANA OSNOVNA PLAČA'!E37:G37),"")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si="18"/>
        <v>0</v>
      </c>
      <c r="M43" s="120">
        <f t="shared" si="19"/>
        <v>0</v>
      </c>
      <c r="N43" s="120">
        <f t="shared" si="5"/>
        <v>0</v>
      </c>
      <c r="O43" s="120">
        <f t="shared" si="6"/>
        <v>0</v>
      </c>
      <c r="P43" s="173">
        <f t="shared" si="7"/>
        <v>0</v>
      </c>
      <c r="Q43" s="173">
        <f>IF(LEN(B43)&gt;0,2*'OSNOVNA PLAČA'!E37,"")</f>
        <v>0</v>
      </c>
      <c r="R43" s="174"/>
      <c r="AA43" s="155">
        <f>ROW()</f>
        <v>43</v>
      </c>
      <c r="AB43" s="91" t="e">
        <f t="shared" ca="1" si="8"/>
        <v>#N/A</v>
      </c>
      <c r="AC43" s="91" t="e">
        <f t="shared" ca="1" si="9"/>
        <v>#N/A</v>
      </c>
      <c r="AD43" s="92" t="e">
        <f t="shared" ca="1" si="10"/>
        <v>#N/A</v>
      </c>
      <c r="AE43" s="91" t="e">
        <f t="shared" ca="1" si="11"/>
        <v>#N/A</v>
      </c>
      <c r="AF43" s="92" t="e">
        <f t="shared" ca="1" si="12"/>
        <v>#N/A</v>
      </c>
      <c r="AG43" s="91" t="e">
        <f t="shared" ca="1" si="13"/>
        <v>#N/A</v>
      </c>
      <c r="AH43" s="91" t="e">
        <f t="shared" ca="1" si="14"/>
        <v>#N/A</v>
      </c>
      <c r="AI43" s="93" t="e">
        <f t="shared" ca="1" si="15"/>
        <v>#N/A</v>
      </c>
      <c r="AJ43" s="91" t="e">
        <f t="shared" ca="1" si="16"/>
        <v>#N/A</v>
      </c>
      <c r="AK43" s="91" t="e">
        <f t="shared" ca="1" si="17"/>
        <v>#N/A</v>
      </c>
    </row>
    <row r="44" spans="1:37" ht="25.5" customHeight="1" x14ac:dyDescent="0.25">
      <c r="A44" s="51">
        <f>'OSNOVNA PLAČA'!A38</f>
        <v>29</v>
      </c>
      <c r="B44" s="157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1">
        <f>IF(LEN(B44)&gt;0,SUM('OBRAČUNANA OSNOVNA PLAČA'!E38:G38),"")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si="18"/>
        <v>0</v>
      </c>
      <c r="M44" s="120">
        <f t="shared" si="19"/>
        <v>0</v>
      </c>
      <c r="N44" s="120">
        <f t="shared" si="5"/>
        <v>0</v>
      </c>
      <c r="O44" s="120">
        <f t="shared" si="6"/>
        <v>0</v>
      </c>
      <c r="P44" s="173">
        <f t="shared" si="7"/>
        <v>0</v>
      </c>
      <c r="Q44" s="173">
        <f>IF(LEN(B44)&gt;0,2*'OSNOVNA PLAČA'!E38,"")</f>
        <v>0</v>
      </c>
      <c r="R44" s="174"/>
      <c r="AA44" s="155">
        <f>ROW()</f>
        <v>44</v>
      </c>
      <c r="AB44" s="91" t="e">
        <f t="shared" ca="1" si="8"/>
        <v>#N/A</v>
      </c>
      <c r="AC44" s="91" t="e">
        <f t="shared" ca="1" si="9"/>
        <v>#N/A</v>
      </c>
      <c r="AD44" s="92" t="e">
        <f t="shared" ca="1" si="10"/>
        <v>#N/A</v>
      </c>
      <c r="AE44" s="91" t="e">
        <f t="shared" ca="1" si="11"/>
        <v>#N/A</v>
      </c>
      <c r="AF44" s="92" t="e">
        <f t="shared" ca="1" si="12"/>
        <v>#N/A</v>
      </c>
      <c r="AG44" s="91" t="e">
        <f t="shared" ca="1" si="13"/>
        <v>#N/A</v>
      </c>
      <c r="AH44" s="91" t="e">
        <f t="shared" ca="1" si="14"/>
        <v>#N/A</v>
      </c>
      <c r="AI44" s="93" t="e">
        <f t="shared" ca="1" si="15"/>
        <v>#N/A</v>
      </c>
      <c r="AJ44" s="91" t="e">
        <f t="shared" ca="1" si="16"/>
        <v>#N/A</v>
      </c>
      <c r="AK44" s="91" t="e">
        <f t="shared" ca="1" si="17"/>
        <v>#N/A</v>
      </c>
    </row>
    <row r="45" spans="1:37" ht="25.5" customHeight="1" x14ac:dyDescent="0.25">
      <c r="A45" s="51">
        <f>'OSNOVNA PLAČA'!A39</f>
        <v>30</v>
      </c>
      <c r="B45" s="157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1">
        <f>IF(LEN(B45)&gt;0,SUM('OBRAČUNANA OSNOVNA PLAČA'!E39:G39),"")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si="18"/>
        <v>0</v>
      </c>
      <c r="M45" s="120">
        <f t="shared" si="19"/>
        <v>0</v>
      </c>
      <c r="N45" s="120">
        <f t="shared" si="5"/>
        <v>0</v>
      </c>
      <c r="O45" s="120">
        <f t="shared" si="6"/>
        <v>0</v>
      </c>
      <c r="P45" s="173">
        <f t="shared" si="7"/>
        <v>0</v>
      </c>
      <c r="Q45" s="173">
        <f>IF(LEN(B45)&gt;0,2*'OSNOVNA PLAČA'!E39,"")</f>
        <v>0</v>
      </c>
      <c r="R45" s="174"/>
      <c r="AA45" s="155">
        <f>ROW()</f>
        <v>45</v>
      </c>
      <c r="AB45" s="91" t="e">
        <f t="shared" ca="1" si="8"/>
        <v>#N/A</v>
      </c>
      <c r="AC45" s="91" t="e">
        <f t="shared" ca="1" si="9"/>
        <v>#N/A</v>
      </c>
      <c r="AD45" s="92" t="e">
        <f t="shared" ca="1" si="10"/>
        <v>#N/A</v>
      </c>
      <c r="AE45" s="91" t="e">
        <f t="shared" ca="1" si="11"/>
        <v>#N/A</v>
      </c>
      <c r="AF45" s="92" t="e">
        <f t="shared" ca="1" si="12"/>
        <v>#N/A</v>
      </c>
      <c r="AG45" s="91" t="e">
        <f t="shared" ca="1" si="13"/>
        <v>#N/A</v>
      </c>
      <c r="AH45" s="91" t="e">
        <f t="shared" ca="1" si="14"/>
        <v>#N/A</v>
      </c>
      <c r="AI45" s="93" t="e">
        <f t="shared" ca="1" si="15"/>
        <v>#N/A</v>
      </c>
      <c r="AJ45" s="91" t="e">
        <f t="shared" ca="1" si="16"/>
        <v>#N/A</v>
      </c>
      <c r="AK45" s="91" t="e">
        <f t="shared" ca="1" si="17"/>
        <v>#N/A</v>
      </c>
    </row>
    <row r="46" spans="1:37" ht="25.5" customHeight="1" x14ac:dyDescent="0.25">
      <c r="A46" s="51">
        <f>'OSNOVNA PLAČA'!A40</f>
        <v>31</v>
      </c>
      <c r="B46" s="157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1">
        <f>IF(LEN(B46)&gt;0,SUM('OBRAČUNANA OSNOVNA PLAČA'!E40:G40),"")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si="18"/>
        <v>0</v>
      </c>
      <c r="M46" s="120">
        <f t="shared" si="19"/>
        <v>0</v>
      </c>
      <c r="N46" s="120">
        <f t="shared" si="5"/>
        <v>0</v>
      </c>
      <c r="O46" s="120">
        <f t="shared" si="6"/>
        <v>0</v>
      </c>
      <c r="P46" s="173">
        <f t="shared" si="7"/>
        <v>0</v>
      </c>
      <c r="Q46" s="173">
        <f>IF(LEN(B46)&gt;0,2*'OSNOVNA PLAČA'!E40,"")</f>
        <v>0</v>
      </c>
      <c r="R46" s="174"/>
      <c r="AA46" s="155">
        <f>ROW()</f>
        <v>46</v>
      </c>
      <c r="AB46" s="91" t="e">
        <f t="shared" ca="1" si="8"/>
        <v>#N/A</v>
      </c>
      <c r="AC46" s="91" t="e">
        <f t="shared" ca="1" si="9"/>
        <v>#N/A</v>
      </c>
      <c r="AD46" s="92" t="e">
        <f t="shared" ca="1" si="10"/>
        <v>#N/A</v>
      </c>
      <c r="AE46" s="91" t="e">
        <f t="shared" ca="1" si="11"/>
        <v>#N/A</v>
      </c>
      <c r="AF46" s="92" t="e">
        <f t="shared" ca="1" si="12"/>
        <v>#N/A</v>
      </c>
      <c r="AG46" s="91" t="e">
        <f t="shared" ca="1" si="13"/>
        <v>#N/A</v>
      </c>
      <c r="AH46" s="91" t="e">
        <f t="shared" ca="1" si="14"/>
        <v>#N/A</v>
      </c>
      <c r="AI46" s="93" t="e">
        <f t="shared" ca="1" si="15"/>
        <v>#N/A</v>
      </c>
      <c r="AJ46" s="91" t="e">
        <f t="shared" ca="1" si="16"/>
        <v>#N/A</v>
      </c>
      <c r="AK46" s="91" t="e">
        <f t="shared" ca="1" si="17"/>
        <v>#N/A</v>
      </c>
    </row>
    <row r="47" spans="1:37" ht="25.5" customHeight="1" x14ac:dyDescent="0.25">
      <c r="A47" s="51">
        <f>'OSNOVNA PLAČA'!A41</f>
        <v>32</v>
      </c>
      <c r="B47" s="157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1">
        <f>IF(LEN(B47)&gt;0,SUM('OBRAČUNANA OSNOVNA PLAČA'!E41:G41),"")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si="18"/>
        <v>0</v>
      </c>
      <c r="M47" s="120">
        <f t="shared" si="19"/>
        <v>0</v>
      </c>
      <c r="N47" s="120">
        <f t="shared" si="5"/>
        <v>0</v>
      </c>
      <c r="O47" s="120">
        <f t="shared" si="6"/>
        <v>0</v>
      </c>
      <c r="P47" s="173">
        <f t="shared" si="7"/>
        <v>0</v>
      </c>
      <c r="Q47" s="173">
        <f>IF(LEN(B47)&gt;0,2*'OSNOVNA PLAČA'!E41,"")</f>
        <v>0</v>
      </c>
      <c r="R47" s="174"/>
      <c r="AA47" s="155">
        <f>ROW()</f>
        <v>47</v>
      </c>
      <c r="AB47" s="91" t="e">
        <f t="shared" ca="1" si="8"/>
        <v>#N/A</v>
      </c>
      <c r="AC47" s="91" t="e">
        <f t="shared" ca="1" si="9"/>
        <v>#N/A</v>
      </c>
      <c r="AD47" s="92" t="e">
        <f t="shared" ca="1" si="10"/>
        <v>#N/A</v>
      </c>
      <c r="AE47" s="91" t="e">
        <f t="shared" ca="1" si="11"/>
        <v>#N/A</v>
      </c>
      <c r="AF47" s="92" t="e">
        <f t="shared" ca="1" si="12"/>
        <v>#N/A</v>
      </c>
      <c r="AG47" s="91" t="e">
        <f t="shared" ca="1" si="13"/>
        <v>#N/A</v>
      </c>
      <c r="AH47" s="91" t="e">
        <f t="shared" ca="1" si="14"/>
        <v>#N/A</v>
      </c>
      <c r="AI47" s="93" t="e">
        <f t="shared" ca="1" si="15"/>
        <v>#N/A</v>
      </c>
      <c r="AJ47" s="91" t="e">
        <f t="shared" ca="1" si="16"/>
        <v>#N/A</v>
      </c>
      <c r="AK47" s="91" t="e">
        <f t="shared" ca="1" si="17"/>
        <v>#N/A</v>
      </c>
    </row>
    <row r="48" spans="1:37" ht="25.5" customHeight="1" x14ac:dyDescent="0.25">
      <c r="A48" s="51">
        <f>'OSNOVNA PLAČA'!A42</f>
        <v>33</v>
      </c>
      <c r="B48" s="157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1">
        <f>IF(LEN(B48)&gt;0,SUM('OBRAČUNANA OSNOVNA PLAČA'!E42:G42),"")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si="18"/>
        <v>0</v>
      </c>
      <c r="M48" s="120">
        <f t="shared" si="19"/>
        <v>0</v>
      </c>
      <c r="N48" s="120">
        <f t="shared" si="5"/>
        <v>0</v>
      </c>
      <c r="O48" s="120">
        <f t="shared" si="6"/>
        <v>0</v>
      </c>
      <c r="P48" s="173">
        <f t="shared" si="7"/>
        <v>0</v>
      </c>
      <c r="Q48" s="173">
        <f>IF(LEN(B48)&gt;0,2*'OSNOVNA PLAČA'!E42,"")</f>
        <v>0</v>
      </c>
      <c r="R48" s="174"/>
      <c r="AA48" s="155">
        <f>ROW()</f>
        <v>48</v>
      </c>
      <c r="AB48" s="91" t="e">
        <f t="shared" ca="1" si="8"/>
        <v>#N/A</v>
      </c>
      <c r="AC48" s="91" t="e">
        <f t="shared" ca="1" si="9"/>
        <v>#N/A</v>
      </c>
      <c r="AD48" s="92" t="e">
        <f t="shared" ca="1" si="10"/>
        <v>#N/A</v>
      </c>
      <c r="AE48" s="91" t="e">
        <f t="shared" ca="1" si="11"/>
        <v>#N/A</v>
      </c>
      <c r="AF48" s="92" t="e">
        <f t="shared" ca="1" si="12"/>
        <v>#N/A</v>
      </c>
      <c r="AG48" s="91" t="e">
        <f t="shared" ca="1" si="13"/>
        <v>#N/A</v>
      </c>
      <c r="AH48" s="91" t="e">
        <f t="shared" ca="1" si="14"/>
        <v>#N/A</v>
      </c>
      <c r="AI48" s="93" t="e">
        <f t="shared" ca="1" si="15"/>
        <v>#N/A</v>
      </c>
      <c r="AJ48" s="91" t="e">
        <f t="shared" ca="1" si="16"/>
        <v>#N/A</v>
      </c>
      <c r="AK48" s="91" t="e">
        <f t="shared" ca="1" si="17"/>
        <v>#N/A</v>
      </c>
    </row>
    <row r="49" spans="1:37" ht="25.5" customHeight="1" x14ac:dyDescent="0.25">
      <c r="A49" s="51">
        <f>'OSNOVNA PLAČA'!A43</f>
        <v>34</v>
      </c>
      <c r="B49" s="157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1">
        <f>IF(LEN(B49)&gt;0,SUM('OBRAČUNANA OSNOVNA PLAČA'!E43:G43),"")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si="18"/>
        <v>0</v>
      </c>
      <c r="M49" s="120">
        <f t="shared" si="19"/>
        <v>0</v>
      </c>
      <c r="N49" s="120">
        <f t="shared" si="5"/>
        <v>0</v>
      </c>
      <c r="O49" s="120">
        <f t="shared" si="6"/>
        <v>0</v>
      </c>
      <c r="P49" s="173">
        <f t="shared" si="7"/>
        <v>0</v>
      </c>
      <c r="Q49" s="173">
        <f>IF(LEN(B49)&gt;0,2*'OSNOVNA PLAČA'!E43,"")</f>
        <v>0</v>
      </c>
      <c r="R49" s="174"/>
      <c r="AA49" s="155">
        <f>ROW()</f>
        <v>49</v>
      </c>
      <c r="AB49" s="91" t="e">
        <f t="shared" ca="1" si="8"/>
        <v>#N/A</v>
      </c>
      <c r="AC49" s="91" t="e">
        <f t="shared" ca="1" si="9"/>
        <v>#N/A</v>
      </c>
      <c r="AD49" s="92" t="e">
        <f t="shared" ca="1" si="10"/>
        <v>#N/A</v>
      </c>
      <c r="AE49" s="91" t="e">
        <f t="shared" ca="1" si="11"/>
        <v>#N/A</v>
      </c>
      <c r="AF49" s="92" t="e">
        <f t="shared" ca="1" si="12"/>
        <v>#N/A</v>
      </c>
      <c r="AG49" s="91" t="e">
        <f t="shared" ca="1" si="13"/>
        <v>#N/A</v>
      </c>
      <c r="AH49" s="91" t="e">
        <f t="shared" ca="1" si="14"/>
        <v>#N/A</v>
      </c>
      <c r="AI49" s="93" t="e">
        <f t="shared" ca="1" si="15"/>
        <v>#N/A</v>
      </c>
      <c r="AJ49" s="91" t="e">
        <f t="shared" ca="1" si="16"/>
        <v>#N/A</v>
      </c>
      <c r="AK49" s="91" t="e">
        <f t="shared" ca="1" si="17"/>
        <v>#N/A</v>
      </c>
    </row>
    <row r="50" spans="1:37" ht="25.5" customHeight="1" x14ac:dyDescent="0.25">
      <c r="A50" s="51">
        <f>'OSNOVNA PLAČA'!A44</f>
        <v>35</v>
      </c>
      <c r="B50" s="157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1">
        <f>IF(LEN(B50)&gt;0,SUM('OBRAČUNANA OSNOVNA PLAČA'!E44:G44),"")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si="18"/>
        <v>0</v>
      </c>
      <c r="M50" s="120">
        <f t="shared" si="19"/>
        <v>0</v>
      </c>
      <c r="N50" s="120">
        <f t="shared" si="5"/>
        <v>0</v>
      </c>
      <c r="O50" s="120">
        <f t="shared" si="6"/>
        <v>0</v>
      </c>
      <c r="P50" s="173">
        <f t="shared" si="7"/>
        <v>0</v>
      </c>
      <c r="Q50" s="173">
        <f>IF(LEN(B50)&gt;0,2*'OSNOVNA PLAČA'!E44,"")</f>
        <v>0</v>
      </c>
      <c r="R50" s="174"/>
      <c r="AA50" s="155">
        <f>ROW()</f>
        <v>50</v>
      </c>
      <c r="AB50" s="91" t="e">
        <f t="shared" ca="1" si="8"/>
        <v>#N/A</v>
      </c>
      <c r="AC50" s="91" t="e">
        <f t="shared" ca="1" si="9"/>
        <v>#N/A</v>
      </c>
      <c r="AD50" s="92" t="e">
        <f t="shared" ca="1" si="10"/>
        <v>#N/A</v>
      </c>
      <c r="AE50" s="91" t="e">
        <f t="shared" ca="1" si="11"/>
        <v>#N/A</v>
      </c>
      <c r="AF50" s="92" t="e">
        <f t="shared" ca="1" si="12"/>
        <v>#N/A</v>
      </c>
      <c r="AG50" s="91" t="e">
        <f t="shared" ca="1" si="13"/>
        <v>#N/A</v>
      </c>
      <c r="AH50" s="91" t="e">
        <f t="shared" ca="1" si="14"/>
        <v>#N/A</v>
      </c>
      <c r="AI50" s="93" t="e">
        <f t="shared" ca="1" si="15"/>
        <v>#N/A</v>
      </c>
      <c r="AJ50" s="91" t="e">
        <f t="shared" ca="1" si="16"/>
        <v>#N/A</v>
      </c>
      <c r="AK50" s="91" t="e">
        <f t="shared" ca="1" si="17"/>
        <v>#N/A</v>
      </c>
    </row>
    <row r="51" spans="1:37" ht="25.5" customHeight="1" x14ac:dyDescent="0.25">
      <c r="A51" s="51">
        <f>'OSNOVNA PLAČA'!A45</f>
        <v>36</v>
      </c>
      <c r="B51" s="157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1">
        <f>IF(LEN(B51)&gt;0,SUM('OBRAČUNANA OSNOVNA PLAČA'!E45:G45),"")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si="18"/>
        <v>0</v>
      </c>
      <c r="M51" s="120">
        <f t="shared" si="19"/>
        <v>0</v>
      </c>
      <c r="N51" s="120">
        <f t="shared" si="5"/>
        <v>0</v>
      </c>
      <c r="O51" s="120">
        <f t="shared" si="6"/>
        <v>0</v>
      </c>
      <c r="P51" s="173">
        <f t="shared" si="7"/>
        <v>0</v>
      </c>
      <c r="Q51" s="173">
        <f>IF(LEN(B51)&gt;0,2*'OSNOVNA PLAČA'!E45,"")</f>
        <v>0</v>
      </c>
      <c r="R51" s="174"/>
      <c r="AA51" s="155">
        <f>ROW()</f>
        <v>51</v>
      </c>
      <c r="AB51" s="91" t="e">
        <f t="shared" ca="1" si="8"/>
        <v>#N/A</v>
      </c>
      <c r="AC51" s="91" t="e">
        <f t="shared" ca="1" si="9"/>
        <v>#N/A</v>
      </c>
      <c r="AD51" s="92" t="e">
        <f t="shared" ca="1" si="10"/>
        <v>#N/A</v>
      </c>
      <c r="AE51" s="91" t="e">
        <f t="shared" ca="1" si="11"/>
        <v>#N/A</v>
      </c>
      <c r="AF51" s="92" t="e">
        <f t="shared" ca="1" si="12"/>
        <v>#N/A</v>
      </c>
      <c r="AG51" s="91" t="e">
        <f t="shared" ca="1" si="13"/>
        <v>#N/A</v>
      </c>
      <c r="AH51" s="91" t="e">
        <f t="shared" ca="1" si="14"/>
        <v>#N/A</v>
      </c>
      <c r="AI51" s="93" t="e">
        <f t="shared" ca="1" si="15"/>
        <v>#N/A</v>
      </c>
      <c r="AJ51" s="91" t="e">
        <f t="shared" ca="1" si="16"/>
        <v>#N/A</v>
      </c>
      <c r="AK51" s="91" t="e">
        <f t="shared" ca="1" si="17"/>
        <v>#N/A</v>
      </c>
    </row>
    <row r="52" spans="1:37" ht="25.5" customHeight="1" x14ac:dyDescent="0.25">
      <c r="A52" s="51">
        <f>'OSNOVNA PLAČA'!A46</f>
        <v>37</v>
      </c>
      <c r="B52" s="157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1">
        <f>IF(LEN(B52)&gt;0,SUM('OBRAČUNANA OSNOVNA PLAČA'!E46:G46),"")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si="18"/>
        <v>0</v>
      </c>
      <c r="M52" s="120">
        <f t="shared" si="19"/>
        <v>0</v>
      </c>
      <c r="N52" s="120">
        <f t="shared" si="5"/>
        <v>0</v>
      </c>
      <c r="O52" s="120">
        <f t="shared" si="6"/>
        <v>0</v>
      </c>
      <c r="P52" s="173">
        <f t="shared" si="7"/>
        <v>0</v>
      </c>
      <c r="Q52" s="173">
        <f>IF(LEN(B52)&gt;0,2*'OSNOVNA PLAČA'!E46,"")</f>
        <v>0</v>
      </c>
      <c r="R52" s="174"/>
      <c r="AA52" s="155">
        <f>ROW()</f>
        <v>52</v>
      </c>
      <c r="AB52" s="91" t="e">
        <f t="shared" ca="1" si="8"/>
        <v>#N/A</v>
      </c>
      <c r="AC52" s="91" t="e">
        <f t="shared" ca="1" si="9"/>
        <v>#N/A</v>
      </c>
      <c r="AD52" s="92" t="e">
        <f t="shared" ca="1" si="10"/>
        <v>#N/A</v>
      </c>
      <c r="AE52" s="91" t="e">
        <f t="shared" ca="1" si="11"/>
        <v>#N/A</v>
      </c>
      <c r="AF52" s="92" t="e">
        <f t="shared" ca="1" si="12"/>
        <v>#N/A</v>
      </c>
      <c r="AG52" s="91" t="e">
        <f t="shared" ca="1" si="13"/>
        <v>#N/A</v>
      </c>
      <c r="AH52" s="91" t="e">
        <f t="shared" ca="1" si="14"/>
        <v>#N/A</v>
      </c>
      <c r="AI52" s="93" t="e">
        <f t="shared" ca="1" si="15"/>
        <v>#N/A</v>
      </c>
      <c r="AJ52" s="91" t="e">
        <f t="shared" ca="1" si="16"/>
        <v>#N/A</v>
      </c>
      <c r="AK52" s="91" t="e">
        <f t="shared" ca="1" si="17"/>
        <v>#N/A</v>
      </c>
    </row>
    <row r="53" spans="1:37" ht="25.5" customHeight="1" x14ac:dyDescent="0.25">
      <c r="A53" s="51">
        <f>'OSNOVNA PLAČA'!A47</f>
        <v>38</v>
      </c>
      <c r="B53" s="157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1">
        <f>IF(LEN(B53)&gt;0,SUM('OBRAČUNANA OSNOVNA PLAČA'!E47:G47),"")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si="18"/>
        <v>0</v>
      </c>
      <c r="M53" s="120">
        <f t="shared" si="19"/>
        <v>0</v>
      </c>
      <c r="N53" s="120">
        <f t="shared" si="5"/>
        <v>0</v>
      </c>
      <c r="O53" s="120">
        <f t="shared" si="6"/>
        <v>0</v>
      </c>
      <c r="P53" s="173">
        <f t="shared" si="7"/>
        <v>0</v>
      </c>
      <c r="Q53" s="173">
        <f>IF(LEN(B53)&gt;0,2*'OSNOVNA PLAČA'!E47,"")</f>
        <v>0</v>
      </c>
      <c r="R53" s="174"/>
      <c r="AA53" s="155">
        <f>ROW()</f>
        <v>53</v>
      </c>
      <c r="AB53" s="91" t="e">
        <f t="shared" ca="1" si="8"/>
        <v>#N/A</v>
      </c>
      <c r="AC53" s="91" t="e">
        <f t="shared" ca="1" si="9"/>
        <v>#N/A</v>
      </c>
      <c r="AD53" s="92" t="e">
        <f t="shared" ca="1" si="10"/>
        <v>#N/A</v>
      </c>
      <c r="AE53" s="91" t="e">
        <f t="shared" ca="1" si="11"/>
        <v>#N/A</v>
      </c>
      <c r="AF53" s="92" t="e">
        <f t="shared" ca="1" si="12"/>
        <v>#N/A</v>
      </c>
      <c r="AG53" s="91" t="e">
        <f t="shared" ca="1" si="13"/>
        <v>#N/A</v>
      </c>
      <c r="AH53" s="91" t="e">
        <f t="shared" ca="1" si="14"/>
        <v>#N/A</v>
      </c>
      <c r="AI53" s="93" t="e">
        <f t="shared" ca="1" si="15"/>
        <v>#N/A</v>
      </c>
      <c r="AJ53" s="91" t="e">
        <f t="shared" ca="1" si="16"/>
        <v>#N/A</v>
      </c>
      <c r="AK53" s="91" t="e">
        <f t="shared" ca="1" si="17"/>
        <v>#N/A</v>
      </c>
    </row>
    <row r="54" spans="1:37" ht="25.5" customHeight="1" x14ac:dyDescent="0.25">
      <c r="A54" s="51">
        <f>'OSNOVNA PLAČA'!A48</f>
        <v>39</v>
      </c>
      <c r="B54" s="157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1">
        <f>IF(LEN(B54)&gt;0,SUM('OBRAČUNANA OSNOVNA PLAČA'!E48:G48),"")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si="18"/>
        <v>0</v>
      </c>
      <c r="M54" s="120">
        <f t="shared" si="19"/>
        <v>0</v>
      </c>
      <c r="N54" s="120">
        <f t="shared" si="5"/>
        <v>0</v>
      </c>
      <c r="O54" s="120">
        <f t="shared" si="6"/>
        <v>0</v>
      </c>
      <c r="P54" s="173">
        <f t="shared" si="7"/>
        <v>0</v>
      </c>
      <c r="Q54" s="173">
        <f>IF(LEN(B54)&gt;0,2*'OSNOVNA PLAČA'!E48,"")</f>
        <v>0</v>
      </c>
      <c r="R54" s="174"/>
      <c r="AA54" s="155">
        <f>ROW()</f>
        <v>54</v>
      </c>
      <c r="AB54" s="91" t="e">
        <f t="shared" ca="1" si="8"/>
        <v>#N/A</v>
      </c>
      <c r="AC54" s="91" t="e">
        <f t="shared" ca="1" si="9"/>
        <v>#N/A</v>
      </c>
      <c r="AD54" s="92" t="e">
        <f t="shared" ca="1" si="10"/>
        <v>#N/A</v>
      </c>
      <c r="AE54" s="91" t="e">
        <f t="shared" ca="1" si="11"/>
        <v>#N/A</v>
      </c>
      <c r="AF54" s="92" t="e">
        <f t="shared" ca="1" si="12"/>
        <v>#N/A</v>
      </c>
      <c r="AG54" s="91" t="e">
        <f t="shared" ca="1" si="13"/>
        <v>#N/A</v>
      </c>
      <c r="AH54" s="91" t="e">
        <f t="shared" ca="1" si="14"/>
        <v>#N/A</v>
      </c>
      <c r="AI54" s="93" t="e">
        <f t="shared" ca="1" si="15"/>
        <v>#N/A</v>
      </c>
      <c r="AJ54" s="91" t="e">
        <f t="shared" ca="1" si="16"/>
        <v>#N/A</v>
      </c>
      <c r="AK54" s="91" t="e">
        <f t="shared" ca="1" si="17"/>
        <v>#N/A</v>
      </c>
    </row>
    <row r="55" spans="1:37" ht="25.5" customHeight="1" x14ac:dyDescent="0.25">
      <c r="A55" s="51">
        <f>'OSNOVNA PLAČA'!A49</f>
        <v>40</v>
      </c>
      <c r="B55" s="157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1">
        <f>IF(LEN(B55)&gt;0,SUM('OBRAČUNANA OSNOVNA PLAČA'!E49:G49),"")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si="18"/>
        <v>0</v>
      </c>
      <c r="M55" s="120">
        <f t="shared" si="19"/>
        <v>0</v>
      </c>
      <c r="N55" s="120">
        <f t="shared" si="5"/>
        <v>0</v>
      </c>
      <c r="O55" s="120">
        <f t="shared" si="6"/>
        <v>0</v>
      </c>
      <c r="P55" s="173">
        <f t="shared" si="7"/>
        <v>0</v>
      </c>
      <c r="Q55" s="173">
        <f>IF(LEN(B55)&gt;0,2*'OSNOVNA PLAČA'!E49,"")</f>
        <v>0</v>
      </c>
      <c r="R55" s="174"/>
      <c r="AA55" s="155">
        <f>ROW()</f>
        <v>55</v>
      </c>
      <c r="AB55" s="91" t="e">
        <f t="shared" ca="1" si="8"/>
        <v>#N/A</v>
      </c>
      <c r="AC55" s="91" t="e">
        <f t="shared" ca="1" si="9"/>
        <v>#N/A</v>
      </c>
      <c r="AD55" s="92" t="e">
        <f t="shared" ca="1" si="10"/>
        <v>#N/A</v>
      </c>
      <c r="AE55" s="91" t="e">
        <f t="shared" ca="1" si="11"/>
        <v>#N/A</v>
      </c>
      <c r="AF55" s="92" t="e">
        <f t="shared" ca="1" si="12"/>
        <v>#N/A</v>
      </c>
      <c r="AG55" s="91" t="e">
        <f t="shared" ca="1" si="13"/>
        <v>#N/A</v>
      </c>
      <c r="AH55" s="91" t="e">
        <f t="shared" ca="1" si="14"/>
        <v>#N/A</v>
      </c>
      <c r="AI55" s="93" t="e">
        <f t="shared" ca="1" si="15"/>
        <v>#N/A</v>
      </c>
      <c r="AJ55" s="91" t="e">
        <f t="shared" ca="1" si="16"/>
        <v>#N/A</v>
      </c>
      <c r="AK55" s="91" t="e">
        <f t="shared" ca="1" si="17"/>
        <v>#N/A</v>
      </c>
    </row>
    <row r="56" spans="1:37" ht="25.5" customHeight="1" x14ac:dyDescent="0.25">
      <c r="A56" s="51">
        <f>'OSNOVNA PLAČA'!A50</f>
        <v>41</v>
      </c>
      <c r="B56" s="157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1">
        <f>IF(LEN(B56)&gt;0,SUM('OBRAČUNANA OSNOVNA PLAČA'!E50:G50),"")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si="18"/>
        <v>0</v>
      </c>
      <c r="M56" s="120">
        <f t="shared" si="19"/>
        <v>0</v>
      </c>
      <c r="N56" s="120">
        <f t="shared" si="5"/>
        <v>0</v>
      </c>
      <c r="O56" s="120">
        <f t="shared" si="6"/>
        <v>0</v>
      </c>
      <c r="P56" s="173">
        <f t="shared" si="7"/>
        <v>0</v>
      </c>
      <c r="Q56" s="173">
        <f>IF(LEN(B56)&gt;0,2*'OSNOVNA PLAČA'!E50,"")</f>
        <v>0</v>
      </c>
      <c r="R56" s="174"/>
      <c r="AA56" s="155">
        <f>ROW()</f>
        <v>56</v>
      </c>
      <c r="AB56" s="91" t="e">
        <f t="shared" ca="1" si="8"/>
        <v>#N/A</v>
      </c>
      <c r="AC56" s="91" t="e">
        <f t="shared" ca="1" si="9"/>
        <v>#N/A</v>
      </c>
      <c r="AD56" s="92" t="e">
        <f t="shared" ca="1" si="10"/>
        <v>#N/A</v>
      </c>
      <c r="AE56" s="91" t="e">
        <f t="shared" ca="1" si="11"/>
        <v>#N/A</v>
      </c>
      <c r="AF56" s="92" t="e">
        <f t="shared" ca="1" si="12"/>
        <v>#N/A</v>
      </c>
      <c r="AG56" s="91" t="e">
        <f t="shared" ca="1" si="13"/>
        <v>#N/A</v>
      </c>
      <c r="AH56" s="91" t="e">
        <f t="shared" ca="1" si="14"/>
        <v>#N/A</v>
      </c>
      <c r="AI56" s="93" t="e">
        <f t="shared" ca="1" si="15"/>
        <v>#N/A</v>
      </c>
      <c r="AJ56" s="91" t="e">
        <f t="shared" ca="1" si="16"/>
        <v>#N/A</v>
      </c>
      <c r="AK56" s="91" t="e">
        <f t="shared" ca="1" si="17"/>
        <v>#N/A</v>
      </c>
    </row>
    <row r="57" spans="1:37" ht="25.5" customHeight="1" x14ac:dyDescent="0.25">
      <c r="A57" s="51">
        <f>'OSNOVNA PLAČA'!A51</f>
        <v>42</v>
      </c>
      <c r="B57" s="157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1">
        <f>IF(LEN(B57)&gt;0,SUM('OBRAČUNANA OSNOVNA PLAČA'!E51:G51),"")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si="18"/>
        <v>0</v>
      </c>
      <c r="M57" s="120">
        <f t="shared" si="19"/>
        <v>0</v>
      </c>
      <c r="N57" s="120">
        <f t="shared" si="5"/>
        <v>0</v>
      </c>
      <c r="O57" s="120">
        <f t="shared" si="6"/>
        <v>0</v>
      </c>
      <c r="P57" s="173">
        <f t="shared" si="7"/>
        <v>0</v>
      </c>
      <c r="Q57" s="173">
        <f>IF(LEN(B57)&gt;0,2*'OSNOVNA PLAČA'!E51,"")</f>
        <v>0</v>
      </c>
      <c r="R57" s="174"/>
      <c r="AA57" s="155">
        <f>ROW()</f>
        <v>57</v>
      </c>
      <c r="AB57" s="91" t="e">
        <f t="shared" ca="1" si="8"/>
        <v>#N/A</v>
      </c>
      <c r="AC57" s="91" t="e">
        <f t="shared" ca="1" si="9"/>
        <v>#N/A</v>
      </c>
      <c r="AD57" s="92" t="e">
        <f t="shared" ca="1" si="10"/>
        <v>#N/A</v>
      </c>
      <c r="AE57" s="91" t="e">
        <f t="shared" ca="1" si="11"/>
        <v>#N/A</v>
      </c>
      <c r="AF57" s="92" t="e">
        <f t="shared" ca="1" si="12"/>
        <v>#N/A</v>
      </c>
      <c r="AG57" s="91" t="e">
        <f t="shared" ca="1" si="13"/>
        <v>#N/A</v>
      </c>
      <c r="AH57" s="91" t="e">
        <f t="shared" ca="1" si="14"/>
        <v>#N/A</v>
      </c>
      <c r="AI57" s="93" t="e">
        <f t="shared" ca="1" si="15"/>
        <v>#N/A</v>
      </c>
      <c r="AJ57" s="91" t="e">
        <f t="shared" ca="1" si="16"/>
        <v>#N/A</v>
      </c>
      <c r="AK57" s="91" t="e">
        <f t="shared" ca="1" si="17"/>
        <v>#N/A</v>
      </c>
    </row>
    <row r="58" spans="1:37" ht="25.5" customHeight="1" x14ac:dyDescent="0.25">
      <c r="A58" s="51">
        <f>'OSNOVNA PLAČA'!A52</f>
        <v>43</v>
      </c>
      <c r="B58" s="157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1">
        <f>IF(LEN(B58)&gt;0,SUM('OBRAČUNANA OSNOVNA PLAČA'!E52:G52),"")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si="18"/>
        <v>0</v>
      </c>
      <c r="M58" s="120">
        <f t="shared" si="19"/>
        <v>0</v>
      </c>
      <c r="N58" s="120">
        <f t="shared" si="5"/>
        <v>0</v>
      </c>
      <c r="O58" s="120">
        <f t="shared" si="6"/>
        <v>0</v>
      </c>
      <c r="P58" s="173">
        <f t="shared" si="7"/>
        <v>0</v>
      </c>
      <c r="Q58" s="173">
        <f>IF(LEN(B58)&gt;0,2*'OSNOVNA PLAČA'!E52,"")</f>
        <v>0</v>
      </c>
      <c r="R58" s="174"/>
      <c r="AA58" s="155">
        <f>ROW()</f>
        <v>58</v>
      </c>
      <c r="AB58" s="91" t="e">
        <f t="shared" ca="1" si="8"/>
        <v>#N/A</v>
      </c>
      <c r="AC58" s="91" t="e">
        <f t="shared" ca="1" si="9"/>
        <v>#N/A</v>
      </c>
      <c r="AD58" s="92" t="e">
        <f t="shared" ca="1" si="10"/>
        <v>#N/A</v>
      </c>
      <c r="AE58" s="91" t="e">
        <f t="shared" ca="1" si="11"/>
        <v>#N/A</v>
      </c>
      <c r="AF58" s="92" t="e">
        <f t="shared" ca="1" si="12"/>
        <v>#N/A</v>
      </c>
      <c r="AG58" s="91" t="e">
        <f t="shared" ca="1" si="13"/>
        <v>#N/A</v>
      </c>
      <c r="AH58" s="91" t="e">
        <f t="shared" ca="1" si="14"/>
        <v>#N/A</v>
      </c>
      <c r="AI58" s="93" t="e">
        <f t="shared" ca="1" si="15"/>
        <v>#N/A</v>
      </c>
      <c r="AJ58" s="91" t="e">
        <f t="shared" ca="1" si="16"/>
        <v>#N/A</v>
      </c>
      <c r="AK58" s="91" t="e">
        <f t="shared" ca="1" si="17"/>
        <v>#N/A</v>
      </c>
    </row>
    <row r="59" spans="1:37" ht="25.5" customHeight="1" x14ac:dyDescent="0.25">
      <c r="A59" s="51">
        <f>'OSNOVNA PLAČA'!A53</f>
        <v>44</v>
      </c>
      <c r="B59" s="157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1">
        <f>IF(LEN(B59)&gt;0,SUM('OBRAČUNANA OSNOVNA PLAČA'!E53:G53),"")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si="18"/>
        <v>0</v>
      </c>
      <c r="M59" s="120">
        <f t="shared" si="19"/>
        <v>0</v>
      </c>
      <c r="N59" s="120">
        <f t="shared" si="5"/>
        <v>0</v>
      </c>
      <c r="O59" s="120">
        <f t="shared" si="6"/>
        <v>0</v>
      </c>
      <c r="P59" s="173">
        <f t="shared" si="7"/>
        <v>0</v>
      </c>
      <c r="Q59" s="173">
        <f>IF(LEN(B59)&gt;0,2*'OSNOVNA PLAČA'!E53,"")</f>
        <v>0</v>
      </c>
      <c r="R59" s="174"/>
      <c r="AA59" s="155">
        <f>ROW()</f>
        <v>59</v>
      </c>
      <c r="AB59" s="91" t="e">
        <f t="shared" ca="1" si="8"/>
        <v>#N/A</v>
      </c>
      <c r="AC59" s="91" t="e">
        <f t="shared" ca="1" si="9"/>
        <v>#N/A</v>
      </c>
      <c r="AD59" s="92" t="e">
        <f t="shared" ca="1" si="10"/>
        <v>#N/A</v>
      </c>
      <c r="AE59" s="91" t="e">
        <f t="shared" ca="1" si="11"/>
        <v>#N/A</v>
      </c>
      <c r="AF59" s="92" t="e">
        <f t="shared" ca="1" si="12"/>
        <v>#N/A</v>
      </c>
      <c r="AG59" s="91" t="e">
        <f t="shared" ca="1" si="13"/>
        <v>#N/A</v>
      </c>
      <c r="AH59" s="91" t="e">
        <f t="shared" ca="1" si="14"/>
        <v>#N/A</v>
      </c>
      <c r="AI59" s="93" t="e">
        <f t="shared" ca="1" si="15"/>
        <v>#N/A</v>
      </c>
      <c r="AJ59" s="91" t="e">
        <f t="shared" ca="1" si="16"/>
        <v>#N/A</v>
      </c>
      <c r="AK59" s="91" t="e">
        <f t="shared" ca="1" si="17"/>
        <v>#N/A</v>
      </c>
    </row>
    <row r="60" spans="1:37" ht="25.5" customHeight="1" x14ac:dyDescent="0.25">
      <c r="A60" s="51">
        <f>'OSNOVNA PLAČA'!A54</f>
        <v>45</v>
      </c>
      <c r="B60" s="157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1">
        <f>IF(LEN(B60)&gt;0,SUM('OBRAČUNANA OSNOVNA PLAČA'!E54:G54),"")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si="18"/>
        <v>0</v>
      </c>
      <c r="M60" s="120">
        <f t="shared" si="19"/>
        <v>0</v>
      </c>
      <c r="N60" s="120">
        <f t="shared" si="5"/>
        <v>0</v>
      </c>
      <c r="O60" s="120">
        <f t="shared" si="6"/>
        <v>0</v>
      </c>
      <c r="P60" s="173">
        <f t="shared" si="7"/>
        <v>0</v>
      </c>
      <c r="Q60" s="173">
        <f>IF(LEN(B60)&gt;0,2*'OSNOVNA PLAČA'!E54,"")</f>
        <v>0</v>
      </c>
      <c r="R60" s="174"/>
      <c r="AA60" s="155">
        <f>ROW()</f>
        <v>60</v>
      </c>
      <c r="AB60" s="91" t="e">
        <f t="shared" ca="1" si="8"/>
        <v>#N/A</v>
      </c>
      <c r="AC60" s="91" t="e">
        <f t="shared" ca="1" si="9"/>
        <v>#N/A</v>
      </c>
      <c r="AD60" s="92" t="e">
        <f t="shared" ca="1" si="10"/>
        <v>#N/A</v>
      </c>
      <c r="AE60" s="91" t="e">
        <f t="shared" ca="1" si="11"/>
        <v>#N/A</v>
      </c>
      <c r="AF60" s="92" t="e">
        <f t="shared" ca="1" si="12"/>
        <v>#N/A</v>
      </c>
      <c r="AG60" s="91" t="e">
        <f t="shared" ca="1" si="13"/>
        <v>#N/A</v>
      </c>
      <c r="AH60" s="91" t="e">
        <f t="shared" ca="1" si="14"/>
        <v>#N/A</v>
      </c>
      <c r="AI60" s="93" t="e">
        <f t="shared" ca="1" si="15"/>
        <v>#N/A</v>
      </c>
      <c r="AJ60" s="91" t="e">
        <f t="shared" ca="1" si="16"/>
        <v>#N/A</v>
      </c>
      <c r="AK60" s="91" t="e">
        <f t="shared" ca="1" si="17"/>
        <v>#N/A</v>
      </c>
    </row>
    <row r="61" spans="1:37" ht="25.5" customHeight="1" x14ac:dyDescent="0.25">
      <c r="A61" s="51">
        <f>'OSNOVNA PLAČA'!A55</f>
        <v>46</v>
      </c>
      <c r="B61" s="157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1">
        <f>IF(LEN(B61)&gt;0,SUM('OBRAČUNANA OSNOVNA PLAČA'!E55:G55),"")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si="18"/>
        <v>0</v>
      </c>
      <c r="M61" s="120">
        <f t="shared" si="19"/>
        <v>0</v>
      </c>
      <c r="N61" s="120">
        <f t="shared" si="5"/>
        <v>0</v>
      </c>
      <c r="O61" s="120">
        <f t="shared" si="6"/>
        <v>0</v>
      </c>
      <c r="P61" s="173">
        <f t="shared" si="7"/>
        <v>0</v>
      </c>
      <c r="Q61" s="173">
        <f>IF(LEN(B61)&gt;0,2*'OSNOVNA PLAČA'!E55,"")</f>
        <v>0</v>
      </c>
      <c r="R61" s="174"/>
      <c r="AA61" s="155">
        <f>ROW()</f>
        <v>61</v>
      </c>
      <c r="AB61" s="91" t="e">
        <f t="shared" ca="1" si="8"/>
        <v>#N/A</v>
      </c>
      <c r="AC61" s="91" t="e">
        <f t="shared" ca="1" si="9"/>
        <v>#N/A</v>
      </c>
      <c r="AD61" s="92" t="e">
        <f t="shared" ca="1" si="10"/>
        <v>#N/A</v>
      </c>
      <c r="AE61" s="91" t="e">
        <f t="shared" ca="1" si="11"/>
        <v>#N/A</v>
      </c>
      <c r="AF61" s="92" t="e">
        <f t="shared" ca="1" si="12"/>
        <v>#N/A</v>
      </c>
      <c r="AG61" s="91" t="e">
        <f t="shared" ca="1" si="13"/>
        <v>#N/A</v>
      </c>
      <c r="AH61" s="91" t="e">
        <f t="shared" ca="1" si="14"/>
        <v>#N/A</v>
      </c>
      <c r="AI61" s="93" t="e">
        <f t="shared" ca="1" si="15"/>
        <v>#N/A</v>
      </c>
      <c r="AJ61" s="91" t="e">
        <f t="shared" ca="1" si="16"/>
        <v>#N/A</v>
      </c>
      <c r="AK61" s="91" t="e">
        <f t="shared" ca="1" si="17"/>
        <v>#N/A</v>
      </c>
    </row>
    <row r="62" spans="1:37" ht="25.5" customHeight="1" x14ac:dyDescent="0.25">
      <c r="A62" s="51">
        <f>'OSNOVNA PLAČA'!A56</f>
        <v>47</v>
      </c>
      <c r="B62" s="157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1">
        <f>IF(LEN(B62)&gt;0,SUM('OBRAČUNANA OSNOVNA PLAČA'!E56:G56),"")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si="18"/>
        <v>0</v>
      </c>
      <c r="M62" s="120">
        <f t="shared" si="19"/>
        <v>0</v>
      </c>
      <c r="N62" s="120">
        <f t="shared" si="5"/>
        <v>0</v>
      </c>
      <c r="O62" s="120">
        <f t="shared" si="6"/>
        <v>0</v>
      </c>
      <c r="P62" s="173">
        <f t="shared" si="7"/>
        <v>0</v>
      </c>
      <c r="Q62" s="173">
        <f>IF(LEN(B62)&gt;0,2*'OSNOVNA PLAČA'!E56,"")</f>
        <v>0</v>
      </c>
      <c r="R62" s="174"/>
      <c r="AA62" s="155">
        <f>ROW()</f>
        <v>62</v>
      </c>
      <c r="AB62" s="91" t="e">
        <f t="shared" ca="1" si="8"/>
        <v>#N/A</v>
      </c>
      <c r="AC62" s="91" t="e">
        <f t="shared" ca="1" si="9"/>
        <v>#N/A</v>
      </c>
      <c r="AD62" s="92" t="e">
        <f t="shared" ca="1" si="10"/>
        <v>#N/A</v>
      </c>
      <c r="AE62" s="91" t="e">
        <f t="shared" ca="1" si="11"/>
        <v>#N/A</v>
      </c>
      <c r="AF62" s="92" t="e">
        <f t="shared" ca="1" si="12"/>
        <v>#N/A</v>
      </c>
      <c r="AG62" s="91" t="e">
        <f t="shared" ca="1" si="13"/>
        <v>#N/A</v>
      </c>
      <c r="AH62" s="91" t="e">
        <f t="shared" ca="1" si="14"/>
        <v>#N/A</v>
      </c>
      <c r="AI62" s="93" t="e">
        <f t="shared" ca="1" si="15"/>
        <v>#N/A</v>
      </c>
      <c r="AJ62" s="91" t="e">
        <f t="shared" ca="1" si="16"/>
        <v>#N/A</v>
      </c>
      <c r="AK62" s="91" t="e">
        <f t="shared" ca="1" si="17"/>
        <v>#N/A</v>
      </c>
    </row>
    <row r="63" spans="1:37" ht="25.5" customHeight="1" x14ac:dyDescent="0.25">
      <c r="A63" s="51">
        <f>'OSNOVNA PLAČA'!A57</f>
        <v>48</v>
      </c>
      <c r="B63" s="157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1">
        <f>IF(LEN(B63)&gt;0,SUM('OBRAČUNANA OSNOVNA PLAČA'!E57:G57),"")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si="18"/>
        <v>0</v>
      </c>
      <c r="M63" s="120">
        <f t="shared" si="19"/>
        <v>0</v>
      </c>
      <c r="N63" s="120">
        <f t="shared" si="5"/>
        <v>0</v>
      </c>
      <c r="O63" s="120">
        <f t="shared" si="6"/>
        <v>0</v>
      </c>
      <c r="P63" s="173">
        <f t="shared" si="7"/>
        <v>0</v>
      </c>
      <c r="Q63" s="173">
        <f>IF(LEN(B63)&gt;0,2*'OSNOVNA PLAČA'!E57,"")</f>
        <v>0</v>
      </c>
      <c r="R63" s="174"/>
      <c r="AA63" s="155">
        <f>ROW()</f>
        <v>63</v>
      </c>
      <c r="AB63" s="91" t="e">
        <f t="shared" ca="1" si="8"/>
        <v>#N/A</v>
      </c>
      <c r="AC63" s="91" t="e">
        <f t="shared" ca="1" si="9"/>
        <v>#N/A</v>
      </c>
      <c r="AD63" s="92" t="e">
        <f t="shared" ca="1" si="10"/>
        <v>#N/A</v>
      </c>
      <c r="AE63" s="91" t="e">
        <f t="shared" ca="1" si="11"/>
        <v>#N/A</v>
      </c>
      <c r="AF63" s="92" t="e">
        <f t="shared" ca="1" si="12"/>
        <v>#N/A</v>
      </c>
      <c r="AG63" s="91" t="e">
        <f t="shared" ca="1" si="13"/>
        <v>#N/A</v>
      </c>
      <c r="AH63" s="91" t="e">
        <f t="shared" ca="1" si="14"/>
        <v>#N/A</v>
      </c>
      <c r="AI63" s="93" t="e">
        <f t="shared" ca="1" si="15"/>
        <v>#N/A</v>
      </c>
      <c r="AJ63" s="91" t="e">
        <f t="shared" ca="1" si="16"/>
        <v>#N/A</v>
      </c>
      <c r="AK63" s="91" t="e">
        <f t="shared" ca="1" si="17"/>
        <v>#N/A</v>
      </c>
    </row>
    <row r="64" spans="1:37" ht="25.5" customHeight="1" x14ac:dyDescent="0.25">
      <c r="A64" s="51">
        <f>'OSNOVNA PLAČA'!A58</f>
        <v>49</v>
      </c>
      <c r="B64" s="157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1">
        <f>IF(LEN(B64)&gt;0,SUM('OBRAČUNANA OSNOVNA PLAČA'!E58:G58),"")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si="18"/>
        <v>0</v>
      </c>
      <c r="M64" s="120">
        <f t="shared" si="19"/>
        <v>0</v>
      </c>
      <c r="N64" s="120">
        <f t="shared" si="5"/>
        <v>0</v>
      </c>
      <c r="O64" s="120">
        <f t="shared" si="6"/>
        <v>0</v>
      </c>
      <c r="P64" s="173">
        <f t="shared" si="7"/>
        <v>0</v>
      </c>
      <c r="Q64" s="173">
        <f>IF(LEN(B64)&gt;0,2*'OSNOVNA PLAČA'!E58,"")</f>
        <v>0</v>
      </c>
      <c r="R64" s="174"/>
      <c r="AA64" s="155">
        <f>ROW()</f>
        <v>64</v>
      </c>
      <c r="AB64" s="91" t="e">
        <f t="shared" ca="1" si="8"/>
        <v>#N/A</v>
      </c>
      <c r="AC64" s="91" t="e">
        <f t="shared" ca="1" si="9"/>
        <v>#N/A</v>
      </c>
      <c r="AD64" s="92" t="e">
        <f t="shared" ca="1" si="10"/>
        <v>#N/A</v>
      </c>
      <c r="AE64" s="91" t="e">
        <f t="shared" ca="1" si="11"/>
        <v>#N/A</v>
      </c>
      <c r="AF64" s="92" t="e">
        <f t="shared" ca="1" si="12"/>
        <v>#N/A</v>
      </c>
      <c r="AG64" s="91" t="e">
        <f t="shared" ca="1" si="13"/>
        <v>#N/A</v>
      </c>
      <c r="AH64" s="91" t="e">
        <f t="shared" ca="1" si="14"/>
        <v>#N/A</v>
      </c>
      <c r="AI64" s="93" t="e">
        <f t="shared" ca="1" si="15"/>
        <v>#N/A</v>
      </c>
      <c r="AJ64" s="91" t="e">
        <f t="shared" ca="1" si="16"/>
        <v>#N/A</v>
      </c>
      <c r="AK64" s="91" t="e">
        <f t="shared" ca="1" si="17"/>
        <v>#N/A</v>
      </c>
    </row>
    <row r="65" spans="1:37" ht="25.5" customHeight="1" x14ac:dyDescent="0.25">
      <c r="A65" s="51">
        <f>'OSNOVNA PLAČA'!A59</f>
        <v>50</v>
      </c>
      <c r="B65" s="157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1">
        <f>IF(LEN(B65)&gt;0,SUM('OBRAČUNANA OSNOVNA PLAČA'!E59:G59),"")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si="18"/>
        <v>0</v>
      </c>
      <c r="M65" s="120">
        <f t="shared" si="19"/>
        <v>0</v>
      </c>
      <c r="N65" s="120">
        <f t="shared" si="5"/>
        <v>0</v>
      </c>
      <c r="O65" s="120">
        <f t="shared" si="6"/>
        <v>0</v>
      </c>
      <c r="P65" s="173">
        <f t="shared" si="7"/>
        <v>0</v>
      </c>
      <c r="Q65" s="173">
        <f>IF(LEN(B65)&gt;0,2*'OSNOVNA PLAČA'!E59,"")</f>
        <v>0</v>
      </c>
      <c r="R65" s="174"/>
      <c r="AA65" s="155">
        <f>ROW()</f>
        <v>65</v>
      </c>
      <c r="AB65" s="91" t="e">
        <f t="shared" ca="1" si="8"/>
        <v>#N/A</v>
      </c>
      <c r="AC65" s="91" t="e">
        <f t="shared" ca="1" si="9"/>
        <v>#N/A</v>
      </c>
      <c r="AD65" s="92" t="e">
        <f t="shared" ca="1" si="10"/>
        <v>#N/A</v>
      </c>
      <c r="AE65" s="91" t="e">
        <f t="shared" ca="1" si="11"/>
        <v>#N/A</v>
      </c>
      <c r="AF65" s="92" t="e">
        <f t="shared" ca="1" si="12"/>
        <v>#N/A</v>
      </c>
      <c r="AG65" s="91" t="e">
        <f t="shared" ca="1" si="13"/>
        <v>#N/A</v>
      </c>
      <c r="AH65" s="91" t="e">
        <f t="shared" ca="1" si="14"/>
        <v>#N/A</v>
      </c>
      <c r="AI65" s="93" t="e">
        <f t="shared" ca="1" si="15"/>
        <v>#N/A</v>
      </c>
      <c r="AJ65" s="91" t="e">
        <f t="shared" ca="1" si="16"/>
        <v>#N/A</v>
      </c>
      <c r="AK65" s="91" t="e">
        <f t="shared" ca="1" si="17"/>
        <v>#N/A</v>
      </c>
    </row>
    <row r="66" spans="1:37" ht="25.5" customHeight="1" x14ac:dyDescent="0.25">
      <c r="A66" s="51">
        <f>'OSNOVNA PLAČA'!A60</f>
        <v>51</v>
      </c>
      <c r="B66" s="157" t="str">
        <f>IF(LEN('OSNOVNA PLAČA'!B60)&gt;0,'OSNOVNA PLAČA'!B60,"")</f>
        <v>A51</v>
      </c>
      <c r="C66" s="52">
        <f>IF(LEN(B66)&gt;0,'OSNOVNA PLAČA'!C60,"")</f>
        <v>0</v>
      </c>
      <c r="D66" s="54">
        <f>IF(LEN(B66)&gt;0,'OSNOVNA PLAČA'!D60,"")</f>
        <v>0</v>
      </c>
      <c r="E66" s="171">
        <f>IF(LEN(B66)&gt;0,SUM('OBRAČUNANA OSNOVNA PLAČA'!E60:G60),"")</f>
        <v>0</v>
      </c>
      <c r="F66" s="55"/>
      <c r="G66" s="55"/>
      <c r="H66" s="55"/>
      <c r="I66" s="55"/>
      <c r="J66" s="55"/>
      <c r="K66" s="172">
        <f t="shared" si="4"/>
        <v>0</v>
      </c>
      <c r="L66" s="120">
        <f t="shared" si="18"/>
        <v>0</v>
      </c>
      <c r="M66" s="120">
        <f t="shared" si="19"/>
        <v>0</v>
      </c>
      <c r="N66" s="120">
        <f t="shared" si="5"/>
        <v>0</v>
      </c>
      <c r="O66" s="120">
        <f t="shared" si="6"/>
        <v>0</v>
      </c>
      <c r="P66" s="173">
        <f t="shared" si="7"/>
        <v>0</v>
      </c>
      <c r="Q66" s="173">
        <f>IF(LEN(B66)&gt;0,2*'OSNOVNA PLAČA'!E60,"")</f>
        <v>0</v>
      </c>
      <c r="R66" s="174"/>
      <c r="AA66" s="155">
        <f>ROW()</f>
        <v>66</v>
      </c>
      <c r="AB66" s="91" t="e">
        <f t="shared" ca="1" si="8"/>
        <v>#N/A</v>
      </c>
      <c r="AC66" s="91" t="e">
        <f t="shared" ca="1" si="9"/>
        <v>#N/A</v>
      </c>
      <c r="AD66" s="92" t="e">
        <f t="shared" ca="1" si="10"/>
        <v>#N/A</v>
      </c>
      <c r="AE66" s="91" t="e">
        <f t="shared" ca="1" si="11"/>
        <v>#N/A</v>
      </c>
      <c r="AF66" s="92" t="e">
        <f t="shared" ca="1" si="12"/>
        <v>#N/A</v>
      </c>
      <c r="AG66" s="91" t="e">
        <f t="shared" ca="1" si="13"/>
        <v>#N/A</v>
      </c>
      <c r="AH66" s="91" t="e">
        <f t="shared" ca="1" si="14"/>
        <v>#N/A</v>
      </c>
      <c r="AI66" s="93" t="e">
        <f t="shared" ca="1" si="15"/>
        <v>#N/A</v>
      </c>
      <c r="AJ66" s="91" t="e">
        <f t="shared" ca="1" si="16"/>
        <v>#N/A</v>
      </c>
      <c r="AK66" s="91" t="e">
        <f t="shared" ca="1" si="17"/>
        <v>#N/A</v>
      </c>
    </row>
    <row r="67" spans="1:37" ht="25.5" customHeight="1" x14ac:dyDescent="0.25">
      <c r="A67" s="51">
        <f>'OSNOVNA PLAČA'!A61</f>
        <v>52</v>
      </c>
      <c r="B67" s="157" t="str">
        <f>IF(LEN('OSNOVNA PLAČA'!B61)&gt;0,'OSNOVNA PLAČA'!B61,"")</f>
        <v>A52</v>
      </c>
      <c r="C67" s="52">
        <f>IF(LEN(B67)&gt;0,'OSNOVNA PLAČA'!C61,"")</f>
        <v>0</v>
      </c>
      <c r="D67" s="54">
        <f>IF(LEN(B67)&gt;0,'OSNOVNA PLAČA'!D61,"")</f>
        <v>0</v>
      </c>
      <c r="E67" s="171">
        <f>IF(LEN(B67)&gt;0,SUM('OBRAČUNANA OSNOVNA PLAČA'!E61:G61),"")</f>
        <v>0</v>
      </c>
      <c r="F67" s="55"/>
      <c r="G67" s="55"/>
      <c r="H67" s="55"/>
      <c r="I67" s="55"/>
      <c r="J67" s="55"/>
      <c r="K67" s="172">
        <f t="shared" si="4"/>
        <v>0</v>
      </c>
      <c r="L67" s="120">
        <f t="shared" si="18"/>
        <v>0</v>
      </c>
      <c r="M67" s="120">
        <f t="shared" si="19"/>
        <v>0</v>
      </c>
      <c r="N67" s="120">
        <f t="shared" si="5"/>
        <v>0</v>
      </c>
      <c r="O67" s="120">
        <f t="shared" si="6"/>
        <v>0</v>
      </c>
      <c r="P67" s="173">
        <f t="shared" si="7"/>
        <v>0</v>
      </c>
      <c r="Q67" s="173">
        <f>IF(LEN(B67)&gt;0,2*'OSNOVNA PLAČA'!E61,"")</f>
        <v>0</v>
      </c>
      <c r="R67" s="174"/>
      <c r="AA67" s="155">
        <f>ROW()</f>
        <v>67</v>
      </c>
      <c r="AB67" s="91" t="e">
        <f t="shared" ca="1" si="8"/>
        <v>#N/A</v>
      </c>
      <c r="AC67" s="91" t="e">
        <f t="shared" ca="1" si="9"/>
        <v>#N/A</v>
      </c>
      <c r="AD67" s="92" t="e">
        <f t="shared" ca="1" si="10"/>
        <v>#N/A</v>
      </c>
      <c r="AE67" s="91" t="e">
        <f t="shared" ca="1" si="11"/>
        <v>#N/A</v>
      </c>
      <c r="AF67" s="92" t="e">
        <f t="shared" ca="1" si="12"/>
        <v>#N/A</v>
      </c>
      <c r="AG67" s="91" t="e">
        <f t="shared" ca="1" si="13"/>
        <v>#N/A</v>
      </c>
      <c r="AH67" s="91" t="e">
        <f t="shared" ca="1" si="14"/>
        <v>#N/A</v>
      </c>
      <c r="AI67" s="93" t="e">
        <f t="shared" ca="1" si="15"/>
        <v>#N/A</v>
      </c>
      <c r="AJ67" s="91" t="e">
        <f t="shared" ca="1" si="16"/>
        <v>#N/A</v>
      </c>
      <c r="AK67" s="91" t="e">
        <f t="shared" ca="1" si="17"/>
        <v>#N/A</v>
      </c>
    </row>
    <row r="68" spans="1:37" ht="25.5" customHeight="1" x14ac:dyDescent="0.25">
      <c r="A68" s="51">
        <f>'OSNOVNA PLAČA'!A62</f>
        <v>53</v>
      </c>
      <c r="B68" s="157" t="str">
        <f>IF(LEN('OSNOVNA PLAČA'!B62)&gt;0,'OSNOVNA PLAČA'!B62,"")</f>
        <v>A53</v>
      </c>
      <c r="C68" s="52">
        <f>IF(LEN(B68)&gt;0,'OSNOVNA PLAČA'!C62,"")</f>
        <v>0</v>
      </c>
      <c r="D68" s="54">
        <f>IF(LEN(B68)&gt;0,'OSNOVNA PLAČA'!D62,"")</f>
        <v>0</v>
      </c>
      <c r="E68" s="171">
        <f>IF(LEN(B68)&gt;0,SUM('OBRAČUNANA OSNOVNA PLAČA'!E62:G62),"")</f>
        <v>0</v>
      </c>
      <c r="F68" s="55"/>
      <c r="G68" s="55"/>
      <c r="H68" s="55"/>
      <c r="I68" s="55"/>
      <c r="J68" s="55"/>
      <c r="K68" s="172">
        <f t="shared" si="4"/>
        <v>0</v>
      </c>
      <c r="L68" s="120">
        <f t="shared" si="18"/>
        <v>0</v>
      </c>
      <c r="M68" s="120">
        <f t="shared" si="19"/>
        <v>0</v>
      </c>
      <c r="N68" s="120">
        <f t="shared" si="5"/>
        <v>0</v>
      </c>
      <c r="O68" s="120">
        <f t="shared" si="6"/>
        <v>0</v>
      </c>
      <c r="P68" s="173">
        <f t="shared" si="7"/>
        <v>0</v>
      </c>
      <c r="Q68" s="173">
        <f>IF(LEN(B68)&gt;0,2*'OSNOVNA PLAČA'!E62,"")</f>
        <v>0</v>
      </c>
      <c r="R68" s="174"/>
      <c r="AA68" s="155">
        <f>ROW()</f>
        <v>68</v>
      </c>
      <c r="AB68" s="91" t="e">
        <f t="shared" ca="1" si="8"/>
        <v>#N/A</v>
      </c>
      <c r="AC68" s="91" t="e">
        <f t="shared" ca="1" si="9"/>
        <v>#N/A</v>
      </c>
      <c r="AD68" s="92" t="e">
        <f t="shared" ca="1" si="10"/>
        <v>#N/A</v>
      </c>
      <c r="AE68" s="91" t="e">
        <f t="shared" ca="1" si="11"/>
        <v>#N/A</v>
      </c>
      <c r="AF68" s="92" t="e">
        <f t="shared" ca="1" si="12"/>
        <v>#N/A</v>
      </c>
      <c r="AG68" s="91" t="e">
        <f t="shared" ca="1" si="13"/>
        <v>#N/A</v>
      </c>
      <c r="AH68" s="91" t="e">
        <f t="shared" ca="1" si="14"/>
        <v>#N/A</v>
      </c>
      <c r="AI68" s="93" t="e">
        <f t="shared" ca="1" si="15"/>
        <v>#N/A</v>
      </c>
      <c r="AJ68" s="91" t="e">
        <f t="shared" ca="1" si="16"/>
        <v>#N/A</v>
      </c>
      <c r="AK68" s="91" t="e">
        <f t="shared" ca="1" si="17"/>
        <v>#N/A</v>
      </c>
    </row>
    <row r="69" spans="1:37" ht="25.5" customHeight="1" x14ac:dyDescent="0.25">
      <c r="A69" s="51">
        <f>'OSNOVNA PLAČA'!A63</f>
        <v>54</v>
      </c>
      <c r="B69" s="157" t="str">
        <f>IF(LEN('OSNOVNA PLAČA'!B63)&gt;0,'OSNOVNA PLAČA'!B63,"")</f>
        <v>A54</v>
      </c>
      <c r="C69" s="52">
        <f>IF(LEN(B69)&gt;0,'OSNOVNA PLAČA'!C63,"")</f>
        <v>0</v>
      </c>
      <c r="D69" s="54">
        <f>IF(LEN(B69)&gt;0,'OSNOVNA PLAČA'!D63,"")</f>
        <v>0</v>
      </c>
      <c r="E69" s="171">
        <f>IF(LEN(B69)&gt;0,SUM('OBRAČUNANA OSNOVNA PLAČA'!E63:G63),"")</f>
        <v>0</v>
      </c>
      <c r="F69" s="55"/>
      <c r="G69" s="55"/>
      <c r="H69" s="55"/>
      <c r="I69" s="55"/>
      <c r="J69" s="55"/>
      <c r="K69" s="172">
        <f t="shared" si="4"/>
        <v>0</v>
      </c>
      <c r="L69" s="120">
        <f t="shared" si="18"/>
        <v>0</v>
      </c>
      <c r="M69" s="120">
        <f t="shared" si="19"/>
        <v>0</v>
      </c>
      <c r="N69" s="120">
        <f t="shared" si="5"/>
        <v>0</v>
      </c>
      <c r="O69" s="120">
        <f t="shared" si="6"/>
        <v>0</v>
      </c>
      <c r="P69" s="173">
        <f t="shared" si="7"/>
        <v>0</v>
      </c>
      <c r="Q69" s="173">
        <f>IF(LEN(B69)&gt;0,2*'OSNOVNA PLAČA'!E63,"")</f>
        <v>0</v>
      </c>
      <c r="R69" s="174"/>
      <c r="AA69" s="155">
        <f>ROW()</f>
        <v>69</v>
      </c>
      <c r="AB69" s="91" t="e">
        <f t="shared" ca="1" si="8"/>
        <v>#N/A</v>
      </c>
      <c r="AC69" s="91" t="e">
        <f t="shared" ca="1" si="9"/>
        <v>#N/A</v>
      </c>
      <c r="AD69" s="92" t="e">
        <f t="shared" ca="1" si="10"/>
        <v>#N/A</v>
      </c>
      <c r="AE69" s="91" t="e">
        <f t="shared" ca="1" si="11"/>
        <v>#N/A</v>
      </c>
      <c r="AF69" s="92" t="e">
        <f t="shared" ca="1" si="12"/>
        <v>#N/A</v>
      </c>
      <c r="AG69" s="91" t="e">
        <f t="shared" ca="1" si="13"/>
        <v>#N/A</v>
      </c>
      <c r="AH69" s="91" t="e">
        <f t="shared" ca="1" si="14"/>
        <v>#N/A</v>
      </c>
      <c r="AI69" s="93" t="e">
        <f t="shared" ca="1" si="15"/>
        <v>#N/A</v>
      </c>
      <c r="AJ69" s="91" t="e">
        <f t="shared" ca="1" si="16"/>
        <v>#N/A</v>
      </c>
      <c r="AK69" s="91" t="e">
        <f t="shared" ca="1" si="17"/>
        <v>#N/A</v>
      </c>
    </row>
    <row r="70" spans="1:37" ht="25.5" customHeight="1" x14ac:dyDescent="0.25">
      <c r="A70" s="51">
        <f>'OSNOVNA PLAČA'!A64</f>
        <v>55</v>
      </c>
      <c r="B70" s="157" t="str">
        <f>IF(LEN('OSNOVNA PLAČA'!B64)&gt;0,'OSNOVNA PLAČA'!B64,"")</f>
        <v>A55</v>
      </c>
      <c r="C70" s="52">
        <f>IF(LEN(B70)&gt;0,'OSNOVNA PLAČA'!C64,"")</f>
        <v>0</v>
      </c>
      <c r="D70" s="54">
        <f>IF(LEN(B70)&gt;0,'OSNOVNA PLAČA'!D64,"")</f>
        <v>0</v>
      </c>
      <c r="E70" s="171">
        <f>IF(LEN(B70)&gt;0,SUM('OBRAČUNANA OSNOVNA PLAČA'!E64:G64),"")</f>
        <v>0</v>
      </c>
      <c r="F70" s="55"/>
      <c r="G70" s="55"/>
      <c r="H70" s="55"/>
      <c r="I70" s="55"/>
      <c r="J70" s="55"/>
      <c r="K70" s="172">
        <f t="shared" si="4"/>
        <v>0</v>
      </c>
      <c r="L70" s="120">
        <f t="shared" si="18"/>
        <v>0</v>
      </c>
      <c r="M70" s="120">
        <f t="shared" si="19"/>
        <v>0</v>
      </c>
      <c r="N70" s="120">
        <f t="shared" si="5"/>
        <v>0</v>
      </c>
      <c r="O70" s="120">
        <f t="shared" si="6"/>
        <v>0</v>
      </c>
      <c r="P70" s="173">
        <f t="shared" si="7"/>
        <v>0</v>
      </c>
      <c r="Q70" s="173">
        <f>IF(LEN(B70)&gt;0,2*'OSNOVNA PLAČA'!E64,"")</f>
        <v>0</v>
      </c>
      <c r="R70" s="174"/>
      <c r="AA70" s="155">
        <f>ROW()</f>
        <v>70</v>
      </c>
      <c r="AB70" s="91" t="e">
        <f t="shared" ca="1" si="8"/>
        <v>#N/A</v>
      </c>
      <c r="AC70" s="91" t="e">
        <f t="shared" ca="1" si="9"/>
        <v>#N/A</v>
      </c>
      <c r="AD70" s="92" t="e">
        <f t="shared" ca="1" si="10"/>
        <v>#N/A</v>
      </c>
      <c r="AE70" s="91" t="e">
        <f t="shared" ca="1" si="11"/>
        <v>#N/A</v>
      </c>
      <c r="AF70" s="92" t="e">
        <f t="shared" ca="1" si="12"/>
        <v>#N/A</v>
      </c>
      <c r="AG70" s="91" t="e">
        <f t="shared" ca="1" si="13"/>
        <v>#N/A</v>
      </c>
      <c r="AH70" s="91" t="e">
        <f t="shared" ca="1" si="14"/>
        <v>#N/A</v>
      </c>
      <c r="AI70" s="93" t="e">
        <f t="shared" ca="1" si="15"/>
        <v>#N/A</v>
      </c>
      <c r="AJ70" s="91" t="e">
        <f t="shared" ca="1" si="16"/>
        <v>#N/A</v>
      </c>
      <c r="AK70" s="91" t="e">
        <f t="shared" ca="1" si="17"/>
        <v>#N/A</v>
      </c>
    </row>
    <row r="71" spans="1:37" ht="25.5" customHeight="1" x14ac:dyDescent="0.25">
      <c r="A71" s="51">
        <f>'OSNOVNA PLAČA'!A65</f>
        <v>56</v>
      </c>
      <c r="B71" s="157" t="str">
        <f>IF(LEN('OSNOVNA PLAČA'!B65)&gt;0,'OSNOVNA PLAČA'!B65,"")</f>
        <v>A56</v>
      </c>
      <c r="C71" s="52">
        <f>IF(LEN(B71)&gt;0,'OSNOVNA PLAČA'!C65,"")</f>
        <v>0</v>
      </c>
      <c r="D71" s="54">
        <f>IF(LEN(B71)&gt;0,'OSNOVNA PLAČA'!D65,"")</f>
        <v>0</v>
      </c>
      <c r="E71" s="171">
        <f>IF(LEN(B71)&gt;0,SUM('OBRAČUNANA OSNOVNA PLAČA'!E65:G65),"")</f>
        <v>0</v>
      </c>
      <c r="F71" s="55"/>
      <c r="G71" s="55"/>
      <c r="H71" s="55"/>
      <c r="I71" s="55"/>
      <c r="J71" s="55"/>
      <c r="K71" s="172">
        <f t="shared" si="4"/>
        <v>0</v>
      </c>
      <c r="L71" s="120">
        <f t="shared" si="18"/>
        <v>0</v>
      </c>
      <c r="M71" s="120">
        <f t="shared" si="19"/>
        <v>0</v>
      </c>
      <c r="N71" s="120">
        <f t="shared" si="5"/>
        <v>0</v>
      </c>
      <c r="O71" s="120">
        <f t="shared" si="6"/>
        <v>0</v>
      </c>
      <c r="P71" s="173">
        <f t="shared" si="7"/>
        <v>0</v>
      </c>
      <c r="Q71" s="173">
        <f>IF(LEN(B71)&gt;0,2*'OSNOVNA PLAČA'!E65,"")</f>
        <v>0</v>
      </c>
      <c r="R71" s="174"/>
      <c r="AA71" s="155">
        <f>ROW()</f>
        <v>71</v>
      </c>
      <c r="AB71" s="91" t="e">
        <f t="shared" ca="1" si="8"/>
        <v>#N/A</v>
      </c>
      <c r="AC71" s="91" t="e">
        <f t="shared" ca="1" si="9"/>
        <v>#N/A</v>
      </c>
      <c r="AD71" s="92" t="e">
        <f t="shared" ca="1" si="10"/>
        <v>#N/A</v>
      </c>
      <c r="AE71" s="91" t="e">
        <f t="shared" ca="1" si="11"/>
        <v>#N/A</v>
      </c>
      <c r="AF71" s="92" t="e">
        <f t="shared" ca="1" si="12"/>
        <v>#N/A</v>
      </c>
      <c r="AG71" s="91" t="e">
        <f t="shared" ca="1" si="13"/>
        <v>#N/A</v>
      </c>
      <c r="AH71" s="91" t="e">
        <f t="shared" ca="1" si="14"/>
        <v>#N/A</v>
      </c>
      <c r="AI71" s="93" t="e">
        <f t="shared" ca="1" si="15"/>
        <v>#N/A</v>
      </c>
      <c r="AJ71" s="91" t="e">
        <f t="shared" ca="1" si="16"/>
        <v>#N/A</v>
      </c>
      <c r="AK71" s="91" t="e">
        <f t="shared" ca="1" si="17"/>
        <v>#N/A</v>
      </c>
    </row>
    <row r="72" spans="1:37" ht="25.5" customHeight="1" x14ac:dyDescent="0.25">
      <c r="A72" s="51">
        <f>'OSNOVNA PLAČA'!A66</f>
        <v>57</v>
      </c>
      <c r="B72" s="157" t="str">
        <f>IF(LEN('OSNOVNA PLAČA'!B66)&gt;0,'OSNOVNA PLAČA'!B66,"")</f>
        <v>A57</v>
      </c>
      <c r="C72" s="52">
        <f>IF(LEN(B72)&gt;0,'OSNOVNA PLAČA'!C66,"")</f>
        <v>0</v>
      </c>
      <c r="D72" s="54">
        <f>IF(LEN(B72)&gt;0,'OSNOVNA PLAČA'!D66,"")</f>
        <v>0</v>
      </c>
      <c r="E72" s="171">
        <f>IF(LEN(B72)&gt;0,SUM('OBRAČUNANA OSNOVNA PLAČA'!E66:G66),"")</f>
        <v>0</v>
      </c>
      <c r="F72" s="55"/>
      <c r="G72" s="55"/>
      <c r="H72" s="55"/>
      <c r="I72" s="55"/>
      <c r="J72" s="55"/>
      <c r="K72" s="172">
        <f t="shared" si="4"/>
        <v>0</v>
      </c>
      <c r="L72" s="120">
        <f t="shared" si="18"/>
        <v>0</v>
      </c>
      <c r="M72" s="120">
        <f t="shared" si="19"/>
        <v>0</v>
      </c>
      <c r="N72" s="120">
        <f t="shared" si="5"/>
        <v>0</v>
      </c>
      <c r="O72" s="120">
        <f t="shared" si="6"/>
        <v>0</v>
      </c>
      <c r="P72" s="173">
        <f t="shared" si="7"/>
        <v>0</v>
      </c>
      <c r="Q72" s="173">
        <f>IF(LEN(B72)&gt;0,2*'OSNOVNA PLAČA'!E66,"")</f>
        <v>0</v>
      </c>
      <c r="R72" s="174"/>
      <c r="AA72" s="155">
        <f>ROW()</f>
        <v>72</v>
      </c>
      <c r="AB72" s="91" t="e">
        <f t="shared" ca="1" si="8"/>
        <v>#N/A</v>
      </c>
      <c r="AC72" s="91" t="e">
        <f t="shared" ca="1" si="9"/>
        <v>#N/A</v>
      </c>
      <c r="AD72" s="92" t="e">
        <f t="shared" ca="1" si="10"/>
        <v>#N/A</v>
      </c>
      <c r="AE72" s="91" t="e">
        <f t="shared" ca="1" si="11"/>
        <v>#N/A</v>
      </c>
      <c r="AF72" s="92" t="e">
        <f t="shared" ca="1" si="12"/>
        <v>#N/A</v>
      </c>
      <c r="AG72" s="91" t="e">
        <f t="shared" ca="1" si="13"/>
        <v>#N/A</v>
      </c>
      <c r="AH72" s="91" t="e">
        <f t="shared" ca="1" si="14"/>
        <v>#N/A</v>
      </c>
      <c r="AI72" s="93" t="e">
        <f t="shared" ca="1" si="15"/>
        <v>#N/A</v>
      </c>
      <c r="AJ72" s="91" t="e">
        <f t="shared" ca="1" si="16"/>
        <v>#N/A</v>
      </c>
      <c r="AK72" s="91" t="e">
        <f t="shared" ca="1" si="17"/>
        <v>#N/A</v>
      </c>
    </row>
    <row r="73" spans="1:37" ht="25.5" customHeight="1" x14ac:dyDescent="0.25">
      <c r="A73" s="51">
        <f>'OSNOVNA PLAČA'!A67</f>
        <v>58</v>
      </c>
      <c r="B73" s="157" t="str">
        <f>IF(LEN('OSNOVNA PLAČA'!B67)&gt;0,'OSNOVNA PLAČA'!B67,"")</f>
        <v>A58</v>
      </c>
      <c r="C73" s="52">
        <f>IF(LEN(B73)&gt;0,'OSNOVNA PLAČA'!C67,"")</f>
        <v>0</v>
      </c>
      <c r="D73" s="54">
        <f>IF(LEN(B73)&gt;0,'OSNOVNA PLAČA'!D67,"")</f>
        <v>0</v>
      </c>
      <c r="E73" s="171">
        <f>IF(LEN(B73)&gt;0,SUM('OBRAČUNANA OSNOVNA PLAČA'!E67:G67),"")</f>
        <v>0</v>
      </c>
      <c r="F73" s="55"/>
      <c r="G73" s="55"/>
      <c r="H73" s="55"/>
      <c r="I73" s="55"/>
      <c r="J73" s="55"/>
      <c r="K73" s="172">
        <f t="shared" si="4"/>
        <v>0</v>
      </c>
      <c r="L73" s="120">
        <f t="shared" si="18"/>
        <v>0</v>
      </c>
      <c r="M73" s="120">
        <f t="shared" si="19"/>
        <v>0</v>
      </c>
      <c r="N73" s="120">
        <f t="shared" si="5"/>
        <v>0</v>
      </c>
      <c r="O73" s="120">
        <f t="shared" si="6"/>
        <v>0</v>
      </c>
      <c r="P73" s="173">
        <f t="shared" si="7"/>
        <v>0</v>
      </c>
      <c r="Q73" s="173">
        <f>IF(LEN(B73)&gt;0,2*'OSNOVNA PLAČA'!E67,"")</f>
        <v>0</v>
      </c>
      <c r="R73" s="174"/>
      <c r="AA73" s="155">
        <f>ROW()</f>
        <v>73</v>
      </c>
      <c r="AB73" s="91" t="e">
        <f t="shared" ca="1" si="8"/>
        <v>#N/A</v>
      </c>
      <c r="AC73" s="91" t="e">
        <f t="shared" ca="1" si="9"/>
        <v>#N/A</v>
      </c>
      <c r="AD73" s="92" t="e">
        <f t="shared" ca="1" si="10"/>
        <v>#N/A</v>
      </c>
      <c r="AE73" s="91" t="e">
        <f t="shared" ca="1" si="11"/>
        <v>#N/A</v>
      </c>
      <c r="AF73" s="92" t="e">
        <f t="shared" ca="1" si="12"/>
        <v>#N/A</v>
      </c>
      <c r="AG73" s="91" t="e">
        <f t="shared" ca="1" si="13"/>
        <v>#N/A</v>
      </c>
      <c r="AH73" s="91" t="e">
        <f t="shared" ca="1" si="14"/>
        <v>#N/A</v>
      </c>
      <c r="AI73" s="93" t="e">
        <f t="shared" ca="1" si="15"/>
        <v>#N/A</v>
      </c>
      <c r="AJ73" s="91" t="e">
        <f t="shared" ca="1" si="16"/>
        <v>#N/A</v>
      </c>
      <c r="AK73" s="91" t="e">
        <f t="shared" ca="1" si="17"/>
        <v>#N/A</v>
      </c>
    </row>
    <row r="74" spans="1:37" ht="25.5" customHeight="1" x14ac:dyDescent="0.25">
      <c r="A74" s="51">
        <f>'OSNOVNA PLAČA'!A68</f>
        <v>59</v>
      </c>
      <c r="B74" s="157" t="str">
        <f>IF(LEN('OSNOVNA PLAČA'!B68)&gt;0,'OSNOVNA PLAČA'!B68,"")</f>
        <v>A59</v>
      </c>
      <c r="C74" s="52">
        <f>IF(LEN(B74)&gt;0,'OSNOVNA PLAČA'!C68,"")</f>
        <v>0</v>
      </c>
      <c r="D74" s="54">
        <f>IF(LEN(B74)&gt;0,'OSNOVNA PLAČA'!D68,"")</f>
        <v>0</v>
      </c>
      <c r="E74" s="171">
        <f>IF(LEN(B74)&gt;0,SUM('OBRAČUNANA OSNOVNA PLAČA'!E68:G68),"")</f>
        <v>0</v>
      </c>
      <c r="F74" s="55"/>
      <c r="G74" s="55"/>
      <c r="H74" s="55"/>
      <c r="I74" s="55"/>
      <c r="J74" s="55"/>
      <c r="K74" s="172">
        <f t="shared" si="4"/>
        <v>0</v>
      </c>
      <c r="L74" s="120">
        <f t="shared" si="18"/>
        <v>0</v>
      </c>
      <c r="M74" s="120">
        <f t="shared" si="19"/>
        <v>0</v>
      </c>
      <c r="N74" s="120">
        <f t="shared" si="5"/>
        <v>0</v>
      </c>
      <c r="O74" s="120">
        <f t="shared" si="6"/>
        <v>0</v>
      </c>
      <c r="P74" s="173">
        <f t="shared" si="7"/>
        <v>0</v>
      </c>
      <c r="Q74" s="173">
        <f>IF(LEN(B74)&gt;0,2*'OSNOVNA PLAČA'!E68,"")</f>
        <v>0</v>
      </c>
      <c r="R74" s="174"/>
      <c r="AA74" s="155">
        <f>ROW()</f>
        <v>74</v>
      </c>
      <c r="AB74" s="91" t="e">
        <f t="shared" ca="1" si="8"/>
        <v>#N/A</v>
      </c>
      <c r="AC74" s="91" t="e">
        <f t="shared" ca="1" si="9"/>
        <v>#N/A</v>
      </c>
      <c r="AD74" s="92" t="e">
        <f t="shared" ca="1" si="10"/>
        <v>#N/A</v>
      </c>
      <c r="AE74" s="91" t="e">
        <f t="shared" ca="1" si="11"/>
        <v>#N/A</v>
      </c>
      <c r="AF74" s="92" t="e">
        <f t="shared" ca="1" si="12"/>
        <v>#N/A</v>
      </c>
      <c r="AG74" s="91" t="e">
        <f t="shared" ca="1" si="13"/>
        <v>#N/A</v>
      </c>
      <c r="AH74" s="91" t="e">
        <f t="shared" ca="1" si="14"/>
        <v>#N/A</v>
      </c>
      <c r="AI74" s="93" t="e">
        <f t="shared" ca="1" si="15"/>
        <v>#N/A</v>
      </c>
      <c r="AJ74" s="91" t="e">
        <f t="shared" ca="1" si="16"/>
        <v>#N/A</v>
      </c>
      <c r="AK74" s="91" t="e">
        <f t="shared" ca="1" si="17"/>
        <v>#N/A</v>
      </c>
    </row>
    <row r="75" spans="1:37" ht="25.5" customHeight="1" x14ac:dyDescent="0.25">
      <c r="A75" s="51">
        <f>'OSNOVNA PLAČA'!A69</f>
        <v>60</v>
      </c>
      <c r="B75" s="157" t="str">
        <f>IF(LEN('OSNOVNA PLAČA'!B69)&gt;0,'OSNOVNA PLAČA'!B69,"")</f>
        <v>A60</v>
      </c>
      <c r="C75" s="52">
        <f>IF(LEN(B75)&gt;0,'OSNOVNA PLAČA'!C69,"")</f>
        <v>0</v>
      </c>
      <c r="D75" s="54">
        <f>IF(LEN(B75)&gt;0,'OSNOVNA PLAČA'!D69,"")</f>
        <v>0</v>
      </c>
      <c r="E75" s="171">
        <f>IF(LEN(B75)&gt;0,SUM('OBRAČUNANA OSNOVNA PLAČA'!E69:G69),"")</f>
        <v>0</v>
      </c>
      <c r="F75" s="55"/>
      <c r="G75" s="55"/>
      <c r="H75" s="55"/>
      <c r="I75" s="55"/>
      <c r="J75" s="55"/>
      <c r="K75" s="172">
        <f t="shared" si="4"/>
        <v>0</v>
      </c>
      <c r="L75" s="120">
        <f t="shared" si="18"/>
        <v>0</v>
      </c>
      <c r="M75" s="120">
        <f t="shared" si="19"/>
        <v>0</v>
      </c>
      <c r="N75" s="120">
        <f t="shared" si="5"/>
        <v>0</v>
      </c>
      <c r="O75" s="120">
        <f t="shared" si="6"/>
        <v>0</v>
      </c>
      <c r="P75" s="173">
        <f t="shared" si="7"/>
        <v>0</v>
      </c>
      <c r="Q75" s="173">
        <f>IF(LEN(B75)&gt;0,2*'OSNOVNA PLAČA'!E69,"")</f>
        <v>0</v>
      </c>
      <c r="R75" s="174"/>
      <c r="AA75" s="155">
        <f>ROW()</f>
        <v>75</v>
      </c>
      <c r="AB75" s="91" t="e">
        <f t="shared" ca="1" si="8"/>
        <v>#N/A</v>
      </c>
      <c r="AC75" s="91" t="e">
        <f t="shared" ca="1" si="9"/>
        <v>#N/A</v>
      </c>
      <c r="AD75" s="92" t="e">
        <f t="shared" ca="1" si="10"/>
        <v>#N/A</v>
      </c>
      <c r="AE75" s="91" t="e">
        <f t="shared" ca="1" si="11"/>
        <v>#N/A</v>
      </c>
      <c r="AF75" s="92" t="e">
        <f t="shared" ca="1" si="12"/>
        <v>#N/A</v>
      </c>
      <c r="AG75" s="91" t="e">
        <f t="shared" ca="1" si="13"/>
        <v>#N/A</v>
      </c>
      <c r="AH75" s="91" t="e">
        <f t="shared" ca="1" si="14"/>
        <v>#N/A</v>
      </c>
      <c r="AI75" s="93" t="e">
        <f t="shared" ca="1" si="15"/>
        <v>#N/A</v>
      </c>
      <c r="AJ75" s="91" t="e">
        <f t="shared" ca="1" si="16"/>
        <v>#N/A</v>
      </c>
      <c r="AK75" s="91" t="e">
        <f t="shared" ca="1" si="17"/>
        <v>#N/A</v>
      </c>
    </row>
    <row r="76" spans="1:37" ht="25.5" customHeight="1" x14ac:dyDescent="0.25">
      <c r="A76" s="51">
        <f>'OSNOVNA PLAČA'!A70</f>
        <v>61</v>
      </c>
      <c r="B76" s="157" t="str">
        <f>IF(LEN('OSNOVNA PLAČA'!B70)&gt;0,'OSNOVNA PLAČA'!B70,"")</f>
        <v>A61</v>
      </c>
      <c r="C76" s="52">
        <f>IF(LEN(B76)&gt;0,'OSNOVNA PLAČA'!C70,"")</f>
        <v>0</v>
      </c>
      <c r="D76" s="54">
        <f>IF(LEN(B76)&gt;0,'OSNOVNA PLAČA'!D70,"")</f>
        <v>0</v>
      </c>
      <c r="E76" s="171">
        <f>IF(LEN(B76)&gt;0,SUM('OBRAČUNANA OSNOVNA PLAČA'!E70:G70),"")</f>
        <v>0</v>
      </c>
      <c r="F76" s="55"/>
      <c r="G76" s="55"/>
      <c r="H76" s="55"/>
      <c r="I76" s="55"/>
      <c r="J76" s="55"/>
      <c r="K76" s="172">
        <f t="shared" si="4"/>
        <v>0</v>
      </c>
      <c r="L76" s="120">
        <f t="shared" si="18"/>
        <v>0</v>
      </c>
      <c r="M76" s="120">
        <f t="shared" si="19"/>
        <v>0</v>
      </c>
      <c r="N76" s="120">
        <f t="shared" si="5"/>
        <v>0</v>
      </c>
      <c r="O76" s="120">
        <f t="shared" si="6"/>
        <v>0</v>
      </c>
      <c r="P76" s="173">
        <f t="shared" si="7"/>
        <v>0</v>
      </c>
      <c r="Q76" s="173">
        <f>IF(LEN(B76)&gt;0,2*'OSNOVNA PLAČA'!E70,"")</f>
        <v>0</v>
      </c>
      <c r="R76" s="174"/>
      <c r="AA76" s="155">
        <f>ROW()</f>
        <v>76</v>
      </c>
      <c r="AB76" s="91" t="e">
        <f t="shared" ca="1" si="8"/>
        <v>#N/A</v>
      </c>
      <c r="AC76" s="91" t="e">
        <f t="shared" ca="1" si="9"/>
        <v>#N/A</v>
      </c>
      <c r="AD76" s="92" t="e">
        <f t="shared" ca="1" si="10"/>
        <v>#N/A</v>
      </c>
      <c r="AE76" s="91" t="e">
        <f t="shared" ca="1" si="11"/>
        <v>#N/A</v>
      </c>
      <c r="AF76" s="92" t="e">
        <f t="shared" ca="1" si="12"/>
        <v>#N/A</v>
      </c>
      <c r="AG76" s="91" t="e">
        <f t="shared" ca="1" si="13"/>
        <v>#N/A</v>
      </c>
      <c r="AH76" s="91" t="e">
        <f t="shared" ca="1" si="14"/>
        <v>#N/A</v>
      </c>
      <c r="AI76" s="93" t="e">
        <f t="shared" ca="1" si="15"/>
        <v>#N/A</v>
      </c>
      <c r="AJ76" s="91" t="e">
        <f t="shared" ca="1" si="16"/>
        <v>#N/A</v>
      </c>
      <c r="AK76" s="91" t="e">
        <f t="shared" ca="1" si="17"/>
        <v>#N/A</v>
      </c>
    </row>
    <row r="77" spans="1:37" ht="25.5" customHeight="1" x14ac:dyDescent="0.25">
      <c r="A77" s="51">
        <f>'OSNOVNA PLAČA'!A71</f>
        <v>62</v>
      </c>
      <c r="B77" s="157" t="str">
        <f>IF(LEN('OSNOVNA PLAČA'!B71)&gt;0,'OSNOVNA PLAČA'!B71,"")</f>
        <v>A62</v>
      </c>
      <c r="C77" s="52">
        <f>IF(LEN(B77)&gt;0,'OSNOVNA PLAČA'!C71,"")</f>
        <v>0</v>
      </c>
      <c r="D77" s="54">
        <f>IF(LEN(B77)&gt;0,'OSNOVNA PLAČA'!D71,"")</f>
        <v>0</v>
      </c>
      <c r="E77" s="171">
        <f>IF(LEN(B77)&gt;0,SUM('OBRAČUNANA OSNOVNA PLAČA'!E71:G71),"")</f>
        <v>0</v>
      </c>
      <c r="F77" s="55"/>
      <c r="G77" s="55"/>
      <c r="H77" s="55"/>
      <c r="I77" s="55"/>
      <c r="J77" s="55"/>
      <c r="K77" s="172">
        <f t="shared" si="4"/>
        <v>0</v>
      </c>
      <c r="L77" s="120">
        <f t="shared" si="18"/>
        <v>0</v>
      </c>
      <c r="M77" s="120">
        <f t="shared" si="19"/>
        <v>0</v>
      </c>
      <c r="N77" s="120">
        <f t="shared" si="5"/>
        <v>0</v>
      </c>
      <c r="O77" s="120">
        <f t="shared" si="6"/>
        <v>0</v>
      </c>
      <c r="P77" s="173">
        <f t="shared" si="7"/>
        <v>0</v>
      </c>
      <c r="Q77" s="173">
        <f>IF(LEN(B77)&gt;0,2*'OSNOVNA PLAČA'!E71,"")</f>
        <v>0</v>
      </c>
      <c r="R77" s="174"/>
      <c r="AA77" s="155">
        <f>ROW()</f>
        <v>77</v>
      </c>
      <c r="AB77" s="91" t="e">
        <f t="shared" ca="1" si="8"/>
        <v>#N/A</v>
      </c>
      <c r="AC77" s="91" t="e">
        <f t="shared" ca="1" si="9"/>
        <v>#N/A</v>
      </c>
      <c r="AD77" s="92" t="e">
        <f t="shared" ca="1" si="10"/>
        <v>#N/A</v>
      </c>
      <c r="AE77" s="91" t="e">
        <f t="shared" ca="1" si="11"/>
        <v>#N/A</v>
      </c>
      <c r="AF77" s="92" t="e">
        <f t="shared" ca="1" si="12"/>
        <v>#N/A</v>
      </c>
      <c r="AG77" s="91" t="e">
        <f t="shared" ca="1" si="13"/>
        <v>#N/A</v>
      </c>
      <c r="AH77" s="91" t="e">
        <f t="shared" ca="1" si="14"/>
        <v>#N/A</v>
      </c>
      <c r="AI77" s="93" t="e">
        <f t="shared" ca="1" si="15"/>
        <v>#N/A</v>
      </c>
      <c r="AJ77" s="91" t="e">
        <f t="shared" ca="1" si="16"/>
        <v>#N/A</v>
      </c>
      <c r="AK77" s="91" t="e">
        <f t="shared" ca="1" si="17"/>
        <v>#N/A</v>
      </c>
    </row>
    <row r="78" spans="1:37" ht="25.5" customHeight="1" x14ac:dyDescent="0.25">
      <c r="A78" s="51">
        <f>'OSNOVNA PLAČA'!A72</f>
        <v>63</v>
      </c>
      <c r="B78" s="157" t="str">
        <f>IF(LEN('OSNOVNA PLAČA'!B72)&gt;0,'OSNOVNA PLAČA'!B72,"")</f>
        <v>A63</v>
      </c>
      <c r="C78" s="52">
        <f>IF(LEN(B78)&gt;0,'OSNOVNA PLAČA'!C72,"")</f>
        <v>0</v>
      </c>
      <c r="D78" s="54">
        <f>IF(LEN(B78)&gt;0,'OSNOVNA PLAČA'!D72,"")</f>
        <v>0</v>
      </c>
      <c r="E78" s="171">
        <f>IF(LEN(B78)&gt;0,SUM('OBRAČUNANA OSNOVNA PLAČA'!E72:G72),"")</f>
        <v>0</v>
      </c>
      <c r="F78" s="55"/>
      <c r="G78" s="55"/>
      <c r="H78" s="55"/>
      <c r="I78" s="55"/>
      <c r="J78" s="55"/>
      <c r="K78" s="172">
        <f t="shared" si="4"/>
        <v>0</v>
      </c>
      <c r="L78" s="120">
        <f t="shared" si="18"/>
        <v>0</v>
      </c>
      <c r="M78" s="120">
        <f t="shared" si="19"/>
        <v>0</v>
      </c>
      <c r="N78" s="120">
        <f t="shared" si="5"/>
        <v>0</v>
      </c>
      <c r="O78" s="120">
        <f t="shared" si="6"/>
        <v>0</v>
      </c>
      <c r="P78" s="173">
        <f t="shared" si="7"/>
        <v>0</v>
      </c>
      <c r="Q78" s="173">
        <f>IF(LEN(B78)&gt;0,2*'OSNOVNA PLAČA'!E72,"")</f>
        <v>0</v>
      </c>
      <c r="R78" s="174"/>
      <c r="AA78" s="155">
        <f>ROW()</f>
        <v>78</v>
      </c>
      <c r="AB78" s="91" t="e">
        <f t="shared" ca="1" si="8"/>
        <v>#N/A</v>
      </c>
      <c r="AC78" s="91" t="e">
        <f t="shared" ca="1" si="9"/>
        <v>#N/A</v>
      </c>
      <c r="AD78" s="92" t="e">
        <f t="shared" ca="1" si="10"/>
        <v>#N/A</v>
      </c>
      <c r="AE78" s="91" t="e">
        <f t="shared" ca="1" si="11"/>
        <v>#N/A</v>
      </c>
      <c r="AF78" s="92" t="e">
        <f t="shared" ca="1" si="12"/>
        <v>#N/A</v>
      </c>
      <c r="AG78" s="91" t="e">
        <f t="shared" ca="1" si="13"/>
        <v>#N/A</v>
      </c>
      <c r="AH78" s="91" t="e">
        <f t="shared" ca="1" si="14"/>
        <v>#N/A</v>
      </c>
      <c r="AI78" s="93" t="e">
        <f t="shared" ca="1" si="15"/>
        <v>#N/A</v>
      </c>
      <c r="AJ78" s="91" t="e">
        <f t="shared" ca="1" si="16"/>
        <v>#N/A</v>
      </c>
      <c r="AK78" s="91" t="e">
        <f t="shared" ca="1" si="17"/>
        <v>#N/A</v>
      </c>
    </row>
    <row r="79" spans="1:37" ht="25.5" customHeight="1" x14ac:dyDescent="0.25">
      <c r="A79" s="51">
        <f>'OSNOVNA PLAČA'!A73</f>
        <v>64</v>
      </c>
      <c r="B79" s="157" t="str">
        <f>IF(LEN('OSNOVNA PLAČA'!B73)&gt;0,'OSNOVNA PLAČA'!B73,"")</f>
        <v>A64</v>
      </c>
      <c r="C79" s="52">
        <f>IF(LEN(B79)&gt;0,'OSNOVNA PLAČA'!C73,"")</f>
        <v>0</v>
      </c>
      <c r="D79" s="54">
        <f>IF(LEN(B79)&gt;0,'OSNOVNA PLAČA'!D73,"")</f>
        <v>0</v>
      </c>
      <c r="E79" s="171">
        <f>IF(LEN(B79)&gt;0,SUM('OBRAČUNANA OSNOVNA PLAČA'!E73:G73),"")</f>
        <v>0</v>
      </c>
      <c r="F79" s="55"/>
      <c r="G79" s="55"/>
      <c r="H79" s="55"/>
      <c r="I79" s="55"/>
      <c r="J79" s="55"/>
      <c r="K79" s="172">
        <f t="shared" si="4"/>
        <v>0</v>
      </c>
      <c r="L79" s="120">
        <f t="shared" si="18"/>
        <v>0</v>
      </c>
      <c r="M79" s="120">
        <f t="shared" si="19"/>
        <v>0</v>
      </c>
      <c r="N79" s="120">
        <f t="shared" si="5"/>
        <v>0</v>
      </c>
      <c r="O79" s="120">
        <f t="shared" si="6"/>
        <v>0</v>
      </c>
      <c r="P79" s="173">
        <f t="shared" si="7"/>
        <v>0</v>
      </c>
      <c r="Q79" s="173">
        <f>IF(LEN(B79)&gt;0,2*'OSNOVNA PLAČA'!E73,"")</f>
        <v>0</v>
      </c>
      <c r="R79" s="174"/>
      <c r="AA79" s="155">
        <f>ROW()</f>
        <v>79</v>
      </c>
      <c r="AB79" s="91" t="e">
        <f t="shared" ca="1" si="8"/>
        <v>#N/A</v>
      </c>
      <c r="AC79" s="91" t="e">
        <f t="shared" ca="1" si="9"/>
        <v>#N/A</v>
      </c>
      <c r="AD79" s="92" t="e">
        <f t="shared" ca="1" si="10"/>
        <v>#N/A</v>
      </c>
      <c r="AE79" s="91" t="e">
        <f t="shared" ca="1" si="11"/>
        <v>#N/A</v>
      </c>
      <c r="AF79" s="92" t="e">
        <f t="shared" ca="1" si="12"/>
        <v>#N/A</v>
      </c>
      <c r="AG79" s="91" t="e">
        <f t="shared" ca="1" si="13"/>
        <v>#N/A</v>
      </c>
      <c r="AH79" s="91" t="e">
        <f t="shared" ca="1" si="14"/>
        <v>#N/A</v>
      </c>
      <c r="AI79" s="93" t="e">
        <f t="shared" ca="1" si="15"/>
        <v>#N/A</v>
      </c>
      <c r="AJ79" s="91" t="e">
        <f t="shared" ca="1" si="16"/>
        <v>#N/A</v>
      </c>
      <c r="AK79" s="91" t="e">
        <f t="shared" ca="1" si="17"/>
        <v>#N/A</v>
      </c>
    </row>
    <row r="80" spans="1:37" ht="25.5" customHeight="1" x14ac:dyDescent="0.25">
      <c r="A80" s="51">
        <f>'OSNOVNA PLAČA'!A74</f>
        <v>65</v>
      </c>
      <c r="B80" s="157" t="str">
        <f>IF(LEN('OSNOVNA PLAČA'!B74)&gt;0,'OSNOVNA PLAČA'!B74,"")</f>
        <v>A65</v>
      </c>
      <c r="C80" s="52">
        <f>IF(LEN(B80)&gt;0,'OSNOVNA PLAČA'!C74,"")</f>
        <v>0</v>
      </c>
      <c r="D80" s="54">
        <f>IF(LEN(B80)&gt;0,'OSNOVNA PLAČA'!D74,"")</f>
        <v>0</v>
      </c>
      <c r="E80" s="171">
        <f>IF(LEN(B80)&gt;0,SUM('OBRAČUNANA OSNOVNA PLAČA'!E74:G74),"")</f>
        <v>0</v>
      </c>
      <c r="F80" s="55"/>
      <c r="G80" s="55"/>
      <c r="H80" s="55"/>
      <c r="I80" s="55"/>
      <c r="J80" s="55"/>
      <c r="K80" s="172">
        <f t="shared" ref="K80:K143" si="20">+F80+G80+H80+I80+J80</f>
        <v>0</v>
      </c>
      <c r="L80" s="120">
        <f t="shared" ref="L80:L143" si="21">IF(LEN(B80)&gt;0,K80/5,"")</f>
        <v>0</v>
      </c>
      <c r="M80" s="120">
        <f t="shared" ref="M80:M143" si="22">IF(LEN(B80)&gt;0,E80*L80,"")</f>
        <v>0</v>
      </c>
      <c r="N80" s="120">
        <f t="shared" ref="N80:N143" si="23">IF(LEN(B80)&gt;0,L80*$O$267,"")</f>
        <v>0</v>
      </c>
      <c r="O80" s="120">
        <f t="shared" ref="O80:O143" si="24">IF(LEN(B80)&gt;0,E80*N80,"")</f>
        <v>0</v>
      </c>
      <c r="P80" s="173">
        <f t="shared" ref="P80:P143" si="25">MIN(O80,Q80)</f>
        <v>0</v>
      </c>
      <c r="Q80" s="173">
        <f>IF(LEN(B80)&gt;0,2*'OSNOVNA PLAČA'!E74,"")</f>
        <v>0</v>
      </c>
      <c r="R80" s="174"/>
      <c r="AA80" s="155">
        <f>ROW()</f>
        <v>80</v>
      </c>
      <c r="AB80" s="91" t="e">
        <f t="shared" ref="AB80:AB265" ca="1" si="26">IF($AN$3=1,0,INDIRECT( "'" &amp; $AN$2 &amp; "'!P" &amp; TEXT($AA80,0)))</f>
        <v>#N/A</v>
      </c>
      <c r="AC80" s="91" t="e">
        <f t="shared" ref="AC80:AC265" ca="1" si="27">IF($AN$3=1,(INDIRECT( "'" &amp; $AC$2 &amp; "'!F" &amp; TEXT($AA80-6,0))*2/12+INDIRECT( "'" &amp; $AC$2 &amp; "'!G" &amp; TEXT($AA80-6,0))*10/12)*2,INDIRECT( "'" &amp; $AN$2 &amp; "'!Q" &amp; TEXT($AA80,0)))</f>
        <v>#N/A</v>
      </c>
      <c r="AD80" s="92" t="e">
        <f t="shared" ref="AD80:AD143" ca="1" si="28">IF(AB80&gt;=AC80,"-",$K80/(5*MAX($L$271:$L$272)))</f>
        <v>#N/A</v>
      </c>
      <c r="AE80" s="91" t="e">
        <f t="shared" ref="AE80:AE143" ca="1" si="29">IF(AB80&gt;=AC80,"-",$K80/(5*MAX($L$271:$L$272))*AJ80)</f>
        <v>#N/A</v>
      </c>
      <c r="AF80" s="92" t="e">
        <f t="shared" ref="AF80:AF143" ca="1" si="30">IF(AD80="-","-",AD80*$AE$267)</f>
        <v>#N/A</v>
      </c>
      <c r="AG80" s="91" t="e">
        <f t="shared" ref="AG80:AG143" ca="1" si="31">IF(AE80="-","-",AE80*$AE$267)</f>
        <v>#N/A</v>
      </c>
      <c r="AH80" s="91" t="e">
        <f t="shared" ref="AH80:AH143" ca="1" si="32">IF(AF80="-",0,MIN(AG80,Q80))</f>
        <v>#N/A</v>
      </c>
      <c r="AI80" s="93" t="e">
        <f t="shared" ref="AI80:AI143" ca="1" si="33">+AC80-AB80</f>
        <v>#N/A</v>
      </c>
      <c r="AJ80" s="91" t="e">
        <f t="shared" ref="AJ80:AJ262" ca="1" si="34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91" t="e">
        <f t="shared" ref="AK80:AK265" ca="1" si="35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5.5" customHeight="1" x14ac:dyDescent="0.25">
      <c r="A81" s="51">
        <f>'OSNOVNA PLAČA'!A75</f>
        <v>66</v>
      </c>
      <c r="B81" s="157" t="str">
        <f>IF(LEN('OSNOVNA PLAČA'!B75)&gt;0,'OSNOVNA PLAČA'!B75,"")</f>
        <v>A66</v>
      </c>
      <c r="C81" s="52">
        <f>IF(LEN(B81)&gt;0,'OSNOVNA PLAČA'!C75,"")</f>
        <v>0</v>
      </c>
      <c r="D81" s="54">
        <f>IF(LEN(B81)&gt;0,'OSNOVNA PLAČA'!D75,"")</f>
        <v>0</v>
      </c>
      <c r="E81" s="171">
        <f>IF(LEN(B81)&gt;0,SUM('OBRAČUNANA OSNOVNA PLAČA'!E75:G75),"")</f>
        <v>0</v>
      </c>
      <c r="F81" s="55"/>
      <c r="G81" s="55"/>
      <c r="H81" s="55"/>
      <c r="I81" s="55"/>
      <c r="J81" s="55"/>
      <c r="K81" s="172">
        <f t="shared" si="20"/>
        <v>0</v>
      </c>
      <c r="L81" s="120">
        <f t="shared" si="21"/>
        <v>0</v>
      </c>
      <c r="M81" s="120">
        <f t="shared" si="22"/>
        <v>0</v>
      </c>
      <c r="N81" s="120">
        <f t="shared" si="23"/>
        <v>0</v>
      </c>
      <c r="O81" s="120">
        <f t="shared" si="24"/>
        <v>0</v>
      </c>
      <c r="P81" s="173">
        <f t="shared" si="25"/>
        <v>0</v>
      </c>
      <c r="Q81" s="173">
        <f>IF(LEN(B81)&gt;0,2*'OSNOVNA PLAČA'!E75,"")</f>
        <v>0</v>
      </c>
      <c r="R81" s="174"/>
      <c r="AA81" s="155">
        <f>ROW()</f>
        <v>81</v>
      </c>
      <c r="AB81" s="91" t="e">
        <f t="shared" ca="1" si="26"/>
        <v>#N/A</v>
      </c>
      <c r="AC81" s="91" t="e">
        <f t="shared" ca="1" si="27"/>
        <v>#N/A</v>
      </c>
      <c r="AD81" s="92" t="e">
        <f t="shared" ca="1" si="28"/>
        <v>#N/A</v>
      </c>
      <c r="AE81" s="91" t="e">
        <f t="shared" ca="1" si="29"/>
        <v>#N/A</v>
      </c>
      <c r="AF81" s="92" t="e">
        <f t="shared" ca="1" si="30"/>
        <v>#N/A</v>
      </c>
      <c r="AG81" s="91" t="e">
        <f t="shared" ca="1" si="31"/>
        <v>#N/A</v>
      </c>
      <c r="AH81" s="91" t="e">
        <f t="shared" ca="1" si="32"/>
        <v>#N/A</v>
      </c>
      <c r="AI81" s="93" t="e">
        <f t="shared" ca="1" si="33"/>
        <v>#N/A</v>
      </c>
      <c r="AJ81" s="91" t="e">
        <f t="shared" ca="1" si="34"/>
        <v>#N/A</v>
      </c>
      <c r="AK81" s="91" t="e">
        <f t="shared" ca="1" si="35"/>
        <v>#N/A</v>
      </c>
    </row>
    <row r="82" spans="1:37" ht="25.5" customHeight="1" x14ac:dyDescent="0.25">
      <c r="A82" s="51">
        <f>'OSNOVNA PLAČA'!A76</f>
        <v>67</v>
      </c>
      <c r="B82" s="157" t="str">
        <f>IF(LEN('OSNOVNA PLAČA'!B76)&gt;0,'OSNOVNA PLAČA'!B76,"")</f>
        <v>A67</v>
      </c>
      <c r="C82" s="52">
        <f>IF(LEN(B82)&gt;0,'OSNOVNA PLAČA'!C76,"")</f>
        <v>0</v>
      </c>
      <c r="D82" s="54">
        <f>IF(LEN(B82)&gt;0,'OSNOVNA PLAČA'!D76,"")</f>
        <v>0</v>
      </c>
      <c r="E82" s="171">
        <f>IF(LEN(B82)&gt;0,SUM('OBRAČUNANA OSNOVNA PLAČA'!E76:G76),"")</f>
        <v>0</v>
      </c>
      <c r="F82" s="55"/>
      <c r="G82" s="55"/>
      <c r="H82" s="55"/>
      <c r="I82" s="55"/>
      <c r="J82" s="55"/>
      <c r="K82" s="172">
        <f t="shared" si="20"/>
        <v>0</v>
      </c>
      <c r="L82" s="120">
        <f t="shared" si="21"/>
        <v>0</v>
      </c>
      <c r="M82" s="120">
        <f t="shared" si="22"/>
        <v>0</v>
      </c>
      <c r="N82" s="120">
        <f t="shared" si="23"/>
        <v>0</v>
      </c>
      <c r="O82" s="120">
        <f t="shared" si="24"/>
        <v>0</v>
      </c>
      <c r="P82" s="173">
        <f t="shared" si="25"/>
        <v>0</v>
      </c>
      <c r="Q82" s="173">
        <f>IF(LEN(B82)&gt;0,2*'OSNOVNA PLAČA'!E76,"")</f>
        <v>0</v>
      </c>
      <c r="R82" s="174"/>
      <c r="AA82" s="155">
        <f>ROW()</f>
        <v>82</v>
      </c>
      <c r="AB82" s="91" t="e">
        <f t="shared" ca="1" si="26"/>
        <v>#N/A</v>
      </c>
      <c r="AC82" s="91" t="e">
        <f t="shared" ca="1" si="27"/>
        <v>#N/A</v>
      </c>
      <c r="AD82" s="92" t="e">
        <f t="shared" ca="1" si="28"/>
        <v>#N/A</v>
      </c>
      <c r="AE82" s="91" t="e">
        <f t="shared" ca="1" si="29"/>
        <v>#N/A</v>
      </c>
      <c r="AF82" s="92" t="e">
        <f t="shared" ca="1" si="30"/>
        <v>#N/A</v>
      </c>
      <c r="AG82" s="91" t="e">
        <f t="shared" ca="1" si="31"/>
        <v>#N/A</v>
      </c>
      <c r="AH82" s="91" t="e">
        <f t="shared" ca="1" si="32"/>
        <v>#N/A</v>
      </c>
      <c r="AI82" s="93" t="e">
        <f t="shared" ca="1" si="33"/>
        <v>#N/A</v>
      </c>
      <c r="AJ82" s="91" t="e">
        <f t="shared" ca="1" si="34"/>
        <v>#N/A</v>
      </c>
      <c r="AK82" s="91" t="e">
        <f t="shared" ca="1" si="35"/>
        <v>#N/A</v>
      </c>
    </row>
    <row r="83" spans="1:37" ht="25.5" customHeight="1" x14ac:dyDescent="0.25">
      <c r="A83" s="51">
        <f>'OSNOVNA PLAČA'!A77</f>
        <v>68</v>
      </c>
      <c r="B83" s="157" t="str">
        <f>IF(LEN('OSNOVNA PLAČA'!B77)&gt;0,'OSNOVNA PLAČA'!B77,"")</f>
        <v>A68</v>
      </c>
      <c r="C83" s="52">
        <f>IF(LEN(B83)&gt;0,'OSNOVNA PLAČA'!C77,"")</f>
        <v>0</v>
      </c>
      <c r="D83" s="54">
        <f>IF(LEN(B83)&gt;0,'OSNOVNA PLAČA'!D77,"")</f>
        <v>0</v>
      </c>
      <c r="E83" s="171">
        <f>IF(LEN(B83)&gt;0,SUM('OBRAČUNANA OSNOVNA PLAČA'!E77:G77),"")</f>
        <v>0</v>
      </c>
      <c r="F83" s="55"/>
      <c r="G83" s="55"/>
      <c r="H83" s="55"/>
      <c r="I83" s="55"/>
      <c r="J83" s="55"/>
      <c r="K83" s="172">
        <f t="shared" si="20"/>
        <v>0</v>
      </c>
      <c r="L83" s="120">
        <f t="shared" si="21"/>
        <v>0</v>
      </c>
      <c r="M83" s="120">
        <f t="shared" si="22"/>
        <v>0</v>
      </c>
      <c r="N83" s="120">
        <f t="shared" si="23"/>
        <v>0</v>
      </c>
      <c r="O83" s="120">
        <f t="shared" si="24"/>
        <v>0</v>
      </c>
      <c r="P83" s="173">
        <f t="shared" si="25"/>
        <v>0</v>
      </c>
      <c r="Q83" s="173">
        <f>IF(LEN(B83)&gt;0,2*'OSNOVNA PLAČA'!E77,"")</f>
        <v>0</v>
      </c>
      <c r="R83" s="174"/>
      <c r="AA83" s="155">
        <f>ROW()</f>
        <v>83</v>
      </c>
      <c r="AB83" s="91" t="e">
        <f t="shared" ca="1" si="26"/>
        <v>#N/A</v>
      </c>
      <c r="AC83" s="91" t="e">
        <f t="shared" ca="1" si="27"/>
        <v>#N/A</v>
      </c>
      <c r="AD83" s="92" t="e">
        <f t="shared" ca="1" si="28"/>
        <v>#N/A</v>
      </c>
      <c r="AE83" s="91" t="e">
        <f t="shared" ca="1" si="29"/>
        <v>#N/A</v>
      </c>
      <c r="AF83" s="92" t="e">
        <f t="shared" ca="1" si="30"/>
        <v>#N/A</v>
      </c>
      <c r="AG83" s="91" t="e">
        <f t="shared" ca="1" si="31"/>
        <v>#N/A</v>
      </c>
      <c r="AH83" s="91" t="e">
        <f t="shared" ca="1" si="32"/>
        <v>#N/A</v>
      </c>
      <c r="AI83" s="93" t="e">
        <f t="shared" ca="1" si="33"/>
        <v>#N/A</v>
      </c>
      <c r="AJ83" s="91" t="e">
        <f t="shared" ca="1" si="34"/>
        <v>#N/A</v>
      </c>
      <c r="AK83" s="91" t="e">
        <f t="shared" ca="1" si="35"/>
        <v>#N/A</v>
      </c>
    </row>
    <row r="84" spans="1:37" ht="25.5" customHeight="1" x14ac:dyDescent="0.25">
      <c r="A84" s="51">
        <f>'OSNOVNA PLAČA'!A78</f>
        <v>69</v>
      </c>
      <c r="B84" s="157" t="str">
        <f>IF(LEN('OSNOVNA PLAČA'!B78)&gt;0,'OSNOVNA PLAČA'!B78,"")</f>
        <v>A69</v>
      </c>
      <c r="C84" s="52">
        <f>IF(LEN(B84)&gt;0,'OSNOVNA PLAČA'!C78,"")</f>
        <v>0</v>
      </c>
      <c r="D84" s="54">
        <f>IF(LEN(B84)&gt;0,'OSNOVNA PLAČA'!D78,"")</f>
        <v>0</v>
      </c>
      <c r="E84" s="171">
        <f>IF(LEN(B84)&gt;0,SUM('OBRAČUNANA OSNOVNA PLAČA'!E78:G78),"")</f>
        <v>0</v>
      </c>
      <c r="F84" s="55"/>
      <c r="G84" s="55"/>
      <c r="H84" s="55"/>
      <c r="I84" s="55"/>
      <c r="J84" s="55"/>
      <c r="K84" s="172">
        <f t="shared" si="20"/>
        <v>0</v>
      </c>
      <c r="L84" s="120">
        <f t="shared" si="21"/>
        <v>0</v>
      </c>
      <c r="M84" s="120">
        <f t="shared" si="22"/>
        <v>0</v>
      </c>
      <c r="N84" s="120">
        <f t="shared" si="23"/>
        <v>0</v>
      </c>
      <c r="O84" s="120">
        <f t="shared" si="24"/>
        <v>0</v>
      </c>
      <c r="P84" s="173">
        <f t="shared" si="25"/>
        <v>0</v>
      </c>
      <c r="Q84" s="173">
        <f>IF(LEN(B84)&gt;0,2*'OSNOVNA PLAČA'!E78,"")</f>
        <v>0</v>
      </c>
      <c r="R84" s="174"/>
      <c r="AA84" s="155">
        <f>ROW()</f>
        <v>84</v>
      </c>
      <c r="AB84" s="91" t="e">
        <f t="shared" ca="1" si="26"/>
        <v>#N/A</v>
      </c>
      <c r="AC84" s="91" t="e">
        <f t="shared" ca="1" si="27"/>
        <v>#N/A</v>
      </c>
      <c r="AD84" s="92" t="e">
        <f t="shared" ca="1" si="28"/>
        <v>#N/A</v>
      </c>
      <c r="AE84" s="91" t="e">
        <f t="shared" ca="1" si="29"/>
        <v>#N/A</v>
      </c>
      <c r="AF84" s="92" t="e">
        <f t="shared" ca="1" si="30"/>
        <v>#N/A</v>
      </c>
      <c r="AG84" s="91" t="e">
        <f t="shared" ca="1" si="31"/>
        <v>#N/A</v>
      </c>
      <c r="AH84" s="91" t="e">
        <f t="shared" ca="1" si="32"/>
        <v>#N/A</v>
      </c>
      <c r="AI84" s="93" t="e">
        <f t="shared" ca="1" si="33"/>
        <v>#N/A</v>
      </c>
      <c r="AJ84" s="91" t="e">
        <f t="shared" ca="1" si="34"/>
        <v>#N/A</v>
      </c>
      <c r="AK84" s="91" t="e">
        <f t="shared" ca="1" si="35"/>
        <v>#N/A</v>
      </c>
    </row>
    <row r="85" spans="1:37" ht="25.5" customHeight="1" x14ac:dyDescent="0.25">
      <c r="A85" s="51">
        <f>'OSNOVNA PLAČA'!A79</f>
        <v>70</v>
      </c>
      <c r="B85" s="157" t="str">
        <f>IF(LEN('OSNOVNA PLAČA'!B79)&gt;0,'OSNOVNA PLAČA'!B79,"")</f>
        <v>A70</v>
      </c>
      <c r="C85" s="52">
        <f>IF(LEN(B85)&gt;0,'OSNOVNA PLAČA'!C79,"")</f>
        <v>0</v>
      </c>
      <c r="D85" s="54">
        <f>IF(LEN(B85)&gt;0,'OSNOVNA PLAČA'!D79,"")</f>
        <v>0</v>
      </c>
      <c r="E85" s="171">
        <f>IF(LEN(B85)&gt;0,SUM('OBRAČUNANA OSNOVNA PLAČA'!E79:G79),"")</f>
        <v>0</v>
      </c>
      <c r="F85" s="55"/>
      <c r="G85" s="55"/>
      <c r="H85" s="55"/>
      <c r="I85" s="55"/>
      <c r="J85" s="55"/>
      <c r="K85" s="172">
        <f t="shared" si="20"/>
        <v>0</v>
      </c>
      <c r="L85" s="120">
        <f t="shared" si="21"/>
        <v>0</v>
      </c>
      <c r="M85" s="120">
        <f t="shared" si="22"/>
        <v>0</v>
      </c>
      <c r="N85" s="120">
        <f t="shared" si="23"/>
        <v>0</v>
      </c>
      <c r="O85" s="120">
        <f t="shared" si="24"/>
        <v>0</v>
      </c>
      <c r="P85" s="173">
        <f t="shared" si="25"/>
        <v>0</v>
      </c>
      <c r="Q85" s="173">
        <f>IF(LEN(B85)&gt;0,2*'OSNOVNA PLAČA'!E79,"")</f>
        <v>0</v>
      </c>
      <c r="R85" s="174"/>
      <c r="AA85" s="155">
        <f>ROW()</f>
        <v>85</v>
      </c>
      <c r="AB85" s="91" t="e">
        <f t="shared" ca="1" si="26"/>
        <v>#N/A</v>
      </c>
      <c r="AC85" s="91" t="e">
        <f t="shared" ca="1" si="27"/>
        <v>#N/A</v>
      </c>
      <c r="AD85" s="92" t="e">
        <f t="shared" ca="1" si="28"/>
        <v>#N/A</v>
      </c>
      <c r="AE85" s="91" t="e">
        <f t="shared" ca="1" si="29"/>
        <v>#N/A</v>
      </c>
      <c r="AF85" s="92" t="e">
        <f t="shared" ca="1" si="30"/>
        <v>#N/A</v>
      </c>
      <c r="AG85" s="91" t="e">
        <f t="shared" ca="1" si="31"/>
        <v>#N/A</v>
      </c>
      <c r="AH85" s="91" t="e">
        <f t="shared" ca="1" si="32"/>
        <v>#N/A</v>
      </c>
      <c r="AI85" s="93" t="e">
        <f t="shared" ca="1" si="33"/>
        <v>#N/A</v>
      </c>
      <c r="AJ85" s="91" t="e">
        <f t="shared" ca="1" si="34"/>
        <v>#N/A</v>
      </c>
      <c r="AK85" s="91" t="e">
        <f t="shared" ca="1" si="35"/>
        <v>#N/A</v>
      </c>
    </row>
    <row r="86" spans="1:37" ht="25.5" customHeight="1" x14ac:dyDescent="0.25">
      <c r="A86" s="51">
        <f>'OSNOVNA PLAČA'!A80</f>
        <v>71</v>
      </c>
      <c r="B86" s="157" t="str">
        <f>IF(LEN('OSNOVNA PLAČA'!B80)&gt;0,'OSNOVNA PLAČA'!B80,"")</f>
        <v>A71</v>
      </c>
      <c r="C86" s="52">
        <f>IF(LEN(B86)&gt;0,'OSNOVNA PLAČA'!C80,"")</f>
        <v>0</v>
      </c>
      <c r="D86" s="54">
        <f>IF(LEN(B86)&gt;0,'OSNOVNA PLAČA'!D80,"")</f>
        <v>0</v>
      </c>
      <c r="E86" s="171">
        <f>IF(LEN(B86)&gt;0,SUM('OBRAČUNANA OSNOVNA PLAČA'!E80:G80),"")</f>
        <v>0</v>
      </c>
      <c r="F86" s="55"/>
      <c r="G86" s="55"/>
      <c r="H86" s="55"/>
      <c r="I86" s="55"/>
      <c r="J86" s="55"/>
      <c r="K86" s="172">
        <f t="shared" si="20"/>
        <v>0</v>
      </c>
      <c r="L86" s="120">
        <f t="shared" si="21"/>
        <v>0</v>
      </c>
      <c r="M86" s="120">
        <f t="shared" si="22"/>
        <v>0</v>
      </c>
      <c r="N86" s="120">
        <f t="shared" si="23"/>
        <v>0</v>
      </c>
      <c r="O86" s="120">
        <f t="shared" si="24"/>
        <v>0</v>
      </c>
      <c r="P86" s="173">
        <f t="shared" si="25"/>
        <v>0</v>
      </c>
      <c r="Q86" s="173">
        <f>IF(LEN(B86)&gt;0,2*'OSNOVNA PLAČA'!E80,"")</f>
        <v>0</v>
      </c>
      <c r="R86" s="174"/>
      <c r="AA86" s="155">
        <f>ROW()</f>
        <v>86</v>
      </c>
      <c r="AB86" s="91" t="e">
        <f t="shared" ca="1" si="26"/>
        <v>#N/A</v>
      </c>
      <c r="AC86" s="91" t="e">
        <f t="shared" ca="1" si="27"/>
        <v>#N/A</v>
      </c>
      <c r="AD86" s="92" t="e">
        <f t="shared" ca="1" si="28"/>
        <v>#N/A</v>
      </c>
      <c r="AE86" s="91" t="e">
        <f t="shared" ca="1" si="29"/>
        <v>#N/A</v>
      </c>
      <c r="AF86" s="92" t="e">
        <f t="shared" ca="1" si="30"/>
        <v>#N/A</v>
      </c>
      <c r="AG86" s="91" t="e">
        <f t="shared" ca="1" si="31"/>
        <v>#N/A</v>
      </c>
      <c r="AH86" s="91" t="e">
        <f t="shared" ca="1" si="32"/>
        <v>#N/A</v>
      </c>
      <c r="AI86" s="93" t="e">
        <f t="shared" ca="1" si="33"/>
        <v>#N/A</v>
      </c>
      <c r="AJ86" s="91" t="e">
        <f t="shared" ca="1" si="34"/>
        <v>#N/A</v>
      </c>
      <c r="AK86" s="91" t="e">
        <f t="shared" ca="1" si="35"/>
        <v>#N/A</v>
      </c>
    </row>
    <row r="87" spans="1:37" ht="25.5" customHeight="1" x14ac:dyDescent="0.25">
      <c r="A87" s="51">
        <f>'OSNOVNA PLAČA'!A81</f>
        <v>72</v>
      </c>
      <c r="B87" s="157" t="str">
        <f>IF(LEN('OSNOVNA PLAČA'!B81)&gt;0,'OSNOVNA PLAČA'!B81,"")</f>
        <v>A72</v>
      </c>
      <c r="C87" s="52">
        <f>IF(LEN(B87)&gt;0,'OSNOVNA PLAČA'!C81,"")</f>
        <v>0</v>
      </c>
      <c r="D87" s="54">
        <f>IF(LEN(B87)&gt;0,'OSNOVNA PLAČA'!D81,"")</f>
        <v>0</v>
      </c>
      <c r="E87" s="171">
        <f>IF(LEN(B87)&gt;0,SUM('OBRAČUNANA OSNOVNA PLAČA'!E81:G81),"")</f>
        <v>0</v>
      </c>
      <c r="F87" s="55"/>
      <c r="G87" s="55"/>
      <c r="H87" s="55"/>
      <c r="I87" s="55"/>
      <c r="J87" s="55"/>
      <c r="K87" s="172">
        <f t="shared" si="20"/>
        <v>0</v>
      </c>
      <c r="L87" s="120">
        <f t="shared" si="21"/>
        <v>0</v>
      </c>
      <c r="M87" s="120">
        <f t="shared" si="22"/>
        <v>0</v>
      </c>
      <c r="N87" s="120">
        <f t="shared" si="23"/>
        <v>0</v>
      </c>
      <c r="O87" s="120">
        <f t="shared" si="24"/>
        <v>0</v>
      </c>
      <c r="P87" s="173">
        <f t="shared" si="25"/>
        <v>0</v>
      </c>
      <c r="Q87" s="173">
        <f>IF(LEN(B87)&gt;0,2*'OSNOVNA PLAČA'!E81,"")</f>
        <v>0</v>
      </c>
      <c r="R87" s="174"/>
      <c r="AA87" s="155">
        <f>ROW()</f>
        <v>87</v>
      </c>
      <c r="AB87" s="91" t="e">
        <f t="shared" ca="1" si="26"/>
        <v>#N/A</v>
      </c>
      <c r="AC87" s="91" t="e">
        <f t="shared" ca="1" si="27"/>
        <v>#N/A</v>
      </c>
      <c r="AD87" s="92" t="e">
        <f t="shared" ca="1" si="28"/>
        <v>#N/A</v>
      </c>
      <c r="AE87" s="91" t="e">
        <f t="shared" ca="1" si="29"/>
        <v>#N/A</v>
      </c>
      <c r="AF87" s="92" t="e">
        <f t="shared" ca="1" si="30"/>
        <v>#N/A</v>
      </c>
      <c r="AG87" s="91" t="e">
        <f t="shared" ca="1" si="31"/>
        <v>#N/A</v>
      </c>
      <c r="AH87" s="91" t="e">
        <f t="shared" ca="1" si="32"/>
        <v>#N/A</v>
      </c>
      <c r="AI87" s="93" t="e">
        <f t="shared" ca="1" si="33"/>
        <v>#N/A</v>
      </c>
      <c r="AJ87" s="91" t="e">
        <f t="shared" ca="1" si="34"/>
        <v>#N/A</v>
      </c>
      <c r="AK87" s="91" t="e">
        <f t="shared" ca="1" si="35"/>
        <v>#N/A</v>
      </c>
    </row>
    <row r="88" spans="1:37" ht="25.5" customHeight="1" x14ac:dyDescent="0.25">
      <c r="A88" s="51">
        <f>'OSNOVNA PLAČA'!A82</f>
        <v>73</v>
      </c>
      <c r="B88" s="157" t="str">
        <f>IF(LEN('OSNOVNA PLAČA'!B82)&gt;0,'OSNOVNA PLAČA'!B82,"")</f>
        <v>A73</v>
      </c>
      <c r="C88" s="52">
        <f>IF(LEN(B88)&gt;0,'OSNOVNA PLAČA'!C82,"")</f>
        <v>0</v>
      </c>
      <c r="D88" s="54">
        <f>IF(LEN(B88)&gt;0,'OSNOVNA PLAČA'!D82,"")</f>
        <v>0</v>
      </c>
      <c r="E88" s="171">
        <f>IF(LEN(B88)&gt;0,SUM('OBRAČUNANA OSNOVNA PLAČA'!E82:G82),"")</f>
        <v>0</v>
      </c>
      <c r="F88" s="55"/>
      <c r="G88" s="55"/>
      <c r="H88" s="55"/>
      <c r="I88" s="55"/>
      <c r="J88" s="55"/>
      <c r="K88" s="172">
        <f t="shared" si="20"/>
        <v>0</v>
      </c>
      <c r="L88" s="120">
        <f t="shared" si="21"/>
        <v>0</v>
      </c>
      <c r="M88" s="120">
        <f t="shared" si="22"/>
        <v>0</v>
      </c>
      <c r="N88" s="120">
        <f t="shared" si="23"/>
        <v>0</v>
      </c>
      <c r="O88" s="120">
        <f t="shared" si="24"/>
        <v>0</v>
      </c>
      <c r="P88" s="173">
        <f t="shared" si="25"/>
        <v>0</v>
      </c>
      <c r="Q88" s="173">
        <f>IF(LEN(B88)&gt;0,2*'OSNOVNA PLAČA'!E82,"")</f>
        <v>0</v>
      </c>
      <c r="R88" s="174"/>
      <c r="AA88" s="155">
        <f>ROW()</f>
        <v>88</v>
      </c>
      <c r="AB88" s="91" t="e">
        <f t="shared" ca="1" si="26"/>
        <v>#N/A</v>
      </c>
      <c r="AC88" s="91" t="e">
        <f t="shared" ca="1" si="27"/>
        <v>#N/A</v>
      </c>
      <c r="AD88" s="92" t="e">
        <f t="shared" ca="1" si="28"/>
        <v>#N/A</v>
      </c>
      <c r="AE88" s="91" t="e">
        <f t="shared" ca="1" si="29"/>
        <v>#N/A</v>
      </c>
      <c r="AF88" s="92" t="e">
        <f t="shared" ca="1" si="30"/>
        <v>#N/A</v>
      </c>
      <c r="AG88" s="91" t="e">
        <f t="shared" ca="1" si="31"/>
        <v>#N/A</v>
      </c>
      <c r="AH88" s="91" t="e">
        <f t="shared" ca="1" si="32"/>
        <v>#N/A</v>
      </c>
      <c r="AI88" s="93" t="e">
        <f t="shared" ca="1" si="33"/>
        <v>#N/A</v>
      </c>
      <c r="AJ88" s="91" t="e">
        <f t="shared" ca="1" si="34"/>
        <v>#N/A</v>
      </c>
      <c r="AK88" s="91" t="e">
        <f t="shared" ca="1" si="35"/>
        <v>#N/A</v>
      </c>
    </row>
    <row r="89" spans="1:37" ht="25.5" customHeight="1" x14ac:dyDescent="0.25">
      <c r="A89" s="51">
        <f>'OSNOVNA PLAČA'!A83</f>
        <v>74</v>
      </c>
      <c r="B89" s="157" t="str">
        <f>IF(LEN('OSNOVNA PLAČA'!B83)&gt;0,'OSNOVNA PLAČA'!B83,"")</f>
        <v>A74</v>
      </c>
      <c r="C89" s="52">
        <f>IF(LEN(B89)&gt;0,'OSNOVNA PLAČA'!C83,"")</f>
        <v>0</v>
      </c>
      <c r="D89" s="54">
        <f>IF(LEN(B89)&gt;0,'OSNOVNA PLAČA'!D83,"")</f>
        <v>0</v>
      </c>
      <c r="E89" s="171">
        <f>IF(LEN(B89)&gt;0,SUM('OBRAČUNANA OSNOVNA PLAČA'!E83:G83),"")</f>
        <v>0</v>
      </c>
      <c r="F89" s="55"/>
      <c r="G89" s="55"/>
      <c r="H89" s="55"/>
      <c r="I89" s="55"/>
      <c r="J89" s="55"/>
      <c r="K89" s="172">
        <f t="shared" si="20"/>
        <v>0</v>
      </c>
      <c r="L89" s="120">
        <f t="shared" si="21"/>
        <v>0</v>
      </c>
      <c r="M89" s="120">
        <f t="shared" si="22"/>
        <v>0</v>
      </c>
      <c r="N89" s="120">
        <f t="shared" si="23"/>
        <v>0</v>
      </c>
      <c r="O89" s="120">
        <f t="shared" si="24"/>
        <v>0</v>
      </c>
      <c r="P89" s="173">
        <f t="shared" si="25"/>
        <v>0</v>
      </c>
      <c r="Q89" s="173">
        <f>IF(LEN(B89)&gt;0,2*'OSNOVNA PLAČA'!E83,"")</f>
        <v>0</v>
      </c>
      <c r="R89" s="174"/>
      <c r="AA89" s="155">
        <f>ROW()</f>
        <v>89</v>
      </c>
      <c r="AB89" s="91" t="e">
        <f t="shared" ca="1" si="26"/>
        <v>#N/A</v>
      </c>
      <c r="AC89" s="91" t="e">
        <f t="shared" ca="1" si="27"/>
        <v>#N/A</v>
      </c>
      <c r="AD89" s="92" t="e">
        <f t="shared" ca="1" si="28"/>
        <v>#N/A</v>
      </c>
      <c r="AE89" s="91" t="e">
        <f t="shared" ca="1" si="29"/>
        <v>#N/A</v>
      </c>
      <c r="AF89" s="92" t="e">
        <f t="shared" ca="1" si="30"/>
        <v>#N/A</v>
      </c>
      <c r="AG89" s="91" t="e">
        <f t="shared" ca="1" si="31"/>
        <v>#N/A</v>
      </c>
      <c r="AH89" s="91" t="e">
        <f t="shared" ca="1" si="32"/>
        <v>#N/A</v>
      </c>
      <c r="AI89" s="93" t="e">
        <f t="shared" ca="1" si="33"/>
        <v>#N/A</v>
      </c>
      <c r="AJ89" s="91" t="e">
        <f t="shared" ca="1" si="34"/>
        <v>#N/A</v>
      </c>
      <c r="AK89" s="91" t="e">
        <f t="shared" ca="1" si="35"/>
        <v>#N/A</v>
      </c>
    </row>
    <row r="90" spans="1:37" ht="25.5" customHeight="1" x14ac:dyDescent="0.25">
      <c r="A90" s="51">
        <f>'OSNOVNA PLAČA'!A84</f>
        <v>75</v>
      </c>
      <c r="B90" s="157" t="str">
        <f>IF(LEN('OSNOVNA PLAČA'!B84)&gt;0,'OSNOVNA PLAČA'!B84,"")</f>
        <v>A75</v>
      </c>
      <c r="C90" s="52">
        <f>IF(LEN(B90)&gt;0,'OSNOVNA PLAČA'!C84,"")</f>
        <v>0</v>
      </c>
      <c r="D90" s="54">
        <f>IF(LEN(B90)&gt;0,'OSNOVNA PLAČA'!D84,"")</f>
        <v>0</v>
      </c>
      <c r="E90" s="171">
        <f>IF(LEN(B90)&gt;0,SUM('OBRAČUNANA OSNOVNA PLAČA'!E84:G84),"")</f>
        <v>0</v>
      </c>
      <c r="F90" s="55"/>
      <c r="G90" s="55"/>
      <c r="H90" s="55"/>
      <c r="I90" s="55"/>
      <c r="J90" s="55"/>
      <c r="K90" s="172">
        <f t="shared" si="20"/>
        <v>0</v>
      </c>
      <c r="L90" s="120">
        <f t="shared" si="21"/>
        <v>0</v>
      </c>
      <c r="M90" s="120">
        <f t="shared" si="22"/>
        <v>0</v>
      </c>
      <c r="N90" s="120">
        <f t="shared" si="23"/>
        <v>0</v>
      </c>
      <c r="O90" s="120">
        <f t="shared" si="24"/>
        <v>0</v>
      </c>
      <c r="P90" s="173">
        <f t="shared" si="25"/>
        <v>0</v>
      </c>
      <c r="Q90" s="173">
        <f>IF(LEN(B90)&gt;0,2*'OSNOVNA PLAČA'!E84,"")</f>
        <v>0</v>
      </c>
      <c r="R90" s="174"/>
      <c r="AA90" s="155">
        <f>ROW()</f>
        <v>90</v>
      </c>
      <c r="AB90" s="91" t="e">
        <f t="shared" ca="1" si="26"/>
        <v>#N/A</v>
      </c>
      <c r="AC90" s="91" t="e">
        <f t="shared" ca="1" si="27"/>
        <v>#N/A</v>
      </c>
      <c r="AD90" s="92" t="e">
        <f t="shared" ca="1" si="28"/>
        <v>#N/A</v>
      </c>
      <c r="AE90" s="91" t="e">
        <f t="shared" ca="1" si="29"/>
        <v>#N/A</v>
      </c>
      <c r="AF90" s="92" t="e">
        <f t="shared" ca="1" si="30"/>
        <v>#N/A</v>
      </c>
      <c r="AG90" s="91" t="e">
        <f t="shared" ca="1" si="31"/>
        <v>#N/A</v>
      </c>
      <c r="AH90" s="91" t="e">
        <f t="shared" ca="1" si="32"/>
        <v>#N/A</v>
      </c>
      <c r="AI90" s="93" t="e">
        <f t="shared" ca="1" si="33"/>
        <v>#N/A</v>
      </c>
      <c r="AJ90" s="91" t="e">
        <f t="shared" ca="1" si="34"/>
        <v>#N/A</v>
      </c>
      <c r="AK90" s="91" t="e">
        <f t="shared" ca="1" si="35"/>
        <v>#N/A</v>
      </c>
    </row>
    <row r="91" spans="1:37" ht="25.5" customHeight="1" x14ac:dyDescent="0.25">
      <c r="A91" s="51">
        <f>'OSNOVNA PLAČA'!A85</f>
        <v>76</v>
      </c>
      <c r="B91" s="157" t="str">
        <f>IF(LEN('OSNOVNA PLAČA'!B85)&gt;0,'OSNOVNA PLAČA'!B85,"")</f>
        <v>A76</v>
      </c>
      <c r="C91" s="52">
        <f>IF(LEN(B91)&gt;0,'OSNOVNA PLAČA'!C85,"")</f>
        <v>0</v>
      </c>
      <c r="D91" s="54">
        <f>IF(LEN(B91)&gt;0,'OSNOVNA PLAČA'!D85,"")</f>
        <v>0</v>
      </c>
      <c r="E91" s="171">
        <f>IF(LEN(B91)&gt;0,SUM('OBRAČUNANA OSNOVNA PLAČA'!E85:G85),"")</f>
        <v>0</v>
      </c>
      <c r="F91" s="55"/>
      <c r="G91" s="55"/>
      <c r="H91" s="55"/>
      <c r="I91" s="55"/>
      <c r="J91" s="55"/>
      <c r="K91" s="172">
        <f t="shared" si="20"/>
        <v>0</v>
      </c>
      <c r="L91" s="120">
        <f t="shared" si="21"/>
        <v>0</v>
      </c>
      <c r="M91" s="120">
        <f t="shared" si="22"/>
        <v>0</v>
      </c>
      <c r="N91" s="120">
        <f t="shared" si="23"/>
        <v>0</v>
      </c>
      <c r="O91" s="120">
        <f t="shared" si="24"/>
        <v>0</v>
      </c>
      <c r="P91" s="173">
        <f t="shared" si="25"/>
        <v>0</v>
      </c>
      <c r="Q91" s="173">
        <f>IF(LEN(B91)&gt;0,2*'OSNOVNA PLAČA'!E85,"")</f>
        <v>0</v>
      </c>
      <c r="R91" s="174"/>
      <c r="AA91" s="155">
        <f>ROW()</f>
        <v>91</v>
      </c>
      <c r="AB91" s="91" t="e">
        <f t="shared" ca="1" si="26"/>
        <v>#N/A</v>
      </c>
      <c r="AC91" s="91" t="e">
        <f t="shared" ca="1" si="27"/>
        <v>#N/A</v>
      </c>
      <c r="AD91" s="92" t="e">
        <f t="shared" ca="1" si="28"/>
        <v>#N/A</v>
      </c>
      <c r="AE91" s="91" t="e">
        <f t="shared" ca="1" si="29"/>
        <v>#N/A</v>
      </c>
      <c r="AF91" s="92" t="e">
        <f t="shared" ca="1" si="30"/>
        <v>#N/A</v>
      </c>
      <c r="AG91" s="91" t="e">
        <f t="shared" ca="1" si="31"/>
        <v>#N/A</v>
      </c>
      <c r="AH91" s="91" t="e">
        <f t="shared" ca="1" si="32"/>
        <v>#N/A</v>
      </c>
      <c r="AI91" s="93" t="e">
        <f t="shared" ca="1" si="33"/>
        <v>#N/A</v>
      </c>
      <c r="AJ91" s="91" t="e">
        <f t="shared" ca="1" si="34"/>
        <v>#N/A</v>
      </c>
      <c r="AK91" s="91" t="e">
        <f t="shared" ca="1" si="35"/>
        <v>#N/A</v>
      </c>
    </row>
    <row r="92" spans="1:37" ht="25.5" customHeight="1" x14ac:dyDescent="0.25">
      <c r="A92" s="51">
        <f>'OSNOVNA PLAČA'!A86</f>
        <v>77</v>
      </c>
      <c r="B92" s="157" t="str">
        <f>IF(LEN('OSNOVNA PLAČA'!B86)&gt;0,'OSNOVNA PLAČA'!B86,"")</f>
        <v>A77</v>
      </c>
      <c r="C92" s="52">
        <f>IF(LEN(B92)&gt;0,'OSNOVNA PLAČA'!C86,"")</f>
        <v>0</v>
      </c>
      <c r="D92" s="54">
        <f>IF(LEN(B92)&gt;0,'OSNOVNA PLAČA'!D86,"")</f>
        <v>0</v>
      </c>
      <c r="E92" s="171">
        <f>IF(LEN(B92)&gt;0,SUM('OBRAČUNANA OSNOVNA PLAČA'!E86:G86),"")</f>
        <v>0</v>
      </c>
      <c r="F92" s="55"/>
      <c r="G92" s="55"/>
      <c r="H92" s="55"/>
      <c r="I92" s="55"/>
      <c r="J92" s="55"/>
      <c r="K92" s="172">
        <f t="shared" si="20"/>
        <v>0</v>
      </c>
      <c r="L92" s="120">
        <f t="shared" si="21"/>
        <v>0</v>
      </c>
      <c r="M92" s="120">
        <f t="shared" si="22"/>
        <v>0</v>
      </c>
      <c r="N92" s="120">
        <f t="shared" si="23"/>
        <v>0</v>
      </c>
      <c r="O92" s="120">
        <f t="shared" si="24"/>
        <v>0</v>
      </c>
      <c r="P92" s="173">
        <f t="shared" si="25"/>
        <v>0</v>
      </c>
      <c r="Q92" s="173">
        <f>IF(LEN(B92)&gt;0,2*'OSNOVNA PLAČA'!E86,"")</f>
        <v>0</v>
      </c>
      <c r="R92" s="174"/>
      <c r="AA92" s="155">
        <f>ROW()</f>
        <v>92</v>
      </c>
      <c r="AB92" s="91" t="e">
        <f t="shared" ca="1" si="26"/>
        <v>#N/A</v>
      </c>
      <c r="AC92" s="91" t="e">
        <f t="shared" ca="1" si="27"/>
        <v>#N/A</v>
      </c>
      <c r="AD92" s="92" t="e">
        <f t="shared" ca="1" si="28"/>
        <v>#N/A</v>
      </c>
      <c r="AE92" s="91" t="e">
        <f t="shared" ca="1" si="29"/>
        <v>#N/A</v>
      </c>
      <c r="AF92" s="92" t="e">
        <f t="shared" ca="1" si="30"/>
        <v>#N/A</v>
      </c>
      <c r="AG92" s="91" t="e">
        <f t="shared" ca="1" si="31"/>
        <v>#N/A</v>
      </c>
      <c r="AH92" s="91" t="e">
        <f t="shared" ca="1" si="32"/>
        <v>#N/A</v>
      </c>
      <c r="AI92" s="93" t="e">
        <f t="shared" ca="1" si="33"/>
        <v>#N/A</v>
      </c>
      <c r="AJ92" s="91" t="e">
        <f t="shared" ca="1" si="34"/>
        <v>#N/A</v>
      </c>
      <c r="AK92" s="91" t="e">
        <f t="shared" ca="1" si="35"/>
        <v>#N/A</v>
      </c>
    </row>
    <row r="93" spans="1:37" ht="25.5" customHeight="1" x14ac:dyDescent="0.25">
      <c r="A93" s="51">
        <f>'OSNOVNA PLAČA'!A87</f>
        <v>78</v>
      </c>
      <c r="B93" s="157" t="str">
        <f>IF(LEN('OSNOVNA PLAČA'!B87)&gt;0,'OSNOVNA PLAČA'!B87,"")</f>
        <v>A78</v>
      </c>
      <c r="C93" s="52">
        <f>IF(LEN(B93)&gt;0,'OSNOVNA PLAČA'!C87,"")</f>
        <v>0</v>
      </c>
      <c r="D93" s="54">
        <f>IF(LEN(B93)&gt;0,'OSNOVNA PLAČA'!D87,"")</f>
        <v>0</v>
      </c>
      <c r="E93" s="171">
        <f>IF(LEN(B93)&gt;0,SUM('OBRAČUNANA OSNOVNA PLAČA'!E87:G87),"")</f>
        <v>0</v>
      </c>
      <c r="F93" s="55"/>
      <c r="G93" s="55"/>
      <c r="H93" s="55"/>
      <c r="I93" s="55"/>
      <c r="J93" s="55"/>
      <c r="K93" s="172">
        <f t="shared" si="20"/>
        <v>0</v>
      </c>
      <c r="L93" s="120">
        <f t="shared" si="21"/>
        <v>0</v>
      </c>
      <c r="M93" s="120">
        <f t="shared" si="22"/>
        <v>0</v>
      </c>
      <c r="N93" s="120">
        <f t="shared" si="23"/>
        <v>0</v>
      </c>
      <c r="O93" s="120">
        <f t="shared" si="24"/>
        <v>0</v>
      </c>
      <c r="P93" s="173">
        <f t="shared" si="25"/>
        <v>0</v>
      </c>
      <c r="Q93" s="173">
        <f>IF(LEN(B93)&gt;0,2*'OSNOVNA PLAČA'!E87,"")</f>
        <v>0</v>
      </c>
      <c r="R93" s="174"/>
      <c r="AA93" s="155">
        <f>ROW()</f>
        <v>93</v>
      </c>
      <c r="AB93" s="91" t="e">
        <f t="shared" ca="1" si="26"/>
        <v>#N/A</v>
      </c>
      <c r="AC93" s="91" t="e">
        <f t="shared" ca="1" si="27"/>
        <v>#N/A</v>
      </c>
      <c r="AD93" s="92" t="e">
        <f t="shared" ca="1" si="28"/>
        <v>#N/A</v>
      </c>
      <c r="AE93" s="91" t="e">
        <f t="shared" ca="1" si="29"/>
        <v>#N/A</v>
      </c>
      <c r="AF93" s="92" t="e">
        <f t="shared" ca="1" si="30"/>
        <v>#N/A</v>
      </c>
      <c r="AG93" s="91" t="e">
        <f t="shared" ca="1" si="31"/>
        <v>#N/A</v>
      </c>
      <c r="AH93" s="91" t="e">
        <f t="shared" ca="1" si="32"/>
        <v>#N/A</v>
      </c>
      <c r="AI93" s="93" t="e">
        <f t="shared" ca="1" si="33"/>
        <v>#N/A</v>
      </c>
      <c r="AJ93" s="91" t="e">
        <f t="shared" ca="1" si="34"/>
        <v>#N/A</v>
      </c>
      <c r="AK93" s="91" t="e">
        <f t="shared" ca="1" si="35"/>
        <v>#N/A</v>
      </c>
    </row>
    <row r="94" spans="1:37" ht="25.5" customHeight="1" x14ac:dyDescent="0.25">
      <c r="A94" s="51">
        <f>'OSNOVNA PLAČA'!A88</f>
        <v>79</v>
      </c>
      <c r="B94" s="157" t="str">
        <f>IF(LEN('OSNOVNA PLAČA'!B88)&gt;0,'OSNOVNA PLAČA'!B88,"")</f>
        <v>A79</v>
      </c>
      <c r="C94" s="52">
        <f>IF(LEN(B94)&gt;0,'OSNOVNA PLAČA'!C88,"")</f>
        <v>0</v>
      </c>
      <c r="D94" s="54">
        <f>IF(LEN(B94)&gt;0,'OSNOVNA PLAČA'!D88,"")</f>
        <v>0</v>
      </c>
      <c r="E94" s="171">
        <f>IF(LEN(B94)&gt;0,SUM('OBRAČUNANA OSNOVNA PLAČA'!E88:G88),"")</f>
        <v>0</v>
      </c>
      <c r="F94" s="55"/>
      <c r="G94" s="55"/>
      <c r="H94" s="55"/>
      <c r="I94" s="55"/>
      <c r="J94" s="55"/>
      <c r="K94" s="172">
        <f t="shared" si="20"/>
        <v>0</v>
      </c>
      <c r="L94" s="120">
        <f t="shared" si="21"/>
        <v>0</v>
      </c>
      <c r="M94" s="120">
        <f t="shared" si="22"/>
        <v>0</v>
      </c>
      <c r="N94" s="120">
        <f t="shared" si="23"/>
        <v>0</v>
      </c>
      <c r="O94" s="120">
        <f t="shared" si="24"/>
        <v>0</v>
      </c>
      <c r="P94" s="173">
        <f t="shared" si="25"/>
        <v>0</v>
      </c>
      <c r="Q94" s="173">
        <f>IF(LEN(B94)&gt;0,2*'OSNOVNA PLAČA'!E88,"")</f>
        <v>0</v>
      </c>
      <c r="R94" s="174"/>
      <c r="AA94" s="155">
        <f>ROW()</f>
        <v>94</v>
      </c>
      <c r="AB94" s="91" t="e">
        <f t="shared" ca="1" si="26"/>
        <v>#N/A</v>
      </c>
      <c r="AC94" s="91" t="e">
        <f t="shared" ca="1" si="27"/>
        <v>#N/A</v>
      </c>
      <c r="AD94" s="92" t="e">
        <f t="shared" ca="1" si="28"/>
        <v>#N/A</v>
      </c>
      <c r="AE94" s="91" t="e">
        <f t="shared" ca="1" si="29"/>
        <v>#N/A</v>
      </c>
      <c r="AF94" s="92" t="e">
        <f t="shared" ca="1" si="30"/>
        <v>#N/A</v>
      </c>
      <c r="AG94" s="91" t="e">
        <f t="shared" ca="1" si="31"/>
        <v>#N/A</v>
      </c>
      <c r="AH94" s="91" t="e">
        <f t="shared" ca="1" si="32"/>
        <v>#N/A</v>
      </c>
      <c r="AI94" s="93" t="e">
        <f t="shared" ca="1" si="33"/>
        <v>#N/A</v>
      </c>
      <c r="AJ94" s="91" t="e">
        <f t="shared" ca="1" si="34"/>
        <v>#N/A</v>
      </c>
      <c r="AK94" s="91" t="e">
        <f t="shared" ca="1" si="35"/>
        <v>#N/A</v>
      </c>
    </row>
    <row r="95" spans="1:37" ht="25.5" customHeight="1" x14ac:dyDescent="0.25">
      <c r="A95" s="51">
        <f>'OSNOVNA PLAČA'!A89</f>
        <v>80</v>
      </c>
      <c r="B95" s="157" t="str">
        <f>IF(LEN('OSNOVNA PLAČA'!B89)&gt;0,'OSNOVNA PLAČA'!B89,"")</f>
        <v>A80</v>
      </c>
      <c r="C95" s="52">
        <f>IF(LEN(B95)&gt;0,'OSNOVNA PLAČA'!C89,"")</f>
        <v>0</v>
      </c>
      <c r="D95" s="54">
        <f>IF(LEN(B95)&gt;0,'OSNOVNA PLAČA'!D89,"")</f>
        <v>0</v>
      </c>
      <c r="E95" s="171">
        <f>IF(LEN(B95)&gt;0,SUM('OBRAČUNANA OSNOVNA PLAČA'!E89:G89),"")</f>
        <v>0</v>
      </c>
      <c r="F95" s="55"/>
      <c r="G95" s="55"/>
      <c r="H95" s="55"/>
      <c r="I95" s="55"/>
      <c r="J95" s="55"/>
      <c r="K95" s="172">
        <f t="shared" si="20"/>
        <v>0</v>
      </c>
      <c r="L95" s="120">
        <f t="shared" si="21"/>
        <v>0</v>
      </c>
      <c r="M95" s="120">
        <f t="shared" si="22"/>
        <v>0</v>
      </c>
      <c r="N95" s="120">
        <f t="shared" si="23"/>
        <v>0</v>
      </c>
      <c r="O95" s="120">
        <f t="shared" si="24"/>
        <v>0</v>
      </c>
      <c r="P95" s="173">
        <f t="shared" si="25"/>
        <v>0</v>
      </c>
      <c r="Q95" s="173">
        <f>IF(LEN(B95)&gt;0,2*'OSNOVNA PLAČA'!E89,"")</f>
        <v>0</v>
      </c>
      <c r="R95" s="174"/>
      <c r="AA95" s="155">
        <f>ROW()</f>
        <v>95</v>
      </c>
      <c r="AB95" s="91" t="e">
        <f t="shared" ca="1" si="26"/>
        <v>#N/A</v>
      </c>
      <c r="AC95" s="91" t="e">
        <f t="shared" ca="1" si="27"/>
        <v>#N/A</v>
      </c>
      <c r="AD95" s="92" t="e">
        <f t="shared" ca="1" si="28"/>
        <v>#N/A</v>
      </c>
      <c r="AE95" s="91" t="e">
        <f t="shared" ca="1" si="29"/>
        <v>#N/A</v>
      </c>
      <c r="AF95" s="92" t="e">
        <f t="shared" ca="1" si="30"/>
        <v>#N/A</v>
      </c>
      <c r="AG95" s="91" t="e">
        <f t="shared" ca="1" si="31"/>
        <v>#N/A</v>
      </c>
      <c r="AH95" s="91" t="e">
        <f t="shared" ca="1" si="32"/>
        <v>#N/A</v>
      </c>
      <c r="AI95" s="93" t="e">
        <f t="shared" ca="1" si="33"/>
        <v>#N/A</v>
      </c>
      <c r="AJ95" s="91" t="e">
        <f t="shared" ca="1" si="34"/>
        <v>#N/A</v>
      </c>
      <c r="AK95" s="91" t="e">
        <f t="shared" ca="1" si="35"/>
        <v>#N/A</v>
      </c>
    </row>
    <row r="96" spans="1:37" ht="25.5" customHeight="1" x14ac:dyDescent="0.25">
      <c r="A96" s="51">
        <f>'OSNOVNA PLAČA'!A90</f>
        <v>81</v>
      </c>
      <c r="B96" s="157" t="str">
        <f>IF(LEN('OSNOVNA PLAČA'!B90)&gt;0,'OSNOVNA PLAČA'!B90,"")</f>
        <v>A81</v>
      </c>
      <c r="C96" s="52">
        <f>IF(LEN(B96)&gt;0,'OSNOVNA PLAČA'!C90,"")</f>
        <v>0</v>
      </c>
      <c r="D96" s="54">
        <f>IF(LEN(B96)&gt;0,'OSNOVNA PLAČA'!D90,"")</f>
        <v>0</v>
      </c>
      <c r="E96" s="171">
        <f>IF(LEN(B96)&gt;0,SUM('OBRAČUNANA OSNOVNA PLAČA'!E90:G90),"")</f>
        <v>0</v>
      </c>
      <c r="F96" s="55"/>
      <c r="G96" s="55"/>
      <c r="H96" s="55"/>
      <c r="I96" s="55"/>
      <c r="J96" s="55"/>
      <c r="K96" s="172">
        <f t="shared" si="20"/>
        <v>0</v>
      </c>
      <c r="L96" s="120">
        <f t="shared" si="21"/>
        <v>0</v>
      </c>
      <c r="M96" s="120">
        <f t="shared" si="22"/>
        <v>0</v>
      </c>
      <c r="N96" s="120">
        <f t="shared" si="23"/>
        <v>0</v>
      </c>
      <c r="O96" s="120">
        <f t="shared" si="24"/>
        <v>0</v>
      </c>
      <c r="P96" s="173">
        <f t="shared" si="25"/>
        <v>0</v>
      </c>
      <c r="Q96" s="173">
        <f>IF(LEN(B96)&gt;0,2*'OSNOVNA PLAČA'!E90,"")</f>
        <v>0</v>
      </c>
      <c r="R96" s="174"/>
      <c r="AA96" s="155">
        <f>ROW()</f>
        <v>96</v>
      </c>
      <c r="AB96" s="91" t="e">
        <f t="shared" ca="1" si="26"/>
        <v>#N/A</v>
      </c>
      <c r="AC96" s="91" t="e">
        <f t="shared" ca="1" si="27"/>
        <v>#N/A</v>
      </c>
      <c r="AD96" s="92" t="e">
        <f t="shared" ca="1" si="28"/>
        <v>#N/A</v>
      </c>
      <c r="AE96" s="91" t="e">
        <f t="shared" ca="1" si="29"/>
        <v>#N/A</v>
      </c>
      <c r="AF96" s="92" t="e">
        <f t="shared" ca="1" si="30"/>
        <v>#N/A</v>
      </c>
      <c r="AG96" s="91" t="e">
        <f t="shared" ca="1" si="31"/>
        <v>#N/A</v>
      </c>
      <c r="AH96" s="91" t="e">
        <f t="shared" ca="1" si="32"/>
        <v>#N/A</v>
      </c>
      <c r="AI96" s="93" t="e">
        <f t="shared" ca="1" si="33"/>
        <v>#N/A</v>
      </c>
      <c r="AJ96" s="91" t="e">
        <f t="shared" ca="1" si="34"/>
        <v>#N/A</v>
      </c>
      <c r="AK96" s="91" t="e">
        <f t="shared" ca="1" si="35"/>
        <v>#N/A</v>
      </c>
    </row>
    <row r="97" spans="1:37" ht="25.5" customHeight="1" x14ac:dyDescent="0.25">
      <c r="A97" s="51">
        <f>'OSNOVNA PLAČA'!A91</f>
        <v>82</v>
      </c>
      <c r="B97" s="157" t="str">
        <f>IF(LEN('OSNOVNA PLAČA'!B91)&gt;0,'OSNOVNA PLAČA'!B91,"")</f>
        <v>A82</v>
      </c>
      <c r="C97" s="52">
        <f>IF(LEN(B97)&gt;0,'OSNOVNA PLAČA'!C91,"")</f>
        <v>0</v>
      </c>
      <c r="D97" s="54">
        <f>IF(LEN(B97)&gt;0,'OSNOVNA PLAČA'!D91,"")</f>
        <v>0</v>
      </c>
      <c r="E97" s="171">
        <f>IF(LEN(B97)&gt;0,SUM('OBRAČUNANA OSNOVNA PLAČA'!E91:G91),"")</f>
        <v>0</v>
      </c>
      <c r="F97" s="55"/>
      <c r="G97" s="55"/>
      <c r="H97" s="55"/>
      <c r="I97" s="55"/>
      <c r="J97" s="55"/>
      <c r="K97" s="172">
        <f t="shared" si="20"/>
        <v>0</v>
      </c>
      <c r="L97" s="120">
        <f t="shared" si="21"/>
        <v>0</v>
      </c>
      <c r="M97" s="120">
        <f t="shared" si="22"/>
        <v>0</v>
      </c>
      <c r="N97" s="120">
        <f t="shared" si="23"/>
        <v>0</v>
      </c>
      <c r="O97" s="120">
        <f t="shared" si="24"/>
        <v>0</v>
      </c>
      <c r="P97" s="173">
        <f t="shared" si="25"/>
        <v>0</v>
      </c>
      <c r="Q97" s="173">
        <f>IF(LEN(B97)&gt;0,2*'OSNOVNA PLAČA'!E91,"")</f>
        <v>0</v>
      </c>
      <c r="R97" s="174"/>
      <c r="AA97" s="155">
        <f>ROW()</f>
        <v>97</v>
      </c>
      <c r="AB97" s="91" t="e">
        <f t="shared" ca="1" si="26"/>
        <v>#N/A</v>
      </c>
      <c r="AC97" s="91" t="e">
        <f t="shared" ca="1" si="27"/>
        <v>#N/A</v>
      </c>
      <c r="AD97" s="92" t="e">
        <f t="shared" ca="1" si="28"/>
        <v>#N/A</v>
      </c>
      <c r="AE97" s="91" t="e">
        <f t="shared" ca="1" si="29"/>
        <v>#N/A</v>
      </c>
      <c r="AF97" s="92" t="e">
        <f t="shared" ca="1" si="30"/>
        <v>#N/A</v>
      </c>
      <c r="AG97" s="91" t="e">
        <f t="shared" ca="1" si="31"/>
        <v>#N/A</v>
      </c>
      <c r="AH97" s="91" t="e">
        <f t="shared" ca="1" si="32"/>
        <v>#N/A</v>
      </c>
      <c r="AI97" s="93" t="e">
        <f t="shared" ca="1" si="33"/>
        <v>#N/A</v>
      </c>
      <c r="AJ97" s="91" t="e">
        <f t="shared" ca="1" si="34"/>
        <v>#N/A</v>
      </c>
      <c r="AK97" s="91" t="e">
        <f t="shared" ca="1" si="35"/>
        <v>#N/A</v>
      </c>
    </row>
    <row r="98" spans="1:37" ht="25.5" customHeight="1" x14ac:dyDescent="0.25">
      <c r="A98" s="51">
        <f>'OSNOVNA PLAČA'!A92</f>
        <v>83</v>
      </c>
      <c r="B98" s="157" t="str">
        <f>IF(LEN('OSNOVNA PLAČA'!B92)&gt;0,'OSNOVNA PLAČA'!B92,"")</f>
        <v>A83</v>
      </c>
      <c r="C98" s="52">
        <f>IF(LEN(B98)&gt;0,'OSNOVNA PLAČA'!C92,"")</f>
        <v>0</v>
      </c>
      <c r="D98" s="54">
        <f>IF(LEN(B98)&gt;0,'OSNOVNA PLAČA'!D92,"")</f>
        <v>0</v>
      </c>
      <c r="E98" s="171">
        <f>IF(LEN(B98)&gt;0,SUM('OBRAČUNANA OSNOVNA PLAČA'!E92:G92),"")</f>
        <v>0</v>
      </c>
      <c r="F98" s="55"/>
      <c r="G98" s="55"/>
      <c r="H98" s="55"/>
      <c r="I98" s="55"/>
      <c r="J98" s="55"/>
      <c r="K98" s="172">
        <f t="shared" si="20"/>
        <v>0</v>
      </c>
      <c r="L98" s="120">
        <f t="shared" si="21"/>
        <v>0</v>
      </c>
      <c r="M98" s="120">
        <f t="shared" si="22"/>
        <v>0</v>
      </c>
      <c r="N98" s="120">
        <f t="shared" si="23"/>
        <v>0</v>
      </c>
      <c r="O98" s="120">
        <f t="shared" si="24"/>
        <v>0</v>
      </c>
      <c r="P98" s="173">
        <f t="shared" si="25"/>
        <v>0</v>
      </c>
      <c r="Q98" s="173">
        <f>IF(LEN(B98)&gt;0,2*'OSNOVNA PLAČA'!E92,"")</f>
        <v>0</v>
      </c>
      <c r="R98" s="174"/>
      <c r="AA98" s="155">
        <f>ROW()</f>
        <v>98</v>
      </c>
      <c r="AB98" s="91" t="e">
        <f t="shared" ca="1" si="26"/>
        <v>#N/A</v>
      </c>
      <c r="AC98" s="91" t="e">
        <f t="shared" ca="1" si="27"/>
        <v>#N/A</v>
      </c>
      <c r="AD98" s="92" t="e">
        <f t="shared" ca="1" si="28"/>
        <v>#N/A</v>
      </c>
      <c r="AE98" s="91" t="e">
        <f t="shared" ca="1" si="29"/>
        <v>#N/A</v>
      </c>
      <c r="AF98" s="92" t="e">
        <f t="shared" ca="1" si="30"/>
        <v>#N/A</v>
      </c>
      <c r="AG98" s="91" t="e">
        <f t="shared" ca="1" si="31"/>
        <v>#N/A</v>
      </c>
      <c r="AH98" s="91" t="e">
        <f t="shared" ca="1" si="32"/>
        <v>#N/A</v>
      </c>
      <c r="AI98" s="93" t="e">
        <f t="shared" ca="1" si="33"/>
        <v>#N/A</v>
      </c>
      <c r="AJ98" s="91" t="e">
        <f t="shared" ca="1" si="34"/>
        <v>#N/A</v>
      </c>
      <c r="AK98" s="91" t="e">
        <f t="shared" ca="1" si="35"/>
        <v>#N/A</v>
      </c>
    </row>
    <row r="99" spans="1:37" ht="25.5" customHeight="1" x14ac:dyDescent="0.25">
      <c r="A99" s="51">
        <f>'OSNOVNA PLAČA'!A93</f>
        <v>84</v>
      </c>
      <c r="B99" s="157" t="str">
        <f>IF(LEN('OSNOVNA PLAČA'!B93)&gt;0,'OSNOVNA PLAČA'!B93,"")</f>
        <v>A84</v>
      </c>
      <c r="C99" s="52">
        <f>IF(LEN(B99)&gt;0,'OSNOVNA PLAČA'!C93,"")</f>
        <v>0</v>
      </c>
      <c r="D99" s="54">
        <f>IF(LEN(B99)&gt;0,'OSNOVNA PLAČA'!D93,"")</f>
        <v>0</v>
      </c>
      <c r="E99" s="171">
        <f>IF(LEN(B99)&gt;0,SUM('OBRAČUNANA OSNOVNA PLAČA'!E93:G93),"")</f>
        <v>0</v>
      </c>
      <c r="F99" s="55"/>
      <c r="G99" s="55"/>
      <c r="H99" s="55"/>
      <c r="I99" s="55"/>
      <c r="J99" s="55"/>
      <c r="K99" s="172">
        <f t="shared" si="20"/>
        <v>0</v>
      </c>
      <c r="L99" s="120">
        <f t="shared" si="21"/>
        <v>0</v>
      </c>
      <c r="M99" s="120">
        <f t="shared" si="22"/>
        <v>0</v>
      </c>
      <c r="N99" s="120">
        <f t="shared" si="23"/>
        <v>0</v>
      </c>
      <c r="O99" s="120">
        <f t="shared" si="24"/>
        <v>0</v>
      </c>
      <c r="P99" s="173">
        <f t="shared" si="25"/>
        <v>0</v>
      </c>
      <c r="Q99" s="173">
        <f>IF(LEN(B99)&gt;0,2*'OSNOVNA PLAČA'!E93,"")</f>
        <v>0</v>
      </c>
      <c r="R99" s="174"/>
      <c r="AA99" s="155">
        <f>ROW()</f>
        <v>99</v>
      </c>
      <c r="AB99" s="91" t="e">
        <f t="shared" ca="1" si="26"/>
        <v>#N/A</v>
      </c>
      <c r="AC99" s="91" t="e">
        <f t="shared" ca="1" si="27"/>
        <v>#N/A</v>
      </c>
      <c r="AD99" s="92" t="e">
        <f t="shared" ca="1" si="28"/>
        <v>#N/A</v>
      </c>
      <c r="AE99" s="91" t="e">
        <f t="shared" ca="1" si="29"/>
        <v>#N/A</v>
      </c>
      <c r="AF99" s="92" t="e">
        <f t="shared" ca="1" si="30"/>
        <v>#N/A</v>
      </c>
      <c r="AG99" s="91" t="e">
        <f t="shared" ca="1" si="31"/>
        <v>#N/A</v>
      </c>
      <c r="AH99" s="91" t="e">
        <f t="shared" ca="1" si="32"/>
        <v>#N/A</v>
      </c>
      <c r="AI99" s="93" t="e">
        <f t="shared" ca="1" si="33"/>
        <v>#N/A</v>
      </c>
      <c r="AJ99" s="91" t="e">
        <f t="shared" ca="1" si="34"/>
        <v>#N/A</v>
      </c>
      <c r="AK99" s="91" t="e">
        <f t="shared" ca="1" si="35"/>
        <v>#N/A</v>
      </c>
    </row>
    <row r="100" spans="1:37" ht="25.5" customHeight="1" x14ac:dyDescent="0.25">
      <c r="A100" s="51">
        <f>'OSNOVNA PLAČA'!A94</f>
        <v>85</v>
      </c>
      <c r="B100" s="157" t="str">
        <f>IF(LEN('OSNOVNA PLAČA'!B94)&gt;0,'OSNOVNA PLAČA'!B94,"")</f>
        <v>A85</v>
      </c>
      <c r="C100" s="52">
        <f>IF(LEN(B100)&gt;0,'OSNOVNA PLAČA'!C94,"")</f>
        <v>0</v>
      </c>
      <c r="D100" s="54">
        <f>IF(LEN(B100)&gt;0,'OSNOVNA PLAČA'!D94,"")</f>
        <v>0</v>
      </c>
      <c r="E100" s="171">
        <f>IF(LEN(B100)&gt;0,SUM('OBRAČUNANA OSNOVNA PLAČA'!E94:G94),"")</f>
        <v>0</v>
      </c>
      <c r="F100" s="55"/>
      <c r="G100" s="55"/>
      <c r="H100" s="55"/>
      <c r="I100" s="55"/>
      <c r="J100" s="55"/>
      <c r="K100" s="172">
        <f t="shared" si="20"/>
        <v>0</v>
      </c>
      <c r="L100" s="120">
        <f t="shared" si="21"/>
        <v>0</v>
      </c>
      <c r="M100" s="120">
        <f t="shared" si="22"/>
        <v>0</v>
      </c>
      <c r="N100" s="120">
        <f t="shared" si="23"/>
        <v>0</v>
      </c>
      <c r="O100" s="120">
        <f t="shared" si="24"/>
        <v>0</v>
      </c>
      <c r="P100" s="173">
        <f t="shared" si="25"/>
        <v>0</v>
      </c>
      <c r="Q100" s="173">
        <f>IF(LEN(B100)&gt;0,2*'OSNOVNA PLAČA'!E94,"")</f>
        <v>0</v>
      </c>
      <c r="R100" s="174"/>
      <c r="AA100" s="155">
        <f>ROW()</f>
        <v>100</v>
      </c>
      <c r="AB100" s="91" t="e">
        <f t="shared" ca="1" si="26"/>
        <v>#N/A</v>
      </c>
      <c r="AC100" s="91" t="e">
        <f t="shared" ca="1" si="27"/>
        <v>#N/A</v>
      </c>
      <c r="AD100" s="92" t="e">
        <f t="shared" ca="1" si="28"/>
        <v>#N/A</v>
      </c>
      <c r="AE100" s="91" t="e">
        <f t="shared" ca="1" si="29"/>
        <v>#N/A</v>
      </c>
      <c r="AF100" s="92" t="e">
        <f t="shared" ca="1" si="30"/>
        <v>#N/A</v>
      </c>
      <c r="AG100" s="91" t="e">
        <f t="shared" ca="1" si="31"/>
        <v>#N/A</v>
      </c>
      <c r="AH100" s="91" t="e">
        <f t="shared" ca="1" si="32"/>
        <v>#N/A</v>
      </c>
      <c r="AI100" s="93" t="e">
        <f t="shared" ca="1" si="33"/>
        <v>#N/A</v>
      </c>
      <c r="AJ100" s="91" t="e">
        <f t="shared" ca="1" si="34"/>
        <v>#N/A</v>
      </c>
      <c r="AK100" s="91" t="e">
        <f t="shared" ca="1" si="35"/>
        <v>#N/A</v>
      </c>
    </row>
    <row r="101" spans="1:37" ht="25.5" customHeight="1" x14ac:dyDescent="0.25">
      <c r="A101" s="51">
        <f>'OSNOVNA PLAČA'!A95</f>
        <v>86</v>
      </c>
      <c r="B101" s="157" t="str">
        <f>IF(LEN('OSNOVNA PLAČA'!B95)&gt;0,'OSNOVNA PLAČA'!B95,"")</f>
        <v>A86</v>
      </c>
      <c r="C101" s="52">
        <f>IF(LEN(B101)&gt;0,'OSNOVNA PLAČA'!C95,"")</f>
        <v>0</v>
      </c>
      <c r="D101" s="54">
        <f>IF(LEN(B101)&gt;0,'OSNOVNA PLAČA'!D95,"")</f>
        <v>0</v>
      </c>
      <c r="E101" s="171">
        <f>IF(LEN(B101)&gt;0,SUM('OBRAČUNANA OSNOVNA PLAČA'!E95:G95),"")</f>
        <v>0</v>
      </c>
      <c r="F101" s="55"/>
      <c r="G101" s="55"/>
      <c r="H101" s="55"/>
      <c r="I101" s="55"/>
      <c r="J101" s="55"/>
      <c r="K101" s="172">
        <f t="shared" si="20"/>
        <v>0</v>
      </c>
      <c r="L101" s="120">
        <f t="shared" si="21"/>
        <v>0</v>
      </c>
      <c r="M101" s="120">
        <f t="shared" si="22"/>
        <v>0</v>
      </c>
      <c r="N101" s="120">
        <f t="shared" si="23"/>
        <v>0</v>
      </c>
      <c r="O101" s="120">
        <f t="shared" si="24"/>
        <v>0</v>
      </c>
      <c r="P101" s="173">
        <f t="shared" si="25"/>
        <v>0</v>
      </c>
      <c r="Q101" s="173">
        <f>IF(LEN(B101)&gt;0,2*'OSNOVNA PLAČA'!E95,"")</f>
        <v>0</v>
      </c>
      <c r="R101" s="174"/>
      <c r="AA101" s="155">
        <f>ROW()</f>
        <v>101</v>
      </c>
      <c r="AB101" s="91" t="e">
        <f t="shared" ca="1" si="26"/>
        <v>#N/A</v>
      </c>
      <c r="AC101" s="91" t="e">
        <f t="shared" ca="1" si="27"/>
        <v>#N/A</v>
      </c>
      <c r="AD101" s="92" t="e">
        <f t="shared" ca="1" si="28"/>
        <v>#N/A</v>
      </c>
      <c r="AE101" s="91" t="e">
        <f t="shared" ca="1" si="29"/>
        <v>#N/A</v>
      </c>
      <c r="AF101" s="92" t="e">
        <f t="shared" ca="1" si="30"/>
        <v>#N/A</v>
      </c>
      <c r="AG101" s="91" t="e">
        <f t="shared" ca="1" si="31"/>
        <v>#N/A</v>
      </c>
      <c r="AH101" s="91" t="e">
        <f t="shared" ca="1" si="32"/>
        <v>#N/A</v>
      </c>
      <c r="AI101" s="93" t="e">
        <f t="shared" ca="1" si="33"/>
        <v>#N/A</v>
      </c>
      <c r="AJ101" s="91" t="e">
        <f t="shared" ca="1" si="34"/>
        <v>#N/A</v>
      </c>
      <c r="AK101" s="91" t="e">
        <f t="shared" ca="1" si="35"/>
        <v>#N/A</v>
      </c>
    </row>
    <row r="102" spans="1:37" ht="25.5" customHeight="1" x14ac:dyDescent="0.25">
      <c r="A102" s="51">
        <f>'OSNOVNA PLAČA'!A96</f>
        <v>87</v>
      </c>
      <c r="B102" s="157" t="str">
        <f>IF(LEN('OSNOVNA PLAČA'!B96)&gt;0,'OSNOVNA PLAČA'!B96,"")</f>
        <v>A87</v>
      </c>
      <c r="C102" s="52">
        <f>IF(LEN(B102)&gt;0,'OSNOVNA PLAČA'!C96,"")</f>
        <v>0</v>
      </c>
      <c r="D102" s="54">
        <f>IF(LEN(B102)&gt;0,'OSNOVNA PLAČA'!D96,"")</f>
        <v>0</v>
      </c>
      <c r="E102" s="171">
        <f>IF(LEN(B102)&gt;0,SUM('OBRAČUNANA OSNOVNA PLAČA'!E96:G96),"")</f>
        <v>0</v>
      </c>
      <c r="F102" s="55"/>
      <c r="G102" s="55"/>
      <c r="H102" s="55"/>
      <c r="I102" s="55"/>
      <c r="J102" s="55"/>
      <c r="K102" s="172">
        <f t="shared" si="20"/>
        <v>0</v>
      </c>
      <c r="L102" s="120">
        <f t="shared" si="21"/>
        <v>0</v>
      </c>
      <c r="M102" s="120">
        <f t="shared" si="22"/>
        <v>0</v>
      </c>
      <c r="N102" s="120">
        <f t="shared" si="23"/>
        <v>0</v>
      </c>
      <c r="O102" s="120">
        <f t="shared" si="24"/>
        <v>0</v>
      </c>
      <c r="P102" s="173">
        <f t="shared" si="25"/>
        <v>0</v>
      </c>
      <c r="Q102" s="173">
        <f>IF(LEN(B102)&gt;0,2*'OSNOVNA PLAČA'!E96,"")</f>
        <v>0</v>
      </c>
      <c r="R102" s="174"/>
      <c r="AA102" s="155">
        <f>ROW()</f>
        <v>102</v>
      </c>
      <c r="AB102" s="91" t="e">
        <f t="shared" ca="1" si="26"/>
        <v>#N/A</v>
      </c>
      <c r="AC102" s="91" t="e">
        <f t="shared" ca="1" si="27"/>
        <v>#N/A</v>
      </c>
      <c r="AD102" s="92" t="e">
        <f t="shared" ca="1" si="28"/>
        <v>#N/A</v>
      </c>
      <c r="AE102" s="91" t="e">
        <f t="shared" ca="1" si="29"/>
        <v>#N/A</v>
      </c>
      <c r="AF102" s="92" t="e">
        <f t="shared" ca="1" si="30"/>
        <v>#N/A</v>
      </c>
      <c r="AG102" s="91" t="e">
        <f t="shared" ca="1" si="31"/>
        <v>#N/A</v>
      </c>
      <c r="AH102" s="91" t="e">
        <f t="shared" ca="1" si="32"/>
        <v>#N/A</v>
      </c>
      <c r="AI102" s="93" t="e">
        <f t="shared" ca="1" si="33"/>
        <v>#N/A</v>
      </c>
      <c r="AJ102" s="91" t="e">
        <f t="shared" ca="1" si="34"/>
        <v>#N/A</v>
      </c>
      <c r="AK102" s="91" t="e">
        <f t="shared" ca="1" si="35"/>
        <v>#N/A</v>
      </c>
    </row>
    <row r="103" spans="1:37" ht="25.5" customHeight="1" x14ac:dyDescent="0.25">
      <c r="A103" s="51">
        <f>'OSNOVNA PLAČA'!A97</f>
        <v>88</v>
      </c>
      <c r="B103" s="157" t="str">
        <f>IF(LEN('OSNOVNA PLAČA'!B97)&gt;0,'OSNOVNA PLAČA'!B97,"")</f>
        <v>A88</v>
      </c>
      <c r="C103" s="52">
        <f>IF(LEN(B103)&gt;0,'OSNOVNA PLAČA'!C97,"")</f>
        <v>0</v>
      </c>
      <c r="D103" s="54">
        <f>IF(LEN(B103)&gt;0,'OSNOVNA PLAČA'!D97,"")</f>
        <v>0</v>
      </c>
      <c r="E103" s="171">
        <f>IF(LEN(B103)&gt;0,SUM('OBRAČUNANA OSNOVNA PLAČA'!E97:G97),"")</f>
        <v>0</v>
      </c>
      <c r="F103" s="55"/>
      <c r="G103" s="55"/>
      <c r="H103" s="55"/>
      <c r="I103" s="55"/>
      <c r="J103" s="55"/>
      <c r="K103" s="172">
        <f t="shared" si="20"/>
        <v>0</v>
      </c>
      <c r="L103" s="120">
        <f t="shared" si="21"/>
        <v>0</v>
      </c>
      <c r="M103" s="120">
        <f t="shared" si="22"/>
        <v>0</v>
      </c>
      <c r="N103" s="120">
        <f t="shared" si="23"/>
        <v>0</v>
      </c>
      <c r="O103" s="120">
        <f t="shared" si="24"/>
        <v>0</v>
      </c>
      <c r="P103" s="173">
        <f t="shared" si="25"/>
        <v>0</v>
      </c>
      <c r="Q103" s="173">
        <f>IF(LEN(B103)&gt;0,2*'OSNOVNA PLAČA'!E97,"")</f>
        <v>0</v>
      </c>
      <c r="R103" s="174"/>
      <c r="AA103" s="155">
        <f>ROW()</f>
        <v>103</v>
      </c>
      <c r="AB103" s="91" t="e">
        <f t="shared" ca="1" si="26"/>
        <v>#N/A</v>
      </c>
      <c r="AC103" s="91" t="e">
        <f t="shared" ca="1" si="27"/>
        <v>#N/A</v>
      </c>
      <c r="AD103" s="92" t="e">
        <f t="shared" ca="1" si="28"/>
        <v>#N/A</v>
      </c>
      <c r="AE103" s="91" t="e">
        <f t="shared" ca="1" si="29"/>
        <v>#N/A</v>
      </c>
      <c r="AF103" s="92" t="e">
        <f t="shared" ca="1" si="30"/>
        <v>#N/A</v>
      </c>
      <c r="AG103" s="91" t="e">
        <f t="shared" ca="1" si="31"/>
        <v>#N/A</v>
      </c>
      <c r="AH103" s="91" t="e">
        <f t="shared" ca="1" si="32"/>
        <v>#N/A</v>
      </c>
      <c r="AI103" s="93" t="e">
        <f t="shared" ca="1" si="33"/>
        <v>#N/A</v>
      </c>
      <c r="AJ103" s="91" t="e">
        <f t="shared" ca="1" si="34"/>
        <v>#N/A</v>
      </c>
      <c r="AK103" s="91" t="e">
        <f t="shared" ca="1" si="35"/>
        <v>#N/A</v>
      </c>
    </row>
    <row r="104" spans="1:37" ht="25.5" customHeight="1" x14ac:dyDescent="0.25">
      <c r="A104" s="51">
        <f>'OSNOVNA PLAČA'!A98</f>
        <v>89</v>
      </c>
      <c r="B104" s="157" t="str">
        <f>IF(LEN('OSNOVNA PLAČA'!B98)&gt;0,'OSNOVNA PLAČA'!B98,"")</f>
        <v>A89</v>
      </c>
      <c r="C104" s="52">
        <f>IF(LEN(B104)&gt;0,'OSNOVNA PLAČA'!C98,"")</f>
        <v>0</v>
      </c>
      <c r="D104" s="54">
        <f>IF(LEN(B104)&gt;0,'OSNOVNA PLAČA'!D98,"")</f>
        <v>0</v>
      </c>
      <c r="E104" s="171">
        <f>IF(LEN(B104)&gt;0,SUM('OBRAČUNANA OSNOVNA PLAČA'!E98:G98),"")</f>
        <v>0</v>
      </c>
      <c r="F104" s="55"/>
      <c r="G104" s="55"/>
      <c r="H104" s="55"/>
      <c r="I104" s="55"/>
      <c r="J104" s="55"/>
      <c r="K104" s="172">
        <f t="shared" si="20"/>
        <v>0</v>
      </c>
      <c r="L104" s="120">
        <f t="shared" si="21"/>
        <v>0</v>
      </c>
      <c r="M104" s="120">
        <f t="shared" si="22"/>
        <v>0</v>
      </c>
      <c r="N104" s="120">
        <f t="shared" si="23"/>
        <v>0</v>
      </c>
      <c r="O104" s="120">
        <f t="shared" si="24"/>
        <v>0</v>
      </c>
      <c r="P104" s="173">
        <f t="shared" si="25"/>
        <v>0</v>
      </c>
      <c r="Q104" s="173">
        <f>IF(LEN(B104)&gt;0,2*'OSNOVNA PLAČA'!E98,"")</f>
        <v>0</v>
      </c>
      <c r="R104" s="174"/>
      <c r="AA104" s="155">
        <f>ROW()</f>
        <v>104</v>
      </c>
      <c r="AB104" s="91" t="e">
        <f t="shared" ca="1" si="26"/>
        <v>#N/A</v>
      </c>
      <c r="AC104" s="91" t="e">
        <f t="shared" ca="1" si="27"/>
        <v>#N/A</v>
      </c>
      <c r="AD104" s="92" t="e">
        <f t="shared" ca="1" si="28"/>
        <v>#N/A</v>
      </c>
      <c r="AE104" s="91" t="e">
        <f t="shared" ca="1" si="29"/>
        <v>#N/A</v>
      </c>
      <c r="AF104" s="92" t="e">
        <f t="shared" ca="1" si="30"/>
        <v>#N/A</v>
      </c>
      <c r="AG104" s="91" t="e">
        <f t="shared" ca="1" si="31"/>
        <v>#N/A</v>
      </c>
      <c r="AH104" s="91" t="e">
        <f t="shared" ca="1" si="32"/>
        <v>#N/A</v>
      </c>
      <c r="AI104" s="93" t="e">
        <f t="shared" ca="1" si="33"/>
        <v>#N/A</v>
      </c>
      <c r="AJ104" s="91" t="e">
        <f t="shared" ca="1" si="34"/>
        <v>#N/A</v>
      </c>
      <c r="AK104" s="91" t="e">
        <f t="shared" ca="1" si="35"/>
        <v>#N/A</v>
      </c>
    </row>
    <row r="105" spans="1:37" ht="25.5" customHeight="1" x14ac:dyDescent="0.25">
      <c r="A105" s="51">
        <f>'OSNOVNA PLAČA'!A99</f>
        <v>90</v>
      </c>
      <c r="B105" s="157" t="str">
        <f>IF(LEN('OSNOVNA PLAČA'!B99)&gt;0,'OSNOVNA PLAČA'!B99,"")</f>
        <v>A90</v>
      </c>
      <c r="C105" s="52">
        <f>IF(LEN(B105)&gt;0,'OSNOVNA PLAČA'!C99,"")</f>
        <v>0</v>
      </c>
      <c r="D105" s="54">
        <f>IF(LEN(B105)&gt;0,'OSNOVNA PLAČA'!D99,"")</f>
        <v>0</v>
      </c>
      <c r="E105" s="171">
        <f>IF(LEN(B105)&gt;0,SUM('OBRAČUNANA OSNOVNA PLAČA'!E99:G99),"")</f>
        <v>0</v>
      </c>
      <c r="F105" s="55"/>
      <c r="G105" s="55"/>
      <c r="H105" s="55"/>
      <c r="I105" s="55"/>
      <c r="J105" s="55"/>
      <c r="K105" s="172">
        <f t="shared" si="20"/>
        <v>0</v>
      </c>
      <c r="L105" s="120">
        <f t="shared" si="21"/>
        <v>0</v>
      </c>
      <c r="M105" s="120">
        <f t="shared" si="22"/>
        <v>0</v>
      </c>
      <c r="N105" s="120">
        <f t="shared" si="23"/>
        <v>0</v>
      </c>
      <c r="O105" s="120">
        <f t="shared" si="24"/>
        <v>0</v>
      </c>
      <c r="P105" s="173">
        <f t="shared" si="25"/>
        <v>0</v>
      </c>
      <c r="Q105" s="173">
        <f>IF(LEN(B105)&gt;0,2*'OSNOVNA PLAČA'!E99,"")</f>
        <v>0</v>
      </c>
      <c r="R105" s="174"/>
      <c r="AA105" s="155">
        <f>ROW()</f>
        <v>105</v>
      </c>
      <c r="AB105" s="91" t="e">
        <f t="shared" ca="1" si="26"/>
        <v>#N/A</v>
      </c>
      <c r="AC105" s="91" t="e">
        <f t="shared" ca="1" si="27"/>
        <v>#N/A</v>
      </c>
      <c r="AD105" s="92" t="e">
        <f t="shared" ca="1" si="28"/>
        <v>#N/A</v>
      </c>
      <c r="AE105" s="91" t="e">
        <f t="shared" ca="1" si="29"/>
        <v>#N/A</v>
      </c>
      <c r="AF105" s="92" t="e">
        <f t="shared" ca="1" si="30"/>
        <v>#N/A</v>
      </c>
      <c r="AG105" s="91" t="e">
        <f t="shared" ca="1" si="31"/>
        <v>#N/A</v>
      </c>
      <c r="AH105" s="91" t="e">
        <f t="shared" ca="1" si="32"/>
        <v>#N/A</v>
      </c>
      <c r="AI105" s="93" t="e">
        <f t="shared" ca="1" si="33"/>
        <v>#N/A</v>
      </c>
      <c r="AJ105" s="91" t="e">
        <f t="shared" ca="1" si="34"/>
        <v>#N/A</v>
      </c>
      <c r="AK105" s="91" t="e">
        <f t="shared" ca="1" si="35"/>
        <v>#N/A</v>
      </c>
    </row>
    <row r="106" spans="1:37" ht="25.5" customHeight="1" x14ac:dyDescent="0.25">
      <c r="A106" s="51">
        <f>'OSNOVNA PLAČA'!A100</f>
        <v>91</v>
      </c>
      <c r="B106" s="157" t="str">
        <f>IF(LEN('OSNOVNA PLAČA'!B100)&gt;0,'OSNOVNA PLAČA'!B100,"")</f>
        <v>A91</v>
      </c>
      <c r="C106" s="52">
        <f>IF(LEN(B106)&gt;0,'OSNOVNA PLAČA'!C100,"")</f>
        <v>0</v>
      </c>
      <c r="D106" s="54">
        <f>IF(LEN(B106)&gt;0,'OSNOVNA PLAČA'!D100,"")</f>
        <v>0</v>
      </c>
      <c r="E106" s="171">
        <f>IF(LEN(B106)&gt;0,SUM('OBRAČUNANA OSNOVNA PLAČA'!E100:G100),"")</f>
        <v>0</v>
      </c>
      <c r="F106" s="55"/>
      <c r="G106" s="55"/>
      <c r="H106" s="55"/>
      <c r="I106" s="55"/>
      <c r="J106" s="55"/>
      <c r="K106" s="172">
        <f t="shared" si="20"/>
        <v>0</v>
      </c>
      <c r="L106" s="120">
        <f t="shared" si="21"/>
        <v>0</v>
      </c>
      <c r="M106" s="120">
        <f t="shared" si="22"/>
        <v>0</v>
      </c>
      <c r="N106" s="120">
        <f t="shared" si="23"/>
        <v>0</v>
      </c>
      <c r="O106" s="120">
        <f t="shared" si="24"/>
        <v>0</v>
      </c>
      <c r="P106" s="173">
        <f t="shared" si="25"/>
        <v>0</v>
      </c>
      <c r="Q106" s="173">
        <f>IF(LEN(B106)&gt;0,2*'OSNOVNA PLAČA'!E100,"")</f>
        <v>0</v>
      </c>
      <c r="R106" s="174"/>
      <c r="AA106" s="155">
        <f>ROW()</f>
        <v>106</v>
      </c>
      <c r="AB106" s="91" t="e">
        <f t="shared" ca="1" si="26"/>
        <v>#N/A</v>
      </c>
      <c r="AC106" s="91" t="e">
        <f t="shared" ca="1" si="27"/>
        <v>#N/A</v>
      </c>
      <c r="AD106" s="92" t="e">
        <f t="shared" ca="1" si="28"/>
        <v>#N/A</v>
      </c>
      <c r="AE106" s="91" t="e">
        <f t="shared" ca="1" si="29"/>
        <v>#N/A</v>
      </c>
      <c r="AF106" s="92" t="e">
        <f t="shared" ca="1" si="30"/>
        <v>#N/A</v>
      </c>
      <c r="AG106" s="91" t="e">
        <f t="shared" ca="1" si="31"/>
        <v>#N/A</v>
      </c>
      <c r="AH106" s="91" t="e">
        <f t="shared" ca="1" si="32"/>
        <v>#N/A</v>
      </c>
      <c r="AI106" s="93" t="e">
        <f t="shared" ca="1" si="33"/>
        <v>#N/A</v>
      </c>
      <c r="AJ106" s="91" t="e">
        <f t="shared" ca="1" si="34"/>
        <v>#N/A</v>
      </c>
      <c r="AK106" s="91" t="e">
        <f t="shared" ca="1" si="35"/>
        <v>#N/A</v>
      </c>
    </row>
    <row r="107" spans="1:37" ht="25.5" customHeight="1" x14ac:dyDescent="0.25">
      <c r="A107" s="51">
        <f>'OSNOVNA PLAČA'!A101</f>
        <v>92</v>
      </c>
      <c r="B107" s="157" t="str">
        <f>IF(LEN('OSNOVNA PLAČA'!B101)&gt;0,'OSNOVNA PLAČA'!B101,"")</f>
        <v>A92</v>
      </c>
      <c r="C107" s="52">
        <f>IF(LEN(B107)&gt;0,'OSNOVNA PLAČA'!C101,"")</f>
        <v>0</v>
      </c>
      <c r="D107" s="54">
        <f>IF(LEN(B107)&gt;0,'OSNOVNA PLAČA'!D101,"")</f>
        <v>0</v>
      </c>
      <c r="E107" s="171">
        <f>IF(LEN(B107)&gt;0,SUM('OBRAČUNANA OSNOVNA PLAČA'!E101:G101),"")</f>
        <v>0</v>
      </c>
      <c r="F107" s="55"/>
      <c r="G107" s="55"/>
      <c r="H107" s="55"/>
      <c r="I107" s="55"/>
      <c r="J107" s="55"/>
      <c r="K107" s="172">
        <f t="shared" si="20"/>
        <v>0</v>
      </c>
      <c r="L107" s="120">
        <f t="shared" si="21"/>
        <v>0</v>
      </c>
      <c r="M107" s="120">
        <f t="shared" si="22"/>
        <v>0</v>
      </c>
      <c r="N107" s="120">
        <f t="shared" si="23"/>
        <v>0</v>
      </c>
      <c r="O107" s="120">
        <f t="shared" si="24"/>
        <v>0</v>
      </c>
      <c r="P107" s="173">
        <f t="shared" si="25"/>
        <v>0</v>
      </c>
      <c r="Q107" s="173">
        <f>IF(LEN(B107)&gt;0,2*'OSNOVNA PLAČA'!E101,"")</f>
        <v>0</v>
      </c>
      <c r="R107" s="174"/>
      <c r="AA107" s="155">
        <f>ROW()</f>
        <v>107</v>
      </c>
      <c r="AB107" s="91" t="e">
        <f t="shared" ca="1" si="26"/>
        <v>#N/A</v>
      </c>
      <c r="AC107" s="91" t="e">
        <f t="shared" ca="1" si="27"/>
        <v>#N/A</v>
      </c>
      <c r="AD107" s="92" t="e">
        <f t="shared" ca="1" si="28"/>
        <v>#N/A</v>
      </c>
      <c r="AE107" s="91" t="e">
        <f t="shared" ca="1" si="29"/>
        <v>#N/A</v>
      </c>
      <c r="AF107" s="92" t="e">
        <f t="shared" ca="1" si="30"/>
        <v>#N/A</v>
      </c>
      <c r="AG107" s="91" t="e">
        <f t="shared" ca="1" si="31"/>
        <v>#N/A</v>
      </c>
      <c r="AH107" s="91" t="e">
        <f t="shared" ca="1" si="32"/>
        <v>#N/A</v>
      </c>
      <c r="AI107" s="93" t="e">
        <f t="shared" ca="1" si="33"/>
        <v>#N/A</v>
      </c>
      <c r="AJ107" s="91" t="e">
        <f t="shared" ca="1" si="34"/>
        <v>#N/A</v>
      </c>
      <c r="AK107" s="91" t="e">
        <f t="shared" ca="1" si="35"/>
        <v>#N/A</v>
      </c>
    </row>
    <row r="108" spans="1:37" ht="25.5" customHeight="1" x14ac:dyDescent="0.25">
      <c r="A108" s="51">
        <f>'OSNOVNA PLAČA'!A102</f>
        <v>93</v>
      </c>
      <c r="B108" s="157" t="str">
        <f>IF(LEN('OSNOVNA PLAČA'!B102)&gt;0,'OSNOVNA PLAČA'!B102,"")</f>
        <v>A93</v>
      </c>
      <c r="C108" s="52">
        <f>IF(LEN(B108)&gt;0,'OSNOVNA PLAČA'!C102,"")</f>
        <v>0</v>
      </c>
      <c r="D108" s="54">
        <f>IF(LEN(B108)&gt;0,'OSNOVNA PLAČA'!D102,"")</f>
        <v>0</v>
      </c>
      <c r="E108" s="171">
        <f>IF(LEN(B108)&gt;0,SUM('OBRAČUNANA OSNOVNA PLAČA'!E102:G102),"")</f>
        <v>0</v>
      </c>
      <c r="F108" s="55"/>
      <c r="G108" s="55"/>
      <c r="H108" s="55"/>
      <c r="I108" s="55"/>
      <c r="J108" s="55"/>
      <c r="K108" s="172">
        <f t="shared" si="20"/>
        <v>0</v>
      </c>
      <c r="L108" s="120">
        <f t="shared" si="21"/>
        <v>0</v>
      </c>
      <c r="M108" s="120">
        <f t="shared" si="22"/>
        <v>0</v>
      </c>
      <c r="N108" s="120">
        <f t="shared" si="23"/>
        <v>0</v>
      </c>
      <c r="O108" s="120">
        <f t="shared" si="24"/>
        <v>0</v>
      </c>
      <c r="P108" s="173">
        <f t="shared" si="25"/>
        <v>0</v>
      </c>
      <c r="Q108" s="173">
        <f>IF(LEN(B108)&gt;0,2*'OSNOVNA PLAČA'!E102,"")</f>
        <v>0</v>
      </c>
      <c r="R108" s="174"/>
      <c r="AA108" s="155">
        <f>ROW()</f>
        <v>108</v>
      </c>
      <c r="AB108" s="91" t="e">
        <f t="shared" ca="1" si="26"/>
        <v>#N/A</v>
      </c>
      <c r="AC108" s="91" t="e">
        <f t="shared" ca="1" si="27"/>
        <v>#N/A</v>
      </c>
      <c r="AD108" s="92" t="e">
        <f t="shared" ca="1" si="28"/>
        <v>#N/A</v>
      </c>
      <c r="AE108" s="91" t="e">
        <f t="shared" ca="1" si="29"/>
        <v>#N/A</v>
      </c>
      <c r="AF108" s="92" t="e">
        <f t="shared" ca="1" si="30"/>
        <v>#N/A</v>
      </c>
      <c r="AG108" s="91" t="e">
        <f t="shared" ca="1" si="31"/>
        <v>#N/A</v>
      </c>
      <c r="AH108" s="91" t="e">
        <f t="shared" ca="1" si="32"/>
        <v>#N/A</v>
      </c>
      <c r="AI108" s="93" t="e">
        <f t="shared" ca="1" si="33"/>
        <v>#N/A</v>
      </c>
      <c r="AJ108" s="91" t="e">
        <f t="shared" ca="1" si="34"/>
        <v>#N/A</v>
      </c>
      <c r="AK108" s="91" t="e">
        <f t="shared" ca="1" si="35"/>
        <v>#N/A</v>
      </c>
    </row>
    <row r="109" spans="1:37" ht="25.5" customHeight="1" x14ac:dyDescent="0.25">
      <c r="A109" s="51">
        <f>'OSNOVNA PLAČA'!A103</f>
        <v>94</v>
      </c>
      <c r="B109" s="157" t="str">
        <f>IF(LEN('OSNOVNA PLAČA'!B103)&gt;0,'OSNOVNA PLAČA'!B103,"")</f>
        <v>A94</v>
      </c>
      <c r="C109" s="52">
        <f>IF(LEN(B109)&gt;0,'OSNOVNA PLAČA'!C103,"")</f>
        <v>0</v>
      </c>
      <c r="D109" s="54">
        <f>IF(LEN(B109)&gt;0,'OSNOVNA PLAČA'!D103,"")</f>
        <v>0</v>
      </c>
      <c r="E109" s="171">
        <f>IF(LEN(B109)&gt;0,SUM('OBRAČUNANA OSNOVNA PLAČA'!E103:G103),"")</f>
        <v>0</v>
      </c>
      <c r="F109" s="55"/>
      <c r="G109" s="55"/>
      <c r="H109" s="55"/>
      <c r="I109" s="55"/>
      <c r="J109" s="55"/>
      <c r="K109" s="172">
        <f t="shared" si="20"/>
        <v>0</v>
      </c>
      <c r="L109" s="120">
        <f t="shared" si="21"/>
        <v>0</v>
      </c>
      <c r="M109" s="120">
        <f t="shared" si="22"/>
        <v>0</v>
      </c>
      <c r="N109" s="120">
        <f t="shared" si="23"/>
        <v>0</v>
      </c>
      <c r="O109" s="120">
        <f t="shared" si="24"/>
        <v>0</v>
      </c>
      <c r="P109" s="173">
        <f t="shared" si="25"/>
        <v>0</v>
      </c>
      <c r="Q109" s="173">
        <f>IF(LEN(B109)&gt;0,2*'OSNOVNA PLAČA'!E103,"")</f>
        <v>0</v>
      </c>
      <c r="R109" s="174"/>
      <c r="AA109" s="155">
        <f>ROW()</f>
        <v>109</v>
      </c>
      <c r="AB109" s="91" t="e">
        <f t="shared" ca="1" si="26"/>
        <v>#N/A</v>
      </c>
      <c r="AC109" s="91" t="e">
        <f t="shared" ca="1" si="27"/>
        <v>#N/A</v>
      </c>
      <c r="AD109" s="92" t="e">
        <f t="shared" ca="1" si="28"/>
        <v>#N/A</v>
      </c>
      <c r="AE109" s="91" t="e">
        <f t="shared" ca="1" si="29"/>
        <v>#N/A</v>
      </c>
      <c r="AF109" s="92" t="e">
        <f t="shared" ca="1" si="30"/>
        <v>#N/A</v>
      </c>
      <c r="AG109" s="91" t="e">
        <f t="shared" ca="1" si="31"/>
        <v>#N/A</v>
      </c>
      <c r="AH109" s="91" t="e">
        <f t="shared" ca="1" si="32"/>
        <v>#N/A</v>
      </c>
      <c r="AI109" s="93" t="e">
        <f t="shared" ca="1" si="33"/>
        <v>#N/A</v>
      </c>
      <c r="AJ109" s="91" t="e">
        <f t="shared" ca="1" si="34"/>
        <v>#N/A</v>
      </c>
      <c r="AK109" s="91" t="e">
        <f t="shared" ca="1" si="35"/>
        <v>#N/A</v>
      </c>
    </row>
    <row r="110" spans="1:37" ht="25.5" customHeight="1" x14ac:dyDescent="0.25">
      <c r="A110" s="51">
        <f>'OSNOVNA PLAČA'!A104</f>
        <v>95</v>
      </c>
      <c r="B110" s="157" t="str">
        <f>IF(LEN('OSNOVNA PLAČA'!B104)&gt;0,'OSNOVNA PLAČA'!B104,"")</f>
        <v>A95</v>
      </c>
      <c r="C110" s="52">
        <f>IF(LEN(B110)&gt;0,'OSNOVNA PLAČA'!C104,"")</f>
        <v>0</v>
      </c>
      <c r="D110" s="54">
        <f>IF(LEN(B110)&gt;0,'OSNOVNA PLAČA'!D104,"")</f>
        <v>0</v>
      </c>
      <c r="E110" s="171">
        <f>IF(LEN(B110)&gt;0,SUM('OBRAČUNANA OSNOVNA PLAČA'!E104:G104),"")</f>
        <v>0</v>
      </c>
      <c r="F110" s="55"/>
      <c r="G110" s="55"/>
      <c r="H110" s="55"/>
      <c r="I110" s="55"/>
      <c r="J110" s="55"/>
      <c r="K110" s="172">
        <f t="shared" si="20"/>
        <v>0</v>
      </c>
      <c r="L110" s="120">
        <f t="shared" si="21"/>
        <v>0</v>
      </c>
      <c r="M110" s="120">
        <f t="shared" si="22"/>
        <v>0</v>
      </c>
      <c r="N110" s="120">
        <f t="shared" si="23"/>
        <v>0</v>
      </c>
      <c r="O110" s="120">
        <f t="shared" si="24"/>
        <v>0</v>
      </c>
      <c r="P110" s="173">
        <f t="shared" si="25"/>
        <v>0</v>
      </c>
      <c r="Q110" s="173">
        <f>IF(LEN(B110)&gt;0,2*'OSNOVNA PLAČA'!E104,"")</f>
        <v>0</v>
      </c>
      <c r="R110" s="174"/>
      <c r="AA110" s="155">
        <f>ROW()</f>
        <v>110</v>
      </c>
      <c r="AB110" s="91" t="e">
        <f t="shared" ca="1" si="26"/>
        <v>#N/A</v>
      </c>
      <c r="AC110" s="91" t="e">
        <f t="shared" ca="1" si="27"/>
        <v>#N/A</v>
      </c>
      <c r="AD110" s="92" t="e">
        <f t="shared" ca="1" si="28"/>
        <v>#N/A</v>
      </c>
      <c r="AE110" s="91" t="e">
        <f t="shared" ca="1" si="29"/>
        <v>#N/A</v>
      </c>
      <c r="AF110" s="92" t="e">
        <f t="shared" ca="1" si="30"/>
        <v>#N/A</v>
      </c>
      <c r="AG110" s="91" t="e">
        <f t="shared" ca="1" si="31"/>
        <v>#N/A</v>
      </c>
      <c r="AH110" s="91" t="e">
        <f t="shared" ca="1" si="32"/>
        <v>#N/A</v>
      </c>
      <c r="AI110" s="93" t="e">
        <f t="shared" ca="1" si="33"/>
        <v>#N/A</v>
      </c>
      <c r="AJ110" s="91" t="e">
        <f t="shared" ca="1" si="34"/>
        <v>#N/A</v>
      </c>
      <c r="AK110" s="91" t="e">
        <f t="shared" ca="1" si="35"/>
        <v>#N/A</v>
      </c>
    </row>
    <row r="111" spans="1:37" ht="25.5" customHeight="1" x14ac:dyDescent="0.25">
      <c r="A111" s="51">
        <f>'OSNOVNA PLAČA'!A105</f>
        <v>96</v>
      </c>
      <c r="B111" s="157" t="str">
        <f>IF(LEN('OSNOVNA PLAČA'!B105)&gt;0,'OSNOVNA PLAČA'!B105,"")</f>
        <v>A96</v>
      </c>
      <c r="C111" s="52">
        <f>IF(LEN(B111)&gt;0,'OSNOVNA PLAČA'!C105,"")</f>
        <v>0</v>
      </c>
      <c r="D111" s="54">
        <f>IF(LEN(B111)&gt;0,'OSNOVNA PLAČA'!D105,"")</f>
        <v>0</v>
      </c>
      <c r="E111" s="171">
        <f>IF(LEN(B111)&gt;0,SUM('OBRAČUNANA OSNOVNA PLAČA'!E105:G105),"")</f>
        <v>0</v>
      </c>
      <c r="F111" s="55"/>
      <c r="G111" s="55"/>
      <c r="H111" s="55"/>
      <c r="I111" s="55"/>
      <c r="J111" s="55"/>
      <c r="K111" s="172">
        <f t="shared" si="20"/>
        <v>0</v>
      </c>
      <c r="L111" s="120">
        <f t="shared" si="21"/>
        <v>0</v>
      </c>
      <c r="M111" s="120">
        <f t="shared" si="22"/>
        <v>0</v>
      </c>
      <c r="N111" s="120">
        <f t="shared" si="23"/>
        <v>0</v>
      </c>
      <c r="O111" s="120">
        <f t="shared" si="24"/>
        <v>0</v>
      </c>
      <c r="P111" s="173">
        <f t="shared" si="25"/>
        <v>0</v>
      </c>
      <c r="Q111" s="173">
        <f>IF(LEN(B111)&gt;0,2*'OSNOVNA PLAČA'!E105,"")</f>
        <v>0</v>
      </c>
      <c r="R111" s="174"/>
      <c r="AA111" s="155">
        <f>ROW()</f>
        <v>111</v>
      </c>
      <c r="AB111" s="91" t="e">
        <f t="shared" ca="1" si="26"/>
        <v>#N/A</v>
      </c>
      <c r="AC111" s="91" t="e">
        <f t="shared" ca="1" si="27"/>
        <v>#N/A</v>
      </c>
      <c r="AD111" s="92" t="e">
        <f t="shared" ca="1" si="28"/>
        <v>#N/A</v>
      </c>
      <c r="AE111" s="91" t="e">
        <f t="shared" ca="1" si="29"/>
        <v>#N/A</v>
      </c>
      <c r="AF111" s="92" t="e">
        <f t="shared" ca="1" si="30"/>
        <v>#N/A</v>
      </c>
      <c r="AG111" s="91" t="e">
        <f t="shared" ca="1" si="31"/>
        <v>#N/A</v>
      </c>
      <c r="AH111" s="91" t="e">
        <f t="shared" ca="1" si="32"/>
        <v>#N/A</v>
      </c>
      <c r="AI111" s="93" t="e">
        <f t="shared" ca="1" si="33"/>
        <v>#N/A</v>
      </c>
      <c r="AJ111" s="91" t="e">
        <f t="shared" ca="1" si="34"/>
        <v>#N/A</v>
      </c>
      <c r="AK111" s="91" t="e">
        <f t="shared" ca="1" si="35"/>
        <v>#N/A</v>
      </c>
    </row>
    <row r="112" spans="1:37" ht="25.5" customHeight="1" x14ac:dyDescent="0.25">
      <c r="A112" s="51">
        <f>'OSNOVNA PLAČA'!A106</f>
        <v>97</v>
      </c>
      <c r="B112" s="157" t="str">
        <f>IF(LEN('OSNOVNA PLAČA'!B106)&gt;0,'OSNOVNA PLAČA'!B106,"")</f>
        <v>A97</v>
      </c>
      <c r="C112" s="52">
        <f>IF(LEN(B112)&gt;0,'OSNOVNA PLAČA'!C106,"")</f>
        <v>0</v>
      </c>
      <c r="D112" s="54">
        <f>IF(LEN(B112)&gt;0,'OSNOVNA PLAČA'!D106,"")</f>
        <v>0</v>
      </c>
      <c r="E112" s="171">
        <f>IF(LEN(B112)&gt;0,SUM('OBRAČUNANA OSNOVNA PLAČA'!E106:G106),"")</f>
        <v>0</v>
      </c>
      <c r="F112" s="55"/>
      <c r="G112" s="55"/>
      <c r="H112" s="55"/>
      <c r="I112" s="55"/>
      <c r="J112" s="55"/>
      <c r="K112" s="172">
        <f t="shared" si="20"/>
        <v>0</v>
      </c>
      <c r="L112" s="120">
        <f t="shared" si="21"/>
        <v>0</v>
      </c>
      <c r="M112" s="120">
        <f t="shared" si="22"/>
        <v>0</v>
      </c>
      <c r="N112" s="120">
        <f t="shared" si="23"/>
        <v>0</v>
      </c>
      <c r="O112" s="120">
        <f t="shared" si="24"/>
        <v>0</v>
      </c>
      <c r="P112" s="173">
        <f t="shared" si="25"/>
        <v>0</v>
      </c>
      <c r="Q112" s="173">
        <f>IF(LEN(B112)&gt;0,2*'OSNOVNA PLAČA'!E106,"")</f>
        <v>0</v>
      </c>
      <c r="R112" s="174"/>
      <c r="AA112" s="155">
        <f>ROW()</f>
        <v>112</v>
      </c>
      <c r="AB112" s="91" t="e">
        <f t="shared" ca="1" si="26"/>
        <v>#N/A</v>
      </c>
      <c r="AC112" s="91" t="e">
        <f t="shared" ca="1" si="27"/>
        <v>#N/A</v>
      </c>
      <c r="AD112" s="92" t="e">
        <f t="shared" ca="1" si="28"/>
        <v>#N/A</v>
      </c>
      <c r="AE112" s="91" t="e">
        <f t="shared" ca="1" si="29"/>
        <v>#N/A</v>
      </c>
      <c r="AF112" s="92" t="e">
        <f t="shared" ca="1" si="30"/>
        <v>#N/A</v>
      </c>
      <c r="AG112" s="91" t="e">
        <f t="shared" ca="1" si="31"/>
        <v>#N/A</v>
      </c>
      <c r="AH112" s="91" t="e">
        <f t="shared" ca="1" si="32"/>
        <v>#N/A</v>
      </c>
      <c r="AI112" s="93" t="e">
        <f t="shared" ca="1" si="33"/>
        <v>#N/A</v>
      </c>
      <c r="AJ112" s="91" t="e">
        <f t="shared" ca="1" si="34"/>
        <v>#N/A</v>
      </c>
      <c r="AK112" s="91" t="e">
        <f t="shared" ca="1" si="35"/>
        <v>#N/A</v>
      </c>
    </row>
    <row r="113" spans="1:37" ht="25.5" customHeight="1" x14ac:dyDescent="0.25">
      <c r="A113" s="51">
        <f>'OSNOVNA PLAČA'!A107</f>
        <v>98</v>
      </c>
      <c r="B113" s="157" t="str">
        <f>IF(LEN('OSNOVNA PLAČA'!B107)&gt;0,'OSNOVNA PLAČA'!B107,"")</f>
        <v>A98</v>
      </c>
      <c r="C113" s="52">
        <f>IF(LEN(B113)&gt;0,'OSNOVNA PLAČA'!C107,"")</f>
        <v>0</v>
      </c>
      <c r="D113" s="54">
        <f>IF(LEN(B113)&gt;0,'OSNOVNA PLAČA'!D107,"")</f>
        <v>0</v>
      </c>
      <c r="E113" s="171">
        <f>IF(LEN(B113)&gt;0,SUM('OBRAČUNANA OSNOVNA PLAČA'!E107:G107),"")</f>
        <v>0</v>
      </c>
      <c r="F113" s="55"/>
      <c r="G113" s="55"/>
      <c r="H113" s="55"/>
      <c r="I113" s="55"/>
      <c r="J113" s="55"/>
      <c r="K113" s="172">
        <f t="shared" si="20"/>
        <v>0</v>
      </c>
      <c r="L113" s="120">
        <f t="shared" si="21"/>
        <v>0</v>
      </c>
      <c r="M113" s="120">
        <f t="shared" si="22"/>
        <v>0</v>
      </c>
      <c r="N113" s="120">
        <f t="shared" si="23"/>
        <v>0</v>
      </c>
      <c r="O113" s="120">
        <f t="shared" si="24"/>
        <v>0</v>
      </c>
      <c r="P113" s="173">
        <f t="shared" si="25"/>
        <v>0</v>
      </c>
      <c r="Q113" s="173">
        <f>IF(LEN(B113)&gt;0,2*'OSNOVNA PLAČA'!E107,"")</f>
        <v>0</v>
      </c>
      <c r="R113" s="174"/>
      <c r="AA113" s="155">
        <f>ROW()</f>
        <v>113</v>
      </c>
      <c r="AB113" s="91" t="e">
        <f t="shared" ca="1" si="26"/>
        <v>#N/A</v>
      </c>
      <c r="AC113" s="91" t="e">
        <f t="shared" ca="1" si="27"/>
        <v>#N/A</v>
      </c>
      <c r="AD113" s="92" t="e">
        <f t="shared" ca="1" si="28"/>
        <v>#N/A</v>
      </c>
      <c r="AE113" s="91" t="e">
        <f t="shared" ca="1" si="29"/>
        <v>#N/A</v>
      </c>
      <c r="AF113" s="92" t="e">
        <f t="shared" ca="1" si="30"/>
        <v>#N/A</v>
      </c>
      <c r="AG113" s="91" t="e">
        <f t="shared" ca="1" si="31"/>
        <v>#N/A</v>
      </c>
      <c r="AH113" s="91" t="e">
        <f t="shared" ca="1" si="32"/>
        <v>#N/A</v>
      </c>
      <c r="AI113" s="93" t="e">
        <f t="shared" ca="1" si="33"/>
        <v>#N/A</v>
      </c>
      <c r="AJ113" s="91" t="e">
        <f t="shared" ca="1" si="34"/>
        <v>#N/A</v>
      </c>
      <c r="AK113" s="91" t="e">
        <f t="shared" ca="1" si="35"/>
        <v>#N/A</v>
      </c>
    </row>
    <row r="114" spans="1:37" ht="25.5" customHeight="1" x14ac:dyDescent="0.25">
      <c r="A114" s="51">
        <f>'OSNOVNA PLAČA'!A108</f>
        <v>99</v>
      </c>
      <c r="B114" s="157" t="str">
        <f>IF(LEN('OSNOVNA PLAČA'!B108)&gt;0,'OSNOVNA PLAČA'!B108,"")</f>
        <v>A99</v>
      </c>
      <c r="C114" s="52">
        <f>IF(LEN(B114)&gt;0,'OSNOVNA PLAČA'!C108,"")</f>
        <v>0</v>
      </c>
      <c r="D114" s="54">
        <f>IF(LEN(B114)&gt;0,'OSNOVNA PLAČA'!D108,"")</f>
        <v>0</v>
      </c>
      <c r="E114" s="171">
        <f>IF(LEN(B114)&gt;0,SUM('OBRAČUNANA OSNOVNA PLAČA'!E108:G108),"")</f>
        <v>0</v>
      </c>
      <c r="F114" s="55"/>
      <c r="G114" s="55"/>
      <c r="H114" s="55"/>
      <c r="I114" s="55"/>
      <c r="J114" s="55"/>
      <c r="K114" s="172">
        <f t="shared" si="20"/>
        <v>0</v>
      </c>
      <c r="L114" s="120">
        <f t="shared" si="21"/>
        <v>0</v>
      </c>
      <c r="M114" s="120">
        <f t="shared" si="22"/>
        <v>0</v>
      </c>
      <c r="N114" s="120">
        <f t="shared" si="23"/>
        <v>0</v>
      </c>
      <c r="O114" s="120">
        <f t="shared" si="24"/>
        <v>0</v>
      </c>
      <c r="P114" s="173">
        <f t="shared" si="25"/>
        <v>0</v>
      </c>
      <c r="Q114" s="173">
        <f>IF(LEN(B114)&gt;0,2*'OSNOVNA PLAČA'!E108,"")</f>
        <v>0</v>
      </c>
      <c r="R114" s="174"/>
      <c r="AA114" s="155">
        <f>ROW()</f>
        <v>114</v>
      </c>
      <c r="AB114" s="91" t="e">
        <f t="shared" ca="1" si="26"/>
        <v>#N/A</v>
      </c>
      <c r="AC114" s="91" t="e">
        <f t="shared" ca="1" si="27"/>
        <v>#N/A</v>
      </c>
      <c r="AD114" s="92" t="e">
        <f t="shared" ca="1" si="28"/>
        <v>#N/A</v>
      </c>
      <c r="AE114" s="91" t="e">
        <f t="shared" ca="1" si="29"/>
        <v>#N/A</v>
      </c>
      <c r="AF114" s="92" t="e">
        <f t="shared" ca="1" si="30"/>
        <v>#N/A</v>
      </c>
      <c r="AG114" s="91" t="e">
        <f t="shared" ca="1" si="31"/>
        <v>#N/A</v>
      </c>
      <c r="AH114" s="91" t="e">
        <f t="shared" ca="1" si="32"/>
        <v>#N/A</v>
      </c>
      <c r="AI114" s="93" t="e">
        <f t="shared" ca="1" si="33"/>
        <v>#N/A</v>
      </c>
      <c r="AJ114" s="91" t="e">
        <f t="shared" ca="1" si="34"/>
        <v>#N/A</v>
      </c>
      <c r="AK114" s="91" t="e">
        <f t="shared" ca="1" si="35"/>
        <v>#N/A</v>
      </c>
    </row>
    <row r="115" spans="1:37" ht="25.5" customHeight="1" x14ac:dyDescent="0.25">
      <c r="A115" s="51">
        <f>'OSNOVNA PLAČA'!A109</f>
        <v>100</v>
      </c>
      <c r="B115" s="157" t="str">
        <f>IF(LEN('OSNOVNA PLAČA'!B109)&gt;0,'OSNOVNA PLAČA'!B109,"")</f>
        <v>A100</v>
      </c>
      <c r="C115" s="52">
        <f>IF(LEN(B115)&gt;0,'OSNOVNA PLAČA'!C109,"")</f>
        <v>0</v>
      </c>
      <c r="D115" s="54">
        <f>IF(LEN(B115)&gt;0,'OSNOVNA PLAČA'!D109,"")</f>
        <v>0</v>
      </c>
      <c r="E115" s="171">
        <f>IF(LEN(B115)&gt;0,SUM('OBRAČUNANA OSNOVNA PLAČA'!E109:G109),"")</f>
        <v>0</v>
      </c>
      <c r="F115" s="55"/>
      <c r="G115" s="55"/>
      <c r="H115" s="55"/>
      <c r="I115" s="55"/>
      <c r="J115" s="55"/>
      <c r="K115" s="172">
        <f t="shared" si="20"/>
        <v>0</v>
      </c>
      <c r="L115" s="120">
        <f t="shared" si="21"/>
        <v>0</v>
      </c>
      <c r="M115" s="120">
        <f t="shared" si="22"/>
        <v>0</v>
      </c>
      <c r="N115" s="120">
        <f t="shared" si="23"/>
        <v>0</v>
      </c>
      <c r="O115" s="120">
        <f t="shared" si="24"/>
        <v>0</v>
      </c>
      <c r="P115" s="173">
        <f t="shared" si="25"/>
        <v>0</v>
      </c>
      <c r="Q115" s="173">
        <f>IF(LEN(B115)&gt;0,2*'OSNOVNA PLAČA'!E109,"")</f>
        <v>0</v>
      </c>
      <c r="R115" s="174"/>
      <c r="AA115" s="155">
        <f>ROW()</f>
        <v>115</v>
      </c>
      <c r="AB115" s="91" t="e">
        <f t="shared" ca="1" si="26"/>
        <v>#N/A</v>
      </c>
      <c r="AC115" s="91" t="e">
        <f t="shared" ca="1" si="27"/>
        <v>#N/A</v>
      </c>
      <c r="AD115" s="92" t="e">
        <f t="shared" ca="1" si="28"/>
        <v>#N/A</v>
      </c>
      <c r="AE115" s="91" t="e">
        <f t="shared" ca="1" si="29"/>
        <v>#N/A</v>
      </c>
      <c r="AF115" s="92" t="e">
        <f t="shared" ca="1" si="30"/>
        <v>#N/A</v>
      </c>
      <c r="AG115" s="91" t="e">
        <f t="shared" ca="1" si="31"/>
        <v>#N/A</v>
      </c>
      <c r="AH115" s="91" t="e">
        <f t="shared" ca="1" si="32"/>
        <v>#N/A</v>
      </c>
      <c r="AI115" s="93" t="e">
        <f t="shared" ca="1" si="33"/>
        <v>#N/A</v>
      </c>
      <c r="AJ115" s="91" t="e">
        <f t="shared" ca="1" si="34"/>
        <v>#N/A</v>
      </c>
      <c r="AK115" s="91" t="e">
        <f t="shared" ca="1" si="35"/>
        <v>#N/A</v>
      </c>
    </row>
    <row r="116" spans="1:37" ht="25.5" customHeight="1" x14ac:dyDescent="0.25">
      <c r="A116" s="51">
        <f>'OSNOVNA PLAČA'!A110</f>
        <v>101</v>
      </c>
      <c r="B116" s="157" t="str">
        <f>IF(LEN('OSNOVNA PLAČA'!B110)&gt;0,'OSNOVNA PLAČA'!B110,"")</f>
        <v>A101</v>
      </c>
      <c r="C116" s="52" t="str">
        <f>IF(LEN(B116)&gt;0,'OSNOVNA PLAČA'!C110,"")</f>
        <v>VII</v>
      </c>
      <c r="D116" s="54">
        <f>IF(LEN(B116)&gt;0,'OSNOVNA PLAČA'!D110,"")</f>
        <v>54</v>
      </c>
      <c r="E116" s="171">
        <f>IF(LEN(B116)&gt;0,SUM('OBRAČUNANA OSNOVNA PLAČA'!E110:G110),"")</f>
        <v>10500</v>
      </c>
      <c r="F116" s="55"/>
      <c r="G116" s="55"/>
      <c r="H116" s="55"/>
      <c r="I116" s="55"/>
      <c r="J116" s="55"/>
      <c r="K116" s="172">
        <f t="shared" si="20"/>
        <v>0</v>
      </c>
      <c r="L116" s="120">
        <f t="shared" si="21"/>
        <v>0</v>
      </c>
      <c r="M116" s="120">
        <f t="shared" si="22"/>
        <v>0</v>
      </c>
      <c r="N116" s="120">
        <f t="shared" si="23"/>
        <v>0</v>
      </c>
      <c r="O116" s="120">
        <f t="shared" si="24"/>
        <v>0</v>
      </c>
      <c r="P116" s="173">
        <f t="shared" si="25"/>
        <v>0</v>
      </c>
      <c r="Q116" s="173">
        <f>IF(LEN(B116)&gt;0,2*'OSNOVNA PLAČA'!E110,"")</f>
        <v>7000</v>
      </c>
      <c r="R116" s="174"/>
      <c r="AA116" s="155">
        <f>ROW()</f>
        <v>116</v>
      </c>
      <c r="AB116" s="91" t="e">
        <f t="shared" ca="1" si="26"/>
        <v>#N/A</v>
      </c>
      <c r="AC116" s="91" t="e">
        <f t="shared" ca="1" si="27"/>
        <v>#N/A</v>
      </c>
      <c r="AD116" s="92" t="e">
        <f t="shared" ca="1" si="28"/>
        <v>#N/A</v>
      </c>
      <c r="AE116" s="91" t="e">
        <f t="shared" ca="1" si="29"/>
        <v>#N/A</v>
      </c>
      <c r="AF116" s="92" t="e">
        <f t="shared" ca="1" si="30"/>
        <v>#N/A</v>
      </c>
      <c r="AG116" s="91" t="e">
        <f t="shared" ca="1" si="31"/>
        <v>#N/A</v>
      </c>
      <c r="AH116" s="91" t="e">
        <f t="shared" ca="1" si="32"/>
        <v>#N/A</v>
      </c>
      <c r="AI116" s="93" t="e">
        <f t="shared" ca="1" si="33"/>
        <v>#N/A</v>
      </c>
      <c r="AJ116" s="91" t="e">
        <f t="shared" ca="1" si="34"/>
        <v>#N/A</v>
      </c>
      <c r="AK116" s="91" t="e">
        <f t="shared" ca="1" si="35"/>
        <v>#N/A</v>
      </c>
    </row>
    <row r="117" spans="1:37" ht="25.5" customHeight="1" x14ac:dyDescent="0.25">
      <c r="A117" s="51">
        <f>'OSNOVNA PLAČA'!A111</f>
        <v>102</v>
      </c>
      <c r="B117" s="157" t="str">
        <f>IF(LEN('OSNOVNA PLAČA'!B111)&gt;0,'OSNOVNA PLAČA'!B111,"")</f>
        <v>A102</v>
      </c>
      <c r="C117" s="52">
        <f>IF(LEN(B117)&gt;0,'OSNOVNA PLAČA'!C111,"")</f>
        <v>0</v>
      </c>
      <c r="D117" s="54">
        <f>IF(LEN(B117)&gt;0,'OSNOVNA PLAČA'!D111,"")</f>
        <v>0</v>
      </c>
      <c r="E117" s="171">
        <f>IF(LEN(B117)&gt;0,SUM('OBRAČUNANA OSNOVNA PLAČA'!E111:G111),"")</f>
        <v>0</v>
      </c>
      <c r="F117" s="55"/>
      <c r="G117" s="55"/>
      <c r="H117" s="55"/>
      <c r="I117" s="55"/>
      <c r="J117" s="55"/>
      <c r="K117" s="172">
        <f t="shared" si="20"/>
        <v>0</v>
      </c>
      <c r="L117" s="120">
        <f t="shared" si="21"/>
        <v>0</v>
      </c>
      <c r="M117" s="120">
        <f t="shared" si="22"/>
        <v>0</v>
      </c>
      <c r="N117" s="120">
        <f t="shared" si="23"/>
        <v>0</v>
      </c>
      <c r="O117" s="120">
        <f t="shared" si="24"/>
        <v>0</v>
      </c>
      <c r="P117" s="173">
        <f t="shared" si="25"/>
        <v>0</v>
      </c>
      <c r="Q117" s="173">
        <f>IF(LEN(B117)&gt;0,2*'OSNOVNA PLAČA'!E111,"")</f>
        <v>0</v>
      </c>
      <c r="R117" s="174"/>
      <c r="AA117" s="155">
        <f>ROW()</f>
        <v>117</v>
      </c>
      <c r="AB117" s="91" t="e">
        <f t="shared" ca="1" si="26"/>
        <v>#N/A</v>
      </c>
      <c r="AC117" s="91" t="e">
        <f t="shared" ca="1" si="27"/>
        <v>#N/A</v>
      </c>
      <c r="AD117" s="92" t="e">
        <f t="shared" ca="1" si="28"/>
        <v>#N/A</v>
      </c>
      <c r="AE117" s="91" t="e">
        <f t="shared" ca="1" si="29"/>
        <v>#N/A</v>
      </c>
      <c r="AF117" s="92" t="e">
        <f t="shared" ca="1" si="30"/>
        <v>#N/A</v>
      </c>
      <c r="AG117" s="91" t="e">
        <f t="shared" ca="1" si="31"/>
        <v>#N/A</v>
      </c>
      <c r="AH117" s="91" t="e">
        <f t="shared" ca="1" si="32"/>
        <v>#N/A</v>
      </c>
      <c r="AI117" s="93" t="e">
        <f t="shared" ca="1" si="33"/>
        <v>#N/A</v>
      </c>
      <c r="AJ117" s="91" t="e">
        <f t="shared" ca="1" si="34"/>
        <v>#N/A</v>
      </c>
      <c r="AK117" s="91" t="e">
        <f t="shared" ca="1" si="35"/>
        <v>#N/A</v>
      </c>
    </row>
    <row r="118" spans="1:37" ht="25.5" customHeight="1" x14ac:dyDescent="0.25">
      <c r="A118" s="51">
        <f>'OSNOVNA PLAČA'!A112</f>
        <v>103</v>
      </c>
      <c r="B118" s="157" t="str">
        <f>IF(LEN('OSNOVNA PLAČA'!B112)&gt;0,'OSNOVNA PLAČA'!B112,"")</f>
        <v>A103</v>
      </c>
      <c r="C118" s="52">
        <f>IF(LEN(B118)&gt;0,'OSNOVNA PLAČA'!C112,"")</f>
        <v>0</v>
      </c>
      <c r="D118" s="54">
        <f>IF(LEN(B118)&gt;0,'OSNOVNA PLAČA'!D112,"")</f>
        <v>0</v>
      </c>
      <c r="E118" s="171">
        <f>IF(LEN(B118)&gt;0,SUM('OBRAČUNANA OSNOVNA PLAČA'!E112:G112),"")</f>
        <v>0</v>
      </c>
      <c r="F118" s="55"/>
      <c r="G118" s="55"/>
      <c r="H118" s="55"/>
      <c r="I118" s="55"/>
      <c r="J118" s="55"/>
      <c r="K118" s="172">
        <f t="shared" si="20"/>
        <v>0</v>
      </c>
      <c r="L118" s="120">
        <f t="shared" si="21"/>
        <v>0</v>
      </c>
      <c r="M118" s="120">
        <f t="shared" si="22"/>
        <v>0</v>
      </c>
      <c r="N118" s="120">
        <f t="shared" si="23"/>
        <v>0</v>
      </c>
      <c r="O118" s="120">
        <f t="shared" si="24"/>
        <v>0</v>
      </c>
      <c r="P118" s="173">
        <f t="shared" si="25"/>
        <v>0</v>
      </c>
      <c r="Q118" s="173">
        <f>IF(LEN(B118)&gt;0,2*'OSNOVNA PLAČA'!E112,"")</f>
        <v>0</v>
      </c>
      <c r="R118" s="174"/>
      <c r="AA118" s="155">
        <f>ROW()</f>
        <v>118</v>
      </c>
      <c r="AB118" s="91" t="e">
        <f t="shared" ca="1" si="26"/>
        <v>#N/A</v>
      </c>
      <c r="AC118" s="91" t="e">
        <f t="shared" ca="1" si="27"/>
        <v>#N/A</v>
      </c>
      <c r="AD118" s="92" t="e">
        <f t="shared" ca="1" si="28"/>
        <v>#N/A</v>
      </c>
      <c r="AE118" s="91" t="e">
        <f t="shared" ca="1" si="29"/>
        <v>#N/A</v>
      </c>
      <c r="AF118" s="92" t="e">
        <f t="shared" ca="1" si="30"/>
        <v>#N/A</v>
      </c>
      <c r="AG118" s="91" t="e">
        <f t="shared" ca="1" si="31"/>
        <v>#N/A</v>
      </c>
      <c r="AH118" s="91" t="e">
        <f t="shared" ca="1" si="32"/>
        <v>#N/A</v>
      </c>
      <c r="AI118" s="93" t="e">
        <f t="shared" ca="1" si="33"/>
        <v>#N/A</v>
      </c>
      <c r="AJ118" s="91" t="e">
        <f t="shared" ca="1" si="34"/>
        <v>#N/A</v>
      </c>
      <c r="AK118" s="91" t="e">
        <f t="shared" ca="1" si="35"/>
        <v>#N/A</v>
      </c>
    </row>
    <row r="119" spans="1:37" ht="25.5" customHeight="1" x14ac:dyDescent="0.25">
      <c r="A119" s="51">
        <f>'OSNOVNA PLAČA'!A113</f>
        <v>104</v>
      </c>
      <c r="B119" s="157" t="str">
        <f>IF(LEN('OSNOVNA PLAČA'!B113)&gt;0,'OSNOVNA PLAČA'!B113,"")</f>
        <v>A104</v>
      </c>
      <c r="C119" s="52">
        <f>IF(LEN(B119)&gt;0,'OSNOVNA PLAČA'!C113,"")</f>
        <v>0</v>
      </c>
      <c r="D119" s="54">
        <f>IF(LEN(B119)&gt;0,'OSNOVNA PLAČA'!D113,"")</f>
        <v>0</v>
      </c>
      <c r="E119" s="171">
        <f>IF(LEN(B119)&gt;0,SUM('OBRAČUNANA OSNOVNA PLAČA'!E113:G113),"")</f>
        <v>0</v>
      </c>
      <c r="F119" s="55"/>
      <c r="G119" s="55"/>
      <c r="H119" s="55"/>
      <c r="I119" s="55"/>
      <c r="J119" s="55"/>
      <c r="K119" s="172">
        <f t="shared" si="20"/>
        <v>0</v>
      </c>
      <c r="L119" s="120">
        <f t="shared" si="21"/>
        <v>0</v>
      </c>
      <c r="M119" s="120">
        <f t="shared" si="22"/>
        <v>0</v>
      </c>
      <c r="N119" s="120">
        <f t="shared" si="23"/>
        <v>0</v>
      </c>
      <c r="O119" s="120">
        <f t="shared" si="24"/>
        <v>0</v>
      </c>
      <c r="P119" s="173">
        <f t="shared" si="25"/>
        <v>0</v>
      </c>
      <c r="Q119" s="173">
        <f>IF(LEN(B119)&gt;0,2*'OSNOVNA PLAČA'!E113,"")</f>
        <v>0</v>
      </c>
      <c r="R119" s="174"/>
      <c r="AA119" s="155">
        <f>ROW()</f>
        <v>119</v>
      </c>
      <c r="AB119" s="91" t="e">
        <f t="shared" ca="1" si="26"/>
        <v>#N/A</v>
      </c>
      <c r="AC119" s="91" t="e">
        <f t="shared" ca="1" si="27"/>
        <v>#N/A</v>
      </c>
      <c r="AD119" s="92" t="e">
        <f t="shared" ca="1" si="28"/>
        <v>#N/A</v>
      </c>
      <c r="AE119" s="91" t="e">
        <f t="shared" ca="1" si="29"/>
        <v>#N/A</v>
      </c>
      <c r="AF119" s="92" t="e">
        <f t="shared" ca="1" si="30"/>
        <v>#N/A</v>
      </c>
      <c r="AG119" s="91" t="e">
        <f t="shared" ca="1" si="31"/>
        <v>#N/A</v>
      </c>
      <c r="AH119" s="91" t="e">
        <f t="shared" ca="1" si="32"/>
        <v>#N/A</v>
      </c>
      <c r="AI119" s="93" t="e">
        <f t="shared" ca="1" si="33"/>
        <v>#N/A</v>
      </c>
      <c r="AJ119" s="91" t="e">
        <f t="shared" ca="1" si="34"/>
        <v>#N/A</v>
      </c>
      <c r="AK119" s="91" t="e">
        <f t="shared" ca="1" si="35"/>
        <v>#N/A</v>
      </c>
    </row>
    <row r="120" spans="1:37" ht="25.5" customHeight="1" x14ac:dyDescent="0.25">
      <c r="A120" s="51">
        <f>'OSNOVNA PLAČA'!A114</f>
        <v>105</v>
      </c>
      <c r="B120" s="157" t="str">
        <f>IF(LEN('OSNOVNA PLAČA'!B114)&gt;0,'OSNOVNA PLAČA'!B114,"")</f>
        <v>A105</v>
      </c>
      <c r="C120" s="52">
        <f>IF(LEN(B120)&gt;0,'OSNOVNA PLAČA'!C114,"")</f>
        <v>0</v>
      </c>
      <c r="D120" s="54">
        <f>IF(LEN(B120)&gt;0,'OSNOVNA PLAČA'!D114,"")</f>
        <v>0</v>
      </c>
      <c r="E120" s="171">
        <f>IF(LEN(B120)&gt;0,SUM('OBRAČUNANA OSNOVNA PLAČA'!E114:G114),"")</f>
        <v>0</v>
      </c>
      <c r="F120" s="55"/>
      <c r="G120" s="55"/>
      <c r="H120" s="55"/>
      <c r="I120" s="55"/>
      <c r="J120" s="55"/>
      <c r="K120" s="172">
        <f t="shared" si="20"/>
        <v>0</v>
      </c>
      <c r="L120" s="120">
        <f t="shared" si="21"/>
        <v>0</v>
      </c>
      <c r="M120" s="120">
        <f t="shared" si="22"/>
        <v>0</v>
      </c>
      <c r="N120" s="120">
        <f t="shared" si="23"/>
        <v>0</v>
      </c>
      <c r="O120" s="120">
        <f t="shared" si="24"/>
        <v>0</v>
      </c>
      <c r="P120" s="173">
        <f t="shared" si="25"/>
        <v>0</v>
      </c>
      <c r="Q120" s="173">
        <f>IF(LEN(B120)&gt;0,2*'OSNOVNA PLAČA'!E114,"")</f>
        <v>0</v>
      </c>
      <c r="R120" s="174"/>
      <c r="AA120" s="155">
        <f>ROW()</f>
        <v>120</v>
      </c>
      <c r="AB120" s="91" t="e">
        <f t="shared" ca="1" si="26"/>
        <v>#N/A</v>
      </c>
      <c r="AC120" s="91" t="e">
        <f t="shared" ca="1" si="27"/>
        <v>#N/A</v>
      </c>
      <c r="AD120" s="92" t="e">
        <f t="shared" ca="1" si="28"/>
        <v>#N/A</v>
      </c>
      <c r="AE120" s="91" t="e">
        <f t="shared" ca="1" si="29"/>
        <v>#N/A</v>
      </c>
      <c r="AF120" s="92" t="e">
        <f t="shared" ca="1" si="30"/>
        <v>#N/A</v>
      </c>
      <c r="AG120" s="91" t="e">
        <f t="shared" ca="1" si="31"/>
        <v>#N/A</v>
      </c>
      <c r="AH120" s="91" t="e">
        <f t="shared" ca="1" si="32"/>
        <v>#N/A</v>
      </c>
      <c r="AI120" s="93" t="e">
        <f t="shared" ca="1" si="33"/>
        <v>#N/A</v>
      </c>
      <c r="AJ120" s="91" t="e">
        <f t="shared" ca="1" si="34"/>
        <v>#N/A</v>
      </c>
      <c r="AK120" s="91" t="e">
        <f t="shared" ca="1" si="35"/>
        <v>#N/A</v>
      </c>
    </row>
    <row r="121" spans="1:37" ht="25.5" customHeight="1" x14ac:dyDescent="0.25">
      <c r="A121" s="51">
        <f>'OSNOVNA PLAČA'!A115</f>
        <v>106</v>
      </c>
      <c r="B121" s="157" t="str">
        <f>IF(LEN('OSNOVNA PLAČA'!B115)&gt;0,'OSNOVNA PLAČA'!B115,"")</f>
        <v>A106</v>
      </c>
      <c r="C121" s="52">
        <f>IF(LEN(B121)&gt;0,'OSNOVNA PLAČA'!C115,"")</f>
        <v>0</v>
      </c>
      <c r="D121" s="54">
        <f>IF(LEN(B121)&gt;0,'OSNOVNA PLAČA'!D115,"")</f>
        <v>0</v>
      </c>
      <c r="E121" s="171">
        <f>IF(LEN(B121)&gt;0,SUM('OBRAČUNANA OSNOVNA PLAČA'!E115:G115),"")</f>
        <v>0</v>
      </c>
      <c r="F121" s="55"/>
      <c r="G121" s="55"/>
      <c r="H121" s="55"/>
      <c r="I121" s="55"/>
      <c r="J121" s="55"/>
      <c r="K121" s="172">
        <f t="shared" si="20"/>
        <v>0</v>
      </c>
      <c r="L121" s="120">
        <f t="shared" si="21"/>
        <v>0</v>
      </c>
      <c r="M121" s="120">
        <f t="shared" si="22"/>
        <v>0</v>
      </c>
      <c r="N121" s="120">
        <f t="shared" si="23"/>
        <v>0</v>
      </c>
      <c r="O121" s="120">
        <f t="shared" si="24"/>
        <v>0</v>
      </c>
      <c r="P121" s="173">
        <f t="shared" si="25"/>
        <v>0</v>
      </c>
      <c r="Q121" s="173">
        <f>IF(LEN(B121)&gt;0,2*'OSNOVNA PLAČA'!E115,"")</f>
        <v>0</v>
      </c>
      <c r="R121" s="174"/>
      <c r="AA121" s="155">
        <f>ROW()</f>
        <v>121</v>
      </c>
      <c r="AB121" s="91" t="e">
        <f t="shared" ca="1" si="26"/>
        <v>#N/A</v>
      </c>
      <c r="AC121" s="91" t="e">
        <f t="shared" ca="1" si="27"/>
        <v>#N/A</v>
      </c>
      <c r="AD121" s="92" t="e">
        <f t="shared" ca="1" si="28"/>
        <v>#N/A</v>
      </c>
      <c r="AE121" s="91" t="e">
        <f t="shared" ca="1" si="29"/>
        <v>#N/A</v>
      </c>
      <c r="AF121" s="92" t="e">
        <f t="shared" ca="1" si="30"/>
        <v>#N/A</v>
      </c>
      <c r="AG121" s="91" t="e">
        <f t="shared" ca="1" si="31"/>
        <v>#N/A</v>
      </c>
      <c r="AH121" s="91" t="e">
        <f t="shared" ca="1" si="32"/>
        <v>#N/A</v>
      </c>
      <c r="AI121" s="93" t="e">
        <f t="shared" ca="1" si="33"/>
        <v>#N/A</v>
      </c>
      <c r="AJ121" s="91" t="e">
        <f t="shared" ca="1" si="34"/>
        <v>#N/A</v>
      </c>
      <c r="AK121" s="91" t="e">
        <f t="shared" ca="1" si="35"/>
        <v>#N/A</v>
      </c>
    </row>
    <row r="122" spans="1:37" ht="25.5" customHeight="1" x14ac:dyDescent="0.25">
      <c r="A122" s="51">
        <f>'OSNOVNA PLAČA'!A116</f>
        <v>107</v>
      </c>
      <c r="B122" s="157" t="str">
        <f>IF(LEN('OSNOVNA PLAČA'!B116)&gt;0,'OSNOVNA PLAČA'!B116,"")</f>
        <v>A107</v>
      </c>
      <c r="C122" s="52">
        <f>IF(LEN(B122)&gt;0,'OSNOVNA PLAČA'!C116,"")</f>
        <v>0</v>
      </c>
      <c r="D122" s="54">
        <f>IF(LEN(B122)&gt;0,'OSNOVNA PLAČA'!D116,"")</f>
        <v>0</v>
      </c>
      <c r="E122" s="171">
        <f>IF(LEN(B122)&gt;0,SUM('OBRAČUNANA OSNOVNA PLAČA'!E116:G116),"")</f>
        <v>0</v>
      </c>
      <c r="F122" s="55"/>
      <c r="G122" s="55"/>
      <c r="H122" s="55"/>
      <c r="I122" s="55"/>
      <c r="J122" s="55"/>
      <c r="K122" s="172">
        <f t="shared" si="20"/>
        <v>0</v>
      </c>
      <c r="L122" s="120">
        <f t="shared" si="21"/>
        <v>0</v>
      </c>
      <c r="M122" s="120">
        <f t="shared" si="22"/>
        <v>0</v>
      </c>
      <c r="N122" s="120">
        <f t="shared" si="23"/>
        <v>0</v>
      </c>
      <c r="O122" s="120">
        <f t="shared" si="24"/>
        <v>0</v>
      </c>
      <c r="P122" s="173">
        <f t="shared" si="25"/>
        <v>0</v>
      </c>
      <c r="Q122" s="173">
        <f>IF(LEN(B122)&gt;0,2*'OSNOVNA PLAČA'!E116,"")</f>
        <v>0</v>
      </c>
      <c r="R122" s="174"/>
      <c r="AA122" s="155">
        <f>ROW()</f>
        <v>122</v>
      </c>
      <c r="AB122" s="91" t="e">
        <f t="shared" ca="1" si="26"/>
        <v>#N/A</v>
      </c>
      <c r="AC122" s="91" t="e">
        <f t="shared" ca="1" si="27"/>
        <v>#N/A</v>
      </c>
      <c r="AD122" s="92" t="e">
        <f t="shared" ca="1" si="28"/>
        <v>#N/A</v>
      </c>
      <c r="AE122" s="91" t="e">
        <f t="shared" ca="1" si="29"/>
        <v>#N/A</v>
      </c>
      <c r="AF122" s="92" t="e">
        <f t="shared" ca="1" si="30"/>
        <v>#N/A</v>
      </c>
      <c r="AG122" s="91" t="e">
        <f t="shared" ca="1" si="31"/>
        <v>#N/A</v>
      </c>
      <c r="AH122" s="91" t="e">
        <f t="shared" ca="1" si="32"/>
        <v>#N/A</v>
      </c>
      <c r="AI122" s="93" t="e">
        <f t="shared" ca="1" si="33"/>
        <v>#N/A</v>
      </c>
      <c r="AJ122" s="91" t="e">
        <f t="shared" ca="1" si="34"/>
        <v>#N/A</v>
      </c>
      <c r="AK122" s="91" t="e">
        <f t="shared" ca="1" si="35"/>
        <v>#N/A</v>
      </c>
    </row>
    <row r="123" spans="1:37" ht="25.5" customHeight="1" x14ac:dyDescent="0.25">
      <c r="A123" s="51">
        <f>'OSNOVNA PLAČA'!A117</f>
        <v>108</v>
      </c>
      <c r="B123" s="157" t="str">
        <f>IF(LEN('OSNOVNA PLAČA'!B117)&gt;0,'OSNOVNA PLAČA'!B117,"")</f>
        <v>A108</v>
      </c>
      <c r="C123" s="52">
        <f>IF(LEN(B123)&gt;0,'OSNOVNA PLAČA'!C117,"")</f>
        <v>0</v>
      </c>
      <c r="D123" s="54">
        <f>IF(LEN(B123)&gt;0,'OSNOVNA PLAČA'!D117,"")</f>
        <v>0</v>
      </c>
      <c r="E123" s="171">
        <f>IF(LEN(B123)&gt;0,SUM('OBRAČUNANA OSNOVNA PLAČA'!E117:G117),"")</f>
        <v>0</v>
      </c>
      <c r="F123" s="55"/>
      <c r="G123" s="55"/>
      <c r="H123" s="55"/>
      <c r="I123" s="55"/>
      <c r="J123" s="55"/>
      <c r="K123" s="172">
        <f t="shared" si="20"/>
        <v>0</v>
      </c>
      <c r="L123" s="120">
        <f t="shared" si="21"/>
        <v>0</v>
      </c>
      <c r="M123" s="120">
        <f t="shared" si="22"/>
        <v>0</v>
      </c>
      <c r="N123" s="120">
        <f t="shared" si="23"/>
        <v>0</v>
      </c>
      <c r="O123" s="120">
        <f t="shared" si="24"/>
        <v>0</v>
      </c>
      <c r="P123" s="173">
        <f t="shared" si="25"/>
        <v>0</v>
      </c>
      <c r="Q123" s="173">
        <f>IF(LEN(B123)&gt;0,2*'OSNOVNA PLAČA'!E117,"")</f>
        <v>0</v>
      </c>
      <c r="R123" s="174"/>
      <c r="AA123" s="155">
        <f>ROW()</f>
        <v>123</v>
      </c>
      <c r="AB123" s="91" t="e">
        <f t="shared" ca="1" si="26"/>
        <v>#N/A</v>
      </c>
      <c r="AC123" s="91" t="e">
        <f t="shared" ca="1" si="27"/>
        <v>#N/A</v>
      </c>
      <c r="AD123" s="92" t="e">
        <f t="shared" ca="1" si="28"/>
        <v>#N/A</v>
      </c>
      <c r="AE123" s="91" t="e">
        <f t="shared" ca="1" si="29"/>
        <v>#N/A</v>
      </c>
      <c r="AF123" s="92" t="e">
        <f t="shared" ca="1" si="30"/>
        <v>#N/A</v>
      </c>
      <c r="AG123" s="91" t="e">
        <f t="shared" ca="1" si="31"/>
        <v>#N/A</v>
      </c>
      <c r="AH123" s="91" t="e">
        <f t="shared" ca="1" si="32"/>
        <v>#N/A</v>
      </c>
      <c r="AI123" s="93" t="e">
        <f t="shared" ca="1" si="33"/>
        <v>#N/A</v>
      </c>
      <c r="AJ123" s="91" t="e">
        <f t="shared" ca="1" si="34"/>
        <v>#N/A</v>
      </c>
      <c r="AK123" s="91" t="e">
        <f t="shared" ca="1" si="35"/>
        <v>#N/A</v>
      </c>
    </row>
    <row r="124" spans="1:37" ht="25.5" customHeight="1" x14ac:dyDescent="0.25">
      <c r="A124" s="51">
        <f>'OSNOVNA PLAČA'!A118</f>
        <v>109</v>
      </c>
      <c r="B124" s="157" t="str">
        <f>IF(LEN('OSNOVNA PLAČA'!B118)&gt;0,'OSNOVNA PLAČA'!B118,"")</f>
        <v>A109</v>
      </c>
      <c r="C124" s="52">
        <f>IF(LEN(B124)&gt;0,'OSNOVNA PLAČA'!C118,"")</f>
        <v>0</v>
      </c>
      <c r="D124" s="54">
        <f>IF(LEN(B124)&gt;0,'OSNOVNA PLAČA'!D118,"")</f>
        <v>0</v>
      </c>
      <c r="E124" s="171">
        <f>IF(LEN(B124)&gt;0,SUM('OBRAČUNANA OSNOVNA PLAČA'!E118:G118),"")</f>
        <v>0</v>
      </c>
      <c r="F124" s="55"/>
      <c r="G124" s="55"/>
      <c r="H124" s="55"/>
      <c r="I124" s="55"/>
      <c r="J124" s="55"/>
      <c r="K124" s="172">
        <f t="shared" si="20"/>
        <v>0</v>
      </c>
      <c r="L124" s="120">
        <f t="shared" si="21"/>
        <v>0</v>
      </c>
      <c r="M124" s="120">
        <f t="shared" si="22"/>
        <v>0</v>
      </c>
      <c r="N124" s="120">
        <f t="shared" si="23"/>
        <v>0</v>
      </c>
      <c r="O124" s="120">
        <f t="shared" si="24"/>
        <v>0</v>
      </c>
      <c r="P124" s="173">
        <f t="shared" si="25"/>
        <v>0</v>
      </c>
      <c r="Q124" s="173">
        <f>IF(LEN(B124)&gt;0,2*'OSNOVNA PLAČA'!E118,"")</f>
        <v>0</v>
      </c>
      <c r="R124" s="174"/>
      <c r="AA124" s="155">
        <f>ROW()</f>
        <v>124</v>
      </c>
      <c r="AB124" s="91" t="e">
        <f t="shared" ca="1" si="26"/>
        <v>#N/A</v>
      </c>
      <c r="AC124" s="91" t="e">
        <f t="shared" ca="1" si="27"/>
        <v>#N/A</v>
      </c>
      <c r="AD124" s="92" t="e">
        <f t="shared" ca="1" si="28"/>
        <v>#N/A</v>
      </c>
      <c r="AE124" s="91" t="e">
        <f t="shared" ca="1" si="29"/>
        <v>#N/A</v>
      </c>
      <c r="AF124" s="92" t="e">
        <f t="shared" ca="1" si="30"/>
        <v>#N/A</v>
      </c>
      <c r="AG124" s="91" t="e">
        <f t="shared" ca="1" si="31"/>
        <v>#N/A</v>
      </c>
      <c r="AH124" s="91" t="e">
        <f t="shared" ca="1" si="32"/>
        <v>#N/A</v>
      </c>
      <c r="AI124" s="93" t="e">
        <f t="shared" ca="1" si="33"/>
        <v>#N/A</v>
      </c>
      <c r="AJ124" s="91" t="e">
        <f t="shared" ca="1" si="34"/>
        <v>#N/A</v>
      </c>
      <c r="AK124" s="91" t="e">
        <f t="shared" ca="1" si="35"/>
        <v>#N/A</v>
      </c>
    </row>
    <row r="125" spans="1:37" ht="25.5" customHeight="1" x14ac:dyDescent="0.25">
      <c r="A125" s="51">
        <f>'OSNOVNA PLAČA'!A119</f>
        <v>110</v>
      </c>
      <c r="B125" s="157" t="str">
        <f>IF(LEN('OSNOVNA PLAČA'!B119)&gt;0,'OSNOVNA PLAČA'!B119,"")</f>
        <v>A110</v>
      </c>
      <c r="C125" s="52">
        <f>IF(LEN(B125)&gt;0,'OSNOVNA PLAČA'!C119,"")</f>
        <v>0</v>
      </c>
      <c r="D125" s="54">
        <f>IF(LEN(B125)&gt;0,'OSNOVNA PLAČA'!D119,"")</f>
        <v>0</v>
      </c>
      <c r="E125" s="171">
        <f>IF(LEN(B125)&gt;0,SUM('OBRAČUNANA OSNOVNA PLAČA'!E119:G119),"")</f>
        <v>0</v>
      </c>
      <c r="F125" s="55"/>
      <c r="G125" s="55"/>
      <c r="H125" s="55"/>
      <c r="I125" s="55"/>
      <c r="J125" s="55"/>
      <c r="K125" s="172">
        <f t="shared" si="20"/>
        <v>0</v>
      </c>
      <c r="L125" s="120">
        <f t="shared" si="21"/>
        <v>0</v>
      </c>
      <c r="M125" s="120">
        <f t="shared" si="22"/>
        <v>0</v>
      </c>
      <c r="N125" s="120">
        <f t="shared" si="23"/>
        <v>0</v>
      </c>
      <c r="O125" s="120">
        <f t="shared" si="24"/>
        <v>0</v>
      </c>
      <c r="P125" s="173">
        <f t="shared" si="25"/>
        <v>0</v>
      </c>
      <c r="Q125" s="173">
        <f>IF(LEN(B125)&gt;0,2*'OSNOVNA PLAČA'!E119,"")</f>
        <v>0</v>
      </c>
      <c r="R125" s="174"/>
      <c r="AA125" s="155">
        <f>ROW()</f>
        <v>125</v>
      </c>
      <c r="AB125" s="91" t="e">
        <f t="shared" ca="1" si="26"/>
        <v>#N/A</v>
      </c>
      <c r="AC125" s="91" t="e">
        <f t="shared" ca="1" si="27"/>
        <v>#N/A</v>
      </c>
      <c r="AD125" s="92" t="e">
        <f t="shared" ca="1" si="28"/>
        <v>#N/A</v>
      </c>
      <c r="AE125" s="91" t="e">
        <f t="shared" ca="1" si="29"/>
        <v>#N/A</v>
      </c>
      <c r="AF125" s="92" t="e">
        <f t="shared" ca="1" si="30"/>
        <v>#N/A</v>
      </c>
      <c r="AG125" s="91" t="e">
        <f t="shared" ca="1" si="31"/>
        <v>#N/A</v>
      </c>
      <c r="AH125" s="91" t="e">
        <f t="shared" ca="1" si="32"/>
        <v>#N/A</v>
      </c>
      <c r="AI125" s="93" t="e">
        <f t="shared" ca="1" si="33"/>
        <v>#N/A</v>
      </c>
      <c r="AJ125" s="91" t="e">
        <f t="shared" ca="1" si="34"/>
        <v>#N/A</v>
      </c>
      <c r="AK125" s="91" t="e">
        <f t="shared" ca="1" si="35"/>
        <v>#N/A</v>
      </c>
    </row>
    <row r="126" spans="1:37" ht="25.5" customHeight="1" x14ac:dyDescent="0.25">
      <c r="A126" s="51">
        <f>'OSNOVNA PLAČA'!A120</f>
        <v>111</v>
      </c>
      <c r="B126" s="157" t="str">
        <f>IF(LEN('OSNOVNA PLAČA'!B120)&gt;0,'OSNOVNA PLAČA'!B120,"")</f>
        <v>A111</v>
      </c>
      <c r="C126" s="52">
        <f>IF(LEN(B126)&gt;0,'OSNOVNA PLAČA'!C120,"")</f>
        <v>0</v>
      </c>
      <c r="D126" s="54">
        <f>IF(LEN(B126)&gt;0,'OSNOVNA PLAČA'!D120,"")</f>
        <v>0</v>
      </c>
      <c r="E126" s="171">
        <f>IF(LEN(B126)&gt;0,SUM('OBRAČUNANA OSNOVNA PLAČA'!E120:G120),"")</f>
        <v>0</v>
      </c>
      <c r="F126" s="55"/>
      <c r="G126" s="55"/>
      <c r="H126" s="55"/>
      <c r="I126" s="55"/>
      <c r="J126" s="55"/>
      <c r="K126" s="172">
        <f t="shared" si="20"/>
        <v>0</v>
      </c>
      <c r="L126" s="120">
        <f t="shared" si="21"/>
        <v>0</v>
      </c>
      <c r="M126" s="120">
        <f t="shared" si="22"/>
        <v>0</v>
      </c>
      <c r="N126" s="120">
        <f t="shared" si="23"/>
        <v>0</v>
      </c>
      <c r="O126" s="120">
        <f t="shared" si="24"/>
        <v>0</v>
      </c>
      <c r="P126" s="173">
        <f t="shared" si="25"/>
        <v>0</v>
      </c>
      <c r="Q126" s="173">
        <f>IF(LEN(B126)&gt;0,2*'OSNOVNA PLAČA'!E120,"")</f>
        <v>0</v>
      </c>
      <c r="R126" s="174"/>
      <c r="AA126" s="155">
        <f>ROW()</f>
        <v>126</v>
      </c>
      <c r="AB126" s="91" t="e">
        <f t="shared" ca="1" si="26"/>
        <v>#N/A</v>
      </c>
      <c r="AC126" s="91" t="e">
        <f t="shared" ca="1" si="27"/>
        <v>#N/A</v>
      </c>
      <c r="AD126" s="92" t="e">
        <f t="shared" ca="1" si="28"/>
        <v>#N/A</v>
      </c>
      <c r="AE126" s="91" t="e">
        <f t="shared" ca="1" si="29"/>
        <v>#N/A</v>
      </c>
      <c r="AF126" s="92" t="e">
        <f t="shared" ca="1" si="30"/>
        <v>#N/A</v>
      </c>
      <c r="AG126" s="91" t="e">
        <f t="shared" ca="1" si="31"/>
        <v>#N/A</v>
      </c>
      <c r="AH126" s="91" t="e">
        <f t="shared" ca="1" si="32"/>
        <v>#N/A</v>
      </c>
      <c r="AI126" s="93" t="e">
        <f t="shared" ca="1" si="33"/>
        <v>#N/A</v>
      </c>
      <c r="AJ126" s="91" t="e">
        <f t="shared" ca="1" si="34"/>
        <v>#N/A</v>
      </c>
      <c r="AK126" s="91" t="e">
        <f t="shared" ca="1" si="35"/>
        <v>#N/A</v>
      </c>
    </row>
    <row r="127" spans="1:37" ht="25.5" customHeight="1" x14ac:dyDescent="0.25">
      <c r="A127" s="51">
        <f>'OSNOVNA PLAČA'!A121</f>
        <v>112</v>
      </c>
      <c r="B127" s="157" t="str">
        <f>IF(LEN('OSNOVNA PLAČA'!B121)&gt;0,'OSNOVNA PLAČA'!B121,"")</f>
        <v>A112</v>
      </c>
      <c r="C127" s="52">
        <f>IF(LEN(B127)&gt;0,'OSNOVNA PLAČA'!C121,"")</f>
        <v>0</v>
      </c>
      <c r="D127" s="54">
        <f>IF(LEN(B127)&gt;0,'OSNOVNA PLAČA'!D121,"")</f>
        <v>0</v>
      </c>
      <c r="E127" s="171">
        <f>IF(LEN(B127)&gt;0,SUM('OBRAČUNANA OSNOVNA PLAČA'!E121:G121),"")</f>
        <v>0</v>
      </c>
      <c r="F127" s="55"/>
      <c r="G127" s="55"/>
      <c r="H127" s="55"/>
      <c r="I127" s="55"/>
      <c r="J127" s="55"/>
      <c r="K127" s="172">
        <f t="shared" si="20"/>
        <v>0</v>
      </c>
      <c r="L127" s="120">
        <f t="shared" si="21"/>
        <v>0</v>
      </c>
      <c r="M127" s="120">
        <f t="shared" si="22"/>
        <v>0</v>
      </c>
      <c r="N127" s="120">
        <f t="shared" si="23"/>
        <v>0</v>
      </c>
      <c r="O127" s="120">
        <f t="shared" si="24"/>
        <v>0</v>
      </c>
      <c r="P127" s="173">
        <f t="shared" si="25"/>
        <v>0</v>
      </c>
      <c r="Q127" s="173">
        <f>IF(LEN(B127)&gt;0,2*'OSNOVNA PLAČA'!E121,"")</f>
        <v>0</v>
      </c>
      <c r="R127" s="174"/>
      <c r="AA127" s="155">
        <f>ROW()</f>
        <v>127</v>
      </c>
      <c r="AB127" s="91" t="e">
        <f t="shared" ca="1" si="26"/>
        <v>#N/A</v>
      </c>
      <c r="AC127" s="91" t="e">
        <f t="shared" ca="1" si="27"/>
        <v>#N/A</v>
      </c>
      <c r="AD127" s="92" t="e">
        <f t="shared" ca="1" si="28"/>
        <v>#N/A</v>
      </c>
      <c r="AE127" s="91" t="e">
        <f t="shared" ca="1" si="29"/>
        <v>#N/A</v>
      </c>
      <c r="AF127" s="92" t="e">
        <f t="shared" ca="1" si="30"/>
        <v>#N/A</v>
      </c>
      <c r="AG127" s="91" t="e">
        <f t="shared" ca="1" si="31"/>
        <v>#N/A</v>
      </c>
      <c r="AH127" s="91" t="e">
        <f t="shared" ca="1" si="32"/>
        <v>#N/A</v>
      </c>
      <c r="AI127" s="93" t="e">
        <f t="shared" ca="1" si="33"/>
        <v>#N/A</v>
      </c>
      <c r="AJ127" s="91" t="e">
        <f t="shared" ca="1" si="34"/>
        <v>#N/A</v>
      </c>
      <c r="AK127" s="91" t="e">
        <f t="shared" ca="1" si="35"/>
        <v>#N/A</v>
      </c>
    </row>
    <row r="128" spans="1:37" ht="25.5" customHeight="1" x14ac:dyDescent="0.25">
      <c r="A128" s="51">
        <f>'OSNOVNA PLAČA'!A122</f>
        <v>113</v>
      </c>
      <c r="B128" s="157" t="str">
        <f>IF(LEN('OSNOVNA PLAČA'!B122)&gt;0,'OSNOVNA PLAČA'!B122,"")</f>
        <v>A113</v>
      </c>
      <c r="C128" s="52">
        <f>IF(LEN(B128)&gt;0,'OSNOVNA PLAČA'!C122,"")</f>
        <v>0</v>
      </c>
      <c r="D128" s="54">
        <f>IF(LEN(B128)&gt;0,'OSNOVNA PLAČA'!D122,"")</f>
        <v>0</v>
      </c>
      <c r="E128" s="171">
        <f>IF(LEN(B128)&gt;0,SUM('OBRAČUNANA OSNOVNA PLAČA'!E122:G122),"")</f>
        <v>0</v>
      </c>
      <c r="F128" s="55"/>
      <c r="G128" s="55"/>
      <c r="H128" s="55"/>
      <c r="I128" s="55"/>
      <c r="J128" s="55"/>
      <c r="K128" s="172">
        <f t="shared" si="20"/>
        <v>0</v>
      </c>
      <c r="L128" s="120">
        <f t="shared" si="21"/>
        <v>0</v>
      </c>
      <c r="M128" s="120">
        <f t="shared" si="22"/>
        <v>0</v>
      </c>
      <c r="N128" s="120">
        <f t="shared" si="23"/>
        <v>0</v>
      </c>
      <c r="O128" s="120">
        <f t="shared" si="24"/>
        <v>0</v>
      </c>
      <c r="P128" s="173">
        <f t="shared" si="25"/>
        <v>0</v>
      </c>
      <c r="Q128" s="173">
        <f>IF(LEN(B128)&gt;0,2*'OSNOVNA PLAČA'!E122,"")</f>
        <v>0</v>
      </c>
      <c r="R128" s="174"/>
      <c r="AA128" s="155">
        <f>ROW()</f>
        <v>128</v>
      </c>
      <c r="AB128" s="91" t="e">
        <f t="shared" ca="1" si="26"/>
        <v>#N/A</v>
      </c>
      <c r="AC128" s="91" t="e">
        <f t="shared" ca="1" si="27"/>
        <v>#N/A</v>
      </c>
      <c r="AD128" s="92" t="e">
        <f t="shared" ca="1" si="28"/>
        <v>#N/A</v>
      </c>
      <c r="AE128" s="91" t="e">
        <f t="shared" ca="1" si="29"/>
        <v>#N/A</v>
      </c>
      <c r="AF128" s="92" t="e">
        <f t="shared" ca="1" si="30"/>
        <v>#N/A</v>
      </c>
      <c r="AG128" s="91" t="e">
        <f t="shared" ca="1" si="31"/>
        <v>#N/A</v>
      </c>
      <c r="AH128" s="91" t="e">
        <f t="shared" ca="1" si="32"/>
        <v>#N/A</v>
      </c>
      <c r="AI128" s="93" t="e">
        <f t="shared" ca="1" si="33"/>
        <v>#N/A</v>
      </c>
      <c r="AJ128" s="91" t="e">
        <f t="shared" ca="1" si="34"/>
        <v>#N/A</v>
      </c>
      <c r="AK128" s="91" t="e">
        <f t="shared" ca="1" si="35"/>
        <v>#N/A</v>
      </c>
    </row>
    <row r="129" spans="1:37" ht="25.5" customHeight="1" x14ac:dyDescent="0.25">
      <c r="A129" s="51">
        <f>'OSNOVNA PLAČA'!A123</f>
        <v>114</v>
      </c>
      <c r="B129" s="157" t="str">
        <f>IF(LEN('OSNOVNA PLAČA'!B123)&gt;0,'OSNOVNA PLAČA'!B123,"")</f>
        <v>A114</v>
      </c>
      <c r="C129" s="52">
        <f>IF(LEN(B129)&gt;0,'OSNOVNA PLAČA'!C123,"")</f>
        <v>0</v>
      </c>
      <c r="D129" s="54">
        <f>IF(LEN(B129)&gt;0,'OSNOVNA PLAČA'!D123,"")</f>
        <v>0</v>
      </c>
      <c r="E129" s="171">
        <f>IF(LEN(B129)&gt;0,SUM('OBRAČUNANA OSNOVNA PLAČA'!E123:G123),"")</f>
        <v>0</v>
      </c>
      <c r="F129" s="55"/>
      <c r="G129" s="55"/>
      <c r="H129" s="55"/>
      <c r="I129" s="55"/>
      <c r="J129" s="55"/>
      <c r="K129" s="172">
        <f t="shared" si="20"/>
        <v>0</v>
      </c>
      <c r="L129" s="120">
        <f t="shared" si="21"/>
        <v>0</v>
      </c>
      <c r="M129" s="120">
        <f t="shared" si="22"/>
        <v>0</v>
      </c>
      <c r="N129" s="120">
        <f t="shared" si="23"/>
        <v>0</v>
      </c>
      <c r="O129" s="120">
        <f t="shared" si="24"/>
        <v>0</v>
      </c>
      <c r="P129" s="173">
        <f t="shared" si="25"/>
        <v>0</v>
      </c>
      <c r="Q129" s="173">
        <f>IF(LEN(B129)&gt;0,2*'OSNOVNA PLAČA'!E123,"")</f>
        <v>0</v>
      </c>
      <c r="R129" s="174"/>
      <c r="AA129" s="155">
        <f>ROW()</f>
        <v>129</v>
      </c>
      <c r="AB129" s="91" t="e">
        <f t="shared" ca="1" si="26"/>
        <v>#N/A</v>
      </c>
      <c r="AC129" s="91" t="e">
        <f t="shared" ca="1" si="27"/>
        <v>#N/A</v>
      </c>
      <c r="AD129" s="92" t="e">
        <f t="shared" ca="1" si="28"/>
        <v>#N/A</v>
      </c>
      <c r="AE129" s="91" t="e">
        <f t="shared" ca="1" si="29"/>
        <v>#N/A</v>
      </c>
      <c r="AF129" s="92" t="e">
        <f t="shared" ca="1" si="30"/>
        <v>#N/A</v>
      </c>
      <c r="AG129" s="91" t="e">
        <f t="shared" ca="1" si="31"/>
        <v>#N/A</v>
      </c>
      <c r="AH129" s="91" t="e">
        <f t="shared" ca="1" si="32"/>
        <v>#N/A</v>
      </c>
      <c r="AI129" s="93" t="e">
        <f t="shared" ca="1" si="33"/>
        <v>#N/A</v>
      </c>
      <c r="AJ129" s="91" t="e">
        <f t="shared" ca="1" si="34"/>
        <v>#N/A</v>
      </c>
      <c r="AK129" s="91" t="e">
        <f t="shared" ca="1" si="35"/>
        <v>#N/A</v>
      </c>
    </row>
    <row r="130" spans="1:37" ht="25.5" customHeight="1" x14ac:dyDescent="0.25">
      <c r="A130" s="51">
        <f>'OSNOVNA PLAČA'!A124</f>
        <v>115</v>
      </c>
      <c r="B130" s="157" t="str">
        <f>IF(LEN('OSNOVNA PLAČA'!B124)&gt;0,'OSNOVNA PLAČA'!B124,"")</f>
        <v>A115</v>
      </c>
      <c r="C130" s="52">
        <f>IF(LEN(B130)&gt;0,'OSNOVNA PLAČA'!C124,"")</f>
        <v>0</v>
      </c>
      <c r="D130" s="54">
        <f>IF(LEN(B130)&gt;0,'OSNOVNA PLAČA'!D124,"")</f>
        <v>0</v>
      </c>
      <c r="E130" s="171">
        <f>IF(LEN(B130)&gt;0,SUM('OBRAČUNANA OSNOVNA PLAČA'!E124:G124),"")</f>
        <v>0</v>
      </c>
      <c r="F130" s="55"/>
      <c r="G130" s="55"/>
      <c r="H130" s="55"/>
      <c r="I130" s="55"/>
      <c r="J130" s="55"/>
      <c r="K130" s="172">
        <f t="shared" si="20"/>
        <v>0</v>
      </c>
      <c r="L130" s="120">
        <f t="shared" si="21"/>
        <v>0</v>
      </c>
      <c r="M130" s="120">
        <f t="shared" si="22"/>
        <v>0</v>
      </c>
      <c r="N130" s="120">
        <f t="shared" si="23"/>
        <v>0</v>
      </c>
      <c r="O130" s="120">
        <f t="shared" si="24"/>
        <v>0</v>
      </c>
      <c r="P130" s="173">
        <f t="shared" si="25"/>
        <v>0</v>
      </c>
      <c r="Q130" s="173">
        <f>IF(LEN(B130)&gt;0,2*'OSNOVNA PLAČA'!E124,"")</f>
        <v>0</v>
      </c>
      <c r="R130" s="174"/>
      <c r="AA130" s="155">
        <f>ROW()</f>
        <v>130</v>
      </c>
      <c r="AB130" s="91" t="e">
        <f t="shared" ca="1" si="26"/>
        <v>#N/A</v>
      </c>
      <c r="AC130" s="91" t="e">
        <f t="shared" ca="1" si="27"/>
        <v>#N/A</v>
      </c>
      <c r="AD130" s="92" t="e">
        <f t="shared" ca="1" si="28"/>
        <v>#N/A</v>
      </c>
      <c r="AE130" s="91" t="e">
        <f t="shared" ca="1" si="29"/>
        <v>#N/A</v>
      </c>
      <c r="AF130" s="92" t="e">
        <f t="shared" ca="1" si="30"/>
        <v>#N/A</v>
      </c>
      <c r="AG130" s="91" t="e">
        <f t="shared" ca="1" si="31"/>
        <v>#N/A</v>
      </c>
      <c r="AH130" s="91" t="e">
        <f t="shared" ca="1" si="32"/>
        <v>#N/A</v>
      </c>
      <c r="AI130" s="93" t="e">
        <f t="shared" ca="1" si="33"/>
        <v>#N/A</v>
      </c>
      <c r="AJ130" s="91" t="e">
        <f t="shared" ca="1" si="34"/>
        <v>#N/A</v>
      </c>
      <c r="AK130" s="91" t="e">
        <f t="shared" ca="1" si="35"/>
        <v>#N/A</v>
      </c>
    </row>
    <row r="131" spans="1:37" ht="25.5" customHeight="1" x14ac:dyDescent="0.25">
      <c r="A131" s="51">
        <f>'OSNOVNA PLAČA'!A125</f>
        <v>116</v>
      </c>
      <c r="B131" s="157" t="str">
        <f>IF(LEN('OSNOVNA PLAČA'!B125)&gt;0,'OSNOVNA PLAČA'!B125,"")</f>
        <v>A116</v>
      </c>
      <c r="C131" s="52">
        <f>IF(LEN(B131)&gt;0,'OSNOVNA PLAČA'!C125,"")</f>
        <v>0</v>
      </c>
      <c r="D131" s="54">
        <f>IF(LEN(B131)&gt;0,'OSNOVNA PLAČA'!D125,"")</f>
        <v>0</v>
      </c>
      <c r="E131" s="171">
        <f>IF(LEN(B131)&gt;0,SUM('OBRAČUNANA OSNOVNA PLAČA'!E125:G125),"")</f>
        <v>0</v>
      </c>
      <c r="F131" s="55"/>
      <c r="G131" s="55"/>
      <c r="H131" s="55"/>
      <c r="I131" s="55"/>
      <c r="J131" s="55"/>
      <c r="K131" s="172">
        <f t="shared" si="20"/>
        <v>0</v>
      </c>
      <c r="L131" s="120">
        <f t="shared" si="21"/>
        <v>0</v>
      </c>
      <c r="M131" s="120">
        <f t="shared" si="22"/>
        <v>0</v>
      </c>
      <c r="N131" s="120">
        <f t="shared" si="23"/>
        <v>0</v>
      </c>
      <c r="O131" s="120">
        <f t="shared" si="24"/>
        <v>0</v>
      </c>
      <c r="P131" s="173">
        <f t="shared" si="25"/>
        <v>0</v>
      </c>
      <c r="Q131" s="173">
        <f>IF(LEN(B131)&gt;0,2*'OSNOVNA PLAČA'!E125,"")</f>
        <v>0</v>
      </c>
      <c r="R131" s="174"/>
      <c r="AA131" s="155">
        <f>ROW()</f>
        <v>131</v>
      </c>
      <c r="AB131" s="91" t="e">
        <f t="shared" ca="1" si="26"/>
        <v>#N/A</v>
      </c>
      <c r="AC131" s="91" t="e">
        <f t="shared" ca="1" si="27"/>
        <v>#N/A</v>
      </c>
      <c r="AD131" s="92" t="e">
        <f t="shared" ca="1" si="28"/>
        <v>#N/A</v>
      </c>
      <c r="AE131" s="91" t="e">
        <f t="shared" ca="1" si="29"/>
        <v>#N/A</v>
      </c>
      <c r="AF131" s="92" t="e">
        <f t="shared" ca="1" si="30"/>
        <v>#N/A</v>
      </c>
      <c r="AG131" s="91" t="e">
        <f t="shared" ca="1" si="31"/>
        <v>#N/A</v>
      </c>
      <c r="AH131" s="91" t="e">
        <f t="shared" ca="1" si="32"/>
        <v>#N/A</v>
      </c>
      <c r="AI131" s="93" t="e">
        <f t="shared" ca="1" si="33"/>
        <v>#N/A</v>
      </c>
      <c r="AJ131" s="91" t="e">
        <f t="shared" ca="1" si="34"/>
        <v>#N/A</v>
      </c>
      <c r="AK131" s="91" t="e">
        <f t="shared" ca="1" si="35"/>
        <v>#N/A</v>
      </c>
    </row>
    <row r="132" spans="1:37" ht="25.5" customHeight="1" x14ac:dyDescent="0.25">
      <c r="A132" s="51">
        <f>'OSNOVNA PLAČA'!A126</f>
        <v>117</v>
      </c>
      <c r="B132" s="157" t="str">
        <f>IF(LEN('OSNOVNA PLAČA'!B126)&gt;0,'OSNOVNA PLAČA'!B126,"")</f>
        <v>A117</v>
      </c>
      <c r="C132" s="52">
        <f>IF(LEN(B132)&gt;0,'OSNOVNA PLAČA'!C126,"")</f>
        <v>0</v>
      </c>
      <c r="D132" s="54">
        <f>IF(LEN(B132)&gt;0,'OSNOVNA PLAČA'!D126,"")</f>
        <v>0</v>
      </c>
      <c r="E132" s="171">
        <f>IF(LEN(B132)&gt;0,SUM('OBRAČUNANA OSNOVNA PLAČA'!E126:G126),"")</f>
        <v>0</v>
      </c>
      <c r="F132" s="55"/>
      <c r="G132" s="55"/>
      <c r="H132" s="55"/>
      <c r="I132" s="55"/>
      <c r="J132" s="55"/>
      <c r="K132" s="172">
        <f t="shared" si="20"/>
        <v>0</v>
      </c>
      <c r="L132" s="120">
        <f t="shared" si="21"/>
        <v>0</v>
      </c>
      <c r="M132" s="120">
        <f t="shared" si="22"/>
        <v>0</v>
      </c>
      <c r="N132" s="120">
        <f t="shared" si="23"/>
        <v>0</v>
      </c>
      <c r="O132" s="120">
        <f t="shared" si="24"/>
        <v>0</v>
      </c>
      <c r="P132" s="173">
        <f t="shared" si="25"/>
        <v>0</v>
      </c>
      <c r="Q132" s="173">
        <f>IF(LEN(B132)&gt;0,2*'OSNOVNA PLAČA'!E126,"")</f>
        <v>0</v>
      </c>
      <c r="R132" s="174"/>
      <c r="AA132" s="155">
        <f>ROW()</f>
        <v>132</v>
      </c>
      <c r="AB132" s="91" t="e">
        <f t="shared" ca="1" si="26"/>
        <v>#N/A</v>
      </c>
      <c r="AC132" s="91" t="e">
        <f t="shared" ca="1" si="27"/>
        <v>#N/A</v>
      </c>
      <c r="AD132" s="92" t="e">
        <f t="shared" ca="1" si="28"/>
        <v>#N/A</v>
      </c>
      <c r="AE132" s="91" t="e">
        <f t="shared" ca="1" si="29"/>
        <v>#N/A</v>
      </c>
      <c r="AF132" s="92" t="e">
        <f t="shared" ca="1" si="30"/>
        <v>#N/A</v>
      </c>
      <c r="AG132" s="91" t="e">
        <f t="shared" ca="1" si="31"/>
        <v>#N/A</v>
      </c>
      <c r="AH132" s="91" t="e">
        <f t="shared" ca="1" si="32"/>
        <v>#N/A</v>
      </c>
      <c r="AI132" s="93" t="e">
        <f t="shared" ca="1" si="33"/>
        <v>#N/A</v>
      </c>
      <c r="AJ132" s="91" t="e">
        <f t="shared" ca="1" si="34"/>
        <v>#N/A</v>
      </c>
      <c r="AK132" s="91" t="e">
        <f t="shared" ca="1" si="35"/>
        <v>#N/A</v>
      </c>
    </row>
    <row r="133" spans="1:37" ht="25.5" customHeight="1" x14ac:dyDescent="0.25">
      <c r="A133" s="51">
        <f>'OSNOVNA PLAČA'!A127</f>
        <v>118</v>
      </c>
      <c r="B133" s="157" t="str">
        <f>IF(LEN('OSNOVNA PLAČA'!B127)&gt;0,'OSNOVNA PLAČA'!B127,"")</f>
        <v>A118</v>
      </c>
      <c r="C133" s="52">
        <f>IF(LEN(B133)&gt;0,'OSNOVNA PLAČA'!C127,"")</f>
        <v>0</v>
      </c>
      <c r="D133" s="54">
        <f>IF(LEN(B133)&gt;0,'OSNOVNA PLAČA'!D127,"")</f>
        <v>0</v>
      </c>
      <c r="E133" s="171">
        <f>IF(LEN(B133)&gt;0,SUM('OBRAČUNANA OSNOVNA PLAČA'!E127:G127),"")</f>
        <v>0</v>
      </c>
      <c r="F133" s="55"/>
      <c r="G133" s="55"/>
      <c r="H133" s="55"/>
      <c r="I133" s="55"/>
      <c r="J133" s="55"/>
      <c r="K133" s="172">
        <f t="shared" si="20"/>
        <v>0</v>
      </c>
      <c r="L133" s="120">
        <f t="shared" si="21"/>
        <v>0</v>
      </c>
      <c r="M133" s="120">
        <f t="shared" si="22"/>
        <v>0</v>
      </c>
      <c r="N133" s="120">
        <f t="shared" si="23"/>
        <v>0</v>
      </c>
      <c r="O133" s="120">
        <f t="shared" si="24"/>
        <v>0</v>
      </c>
      <c r="P133" s="173">
        <f t="shared" si="25"/>
        <v>0</v>
      </c>
      <c r="Q133" s="173">
        <f>IF(LEN(B133)&gt;0,2*'OSNOVNA PLAČA'!E127,"")</f>
        <v>0</v>
      </c>
      <c r="R133" s="174"/>
      <c r="AA133" s="155">
        <f>ROW()</f>
        <v>133</v>
      </c>
      <c r="AB133" s="91" t="e">
        <f t="shared" ca="1" si="26"/>
        <v>#N/A</v>
      </c>
      <c r="AC133" s="91" t="e">
        <f t="shared" ca="1" si="27"/>
        <v>#N/A</v>
      </c>
      <c r="AD133" s="92" t="e">
        <f t="shared" ca="1" si="28"/>
        <v>#N/A</v>
      </c>
      <c r="AE133" s="91" t="e">
        <f t="shared" ca="1" si="29"/>
        <v>#N/A</v>
      </c>
      <c r="AF133" s="92" t="e">
        <f t="shared" ca="1" si="30"/>
        <v>#N/A</v>
      </c>
      <c r="AG133" s="91" t="e">
        <f t="shared" ca="1" si="31"/>
        <v>#N/A</v>
      </c>
      <c r="AH133" s="91" t="e">
        <f t="shared" ca="1" si="32"/>
        <v>#N/A</v>
      </c>
      <c r="AI133" s="93" t="e">
        <f t="shared" ca="1" si="33"/>
        <v>#N/A</v>
      </c>
      <c r="AJ133" s="91" t="e">
        <f t="shared" ca="1" si="34"/>
        <v>#N/A</v>
      </c>
      <c r="AK133" s="91" t="e">
        <f t="shared" ca="1" si="35"/>
        <v>#N/A</v>
      </c>
    </row>
    <row r="134" spans="1:37" ht="25.5" customHeight="1" x14ac:dyDescent="0.25">
      <c r="A134" s="51">
        <f>'OSNOVNA PLAČA'!A128</f>
        <v>119</v>
      </c>
      <c r="B134" s="157" t="str">
        <f>IF(LEN('OSNOVNA PLAČA'!B128)&gt;0,'OSNOVNA PLAČA'!B128,"")</f>
        <v>A119</v>
      </c>
      <c r="C134" s="52">
        <f>IF(LEN(B134)&gt;0,'OSNOVNA PLAČA'!C128,"")</f>
        <v>0</v>
      </c>
      <c r="D134" s="54">
        <f>IF(LEN(B134)&gt;0,'OSNOVNA PLAČA'!D128,"")</f>
        <v>0</v>
      </c>
      <c r="E134" s="171">
        <f>IF(LEN(B134)&gt;0,SUM('OBRAČUNANA OSNOVNA PLAČA'!E128:G128),"")</f>
        <v>0</v>
      </c>
      <c r="F134" s="55"/>
      <c r="G134" s="55"/>
      <c r="H134" s="55"/>
      <c r="I134" s="55"/>
      <c r="J134" s="55"/>
      <c r="K134" s="172">
        <f t="shared" si="20"/>
        <v>0</v>
      </c>
      <c r="L134" s="120">
        <f t="shared" si="21"/>
        <v>0</v>
      </c>
      <c r="M134" s="120">
        <f t="shared" si="22"/>
        <v>0</v>
      </c>
      <c r="N134" s="120">
        <f t="shared" si="23"/>
        <v>0</v>
      </c>
      <c r="O134" s="120">
        <f t="shared" si="24"/>
        <v>0</v>
      </c>
      <c r="P134" s="173">
        <f t="shared" si="25"/>
        <v>0</v>
      </c>
      <c r="Q134" s="173">
        <f>IF(LEN(B134)&gt;0,2*'OSNOVNA PLAČA'!E128,"")</f>
        <v>0</v>
      </c>
      <c r="R134" s="174"/>
      <c r="AA134" s="155">
        <f>ROW()</f>
        <v>134</v>
      </c>
      <c r="AB134" s="91" t="e">
        <f t="shared" ca="1" si="26"/>
        <v>#N/A</v>
      </c>
      <c r="AC134" s="91" t="e">
        <f t="shared" ca="1" si="27"/>
        <v>#N/A</v>
      </c>
      <c r="AD134" s="92" t="e">
        <f t="shared" ca="1" si="28"/>
        <v>#N/A</v>
      </c>
      <c r="AE134" s="91" t="e">
        <f t="shared" ca="1" si="29"/>
        <v>#N/A</v>
      </c>
      <c r="AF134" s="92" t="e">
        <f t="shared" ca="1" si="30"/>
        <v>#N/A</v>
      </c>
      <c r="AG134" s="91" t="e">
        <f t="shared" ca="1" si="31"/>
        <v>#N/A</v>
      </c>
      <c r="AH134" s="91" t="e">
        <f t="shared" ca="1" si="32"/>
        <v>#N/A</v>
      </c>
      <c r="AI134" s="93" t="e">
        <f t="shared" ca="1" si="33"/>
        <v>#N/A</v>
      </c>
      <c r="AJ134" s="91" t="e">
        <f t="shared" ca="1" si="34"/>
        <v>#N/A</v>
      </c>
      <c r="AK134" s="91" t="e">
        <f t="shared" ca="1" si="35"/>
        <v>#N/A</v>
      </c>
    </row>
    <row r="135" spans="1:37" ht="25.5" customHeight="1" x14ac:dyDescent="0.25">
      <c r="A135" s="51">
        <f>'OSNOVNA PLAČA'!A129</f>
        <v>120</v>
      </c>
      <c r="B135" s="157" t="str">
        <f>IF(LEN('OSNOVNA PLAČA'!B129)&gt;0,'OSNOVNA PLAČA'!B129,"")</f>
        <v>A120</v>
      </c>
      <c r="C135" s="52">
        <f>IF(LEN(B135)&gt;0,'OSNOVNA PLAČA'!C129,"")</f>
        <v>0</v>
      </c>
      <c r="D135" s="54">
        <f>IF(LEN(B135)&gt;0,'OSNOVNA PLAČA'!D129,"")</f>
        <v>0</v>
      </c>
      <c r="E135" s="171">
        <f>IF(LEN(B135)&gt;0,SUM('OBRAČUNANA OSNOVNA PLAČA'!E129:G129),"")</f>
        <v>0</v>
      </c>
      <c r="F135" s="55"/>
      <c r="G135" s="55"/>
      <c r="H135" s="55"/>
      <c r="I135" s="55"/>
      <c r="J135" s="55"/>
      <c r="K135" s="172">
        <f t="shared" si="20"/>
        <v>0</v>
      </c>
      <c r="L135" s="120">
        <f t="shared" si="21"/>
        <v>0</v>
      </c>
      <c r="M135" s="120">
        <f t="shared" si="22"/>
        <v>0</v>
      </c>
      <c r="N135" s="120">
        <f t="shared" si="23"/>
        <v>0</v>
      </c>
      <c r="O135" s="120">
        <f t="shared" si="24"/>
        <v>0</v>
      </c>
      <c r="P135" s="173">
        <f t="shared" si="25"/>
        <v>0</v>
      </c>
      <c r="Q135" s="173">
        <f>IF(LEN(B135)&gt;0,2*'OSNOVNA PLAČA'!E129,"")</f>
        <v>0</v>
      </c>
      <c r="R135" s="174"/>
      <c r="AA135" s="155">
        <f>ROW()</f>
        <v>135</v>
      </c>
      <c r="AB135" s="91" t="e">
        <f t="shared" ca="1" si="26"/>
        <v>#N/A</v>
      </c>
      <c r="AC135" s="91" t="e">
        <f t="shared" ca="1" si="27"/>
        <v>#N/A</v>
      </c>
      <c r="AD135" s="92" t="e">
        <f t="shared" ca="1" si="28"/>
        <v>#N/A</v>
      </c>
      <c r="AE135" s="91" t="e">
        <f t="shared" ca="1" si="29"/>
        <v>#N/A</v>
      </c>
      <c r="AF135" s="92" t="e">
        <f t="shared" ca="1" si="30"/>
        <v>#N/A</v>
      </c>
      <c r="AG135" s="91" t="e">
        <f t="shared" ca="1" si="31"/>
        <v>#N/A</v>
      </c>
      <c r="AH135" s="91" t="e">
        <f t="shared" ca="1" si="32"/>
        <v>#N/A</v>
      </c>
      <c r="AI135" s="93" t="e">
        <f t="shared" ca="1" si="33"/>
        <v>#N/A</v>
      </c>
      <c r="AJ135" s="91" t="e">
        <f t="shared" ca="1" si="34"/>
        <v>#N/A</v>
      </c>
      <c r="AK135" s="91" t="e">
        <f t="shared" ca="1" si="35"/>
        <v>#N/A</v>
      </c>
    </row>
    <row r="136" spans="1:37" ht="25.5" customHeight="1" x14ac:dyDescent="0.25">
      <c r="A136" s="51">
        <f>'OSNOVNA PLAČA'!A130</f>
        <v>121</v>
      </c>
      <c r="B136" s="157" t="str">
        <f>IF(LEN('OSNOVNA PLAČA'!B130)&gt;0,'OSNOVNA PLAČA'!B130,"")</f>
        <v>A121</v>
      </c>
      <c r="C136" s="52">
        <f>IF(LEN(B136)&gt;0,'OSNOVNA PLAČA'!C130,"")</f>
        <v>0</v>
      </c>
      <c r="D136" s="54">
        <f>IF(LEN(B136)&gt;0,'OSNOVNA PLAČA'!D130,"")</f>
        <v>0</v>
      </c>
      <c r="E136" s="171">
        <f>IF(LEN(B136)&gt;0,SUM('OBRAČUNANA OSNOVNA PLAČA'!E130:G130),"")</f>
        <v>0</v>
      </c>
      <c r="F136" s="55"/>
      <c r="G136" s="55"/>
      <c r="H136" s="55"/>
      <c r="I136" s="55"/>
      <c r="J136" s="55"/>
      <c r="K136" s="172">
        <f t="shared" si="20"/>
        <v>0</v>
      </c>
      <c r="L136" s="120">
        <f t="shared" si="21"/>
        <v>0</v>
      </c>
      <c r="M136" s="120">
        <f t="shared" si="22"/>
        <v>0</v>
      </c>
      <c r="N136" s="120">
        <f t="shared" si="23"/>
        <v>0</v>
      </c>
      <c r="O136" s="120">
        <f t="shared" si="24"/>
        <v>0</v>
      </c>
      <c r="P136" s="173">
        <f t="shared" si="25"/>
        <v>0</v>
      </c>
      <c r="Q136" s="173">
        <f>IF(LEN(B136)&gt;0,2*'OSNOVNA PLAČA'!E130,"")</f>
        <v>0</v>
      </c>
      <c r="R136" s="174"/>
      <c r="AA136" s="155">
        <f>ROW()</f>
        <v>136</v>
      </c>
      <c r="AB136" s="91" t="e">
        <f t="shared" ca="1" si="26"/>
        <v>#N/A</v>
      </c>
      <c r="AC136" s="91" t="e">
        <f t="shared" ca="1" si="27"/>
        <v>#N/A</v>
      </c>
      <c r="AD136" s="92" t="e">
        <f t="shared" ca="1" si="28"/>
        <v>#N/A</v>
      </c>
      <c r="AE136" s="91" t="e">
        <f t="shared" ca="1" si="29"/>
        <v>#N/A</v>
      </c>
      <c r="AF136" s="92" t="e">
        <f t="shared" ca="1" si="30"/>
        <v>#N/A</v>
      </c>
      <c r="AG136" s="91" t="e">
        <f t="shared" ca="1" si="31"/>
        <v>#N/A</v>
      </c>
      <c r="AH136" s="91" t="e">
        <f t="shared" ca="1" si="32"/>
        <v>#N/A</v>
      </c>
      <c r="AI136" s="93" t="e">
        <f t="shared" ca="1" si="33"/>
        <v>#N/A</v>
      </c>
      <c r="AJ136" s="91" t="e">
        <f t="shared" ca="1" si="34"/>
        <v>#N/A</v>
      </c>
      <c r="AK136" s="91" t="e">
        <f t="shared" ca="1" si="35"/>
        <v>#N/A</v>
      </c>
    </row>
    <row r="137" spans="1:37" ht="25.5" customHeight="1" x14ac:dyDescent="0.25">
      <c r="A137" s="51">
        <f>'OSNOVNA PLAČA'!A131</f>
        <v>122</v>
      </c>
      <c r="B137" s="157" t="str">
        <f>IF(LEN('OSNOVNA PLAČA'!B131)&gt;0,'OSNOVNA PLAČA'!B131,"")</f>
        <v>A122</v>
      </c>
      <c r="C137" s="52">
        <f>IF(LEN(B137)&gt;0,'OSNOVNA PLAČA'!C131,"")</f>
        <v>0</v>
      </c>
      <c r="D137" s="54">
        <f>IF(LEN(B137)&gt;0,'OSNOVNA PLAČA'!D131,"")</f>
        <v>0</v>
      </c>
      <c r="E137" s="171">
        <f>IF(LEN(B137)&gt;0,SUM('OBRAČUNANA OSNOVNA PLAČA'!E131:G131),"")</f>
        <v>0</v>
      </c>
      <c r="F137" s="55"/>
      <c r="G137" s="55"/>
      <c r="H137" s="55"/>
      <c r="I137" s="55"/>
      <c r="J137" s="55"/>
      <c r="K137" s="172">
        <f t="shared" si="20"/>
        <v>0</v>
      </c>
      <c r="L137" s="120">
        <f t="shared" si="21"/>
        <v>0</v>
      </c>
      <c r="M137" s="120">
        <f t="shared" si="22"/>
        <v>0</v>
      </c>
      <c r="N137" s="120">
        <f t="shared" si="23"/>
        <v>0</v>
      </c>
      <c r="O137" s="120">
        <f t="shared" si="24"/>
        <v>0</v>
      </c>
      <c r="P137" s="173">
        <f t="shared" si="25"/>
        <v>0</v>
      </c>
      <c r="Q137" s="173">
        <f>IF(LEN(B137)&gt;0,2*'OSNOVNA PLAČA'!E131,"")</f>
        <v>0</v>
      </c>
      <c r="R137" s="174"/>
      <c r="AA137" s="155">
        <f>ROW()</f>
        <v>137</v>
      </c>
      <c r="AB137" s="91" t="e">
        <f t="shared" ca="1" si="26"/>
        <v>#N/A</v>
      </c>
      <c r="AC137" s="91" t="e">
        <f t="shared" ca="1" si="27"/>
        <v>#N/A</v>
      </c>
      <c r="AD137" s="92" t="e">
        <f t="shared" ca="1" si="28"/>
        <v>#N/A</v>
      </c>
      <c r="AE137" s="91" t="e">
        <f t="shared" ca="1" si="29"/>
        <v>#N/A</v>
      </c>
      <c r="AF137" s="92" t="e">
        <f t="shared" ca="1" si="30"/>
        <v>#N/A</v>
      </c>
      <c r="AG137" s="91" t="e">
        <f t="shared" ca="1" si="31"/>
        <v>#N/A</v>
      </c>
      <c r="AH137" s="91" t="e">
        <f t="shared" ca="1" si="32"/>
        <v>#N/A</v>
      </c>
      <c r="AI137" s="93" t="e">
        <f t="shared" ca="1" si="33"/>
        <v>#N/A</v>
      </c>
      <c r="AJ137" s="91" t="e">
        <f t="shared" ca="1" si="34"/>
        <v>#N/A</v>
      </c>
      <c r="AK137" s="91" t="e">
        <f t="shared" ca="1" si="35"/>
        <v>#N/A</v>
      </c>
    </row>
    <row r="138" spans="1:37" ht="25.5" customHeight="1" x14ac:dyDescent="0.25">
      <c r="A138" s="51">
        <f>'OSNOVNA PLAČA'!A132</f>
        <v>123</v>
      </c>
      <c r="B138" s="157" t="str">
        <f>IF(LEN('OSNOVNA PLAČA'!B132)&gt;0,'OSNOVNA PLAČA'!B132,"")</f>
        <v>A123</v>
      </c>
      <c r="C138" s="52">
        <f>IF(LEN(B138)&gt;0,'OSNOVNA PLAČA'!C132,"")</f>
        <v>0</v>
      </c>
      <c r="D138" s="54">
        <f>IF(LEN(B138)&gt;0,'OSNOVNA PLAČA'!D132,"")</f>
        <v>0</v>
      </c>
      <c r="E138" s="171">
        <f>IF(LEN(B138)&gt;0,SUM('OBRAČUNANA OSNOVNA PLAČA'!E132:G132),"")</f>
        <v>0</v>
      </c>
      <c r="F138" s="55"/>
      <c r="G138" s="55"/>
      <c r="H138" s="55"/>
      <c r="I138" s="55"/>
      <c r="J138" s="55"/>
      <c r="K138" s="172">
        <f t="shared" si="20"/>
        <v>0</v>
      </c>
      <c r="L138" s="120">
        <f t="shared" si="21"/>
        <v>0</v>
      </c>
      <c r="M138" s="120">
        <f t="shared" si="22"/>
        <v>0</v>
      </c>
      <c r="N138" s="120">
        <f t="shared" si="23"/>
        <v>0</v>
      </c>
      <c r="O138" s="120">
        <f t="shared" si="24"/>
        <v>0</v>
      </c>
      <c r="P138" s="173">
        <f t="shared" si="25"/>
        <v>0</v>
      </c>
      <c r="Q138" s="173">
        <f>IF(LEN(B138)&gt;0,2*'OSNOVNA PLAČA'!E132,"")</f>
        <v>0</v>
      </c>
      <c r="R138" s="174"/>
      <c r="AA138" s="155">
        <f>ROW()</f>
        <v>138</v>
      </c>
      <c r="AB138" s="91" t="e">
        <f t="shared" ca="1" si="26"/>
        <v>#N/A</v>
      </c>
      <c r="AC138" s="91" t="e">
        <f t="shared" ca="1" si="27"/>
        <v>#N/A</v>
      </c>
      <c r="AD138" s="92" t="e">
        <f t="shared" ca="1" si="28"/>
        <v>#N/A</v>
      </c>
      <c r="AE138" s="91" t="e">
        <f t="shared" ca="1" si="29"/>
        <v>#N/A</v>
      </c>
      <c r="AF138" s="92" t="e">
        <f t="shared" ca="1" si="30"/>
        <v>#N/A</v>
      </c>
      <c r="AG138" s="91" t="e">
        <f t="shared" ca="1" si="31"/>
        <v>#N/A</v>
      </c>
      <c r="AH138" s="91" t="e">
        <f t="shared" ca="1" si="32"/>
        <v>#N/A</v>
      </c>
      <c r="AI138" s="93" t="e">
        <f t="shared" ca="1" si="33"/>
        <v>#N/A</v>
      </c>
      <c r="AJ138" s="91" t="e">
        <f t="shared" ca="1" si="34"/>
        <v>#N/A</v>
      </c>
      <c r="AK138" s="91" t="e">
        <f t="shared" ca="1" si="35"/>
        <v>#N/A</v>
      </c>
    </row>
    <row r="139" spans="1:37" ht="25.5" customHeight="1" x14ac:dyDescent="0.25">
      <c r="A139" s="51">
        <f>'OSNOVNA PLAČA'!A133</f>
        <v>124</v>
      </c>
      <c r="B139" s="157" t="str">
        <f>IF(LEN('OSNOVNA PLAČA'!B133)&gt;0,'OSNOVNA PLAČA'!B133,"")</f>
        <v>A124</v>
      </c>
      <c r="C139" s="52">
        <f>IF(LEN(B139)&gt;0,'OSNOVNA PLAČA'!C133,"")</f>
        <v>0</v>
      </c>
      <c r="D139" s="54">
        <f>IF(LEN(B139)&gt;0,'OSNOVNA PLAČA'!D133,"")</f>
        <v>0</v>
      </c>
      <c r="E139" s="171">
        <f>IF(LEN(B139)&gt;0,SUM('OBRAČUNANA OSNOVNA PLAČA'!E133:G133),"")</f>
        <v>0</v>
      </c>
      <c r="F139" s="55"/>
      <c r="G139" s="55"/>
      <c r="H139" s="55"/>
      <c r="I139" s="55"/>
      <c r="J139" s="55"/>
      <c r="K139" s="172">
        <f t="shared" si="20"/>
        <v>0</v>
      </c>
      <c r="L139" s="120">
        <f t="shared" si="21"/>
        <v>0</v>
      </c>
      <c r="M139" s="120">
        <f t="shared" si="22"/>
        <v>0</v>
      </c>
      <c r="N139" s="120">
        <f t="shared" si="23"/>
        <v>0</v>
      </c>
      <c r="O139" s="120">
        <f t="shared" si="24"/>
        <v>0</v>
      </c>
      <c r="P139" s="173">
        <f t="shared" si="25"/>
        <v>0</v>
      </c>
      <c r="Q139" s="173">
        <f>IF(LEN(B139)&gt;0,2*'OSNOVNA PLAČA'!E133,"")</f>
        <v>0</v>
      </c>
      <c r="R139" s="174"/>
      <c r="AA139" s="155">
        <f>ROW()</f>
        <v>139</v>
      </c>
      <c r="AB139" s="91" t="e">
        <f t="shared" ca="1" si="26"/>
        <v>#N/A</v>
      </c>
      <c r="AC139" s="91" t="e">
        <f t="shared" ca="1" si="27"/>
        <v>#N/A</v>
      </c>
      <c r="AD139" s="92" t="e">
        <f t="shared" ca="1" si="28"/>
        <v>#N/A</v>
      </c>
      <c r="AE139" s="91" t="e">
        <f t="shared" ca="1" si="29"/>
        <v>#N/A</v>
      </c>
      <c r="AF139" s="92" t="e">
        <f t="shared" ca="1" si="30"/>
        <v>#N/A</v>
      </c>
      <c r="AG139" s="91" t="e">
        <f t="shared" ca="1" si="31"/>
        <v>#N/A</v>
      </c>
      <c r="AH139" s="91" t="e">
        <f t="shared" ca="1" si="32"/>
        <v>#N/A</v>
      </c>
      <c r="AI139" s="93" t="e">
        <f t="shared" ca="1" si="33"/>
        <v>#N/A</v>
      </c>
      <c r="AJ139" s="91" t="e">
        <f t="shared" ca="1" si="34"/>
        <v>#N/A</v>
      </c>
      <c r="AK139" s="91" t="e">
        <f t="shared" ca="1" si="35"/>
        <v>#N/A</v>
      </c>
    </row>
    <row r="140" spans="1:37" ht="25.5" customHeight="1" x14ac:dyDescent="0.25">
      <c r="A140" s="51">
        <f>'OSNOVNA PLAČA'!A134</f>
        <v>125</v>
      </c>
      <c r="B140" s="157" t="str">
        <f>IF(LEN('OSNOVNA PLAČA'!B134)&gt;0,'OSNOVNA PLAČA'!B134,"")</f>
        <v>A125</v>
      </c>
      <c r="C140" s="52">
        <f>IF(LEN(B140)&gt;0,'OSNOVNA PLAČA'!C134,"")</f>
        <v>0</v>
      </c>
      <c r="D140" s="54">
        <f>IF(LEN(B140)&gt;0,'OSNOVNA PLAČA'!D134,"")</f>
        <v>0</v>
      </c>
      <c r="E140" s="171">
        <f>IF(LEN(B140)&gt;0,SUM('OBRAČUNANA OSNOVNA PLAČA'!E134:G134),"")</f>
        <v>0</v>
      </c>
      <c r="F140" s="55"/>
      <c r="G140" s="55"/>
      <c r="H140" s="55"/>
      <c r="I140" s="55"/>
      <c r="J140" s="55"/>
      <c r="K140" s="172">
        <f t="shared" si="20"/>
        <v>0</v>
      </c>
      <c r="L140" s="120">
        <f t="shared" si="21"/>
        <v>0</v>
      </c>
      <c r="M140" s="120">
        <f t="shared" si="22"/>
        <v>0</v>
      </c>
      <c r="N140" s="120">
        <f t="shared" si="23"/>
        <v>0</v>
      </c>
      <c r="O140" s="120">
        <f t="shared" si="24"/>
        <v>0</v>
      </c>
      <c r="P140" s="173">
        <f t="shared" si="25"/>
        <v>0</v>
      </c>
      <c r="Q140" s="173">
        <f>IF(LEN(B140)&gt;0,2*'OSNOVNA PLAČA'!E134,"")</f>
        <v>0</v>
      </c>
      <c r="R140" s="174"/>
      <c r="AA140" s="155">
        <f>ROW()</f>
        <v>140</v>
      </c>
      <c r="AB140" s="91" t="e">
        <f t="shared" ca="1" si="26"/>
        <v>#N/A</v>
      </c>
      <c r="AC140" s="91" t="e">
        <f t="shared" ca="1" si="27"/>
        <v>#N/A</v>
      </c>
      <c r="AD140" s="92" t="e">
        <f t="shared" ca="1" si="28"/>
        <v>#N/A</v>
      </c>
      <c r="AE140" s="91" t="e">
        <f t="shared" ca="1" si="29"/>
        <v>#N/A</v>
      </c>
      <c r="AF140" s="92" t="e">
        <f t="shared" ca="1" si="30"/>
        <v>#N/A</v>
      </c>
      <c r="AG140" s="91" t="e">
        <f t="shared" ca="1" si="31"/>
        <v>#N/A</v>
      </c>
      <c r="AH140" s="91" t="e">
        <f t="shared" ca="1" si="32"/>
        <v>#N/A</v>
      </c>
      <c r="AI140" s="93" t="e">
        <f t="shared" ca="1" si="33"/>
        <v>#N/A</v>
      </c>
      <c r="AJ140" s="91" t="e">
        <f t="shared" ca="1" si="34"/>
        <v>#N/A</v>
      </c>
      <c r="AK140" s="91" t="e">
        <f t="shared" ca="1" si="35"/>
        <v>#N/A</v>
      </c>
    </row>
    <row r="141" spans="1:37" ht="25.5" customHeight="1" x14ac:dyDescent="0.25">
      <c r="A141" s="51">
        <f>'OSNOVNA PLAČA'!A135</f>
        <v>126</v>
      </c>
      <c r="B141" s="157" t="str">
        <f>IF(LEN('OSNOVNA PLAČA'!B135)&gt;0,'OSNOVNA PLAČA'!B135,"")</f>
        <v>A126</v>
      </c>
      <c r="C141" s="52">
        <f>IF(LEN(B141)&gt;0,'OSNOVNA PLAČA'!C135,"")</f>
        <v>0</v>
      </c>
      <c r="D141" s="54">
        <f>IF(LEN(B141)&gt;0,'OSNOVNA PLAČA'!D135,"")</f>
        <v>0</v>
      </c>
      <c r="E141" s="171">
        <f>IF(LEN(B141)&gt;0,SUM('OBRAČUNANA OSNOVNA PLAČA'!E135:G135),"")</f>
        <v>0</v>
      </c>
      <c r="F141" s="55"/>
      <c r="G141" s="55"/>
      <c r="H141" s="55"/>
      <c r="I141" s="55"/>
      <c r="J141" s="55"/>
      <c r="K141" s="172">
        <f t="shared" si="20"/>
        <v>0</v>
      </c>
      <c r="L141" s="120">
        <f t="shared" si="21"/>
        <v>0</v>
      </c>
      <c r="M141" s="120">
        <f t="shared" si="22"/>
        <v>0</v>
      </c>
      <c r="N141" s="120">
        <f t="shared" si="23"/>
        <v>0</v>
      </c>
      <c r="O141" s="120">
        <f t="shared" si="24"/>
        <v>0</v>
      </c>
      <c r="P141" s="173">
        <f t="shared" si="25"/>
        <v>0</v>
      </c>
      <c r="Q141" s="173">
        <f>IF(LEN(B141)&gt;0,2*'OSNOVNA PLAČA'!E135,"")</f>
        <v>0</v>
      </c>
      <c r="R141" s="174"/>
      <c r="AA141" s="155">
        <f>ROW()</f>
        <v>141</v>
      </c>
      <c r="AB141" s="91" t="e">
        <f t="shared" ca="1" si="26"/>
        <v>#N/A</v>
      </c>
      <c r="AC141" s="91" t="e">
        <f t="shared" ca="1" si="27"/>
        <v>#N/A</v>
      </c>
      <c r="AD141" s="92" t="e">
        <f t="shared" ca="1" si="28"/>
        <v>#N/A</v>
      </c>
      <c r="AE141" s="91" t="e">
        <f t="shared" ca="1" si="29"/>
        <v>#N/A</v>
      </c>
      <c r="AF141" s="92" t="e">
        <f t="shared" ca="1" si="30"/>
        <v>#N/A</v>
      </c>
      <c r="AG141" s="91" t="e">
        <f t="shared" ca="1" si="31"/>
        <v>#N/A</v>
      </c>
      <c r="AH141" s="91" t="e">
        <f t="shared" ca="1" si="32"/>
        <v>#N/A</v>
      </c>
      <c r="AI141" s="93" t="e">
        <f t="shared" ca="1" si="33"/>
        <v>#N/A</v>
      </c>
      <c r="AJ141" s="91" t="e">
        <f t="shared" ca="1" si="34"/>
        <v>#N/A</v>
      </c>
      <c r="AK141" s="91" t="e">
        <f t="shared" ca="1" si="35"/>
        <v>#N/A</v>
      </c>
    </row>
    <row r="142" spans="1:37" ht="25.5" customHeight="1" x14ac:dyDescent="0.25">
      <c r="A142" s="51">
        <f>'OSNOVNA PLAČA'!A136</f>
        <v>127</v>
      </c>
      <c r="B142" s="157" t="str">
        <f>IF(LEN('OSNOVNA PLAČA'!B136)&gt;0,'OSNOVNA PLAČA'!B136,"")</f>
        <v>A127</v>
      </c>
      <c r="C142" s="52">
        <f>IF(LEN(B142)&gt;0,'OSNOVNA PLAČA'!C136,"")</f>
        <v>0</v>
      </c>
      <c r="D142" s="54">
        <f>IF(LEN(B142)&gt;0,'OSNOVNA PLAČA'!D136,"")</f>
        <v>0</v>
      </c>
      <c r="E142" s="171">
        <f>IF(LEN(B142)&gt;0,SUM('OBRAČUNANA OSNOVNA PLAČA'!E136:G136),"")</f>
        <v>0</v>
      </c>
      <c r="F142" s="55"/>
      <c r="G142" s="55"/>
      <c r="H142" s="55"/>
      <c r="I142" s="55"/>
      <c r="J142" s="55"/>
      <c r="K142" s="172">
        <f t="shared" si="20"/>
        <v>0</v>
      </c>
      <c r="L142" s="120">
        <f t="shared" si="21"/>
        <v>0</v>
      </c>
      <c r="M142" s="120">
        <f t="shared" si="22"/>
        <v>0</v>
      </c>
      <c r="N142" s="120">
        <f t="shared" si="23"/>
        <v>0</v>
      </c>
      <c r="O142" s="120">
        <f t="shared" si="24"/>
        <v>0</v>
      </c>
      <c r="P142" s="173">
        <f t="shared" si="25"/>
        <v>0</v>
      </c>
      <c r="Q142" s="173">
        <f>IF(LEN(B142)&gt;0,2*'OSNOVNA PLAČA'!E136,"")</f>
        <v>0</v>
      </c>
      <c r="R142" s="174"/>
      <c r="AA142" s="155">
        <f>ROW()</f>
        <v>142</v>
      </c>
      <c r="AB142" s="91" t="e">
        <f t="shared" ca="1" si="26"/>
        <v>#N/A</v>
      </c>
      <c r="AC142" s="91" t="e">
        <f t="shared" ca="1" si="27"/>
        <v>#N/A</v>
      </c>
      <c r="AD142" s="92" t="e">
        <f t="shared" ca="1" si="28"/>
        <v>#N/A</v>
      </c>
      <c r="AE142" s="91" t="e">
        <f t="shared" ca="1" si="29"/>
        <v>#N/A</v>
      </c>
      <c r="AF142" s="92" t="e">
        <f t="shared" ca="1" si="30"/>
        <v>#N/A</v>
      </c>
      <c r="AG142" s="91" t="e">
        <f t="shared" ca="1" si="31"/>
        <v>#N/A</v>
      </c>
      <c r="AH142" s="91" t="e">
        <f t="shared" ca="1" si="32"/>
        <v>#N/A</v>
      </c>
      <c r="AI142" s="93" t="e">
        <f t="shared" ca="1" si="33"/>
        <v>#N/A</v>
      </c>
      <c r="AJ142" s="91" t="e">
        <f t="shared" ca="1" si="34"/>
        <v>#N/A</v>
      </c>
      <c r="AK142" s="91" t="e">
        <f t="shared" ca="1" si="35"/>
        <v>#N/A</v>
      </c>
    </row>
    <row r="143" spans="1:37" ht="25.5" customHeight="1" x14ac:dyDescent="0.25">
      <c r="A143" s="51">
        <f>'OSNOVNA PLAČA'!A137</f>
        <v>128</v>
      </c>
      <c r="B143" s="157" t="str">
        <f>IF(LEN('OSNOVNA PLAČA'!B137)&gt;0,'OSNOVNA PLAČA'!B137,"")</f>
        <v>A128</v>
      </c>
      <c r="C143" s="52">
        <f>IF(LEN(B143)&gt;0,'OSNOVNA PLAČA'!C137,"")</f>
        <v>0</v>
      </c>
      <c r="D143" s="54">
        <f>IF(LEN(B143)&gt;0,'OSNOVNA PLAČA'!D137,"")</f>
        <v>0</v>
      </c>
      <c r="E143" s="171">
        <f>IF(LEN(B143)&gt;0,SUM('OBRAČUNANA OSNOVNA PLAČA'!E137:G137),"")</f>
        <v>0</v>
      </c>
      <c r="F143" s="55"/>
      <c r="G143" s="55"/>
      <c r="H143" s="55"/>
      <c r="I143" s="55"/>
      <c r="J143" s="55"/>
      <c r="K143" s="172">
        <f t="shared" si="20"/>
        <v>0</v>
      </c>
      <c r="L143" s="120">
        <f t="shared" si="21"/>
        <v>0</v>
      </c>
      <c r="M143" s="120">
        <f t="shared" si="22"/>
        <v>0</v>
      </c>
      <c r="N143" s="120">
        <f t="shared" si="23"/>
        <v>0</v>
      </c>
      <c r="O143" s="120">
        <f t="shared" si="24"/>
        <v>0</v>
      </c>
      <c r="P143" s="173">
        <f t="shared" si="25"/>
        <v>0</v>
      </c>
      <c r="Q143" s="173">
        <f>IF(LEN(B143)&gt;0,2*'OSNOVNA PLAČA'!E137,"")</f>
        <v>0</v>
      </c>
      <c r="R143" s="174"/>
      <c r="AA143" s="155">
        <f>ROW()</f>
        <v>143</v>
      </c>
      <c r="AB143" s="91" t="e">
        <f t="shared" ca="1" si="26"/>
        <v>#N/A</v>
      </c>
      <c r="AC143" s="91" t="e">
        <f t="shared" ca="1" si="27"/>
        <v>#N/A</v>
      </c>
      <c r="AD143" s="92" t="e">
        <f t="shared" ca="1" si="28"/>
        <v>#N/A</v>
      </c>
      <c r="AE143" s="91" t="e">
        <f t="shared" ca="1" si="29"/>
        <v>#N/A</v>
      </c>
      <c r="AF143" s="92" t="e">
        <f t="shared" ca="1" si="30"/>
        <v>#N/A</v>
      </c>
      <c r="AG143" s="91" t="e">
        <f t="shared" ca="1" si="31"/>
        <v>#N/A</v>
      </c>
      <c r="AH143" s="91" t="e">
        <f t="shared" ca="1" si="32"/>
        <v>#N/A</v>
      </c>
      <c r="AI143" s="93" t="e">
        <f t="shared" ca="1" si="33"/>
        <v>#N/A</v>
      </c>
      <c r="AJ143" s="91" t="e">
        <f t="shared" ca="1" si="34"/>
        <v>#N/A</v>
      </c>
      <c r="AK143" s="91" t="e">
        <f t="shared" ca="1" si="35"/>
        <v>#N/A</v>
      </c>
    </row>
    <row r="144" spans="1:37" ht="25.5" customHeight="1" x14ac:dyDescent="0.25">
      <c r="A144" s="51">
        <f>'OSNOVNA PLAČA'!A138</f>
        <v>129</v>
      </c>
      <c r="B144" s="157" t="str">
        <f>IF(LEN('OSNOVNA PLAČA'!B138)&gt;0,'OSNOVNA PLAČA'!B138,"")</f>
        <v>A129</v>
      </c>
      <c r="C144" s="52">
        <f>IF(LEN(B144)&gt;0,'OSNOVNA PLAČA'!C138,"")</f>
        <v>0</v>
      </c>
      <c r="D144" s="54">
        <f>IF(LEN(B144)&gt;0,'OSNOVNA PLAČA'!D138,"")</f>
        <v>0</v>
      </c>
      <c r="E144" s="171">
        <f>IF(LEN(B144)&gt;0,SUM('OBRAČUNANA OSNOVNA PLAČA'!E138:G138),"")</f>
        <v>0</v>
      </c>
      <c r="F144" s="55"/>
      <c r="G144" s="55"/>
      <c r="H144" s="55"/>
      <c r="I144" s="55"/>
      <c r="J144" s="55"/>
      <c r="K144" s="172">
        <f t="shared" ref="K144:K207" si="36">+F144+G144+H144+I144+J144</f>
        <v>0</v>
      </c>
      <c r="L144" s="120">
        <f t="shared" ref="L144:L207" si="37">IF(LEN(B144)&gt;0,K144/5,"")</f>
        <v>0</v>
      </c>
      <c r="M144" s="120">
        <f t="shared" ref="M144:M207" si="38">IF(LEN(B144)&gt;0,E144*L144,"")</f>
        <v>0</v>
      </c>
      <c r="N144" s="120">
        <f t="shared" ref="N144:N207" si="39">IF(LEN(B144)&gt;0,L144*$O$267,"")</f>
        <v>0</v>
      </c>
      <c r="O144" s="120">
        <f t="shared" ref="O144:O207" si="40">IF(LEN(B144)&gt;0,E144*N144,"")</f>
        <v>0</v>
      </c>
      <c r="P144" s="173">
        <f t="shared" ref="P144:P207" si="41">MIN(O144,Q144)</f>
        <v>0</v>
      </c>
      <c r="Q144" s="173">
        <f>IF(LEN(B144)&gt;0,2*'OSNOVNA PLAČA'!E138,"")</f>
        <v>0</v>
      </c>
      <c r="R144" s="174"/>
      <c r="AA144" s="155">
        <f>ROW()</f>
        <v>144</v>
      </c>
      <c r="AB144" s="91" t="e">
        <f t="shared" ca="1" si="26"/>
        <v>#N/A</v>
      </c>
      <c r="AC144" s="91" t="e">
        <f t="shared" ca="1" si="27"/>
        <v>#N/A</v>
      </c>
      <c r="AD144" s="92" t="e">
        <f t="shared" ref="AD144:AD207" ca="1" si="42">IF(AB144&gt;=AC144,"-",$K144/(5*MAX($L$271:$L$272)))</f>
        <v>#N/A</v>
      </c>
      <c r="AE144" s="91" t="e">
        <f t="shared" ref="AE144:AE207" ca="1" si="43">IF(AB144&gt;=AC144,"-",$K144/(5*MAX($L$271:$L$272))*AJ144)</f>
        <v>#N/A</v>
      </c>
      <c r="AF144" s="92" t="e">
        <f t="shared" ref="AF144:AF207" ca="1" si="44">IF(AD144="-","-",AD144*$AE$267)</f>
        <v>#N/A</v>
      </c>
      <c r="AG144" s="91" t="e">
        <f t="shared" ref="AG144:AG207" ca="1" si="45">IF(AE144="-","-",AE144*$AE$267)</f>
        <v>#N/A</v>
      </c>
      <c r="AH144" s="91" t="e">
        <f t="shared" ref="AH144:AH207" ca="1" si="46">IF(AF144="-",0,MIN(AG144,Q144))</f>
        <v>#N/A</v>
      </c>
      <c r="AI144" s="93" t="e">
        <f t="shared" ref="AI144:AI207" ca="1" si="47">+AC144-AB144</f>
        <v>#N/A</v>
      </c>
      <c r="AJ144" s="91" t="e">
        <f t="shared" ca="1" si="34"/>
        <v>#N/A</v>
      </c>
      <c r="AK144" s="91" t="e">
        <f t="shared" ca="1" si="35"/>
        <v>#N/A</v>
      </c>
    </row>
    <row r="145" spans="1:37" ht="25.5" customHeight="1" x14ac:dyDescent="0.25">
      <c r="A145" s="51">
        <f>'OSNOVNA PLAČA'!A139</f>
        <v>130</v>
      </c>
      <c r="B145" s="157" t="str">
        <f>IF(LEN('OSNOVNA PLAČA'!B139)&gt;0,'OSNOVNA PLAČA'!B139,"")</f>
        <v>A130</v>
      </c>
      <c r="C145" s="52">
        <f>IF(LEN(B145)&gt;0,'OSNOVNA PLAČA'!C139,"")</f>
        <v>0</v>
      </c>
      <c r="D145" s="54">
        <f>IF(LEN(B145)&gt;0,'OSNOVNA PLAČA'!D139,"")</f>
        <v>0</v>
      </c>
      <c r="E145" s="171">
        <f>IF(LEN(B145)&gt;0,SUM('OBRAČUNANA OSNOVNA PLAČA'!E139:G139),"")</f>
        <v>0</v>
      </c>
      <c r="F145" s="55"/>
      <c r="G145" s="55"/>
      <c r="H145" s="55"/>
      <c r="I145" s="55"/>
      <c r="J145" s="55"/>
      <c r="K145" s="172">
        <f t="shared" si="36"/>
        <v>0</v>
      </c>
      <c r="L145" s="120">
        <f t="shared" si="37"/>
        <v>0</v>
      </c>
      <c r="M145" s="120">
        <f t="shared" si="38"/>
        <v>0</v>
      </c>
      <c r="N145" s="120">
        <f t="shared" si="39"/>
        <v>0</v>
      </c>
      <c r="O145" s="120">
        <f t="shared" si="40"/>
        <v>0</v>
      </c>
      <c r="P145" s="173">
        <f t="shared" si="41"/>
        <v>0</v>
      </c>
      <c r="Q145" s="173">
        <f>IF(LEN(B145)&gt;0,2*'OSNOVNA PLAČA'!E139,"")</f>
        <v>0</v>
      </c>
      <c r="R145" s="174"/>
      <c r="AA145" s="155">
        <f>ROW()</f>
        <v>145</v>
      </c>
      <c r="AB145" s="91" t="e">
        <f t="shared" ca="1" si="26"/>
        <v>#N/A</v>
      </c>
      <c r="AC145" s="91" t="e">
        <f t="shared" ca="1" si="27"/>
        <v>#N/A</v>
      </c>
      <c r="AD145" s="92" t="e">
        <f t="shared" ca="1" si="42"/>
        <v>#N/A</v>
      </c>
      <c r="AE145" s="91" t="e">
        <f t="shared" ca="1" si="43"/>
        <v>#N/A</v>
      </c>
      <c r="AF145" s="92" t="e">
        <f t="shared" ca="1" si="44"/>
        <v>#N/A</v>
      </c>
      <c r="AG145" s="91" t="e">
        <f t="shared" ca="1" si="45"/>
        <v>#N/A</v>
      </c>
      <c r="AH145" s="91" t="e">
        <f t="shared" ca="1" si="46"/>
        <v>#N/A</v>
      </c>
      <c r="AI145" s="93" t="e">
        <f t="shared" ca="1" si="47"/>
        <v>#N/A</v>
      </c>
      <c r="AJ145" s="91" t="e">
        <f t="shared" ca="1" si="34"/>
        <v>#N/A</v>
      </c>
      <c r="AK145" s="91" t="e">
        <f t="shared" ca="1" si="35"/>
        <v>#N/A</v>
      </c>
    </row>
    <row r="146" spans="1:37" ht="25.5" customHeight="1" x14ac:dyDescent="0.25">
      <c r="A146" s="51">
        <f>'OSNOVNA PLAČA'!A140</f>
        <v>131</v>
      </c>
      <c r="B146" s="157" t="str">
        <f>IF(LEN('OSNOVNA PLAČA'!B140)&gt;0,'OSNOVNA PLAČA'!B140,"")</f>
        <v>A131</v>
      </c>
      <c r="C146" s="52">
        <f>IF(LEN(B146)&gt;0,'OSNOVNA PLAČA'!C140,"")</f>
        <v>0</v>
      </c>
      <c r="D146" s="54">
        <f>IF(LEN(B146)&gt;0,'OSNOVNA PLAČA'!D140,"")</f>
        <v>0</v>
      </c>
      <c r="E146" s="171">
        <f>IF(LEN(B146)&gt;0,SUM('OBRAČUNANA OSNOVNA PLAČA'!E140:G140),"")</f>
        <v>0</v>
      </c>
      <c r="F146" s="55"/>
      <c r="G146" s="55"/>
      <c r="H146" s="55"/>
      <c r="I146" s="55"/>
      <c r="J146" s="55"/>
      <c r="K146" s="172">
        <f t="shared" si="36"/>
        <v>0</v>
      </c>
      <c r="L146" s="120">
        <f t="shared" si="37"/>
        <v>0</v>
      </c>
      <c r="M146" s="120">
        <f t="shared" si="38"/>
        <v>0</v>
      </c>
      <c r="N146" s="120">
        <f t="shared" si="39"/>
        <v>0</v>
      </c>
      <c r="O146" s="120">
        <f t="shared" si="40"/>
        <v>0</v>
      </c>
      <c r="P146" s="173">
        <f t="shared" si="41"/>
        <v>0</v>
      </c>
      <c r="Q146" s="173">
        <f>IF(LEN(B146)&gt;0,2*'OSNOVNA PLAČA'!E140,"")</f>
        <v>0</v>
      </c>
      <c r="R146" s="174"/>
      <c r="AA146" s="155">
        <f>ROW()</f>
        <v>146</v>
      </c>
      <c r="AB146" s="91" t="e">
        <f t="shared" ca="1" si="26"/>
        <v>#N/A</v>
      </c>
      <c r="AC146" s="91" t="e">
        <f t="shared" ca="1" si="27"/>
        <v>#N/A</v>
      </c>
      <c r="AD146" s="92" t="e">
        <f t="shared" ca="1" si="42"/>
        <v>#N/A</v>
      </c>
      <c r="AE146" s="91" t="e">
        <f t="shared" ca="1" si="43"/>
        <v>#N/A</v>
      </c>
      <c r="AF146" s="92" t="e">
        <f t="shared" ca="1" si="44"/>
        <v>#N/A</v>
      </c>
      <c r="AG146" s="91" t="e">
        <f t="shared" ca="1" si="45"/>
        <v>#N/A</v>
      </c>
      <c r="AH146" s="91" t="e">
        <f t="shared" ca="1" si="46"/>
        <v>#N/A</v>
      </c>
      <c r="AI146" s="93" t="e">
        <f t="shared" ca="1" si="47"/>
        <v>#N/A</v>
      </c>
      <c r="AJ146" s="91" t="e">
        <f t="shared" ca="1" si="34"/>
        <v>#N/A</v>
      </c>
      <c r="AK146" s="91" t="e">
        <f t="shared" ca="1" si="35"/>
        <v>#N/A</v>
      </c>
    </row>
    <row r="147" spans="1:37" ht="25.5" customHeight="1" x14ac:dyDescent="0.25">
      <c r="A147" s="51">
        <f>'OSNOVNA PLAČA'!A141</f>
        <v>132</v>
      </c>
      <c r="B147" s="157" t="str">
        <f>IF(LEN('OSNOVNA PLAČA'!B141)&gt;0,'OSNOVNA PLAČA'!B141,"")</f>
        <v>A132</v>
      </c>
      <c r="C147" s="52">
        <f>IF(LEN(B147)&gt;0,'OSNOVNA PLAČA'!C141,"")</f>
        <v>0</v>
      </c>
      <c r="D147" s="54">
        <f>IF(LEN(B147)&gt;0,'OSNOVNA PLAČA'!D141,"")</f>
        <v>0</v>
      </c>
      <c r="E147" s="171">
        <f>IF(LEN(B147)&gt;0,SUM('OBRAČUNANA OSNOVNA PLAČA'!E141:G141),"")</f>
        <v>0</v>
      </c>
      <c r="F147" s="55"/>
      <c r="G147" s="55"/>
      <c r="H147" s="55"/>
      <c r="I147" s="55"/>
      <c r="J147" s="55"/>
      <c r="K147" s="172">
        <f t="shared" si="36"/>
        <v>0</v>
      </c>
      <c r="L147" s="120">
        <f t="shared" si="37"/>
        <v>0</v>
      </c>
      <c r="M147" s="120">
        <f t="shared" si="38"/>
        <v>0</v>
      </c>
      <c r="N147" s="120">
        <f t="shared" si="39"/>
        <v>0</v>
      </c>
      <c r="O147" s="120">
        <f t="shared" si="40"/>
        <v>0</v>
      </c>
      <c r="P147" s="173">
        <f t="shared" si="41"/>
        <v>0</v>
      </c>
      <c r="Q147" s="173">
        <f>IF(LEN(B147)&gt;0,2*'OSNOVNA PLAČA'!E141,"")</f>
        <v>0</v>
      </c>
      <c r="R147" s="174"/>
      <c r="AA147" s="155">
        <f>ROW()</f>
        <v>147</v>
      </c>
      <c r="AB147" s="91" t="e">
        <f t="shared" ca="1" si="26"/>
        <v>#N/A</v>
      </c>
      <c r="AC147" s="91" t="e">
        <f t="shared" ca="1" si="27"/>
        <v>#N/A</v>
      </c>
      <c r="AD147" s="92" t="e">
        <f t="shared" ca="1" si="42"/>
        <v>#N/A</v>
      </c>
      <c r="AE147" s="91" t="e">
        <f t="shared" ca="1" si="43"/>
        <v>#N/A</v>
      </c>
      <c r="AF147" s="92" t="e">
        <f t="shared" ca="1" si="44"/>
        <v>#N/A</v>
      </c>
      <c r="AG147" s="91" t="e">
        <f t="shared" ca="1" si="45"/>
        <v>#N/A</v>
      </c>
      <c r="AH147" s="91" t="e">
        <f t="shared" ca="1" si="46"/>
        <v>#N/A</v>
      </c>
      <c r="AI147" s="93" t="e">
        <f t="shared" ca="1" si="47"/>
        <v>#N/A</v>
      </c>
      <c r="AJ147" s="91" t="e">
        <f t="shared" ca="1" si="34"/>
        <v>#N/A</v>
      </c>
      <c r="AK147" s="91" t="e">
        <f t="shared" ca="1" si="35"/>
        <v>#N/A</v>
      </c>
    </row>
    <row r="148" spans="1:37" ht="25.5" customHeight="1" x14ac:dyDescent="0.25">
      <c r="A148" s="51">
        <f>'OSNOVNA PLAČA'!A142</f>
        <v>133</v>
      </c>
      <c r="B148" s="157" t="str">
        <f>IF(LEN('OSNOVNA PLAČA'!B142)&gt;0,'OSNOVNA PLAČA'!B142,"")</f>
        <v>A133</v>
      </c>
      <c r="C148" s="52">
        <f>IF(LEN(B148)&gt;0,'OSNOVNA PLAČA'!C142,"")</f>
        <v>0</v>
      </c>
      <c r="D148" s="54">
        <f>IF(LEN(B148)&gt;0,'OSNOVNA PLAČA'!D142,"")</f>
        <v>0</v>
      </c>
      <c r="E148" s="171">
        <f>IF(LEN(B148)&gt;0,SUM('OBRAČUNANA OSNOVNA PLAČA'!E142:G142),"")</f>
        <v>0</v>
      </c>
      <c r="F148" s="55"/>
      <c r="G148" s="55"/>
      <c r="H148" s="55"/>
      <c r="I148" s="55"/>
      <c r="J148" s="55"/>
      <c r="K148" s="172">
        <f t="shared" si="36"/>
        <v>0</v>
      </c>
      <c r="L148" s="120">
        <f t="shared" si="37"/>
        <v>0</v>
      </c>
      <c r="M148" s="120">
        <f t="shared" si="38"/>
        <v>0</v>
      </c>
      <c r="N148" s="120">
        <f t="shared" si="39"/>
        <v>0</v>
      </c>
      <c r="O148" s="120">
        <f t="shared" si="40"/>
        <v>0</v>
      </c>
      <c r="P148" s="173">
        <f t="shared" si="41"/>
        <v>0</v>
      </c>
      <c r="Q148" s="173">
        <f>IF(LEN(B148)&gt;0,2*'OSNOVNA PLAČA'!E142,"")</f>
        <v>0</v>
      </c>
      <c r="R148" s="174"/>
      <c r="AA148" s="155">
        <f>ROW()</f>
        <v>148</v>
      </c>
      <c r="AB148" s="91" t="e">
        <f t="shared" ca="1" si="26"/>
        <v>#N/A</v>
      </c>
      <c r="AC148" s="91" t="e">
        <f t="shared" ca="1" si="27"/>
        <v>#N/A</v>
      </c>
      <c r="AD148" s="92" t="e">
        <f t="shared" ca="1" si="42"/>
        <v>#N/A</v>
      </c>
      <c r="AE148" s="91" t="e">
        <f t="shared" ca="1" si="43"/>
        <v>#N/A</v>
      </c>
      <c r="AF148" s="92" t="e">
        <f t="shared" ca="1" si="44"/>
        <v>#N/A</v>
      </c>
      <c r="AG148" s="91" t="e">
        <f t="shared" ca="1" si="45"/>
        <v>#N/A</v>
      </c>
      <c r="AH148" s="91" t="e">
        <f t="shared" ca="1" si="46"/>
        <v>#N/A</v>
      </c>
      <c r="AI148" s="93" t="e">
        <f t="shared" ca="1" si="47"/>
        <v>#N/A</v>
      </c>
      <c r="AJ148" s="91" t="e">
        <f t="shared" ca="1" si="34"/>
        <v>#N/A</v>
      </c>
      <c r="AK148" s="91" t="e">
        <f t="shared" ca="1" si="35"/>
        <v>#N/A</v>
      </c>
    </row>
    <row r="149" spans="1:37" ht="25.5" customHeight="1" x14ac:dyDescent="0.25">
      <c r="A149" s="51">
        <f>'OSNOVNA PLAČA'!A143</f>
        <v>134</v>
      </c>
      <c r="B149" s="157" t="str">
        <f>IF(LEN('OSNOVNA PLAČA'!B143)&gt;0,'OSNOVNA PLAČA'!B143,"")</f>
        <v>A134</v>
      </c>
      <c r="C149" s="52">
        <f>IF(LEN(B149)&gt;0,'OSNOVNA PLAČA'!C143,"")</f>
        <v>0</v>
      </c>
      <c r="D149" s="54">
        <f>IF(LEN(B149)&gt;0,'OSNOVNA PLAČA'!D143,"")</f>
        <v>0</v>
      </c>
      <c r="E149" s="171">
        <f>IF(LEN(B149)&gt;0,SUM('OBRAČUNANA OSNOVNA PLAČA'!E143:G143),"")</f>
        <v>0</v>
      </c>
      <c r="F149" s="55"/>
      <c r="G149" s="55"/>
      <c r="H149" s="55"/>
      <c r="I149" s="55"/>
      <c r="J149" s="55"/>
      <c r="K149" s="172">
        <f t="shared" si="36"/>
        <v>0</v>
      </c>
      <c r="L149" s="120">
        <f t="shared" si="37"/>
        <v>0</v>
      </c>
      <c r="M149" s="120">
        <f t="shared" si="38"/>
        <v>0</v>
      </c>
      <c r="N149" s="120">
        <f t="shared" si="39"/>
        <v>0</v>
      </c>
      <c r="O149" s="120">
        <f t="shared" si="40"/>
        <v>0</v>
      </c>
      <c r="P149" s="173">
        <f t="shared" si="41"/>
        <v>0</v>
      </c>
      <c r="Q149" s="173">
        <f>IF(LEN(B149)&gt;0,2*'OSNOVNA PLAČA'!E143,"")</f>
        <v>0</v>
      </c>
      <c r="R149" s="174"/>
      <c r="AA149" s="155">
        <f>ROW()</f>
        <v>149</v>
      </c>
      <c r="AB149" s="91" t="e">
        <f t="shared" ca="1" si="26"/>
        <v>#N/A</v>
      </c>
      <c r="AC149" s="91" t="e">
        <f t="shared" ca="1" si="27"/>
        <v>#N/A</v>
      </c>
      <c r="AD149" s="92" t="e">
        <f t="shared" ca="1" si="42"/>
        <v>#N/A</v>
      </c>
      <c r="AE149" s="91" t="e">
        <f t="shared" ca="1" si="43"/>
        <v>#N/A</v>
      </c>
      <c r="AF149" s="92" t="e">
        <f t="shared" ca="1" si="44"/>
        <v>#N/A</v>
      </c>
      <c r="AG149" s="91" t="e">
        <f t="shared" ca="1" si="45"/>
        <v>#N/A</v>
      </c>
      <c r="AH149" s="91" t="e">
        <f t="shared" ca="1" si="46"/>
        <v>#N/A</v>
      </c>
      <c r="AI149" s="93" t="e">
        <f t="shared" ca="1" si="47"/>
        <v>#N/A</v>
      </c>
      <c r="AJ149" s="91" t="e">
        <f t="shared" ca="1" si="34"/>
        <v>#N/A</v>
      </c>
      <c r="AK149" s="91" t="e">
        <f t="shared" ca="1" si="35"/>
        <v>#N/A</v>
      </c>
    </row>
    <row r="150" spans="1:37" ht="25.5" customHeight="1" x14ac:dyDescent="0.25">
      <c r="A150" s="51">
        <f>'OSNOVNA PLAČA'!A144</f>
        <v>135</v>
      </c>
      <c r="B150" s="157" t="str">
        <f>IF(LEN('OSNOVNA PLAČA'!B144)&gt;0,'OSNOVNA PLAČA'!B144,"")</f>
        <v>A135</v>
      </c>
      <c r="C150" s="52">
        <f>IF(LEN(B150)&gt;0,'OSNOVNA PLAČA'!C144,"")</f>
        <v>0</v>
      </c>
      <c r="D150" s="54">
        <f>IF(LEN(B150)&gt;0,'OSNOVNA PLAČA'!D144,"")</f>
        <v>0</v>
      </c>
      <c r="E150" s="171">
        <f>IF(LEN(B150)&gt;0,SUM('OBRAČUNANA OSNOVNA PLAČA'!E144:G144),"")</f>
        <v>0</v>
      </c>
      <c r="F150" s="55"/>
      <c r="G150" s="55"/>
      <c r="H150" s="55"/>
      <c r="I150" s="55"/>
      <c r="J150" s="55"/>
      <c r="K150" s="172">
        <f t="shared" si="36"/>
        <v>0</v>
      </c>
      <c r="L150" s="120">
        <f t="shared" si="37"/>
        <v>0</v>
      </c>
      <c r="M150" s="120">
        <f t="shared" si="38"/>
        <v>0</v>
      </c>
      <c r="N150" s="120">
        <f t="shared" si="39"/>
        <v>0</v>
      </c>
      <c r="O150" s="120">
        <f t="shared" si="40"/>
        <v>0</v>
      </c>
      <c r="P150" s="173">
        <f t="shared" si="41"/>
        <v>0</v>
      </c>
      <c r="Q150" s="173">
        <f>IF(LEN(B150)&gt;0,2*'OSNOVNA PLAČA'!E144,"")</f>
        <v>0</v>
      </c>
      <c r="R150" s="174"/>
      <c r="AA150" s="155">
        <f>ROW()</f>
        <v>150</v>
      </c>
      <c r="AB150" s="91" t="e">
        <f t="shared" ca="1" si="26"/>
        <v>#N/A</v>
      </c>
      <c r="AC150" s="91" t="e">
        <f t="shared" ca="1" si="27"/>
        <v>#N/A</v>
      </c>
      <c r="AD150" s="92" t="e">
        <f t="shared" ca="1" si="42"/>
        <v>#N/A</v>
      </c>
      <c r="AE150" s="91" t="e">
        <f t="shared" ca="1" si="43"/>
        <v>#N/A</v>
      </c>
      <c r="AF150" s="92" t="e">
        <f t="shared" ca="1" si="44"/>
        <v>#N/A</v>
      </c>
      <c r="AG150" s="91" t="e">
        <f t="shared" ca="1" si="45"/>
        <v>#N/A</v>
      </c>
      <c r="AH150" s="91" t="e">
        <f t="shared" ca="1" si="46"/>
        <v>#N/A</v>
      </c>
      <c r="AI150" s="93" t="e">
        <f t="shared" ca="1" si="47"/>
        <v>#N/A</v>
      </c>
      <c r="AJ150" s="91" t="e">
        <f t="shared" ca="1" si="34"/>
        <v>#N/A</v>
      </c>
      <c r="AK150" s="91" t="e">
        <f t="shared" ca="1" si="35"/>
        <v>#N/A</v>
      </c>
    </row>
    <row r="151" spans="1:37" ht="25.5" customHeight="1" x14ac:dyDescent="0.25">
      <c r="A151" s="51">
        <f>'OSNOVNA PLAČA'!A145</f>
        <v>136</v>
      </c>
      <c r="B151" s="157" t="str">
        <f>IF(LEN('OSNOVNA PLAČA'!B145)&gt;0,'OSNOVNA PLAČA'!B145,"")</f>
        <v>A136</v>
      </c>
      <c r="C151" s="52">
        <f>IF(LEN(B151)&gt;0,'OSNOVNA PLAČA'!C145,"")</f>
        <v>0</v>
      </c>
      <c r="D151" s="54">
        <f>IF(LEN(B151)&gt;0,'OSNOVNA PLAČA'!D145,"")</f>
        <v>0</v>
      </c>
      <c r="E151" s="171">
        <f>IF(LEN(B151)&gt;0,SUM('OBRAČUNANA OSNOVNA PLAČA'!E145:G145),"")</f>
        <v>0</v>
      </c>
      <c r="F151" s="55"/>
      <c r="G151" s="55"/>
      <c r="H151" s="55"/>
      <c r="I151" s="55"/>
      <c r="J151" s="55"/>
      <c r="K151" s="172">
        <f t="shared" si="36"/>
        <v>0</v>
      </c>
      <c r="L151" s="120">
        <f t="shared" si="37"/>
        <v>0</v>
      </c>
      <c r="M151" s="120">
        <f t="shared" si="38"/>
        <v>0</v>
      </c>
      <c r="N151" s="120">
        <f t="shared" si="39"/>
        <v>0</v>
      </c>
      <c r="O151" s="120">
        <f t="shared" si="40"/>
        <v>0</v>
      </c>
      <c r="P151" s="173">
        <f t="shared" si="41"/>
        <v>0</v>
      </c>
      <c r="Q151" s="173">
        <f>IF(LEN(B151)&gt;0,2*'OSNOVNA PLAČA'!E145,"")</f>
        <v>0</v>
      </c>
      <c r="R151" s="174"/>
      <c r="AA151" s="155">
        <f>ROW()</f>
        <v>151</v>
      </c>
      <c r="AB151" s="91" t="e">
        <f t="shared" ca="1" si="26"/>
        <v>#N/A</v>
      </c>
      <c r="AC151" s="91" t="e">
        <f t="shared" ca="1" si="27"/>
        <v>#N/A</v>
      </c>
      <c r="AD151" s="92" t="e">
        <f t="shared" ca="1" si="42"/>
        <v>#N/A</v>
      </c>
      <c r="AE151" s="91" t="e">
        <f t="shared" ca="1" si="43"/>
        <v>#N/A</v>
      </c>
      <c r="AF151" s="92" t="e">
        <f t="shared" ca="1" si="44"/>
        <v>#N/A</v>
      </c>
      <c r="AG151" s="91" t="e">
        <f t="shared" ca="1" si="45"/>
        <v>#N/A</v>
      </c>
      <c r="AH151" s="91" t="e">
        <f t="shared" ca="1" si="46"/>
        <v>#N/A</v>
      </c>
      <c r="AI151" s="93" t="e">
        <f t="shared" ca="1" si="47"/>
        <v>#N/A</v>
      </c>
      <c r="AJ151" s="91" t="e">
        <f t="shared" ca="1" si="34"/>
        <v>#N/A</v>
      </c>
      <c r="AK151" s="91" t="e">
        <f t="shared" ca="1" si="35"/>
        <v>#N/A</v>
      </c>
    </row>
    <row r="152" spans="1:37" ht="25.5" customHeight="1" x14ac:dyDescent="0.25">
      <c r="A152" s="51">
        <f>'OSNOVNA PLAČA'!A146</f>
        <v>137</v>
      </c>
      <c r="B152" s="157" t="str">
        <f>IF(LEN('OSNOVNA PLAČA'!B146)&gt;0,'OSNOVNA PLAČA'!B146,"")</f>
        <v>A137</v>
      </c>
      <c r="C152" s="52">
        <f>IF(LEN(B152)&gt;0,'OSNOVNA PLAČA'!C146,"")</f>
        <v>0</v>
      </c>
      <c r="D152" s="54">
        <f>IF(LEN(B152)&gt;0,'OSNOVNA PLAČA'!D146,"")</f>
        <v>0</v>
      </c>
      <c r="E152" s="171">
        <f>IF(LEN(B152)&gt;0,SUM('OBRAČUNANA OSNOVNA PLAČA'!E146:G146),"")</f>
        <v>0</v>
      </c>
      <c r="F152" s="55"/>
      <c r="G152" s="55"/>
      <c r="H152" s="55"/>
      <c r="I152" s="55"/>
      <c r="J152" s="55"/>
      <c r="K152" s="172">
        <f t="shared" si="36"/>
        <v>0</v>
      </c>
      <c r="L152" s="120">
        <f t="shared" si="37"/>
        <v>0</v>
      </c>
      <c r="M152" s="120">
        <f t="shared" si="38"/>
        <v>0</v>
      </c>
      <c r="N152" s="120">
        <f t="shared" si="39"/>
        <v>0</v>
      </c>
      <c r="O152" s="120">
        <f t="shared" si="40"/>
        <v>0</v>
      </c>
      <c r="P152" s="173">
        <f t="shared" si="41"/>
        <v>0</v>
      </c>
      <c r="Q152" s="173">
        <f>IF(LEN(B152)&gt;0,2*'OSNOVNA PLAČA'!E146,"")</f>
        <v>0</v>
      </c>
      <c r="R152" s="174"/>
      <c r="AA152" s="155">
        <f>ROW()</f>
        <v>152</v>
      </c>
      <c r="AB152" s="91" t="e">
        <f t="shared" ca="1" si="26"/>
        <v>#N/A</v>
      </c>
      <c r="AC152" s="91" t="e">
        <f t="shared" ca="1" si="27"/>
        <v>#N/A</v>
      </c>
      <c r="AD152" s="92" t="e">
        <f t="shared" ca="1" si="42"/>
        <v>#N/A</v>
      </c>
      <c r="AE152" s="91" t="e">
        <f t="shared" ca="1" si="43"/>
        <v>#N/A</v>
      </c>
      <c r="AF152" s="92" t="e">
        <f t="shared" ca="1" si="44"/>
        <v>#N/A</v>
      </c>
      <c r="AG152" s="91" t="e">
        <f t="shared" ca="1" si="45"/>
        <v>#N/A</v>
      </c>
      <c r="AH152" s="91" t="e">
        <f t="shared" ca="1" si="46"/>
        <v>#N/A</v>
      </c>
      <c r="AI152" s="93" t="e">
        <f t="shared" ca="1" si="47"/>
        <v>#N/A</v>
      </c>
      <c r="AJ152" s="91" t="e">
        <f t="shared" ca="1" si="34"/>
        <v>#N/A</v>
      </c>
      <c r="AK152" s="91" t="e">
        <f t="shared" ca="1" si="35"/>
        <v>#N/A</v>
      </c>
    </row>
    <row r="153" spans="1:37" ht="25.5" customHeight="1" x14ac:dyDescent="0.25">
      <c r="A153" s="51">
        <f>'OSNOVNA PLAČA'!A147</f>
        <v>138</v>
      </c>
      <c r="B153" s="157" t="str">
        <f>IF(LEN('OSNOVNA PLAČA'!B147)&gt;0,'OSNOVNA PLAČA'!B147,"")</f>
        <v>A138</v>
      </c>
      <c r="C153" s="52">
        <f>IF(LEN(B153)&gt;0,'OSNOVNA PLAČA'!C147,"")</f>
        <v>0</v>
      </c>
      <c r="D153" s="54">
        <f>IF(LEN(B153)&gt;0,'OSNOVNA PLAČA'!D147,"")</f>
        <v>0</v>
      </c>
      <c r="E153" s="171">
        <f>IF(LEN(B153)&gt;0,SUM('OBRAČUNANA OSNOVNA PLAČA'!E147:G147),"")</f>
        <v>0</v>
      </c>
      <c r="F153" s="55"/>
      <c r="G153" s="55"/>
      <c r="H153" s="55"/>
      <c r="I153" s="55"/>
      <c r="J153" s="55"/>
      <c r="K153" s="172">
        <f t="shared" si="36"/>
        <v>0</v>
      </c>
      <c r="L153" s="120">
        <f t="shared" si="37"/>
        <v>0</v>
      </c>
      <c r="M153" s="120">
        <f t="shared" si="38"/>
        <v>0</v>
      </c>
      <c r="N153" s="120">
        <f t="shared" si="39"/>
        <v>0</v>
      </c>
      <c r="O153" s="120">
        <f t="shared" si="40"/>
        <v>0</v>
      </c>
      <c r="P153" s="173">
        <f t="shared" si="41"/>
        <v>0</v>
      </c>
      <c r="Q153" s="173">
        <f>IF(LEN(B153)&gt;0,2*'OSNOVNA PLAČA'!E147,"")</f>
        <v>0</v>
      </c>
      <c r="R153" s="174"/>
      <c r="AA153" s="155">
        <f>ROW()</f>
        <v>153</v>
      </c>
      <c r="AB153" s="91" t="e">
        <f t="shared" ca="1" si="26"/>
        <v>#N/A</v>
      </c>
      <c r="AC153" s="91" t="e">
        <f t="shared" ca="1" si="27"/>
        <v>#N/A</v>
      </c>
      <c r="AD153" s="92" t="e">
        <f t="shared" ca="1" si="42"/>
        <v>#N/A</v>
      </c>
      <c r="AE153" s="91" t="e">
        <f t="shared" ca="1" si="43"/>
        <v>#N/A</v>
      </c>
      <c r="AF153" s="92" t="e">
        <f t="shared" ca="1" si="44"/>
        <v>#N/A</v>
      </c>
      <c r="AG153" s="91" t="e">
        <f t="shared" ca="1" si="45"/>
        <v>#N/A</v>
      </c>
      <c r="AH153" s="91" t="e">
        <f t="shared" ca="1" si="46"/>
        <v>#N/A</v>
      </c>
      <c r="AI153" s="93" t="e">
        <f t="shared" ca="1" si="47"/>
        <v>#N/A</v>
      </c>
      <c r="AJ153" s="91" t="e">
        <f t="shared" ca="1" si="34"/>
        <v>#N/A</v>
      </c>
      <c r="AK153" s="91" t="e">
        <f t="shared" ca="1" si="35"/>
        <v>#N/A</v>
      </c>
    </row>
    <row r="154" spans="1:37" ht="25.5" customHeight="1" x14ac:dyDescent="0.25">
      <c r="A154" s="51">
        <f>'OSNOVNA PLAČA'!A148</f>
        <v>139</v>
      </c>
      <c r="B154" s="157" t="str">
        <f>IF(LEN('OSNOVNA PLAČA'!B148)&gt;0,'OSNOVNA PLAČA'!B148,"")</f>
        <v>A139</v>
      </c>
      <c r="C154" s="52">
        <f>IF(LEN(B154)&gt;0,'OSNOVNA PLAČA'!C148,"")</f>
        <v>0</v>
      </c>
      <c r="D154" s="54">
        <f>IF(LEN(B154)&gt;0,'OSNOVNA PLAČA'!D148,"")</f>
        <v>0</v>
      </c>
      <c r="E154" s="171">
        <f>IF(LEN(B154)&gt;0,SUM('OBRAČUNANA OSNOVNA PLAČA'!E148:G148),"")</f>
        <v>0</v>
      </c>
      <c r="F154" s="55"/>
      <c r="G154" s="55"/>
      <c r="H154" s="55"/>
      <c r="I154" s="55"/>
      <c r="J154" s="55"/>
      <c r="K154" s="172">
        <f t="shared" si="36"/>
        <v>0</v>
      </c>
      <c r="L154" s="120">
        <f t="shared" si="37"/>
        <v>0</v>
      </c>
      <c r="M154" s="120">
        <f t="shared" si="38"/>
        <v>0</v>
      </c>
      <c r="N154" s="120">
        <f t="shared" si="39"/>
        <v>0</v>
      </c>
      <c r="O154" s="120">
        <f t="shared" si="40"/>
        <v>0</v>
      </c>
      <c r="P154" s="173">
        <f t="shared" si="41"/>
        <v>0</v>
      </c>
      <c r="Q154" s="173">
        <f>IF(LEN(B154)&gt;0,2*'OSNOVNA PLAČA'!E148,"")</f>
        <v>0</v>
      </c>
      <c r="R154" s="174"/>
      <c r="AA154" s="155">
        <f>ROW()</f>
        <v>154</v>
      </c>
      <c r="AB154" s="91" t="e">
        <f t="shared" ca="1" si="26"/>
        <v>#N/A</v>
      </c>
      <c r="AC154" s="91" t="e">
        <f t="shared" ca="1" si="27"/>
        <v>#N/A</v>
      </c>
      <c r="AD154" s="92" t="e">
        <f t="shared" ca="1" si="42"/>
        <v>#N/A</v>
      </c>
      <c r="AE154" s="91" t="e">
        <f t="shared" ca="1" si="43"/>
        <v>#N/A</v>
      </c>
      <c r="AF154" s="92" t="e">
        <f t="shared" ca="1" si="44"/>
        <v>#N/A</v>
      </c>
      <c r="AG154" s="91" t="e">
        <f t="shared" ca="1" si="45"/>
        <v>#N/A</v>
      </c>
      <c r="AH154" s="91" t="e">
        <f t="shared" ca="1" si="46"/>
        <v>#N/A</v>
      </c>
      <c r="AI154" s="93" t="e">
        <f t="shared" ca="1" si="47"/>
        <v>#N/A</v>
      </c>
      <c r="AJ154" s="91" t="e">
        <f t="shared" ca="1" si="34"/>
        <v>#N/A</v>
      </c>
      <c r="AK154" s="91" t="e">
        <f t="shared" ca="1" si="35"/>
        <v>#N/A</v>
      </c>
    </row>
    <row r="155" spans="1:37" ht="25.5" customHeight="1" x14ac:dyDescent="0.25">
      <c r="A155" s="51">
        <f>'OSNOVNA PLAČA'!A149</f>
        <v>140</v>
      </c>
      <c r="B155" s="157" t="str">
        <f>IF(LEN('OSNOVNA PLAČA'!B149)&gt;0,'OSNOVNA PLAČA'!B149,"")</f>
        <v>A140</v>
      </c>
      <c r="C155" s="52">
        <f>IF(LEN(B155)&gt;0,'OSNOVNA PLAČA'!C149,"")</f>
        <v>0</v>
      </c>
      <c r="D155" s="54">
        <f>IF(LEN(B155)&gt;0,'OSNOVNA PLAČA'!D149,"")</f>
        <v>0</v>
      </c>
      <c r="E155" s="171">
        <f>IF(LEN(B155)&gt;0,SUM('OBRAČUNANA OSNOVNA PLAČA'!E149:G149),"")</f>
        <v>0</v>
      </c>
      <c r="F155" s="55"/>
      <c r="G155" s="55"/>
      <c r="H155" s="55"/>
      <c r="I155" s="55"/>
      <c r="J155" s="55"/>
      <c r="K155" s="172">
        <f t="shared" si="36"/>
        <v>0</v>
      </c>
      <c r="L155" s="120">
        <f t="shared" si="37"/>
        <v>0</v>
      </c>
      <c r="M155" s="120">
        <f t="shared" si="38"/>
        <v>0</v>
      </c>
      <c r="N155" s="120">
        <f t="shared" si="39"/>
        <v>0</v>
      </c>
      <c r="O155" s="120">
        <f t="shared" si="40"/>
        <v>0</v>
      </c>
      <c r="P155" s="173">
        <f t="shared" si="41"/>
        <v>0</v>
      </c>
      <c r="Q155" s="173">
        <f>IF(LEN(B155)&gt;0,2*'OSNOVNA PLAČA'!E149,"")</f>
        <v>0</v>
      </c>
      <c r="R155" s="174"/>
      <c r="AA155" s="155">
        <f>ROW()</f>
        <v>155</v>
      </c>
      <c r="AB155" s="91" t="e">
        <f t="shared" ca="1" si="26"/>
        <v>#N/A</v>
      </c>
      <c r="AC155" s="91" t="e">
        <f t="shared" ca="1" si="27"/>
        <v>#N/A</v>
      </c>
      <c r="AD155" s="92" t="e">
        <f t="shared" ca="1" si="42"/>
        <v>#N/A</v>
      </c>
      <c r="AE155" s="91" t="e">
        <f t="shared" ca="1" si="43"/>
        <v>#N/A</v>
      </c>
      <c r="AF155" s="92" t="e">
        <f t="shared" ca="1" si="44"/>
        <v>#N/A</v>
      </c>
      <c r="AG155" s="91" t="e">
        <f t="shared" ca="1" si="45"/>
        <v>#N/A</v>
      </c>
      <c r="AH155" s="91" t="e">
        <f t="shared" ca="1" si="46"/>
        <v>#N/A</v>
      </c>
      <c r="AI155" s="93" t="e">
        <f t="shared" ca="1" si="47"/>
        <v>#N/A</v>
      </c>
      <c r="AJ155" s="91" t="e">
        <f t="shared" ca="1" si="34"/>
        <v>#N/A</v>
      </c>
      <c r="AK155" s="91" t="e">
        <f t="shared" ca="1" si="35"/>
        <v>#N/A</v>
      </c>
    </row>
    <row r="156" spans="1:37" ht="25.5" customHeight="1" x14ac:dyDescent="0.25">
      <c r="A156" s="51">
        <f>'OSNOVNA PLAČA'!A150</f>
        <v>141</v>
      </c>
      <c r="B156" s="157" t="str">
        <f>IF(LEN('OSNOVNA PLAČA'!B150)&gt;0,'OSNOVNA PLAČA'!B150,"")</f>
        <v>A141</v>
      </c>
      <c r="C156" s="52">
        <f>IF(LEN(B156)&gt;0,'OSNOVNA PLAČA'!C150,"")</f>
        <v>0</v>
      </c>
      <c r="D156" s="54">
        <f>IF(LEN(B156)&gt;0,'OSNOVNA PLAČA'!D150,"")</f>
        <v>0</v>
      </c>
      <c r="E156" s="171">
        <f>IF(LEN(B156)&gt;0,SUM('OBRAČUNANA OSNOVNA PLAČA'!E150:G150),"")</f>
        <v>0</v>
      </c>
      <c r="F156" s="55"/>
      <c r="G156" s="55"/>
      <c r="H156" s="55"/>
      <c r="I156" s="55"/>
      <c r="J156" s="55"/>
      <c r="K156" s="172">
        <f t="shared" si="36"/>
        <v>0</v>
      </c>
      <c r="L156" s="120">
        <f t="shared" si="37"/>
        <v>0</v>
      </c>
      <c r="M156" s="120">
        <f t="shared" si="38"/>
        <v>0</v>
      </c>
      <c r="N156" s="120">
        <f t="shared" si="39"/>
        <v>0</v>
      </c>
      <c r="O156" s="120">
        <f t="shared" si="40"/>
        <v>0</v>
      </c>
      <c r="P156" s="173">
        <f t="shared" si="41"/>
        <v>0</v>
      </c>
      <c r="Q156" s="173">
        <f>IF(LEN(B156)&gt;0,2*'OSNOVNA PLAČA'!E150,"")</f>
        <v>0</v>
      </c>
      <c r="R156" s="174"/>
      <c r="AA156" s="155">
        <f>ROW()</f>
        <v>156</v>
      </c>
      <c r="AB156" s="91" t="e">
        <f t="shared" ca="1" si="26"/>
        <v>#N/A</v>
      </c>
      <c r="AC156" s="91" t="e">
        <f t="shared" ca="1" si="27"/>
        <v>#N/A</v>
      </c>
      <c r="AD156" s="92" t="e">
        <f t="shared" ca="1" si="42"/>
        <v>#N/A</v>
      </c>
      <c r="AE156" s="91" t="e">
        <f t="shared" ca="1" si="43"/>
        <v>#N/A</v>
      </c>
      <c r="AF156" s="92" t="e">
        <f t="shared" ca="1" si="44"/>
        <v>#N/A</v>
      </c>
      <c r="AG156" s="91" t="e">
        <f t="shared" ca="1" si="45"/>
        <v>#N/A</v>
      </c>
      <c r="AH156" s="91" t="e">
        <f t="shared" ca="1" si="46"/>
        <v>#N/A</v>
      </c>
      <c r="AI156" s="93" t="e">
        <f t="shared" ca="1" si="47"/>
        <v>#N/A</v>
      </c>
      <c r="AJ156" s="91" t="e">
        <f t="shared" ca="1" si="34"/>
        <v>#N/A</v>
      </c>
      <c r="AK156" s="91" t="e">
        <f t="shared" ca="1" si="35"/>
        <v>#N/A</v>
      </c>
    </row>
    <row r="157" spans="1:37" ht="25.5" customHeight="1" x14ac:dyDescent="0.25">
      <c r="A157" s="51">
        <f>'OSNOVNA PLAČA'!A151</f>
        <v>142</v>
      </c>
      <c r="B157" s="157" t="str">
        <f>IF(LEN('OSNOVNA PLAČA'!B151)&gt;0,'OSNOVNA PLAČA'!B151,"")</f>
        <v>A142</v>
      </c>
      <c r="C157" s="52">
        <f>IF(LEN(B157)&gt;0,'OSNOVNA PLAČA'!C151,"")</f>
        <v>0</v>
      </c>
      <c r="D157" s="54">
        <f>IF(LEN(B157)&gt;0,'OSNOVNA PLAČA'!D151,"")</f>
        <v>0</v>
      </c>
      <c r="E157" s="171">
        <f>IF(LEN(B157)&gt;0,SUM('OBRAČUNANA OSNOVNA PLAČA'!E151:G151),"")</f>
        <v>0</v>
      </c>
      <c r="F157" s="55"/>
      <c r="G157" s="55"/>
      <c r="H157" s="55"/>
      <c r="I157" s="55"/>
      <c r="J157" s="55"/>
      <c r="K157" s="172">
        <f t="shared" si="36"/>
        <v>0</v>
      </c>
      <c r="L157" s="120">
        <f t="shared" si="37"/>
        <v>0</v>
      </c>
      <c r="M157" s="120">
        <f t="shared" si="38"/>
        <v>0</v>
      </c>
      <c r="N157" s="120">
        <f t="shared" si="39"/>
        <v>0</v>
      </c>
      <c r="O157" s="120">
        <f t="shared" si="40"/>
        <v>0</v>
      </c>
      <c r="P157" s="173">
        <f t="shared" si="41"/>
        <v>0</v>
      </c>
      <c r="Q157" s="173">
        <f>IF(LEN(B157)&gt;0,2*'OSNOVNA PLAČA'!E151,"")</f>
        <v>0</v>
      </c>
      <c r="R157" s="174"/>
      <c r="AA157" s="155">
        <f>ROW()</f>
        <v>157</v>
      </c>
      <c r="AB157" s="91" t="e">
        <f t="shared" ca="1" si="26"/>
        <v>#N/A</v>
      </c>
      <c r="AC157" s="91" t="e">
        <f t="shared" ca="1" si="27"/>
        <v>#N/A</v>
      </c>
      <c r="AD157" s="92" t="e">
        <f t="shared" ca="1" si="42"/>
        <v>#N/A</v>
      </c>
      <c r="AE157" s="91" t="e">
        <f t="shared" ca="1" si="43"/>
        <v>#N/A</v>
      </c>
      <c r="AF157" s="92" t="e">
        <f t="shared" ca="1" si="44"/>
        <v>#N/A</v>
      </c>
      <c r="AG157" s="91" t="e">
        <f t="shared" ca="1" si="45"/>
        <v>#N/A</v>
      </c>
      <c r="AH157" s="91" t="e">
        <f t="shared" ca="1" si="46"/>
        <v>#N/A</v>
      </c>
      <c r="AI157" s="93" t="e">
        <f t="shared" ca="1" si="47"/>
        <v>#N/A</v>
      </c>
      <c r="AJ157" s="91" t="e">
        <f t="shared" ca="1" si="34"/>
        <v>#N/A</v>
      </c>
      <c r="AK157" s="91" t="e">
        <f t="shared" ca="1" si="35"/>
        <v>#N/A</v>
      </c>
    </row>
    <row r="158" spans="1:37" ht="25.5" customHeight="1" x14ac:dyDescent="0.25">
      <c r="A158" s="51">
        <f>'OSNOVNA PLAČA'!A152</f>
        <v>143</v>
      </c>
      <c r="B158" s="157" t="str">
        <f>IF(LEN('OSNOVNA PLAČA'!B152)&gt;0,'OSNOVNA PLAČA'!B152,"")</f>
        <v>A143</v>
      </c>
      <c r="C158" s="52">
        <f>IF(LEN(B158)&gt;0,'OSNOVNA PLAČA'!C152,"")</f>
        <v>0</v>
      </c>
      <c r="D158" s="54">
        <f>IF(LEN(B158)&gt;0,'OSNOVNA PLAČA'!D152,"")</f>
        <v>0</v>
      </c>
      <c r="E158" s="171">
        <f>IF(LEN(B158)&gt;0,SUM('OBRAČUNANA OSNOVNA PLAČA'!E152:G152),"")</f>
        <v>0</v>
      </c>
      <c r="F158" s="55"/>
      <c r="G158" s="55"/>
      <c r="H158" s="55"/>
      <c r="I158" s="55"/>
      <c r="J158" s="55"/>
      <c r="K158" s="172">
        <f t="shared" si="36"/>
        <v>0</v>
      </c>
      <c r="L158" s="120">
        <f t="shared" si="37"/>
        <v>0</v>
      </c>
      <c r="M158" s="120">
        <f t="shared" si="38"/>
        <v>0</v>
      </c>
      <c r="N158" s="120">
        <f t="shared" si="39"/>
        <v>0</v>
      </c>
      <c r="O158" s="120">
        <f t="shared" si="40"/>
        <v>0</v>
      </c>
      <c r="P158" s="173">
        <f t="shared" si="41"/>
        <v>0</v>
      </c>
      <c r="Q158" s="173">
        <f>IF(LEN(B158)&gt;0,2*'OSNOVNA PLAČA'!E152,"")</f>
        <v>0</v>
      </c>
      <c r="R158" s="174"/>
      <c r="AA158" s="155">
        <f>ROW()</f>
        <v>158</v>
      </c>
      <c r="AB158" s="91" t="e">
        <f t="shared" ca="1" si="26"/>
        <v>#N/A</v>
      </c>
      <c r="AC158" s="91" t="e">
        <f t="shared" ca="1" si="27"/>
        <v>#N/A</v>
      </c>
      <c r="AD158" s="92" t="e">
        <f t="shared" ca="1" si="42"/>
        <v>#N/A</v>
      </c>
      <c r="AE158" s="91" t="e">
        <f t="shared" ca="1" si="43"/>
        <v>#N/A</v>
      </c>
      <c r="AF158" s="92" t="e">
        <f t="shared" ca="1" si="44"/>
        <v>#N/A</v>
      </c>
      <c r="AG158" s="91" t="e">
        <f t="shared" ca="1" si="45"/>
        <v>#N/A</v>
      </c>
      <c r="AH158" s="91" t="e">
        <f t="shared" ca="1" si="46"/>
        <v>#N/A</v>
      </c>
      <c r="AI158" s="93" t="e">
        <f t="shared" ca="1" si="47"/>
        <v>#N/A</v>
      </c>
      <c r="AJ158" s="91" t="e">
        <f t="shared" ca="1" si="34"/>
        <v>#N/A</v>
      </c>
      <c r="AK158" s="91" t="e">
        <f t="shared" ca="1" si="35"/>
        <v>#N/A</v>
      </c>
    </row>
    <row r="159" spans="1:37" ht="25.5" customHeight="1" x14ac:dyDescent="0.25">
      <c r="A159" s="51">
        <f>'OSNOVNA PLAČA'!A153</f>
        <v>144</v>
      </c>
      <c r="B159" s="157" t="str">
        <f>IF(LEN('OSNOVNA PLAČA'!B153)&gt;0,'OSNOVNA PLAČA'!B153,"")</f>
        <v>A144</v>
      </c>
      <c r="C159" s="52">
        <f>IF(LEN(B159)&gt;0,'OSNOVNA PLAČA'!C153,"")</f>
        <v>0</v>
      </c>
      <c r="D159" s="54">
        <f>IF(LEN(B159)&gt;0,'OSNOVNA PLAČA'!D153,"")</f>
        <v>0</v>
      </c>
      <c r="E159" s="171">
        <f>IF(LEN(B159)&gt;0,SUM('OBRAČUNANA OSNOVNA PLAČA'!E153:G153),"")</f>
        <v>0</v>
      </c>
      <c r="F159" s="55"/>
      <c r="G159" s="55"/>
      <c r="H159" s="55"/>
      <c r="I159" s="55"/>
      <c r="J159" s="55"/>
      <c r="K159" s="172">
        <f t="shared" si="36"/>
        <v>0</v>
      </c>
      <c r="L159" s="120">
        <f t="shared" si="37"/>
        <v>0</v>
      </c>
      <c r="M159" s="120">
        <f t="shared" si="38"/>
        <v>0</v>
      </c>
      <c r="N159" s="120">
        <f t="shared" si="39"/>
        <v>0</v>
      </c>
      <c r="O159" s="120">
        <f t="shared" si="40"/>
        <v>0</v>
      </c>
      <c r="P159" s="173">
        <f t="shared" si="41"/>
        <v>0</v>
      </c>
      <c r="Q159" s="173">
        <f>IF(LEN(B159)&gt;0,2*'OSNOVNA PLAČA'!E153,"")</f>
        <v>0</v>
      </c>
      <c r="R159" s="174"/>
      <c r="AA159" s="155">
        <f>ROW()</f>
        <v>159</v>
      </c>
      <c r="AB159" s="91" t="e">
        <f t="shared" ca="1" si="26"/>
        <v>#N/A</v>
      </c>
      <c r="AC159" s="91" t="e">
        <f t="shared" ca="1" si="27"/>
        <v>#N/A</v>
      </c>
      <c r="AD159" s="92" t="e">
        <f t="shared" ca="1" si="42"/>
        <v>#N/A</v>
      </c>
      <c r="AE159" s="91" t="e">
        <f t="shared" ca="1" si="43"/>
        <v>#N/A</v>
      </c>
      <c r="AF159" s="92" t="e">
        <f t="shared" ca="1" si="44"/>
        <v>#N/A</v>
      </c>
      <c r="AG159" s="91" t="e">
        <f t="shared" ca="1" si="45"/>
        <v>#N/A</v>
      </c>
      <c r="AH159" s="91" t="e">
        <f t="shared" ca="1" si="46"/>
        <v>#N/A</v>
      </c>
      <c r="AI159" s="93" t="e">
        <f t="shared" ca="1" si="47"/>
        <v>#N/A</v>
      </c>
      <c r="AJ159" s="91" t="e">
        <f t="shared" ca="1" si="34"/>
        <v>#N/A</v>
      </c>
      <c r="AK159" s="91" t="e">
        <f t="shared" ca="1" si="35"/>
        <v>#N/A</v>
      </c>
    </row>
    <row r="160" spans="1:37" ht="25.5" customHeight="1" x14ac:dyDescent="0.25">
      <c r="A160" s="51">
        <f>'OSNOVNA PLAČA'!A154</f>
        <v>145</v>
      </c>
      <c r="B160" s="157" t="str">
        <f>IF(LEN('OSNOVNA PLAČA'!B154)&gt;0,'OSNOVNA PLAČA'!B154,"")</f>
        <v>A145</v>
      </c>
      <c r="C160" s="52">
        <f>IF(LEN(B160)&gt;0,'OSNOVNA PLAČA'!C154,"")</f>
        <v>0</v>
      </c>
      <c r="D160" s="54">
        <f>IF(LEN(B160)&gt;0,'OSNOVNA PLAČA'!D154,"")</f>
        <v>0</v>
      </c>
      <c r="E160" s="171">
        <f>IF(LEN(B160)&gt;0,SUM('OBRAČUNANA OSNOVNA PLAČA'!E154:G154),"")</f>
        <v>0</v>
      </c>
      <c r="F160" s="55"/>
      <c r="G160" s="55"/>
      <c r="H160" s="55"/>
      <c r="I160" s="55"/>
      <c r="J160" s="55"/>
      <c r="K160" s="172">
        <f t="shared" si="36"/>
        <v>0</v>
      </c>
      <c r="L160" s="120">
        <f t="shared" si="37"/>
        <v>0</v>
      </c>
      <c r="M160" s="120">
        <f t="shared" si="38"/>
        <v>0</v>
      </c>
      <c r="N160" s="120">
        <f t="shared" si="39"/>
        <v>0</v>
      </c>
      <c r="O160" s="120">
        <f t="shared" si="40"/>
        <v>0</v>
      </c>
      <c r="P160" s="173">
        <f t="shared" si="41"/>
        <v>0</v>
      </c>
      <c r="Q160" s="173">
        <f>IF(LEN(B160)&gt;0,2*'OSNOVNA PLAČA'!E154,"")</f>
        <v>0</v>
      </c>
      <c r="R160" s="174"/>
      <c r="AA160" s="155">
        <f>ROW()</f>
        <v>160</v>
      </c>
      <c r="AB160" s="91" t="e">
        <f t="shared" ca="1" si="26"/>
        <v>#N/A</v>
      </c>
      <c r="AC160" s="91" t="e">
        <f t="shared" ca="1" si="27"/>
        <v>#N/A</v>
      </c>
      <c r="AD160" s="92" t="e">
        <f t="shared" ca="1" si="42"/>
        <v>#N/A</v>
      </c>
      <c r="AE160" s="91" t="e">
        <f t="shared" ca="1" si="43"/>
        <v>#N/A</v>
      </c>
      <c r="AF160" s="92" t="e">
        <f t="shared" ca="1" si="44"/>
        <v>#N/A</v>
      </c>
      <c r="AG160" s="91" t="e">
        <f t="shared" ca="1" si="45"/>
        <v>#N/A</v>
      </c>
      <c r="AH160" s="91" t="e">
        <f t="shared" ca="1" si="46"/>
        <v>#N/A</v>
      </c>
      <c r="AI160" s="93" t="e">
        <f t="shared" ca="1" si="47"/>
        <v>#N/A</v>
      </c>
      <c r="AJ160" s="91" t="e">
        <f t="shared" ca="1" si="34"/>
        <v>#N/A</v>
      </c>
      <c r="AK160" s="91" t="e">
        <f t="shared" ca="1" si="35"/>
        <v>#N/A</v>
      </c>
    </row>
    <row r="161" spans="1:37" ht="25.5" customHeight="1" x14ac:dyDescent="0.25">
      <c r="A161" s="51">
        <f>'OSNOVNA PLAČA'!A155</f>
        <v>146</v>
      </c>
      <c r="B161" s="157" t="str">
        <f>IF(LEN('OSNOVNA PLAČA'!B155)&gt;0,'OSNOVNA PLAČA'!B155,"")</f>
        <v>A146</v>
      </c>
      <c r="C161" s="52">
        <f>IF(LEN(B161)&gt;0,'OSNOVNA PLAČA'!C155,"")</f>
        <v>0</v>
      </c>
      <c r="D161" s="54">
        <f>IF(LEN(B161)&gt;0,'OSNOVNA PLAČA'!D155,"")</f>
        <v>0</v>
      </c>
      <c r="E161" s="171">
        <f>IF(LEN(B161)&gt;0,SUM('OBRAČUNANA OSNOVNA PLAČA'!E155:G155),"")</f>
        <v>0</v>
      </c>
      <c r="F161" s="55"/>
      <c r="G161" s="55"/>
      <c r="H161" s="55"/>
      <c r="I161" s="55"/>
      <c r="J161" s="55"/>
      <c r="K161" s="172">
        <f t="shared" si="36"/>
        <v>0</v>
      </c>
      <c r="L161" s="120">
        <f t="shared" si="37"/>
        <v>0</v>
      </c>
      <c r="M161" s="120">
        <f t="shared" si="38"/>
        <v>0</v>
      </c>
      <c r="N161" s="120">
        <f t="shared" si="39"/>
        <v>0</v>
      </c>
      <c r="O161" s="120">
        <f t="shared" si="40"/>
        <v>0</v>
      </c>
      <c r="P161" s="173">
        <f t="shared" si="41"/>
        <v>0</v>
      </c>
      <c r="Q161" s="173">
        <f>IF(LEN(B161)&gt;0,2*'OSNOVNA PLAČA'!E155,"")</f>
        <v>0</v>
      </c>
      <c r="R161" s="174"/>
      <c r="AA161" s="155">
        <f>ROW()</f>
        <v>161</v>
      </c>
      <c r="AB161" s="91" t="e">
        <f t="shared" ca="1" si="26"/>
        <v>#N/A</v>
      </c>
      <c r="AC161" s="91" t="e">
        <f t="shared" ca="1" si="27"/>
        <v>#N/A</v>
      </c>
      <c r="AD161" s="92" t="e">
        <f t="shared" ca="1" si="42"/>
        <v>#N/A</v>
      </c>
      <c r="AE161" s="91" t="e">
        <f t="shared" ca="1" si="43"/>
        <v>#N/A</v>
      </c>
      <c r="AF161" s="92" t="e">
        <f t="shared" ca="1" si="44"/>
        <v>#N/A</v>
      </c>
      <c r="AG161" s="91" t="e">
        <f t="shared" ca="1" si="45"/>
        <v>#N/A</v>
      </c>
      <c r="AH161" s="91" t="e">
        <f t="shared" ca="1" si="46"/>
        <v>#N/A</v>
      </c>
      <c r="AI161" s="93" t="e">
        <f t="shared" ca="1" si="47"/>
        <v>#N/A</v>
      </c>
      <c r="AJ161" s="91" t="e">
        <f t="shared" ca="1" si="34"/>
        <v>#N/A</v>
      </c>
      <c r="AK161" s="91" t="e">
        <f t="shared" ca="1" si="35"/>
        <v>#N/A</v>
      </c>
    </row>
    <row r="162" spans="1:37" ht="25.5" customHeight="1" x14ac:dyDescent="0.25">
      <c r="A162" s="51">
        <f>'OSNOVNA PLAČA'!A156</f>
        <v>147</v>
      </c>
      <c r="B162" s="157" t="str">
        <f>IF(LEN('OSNOVNA PLAČA'!B156)&gt;0,'OSNOVNA PLAČA'!B156,"")</f>
        <v>A147</v>
      </c>
      <c r="C162" s="52">
        <f>IF(LEN(B162)&gt;0,'OSNOVNA PLAČA'!C156,"")</f>
        <v>0</v>
      </c>
      <c r="D162" s="54">
        <f>IF(LEN(B162)&gt;0,'OSNOVNA PLAČA'!D156,"")</f>
        <v>0</v>
      </c>
      <c r="E162" s="171">
        <f>IF(LEN(B162)&gt;0,SUM('OBRAČUNANA OSNOVNA PLAČA'!E156:G156),"")</f>
        <v>0</v>
      </c>
      <c r="F162" s="55"/>
      <c r="G162" s="55"/>
      <c r="H162" s="55"/>
      <c r="I162" s="55"/>
      <c r="J162" s="55"/>
      <c r="K162" s="172">
        <f t="shared" si="36"/>
        <v>0</v>
      </c>
      <c r="L162" s="120">
        <f t="shared" si="37"/>
        <v>0</v>
      </c>
      <c r="M162" s="120">
        <f t="shared" si="38"/>
        <v>0</v>
      </c>
      <c r="N162" s="120">
        <f t="shared" si="39"/>
        <v>0</v>
      </c>
      <c r="O162" s="120">
        <f t="shared" si="40"/>
        <v>0</v>
      </c>
      <c r="P162" s="173">
        <f t="shared" si="41"/>
        <v>0</v>
      </c>
      <c r="Q162" s="173">
        <f>IF(LEN(B162)&gt;0,2*'OSNOVNA PLAČA'!E156,"")</f>
        <v>0</v>
      </c>
      <c r="R162" s="174"/>
      <c r="AA162" s="155">
        <f>ROW()</f>
        <v>162</v>
      </c>
      <c r="AB162" s="91" t="e">
        <f t="shared" ca="1" si="26"/>
        <v>#N/A</v>
      </c>
      <c r="AC162" s="91" t="e">
        <f t="shared" ca="1" si="27"/>
        <v>#N/A</v>
      </c>
      <c r="AD162" s="92" t="e">
        <f t="shared" ca="1" si="42"/>
        <v>#N/A</v>
      </c>
      <c r="AE162" s="91" t="e">
        <f t="shared" ca="1" si="43"/>
        <v>#N/A</v>
      </c>
      <c r="AF162" s="92" t="e">
        <f t="shared" ca="1" si="44"/>
        <v>#N/A</v>
      </c>
      <c r="AG162" s="91" t="e">
        <f t="shared" ca="1" si="45"/>
        <v>#N/A</v>
      </c>
      <c r="AH162" s="91" t="e">
        <f t="shared" ca="1" si="46"/>
        <v>#N/A</v>
      </c>
      <c r="AI162" s="93" t="e">
        <f t="shared" ca="1" si="47"/>
        <v>#N/A</v>
      </c>
      <c r="AJ162" s="91" t="e">
        <f t="shared" ca="1" si="34"/>
        <v>#N/A</v>
      </c>
      <c r="AK162" s="91" t="e">
        <f t="shared" ca="1" si="35"/>
        <v>#N/A</v>
      </c>
    </row>
    <row r="163" spans="1:37" ht="25.5" customHeight="1" x14ac:dyDescent="0.25">
      <c r="A163" s="51">
        <f>'OSNOVNA PLAČA'!A157</f>
        <v>148</v>
      </c>
      <c r="B163" s="157" t="str">
        <f>IF(LEN('OSNOVNA PLAČA'!B157)&gt;0,'OSNOVNA PLAČA'!B157,"")</f>
        <v>A148</v>
      </c>
      <c r="C163" s="52">
        <f>IF(LEN(B163)&gt;0,'OSNOVNA PLAČA'!C157,"")</f>
        <v>0</v>
      </c>
      <c r="D163" s="54">
        <f>IF(LEN(B163)&gt;0,'OSNOVNA PLAČA'!D157,"")</f>
        <v>0</v>
      </c>
      <c r="E163" s="171">
        <f>IF(LEN(B163)&gt;0,SUM('OBRAČUNANA OSNOVNA PLAČA'!E157:G157),"")</f>
        <v>0</v>
      </c>
      <c r="F163" s="55"/>
      <c r="G163" s="55"/>
      <c r="H163" s="55"/>
      <c r="I163" s="55"/>
      <c r="J163" s="55"/>
      <c r="K163" s="172">
        <f t="shared" si="36"/>
        <v>0</v>
      </c>
      <c r="L163" s="120">
        <f t="shared" si="37"/>
        <v>0</v>
      </c>
      <c r="M163" s="120">
        <f t="shared" si="38"/>
        <v>0</v>
      </c>
      <c r="N163" s="120">
        <f t="shared" si="39"/>
        <v>0</v>
      </c>
      <c r="O163" s="120">
        <f t="shared" si="40"/>
        <v>0</v>
      </c>
      <c r="P163" s="173">
        <f t="shared" si="41"/>
        <v>0</v>
      </c>
      <c r="Q163" s="173">
        <f>IF(LEN(B163)&gt;0,2*'OSNOVNA PLAČA'!E157,"")</f>
        <v>0</v>
      </c>
      <c r="R163" s="174"/>
      <c r="AA163" s="155">
        <f>ROW()</f>
        <v>163</v>
      </c>
      <c r="AB163" s="91" t="e">
        <f t="shared" ca="1" si="26"/>
        <v>#N/A</v>
      </c>
      <c r="AC163" s="91" t="e">
        <f t="shared" ca="1" si="27"/>
        <v>#N/A</v>
      </c>
      <c r="AD163" s="92" t="e">
        <f t="shared" ca="1" si="42"/>
        <v>#N/A</v>
      </c>
      <c r="AE163" s="91" t="e">
        <f t="shared" ca="1" si="43"/>
        <v>#N/A</v>
      </c>
      <c r="AF163" s="92" t="e">
        <f t="shared" ca="1" si="44"/>
        <v>#N/A</v>
      </c>
      <c r="AG163" s="91" t="e">
        <f t="shared" ca="1" si="45"/>
        <v>#N/A</v>
      </c>
      <c r="AH163" s="91" t="e">
        <f t="shared" ca="1" si="46"/>
        <v>#N/A</v>
      </c>
      <c r="AI163" s="93" t="e">
        <f t="shared" ca="1" si="47"/>
        <v>#N/A</v>
      </c>
      <c r="AJ163" s="91" t="e">
        <f t="shared" ca="1" si="34"/>
        <v>#N/A</v>
      </c>
      <c r="AK163" s="91" t="e">
        <f t="shared" ca="1" si="35"/>
        <v>#N/A</v>
      </c>
    </row>
    <row r="164" spans="1:37" ht="25.5" customHeight="1" x14ac:dyDescent="0.25">
      <c r="A164" s="51">
        <f>'OSNOVNA PLAČA'!A158</f>
        <v>149</v>
      </c>
      <c r="B164" s="157" t="str">
        <f>IF(LEN('OSNOVNA PLAČA'!B158)&gt;0,'OSNOVNA PLAČA'!B158,"")</f>
        <v>A149</v>
      </c>
      <c r="C164" s="52">
        <f>IF(LEN(B164)&gt;0,'OSNOVNA PLAČA'!C158,"")</f>
        <v>0</v>
      </c>
      <c r="D164" s="54">
        <f>IF(LEN(B164)&gt;0,'OSNOVNA PLAČA'!D158,"")</f>
        <v>0</v>
      </c>
      <c r="E164" s="171">
        <f>IF(LEN(B164)&gt;0,SUM('OBRAČUNANA OSNOVNA PLAČA'!E158:G158),"")</f>
        <v>0</v>
      </c>
      <c r="F164" s="55"/>
      <c r="G164" s="55"/>
      <c r="H164" s="55"/>
      <c r="I164" s="55"/>
      <c r="J164" s="55"/>
      <c r="K164" s="172">
        <f t="shared" si="36"/>
        <v>0</v>
      </c>
      <c r="L164" s="120">
        <f t="shared" si="37"/>
        <v>0</v>
      </c>
      <c r="M164" s="120">
        <f t="shared" si="38"/>
        <v>0</v>
      </c>
      <c r="N164" s="120">
        <f t="shared" si="39"/>
        <v>0</v>
      </c>
      <c r="O164" s="120">
        <f t="shared" si="40"/>
        <v>0</v>
      </c>
      <c r="P164" s="173">
        <f t="shared" si="41"/>
        <v>0</v>
      </c>
      <c r="Q164" s="173">
        <f>IF(LEN(B164)&gt;0,2*'OSNOVNA PLAČA'!E158,"")</f>
        <v>0</v>
      </c>
      <c r="R164" s="174"/>
      <c r="AA164" s="155">
        <f>ROW()</f>
        <v>164</v>
      </c>
      <c r="AB164" s="91" t="e">
        <f t="shared" ca="1" si="26"/>
        <v>#N/A</v>
      </c>
      <c r="AC164" s="91" t="e">
        <f t="shared" ca="1" si="27"/>
        <v>#N/A</v>
      </c>
      <c r="AD164" s="92" t="e">
        <f t="shared" ca="1" si="42"/>
        <v>#N/A</v>
      </c>
      <c r="AE164" s="91" t="e">
        <f t="shared" ca="1" si="43"/>
        <v>#N/A</v>
      </c>
      <c r="AF164" s="92" t="e">
        <f t="shared" ca="1" si="44"/>
        <v>#N/A</v>
      </c>
      <c r="AG164" s="91" t="e">
        <f t="shared" ca="1" si="45"/>
        <v>#N/A</v>
      </c>
      <c r="AH164" s="91" t="e">
        <f t="shared" ca="1" si="46"/>
        <v>#N/A</v>
      </c>
      <c r="AI164" s="93" t="e">
        <f t="shared" ca="1" si="47"/>
        <v>#N/A</v>
      </c>
      <c r="AJ164" s="91" t="e">
        <f t="shared" ca="1" si="34"/>
        <v>#N/A</v>
      </c>
      <c r="AK164" s="91" t="e">
        <f t="shared" ca="1" si="35"/>
        <v>#N/A</v>
      </c>
    </row>
    <row r="165" spans="1:37" ht="25.5" customHeight="1" x14ac:dyDescent="0.25">
      <c r="A165" s="51">
        <f>'OSNOVNA PLAČA'!A159</f>
        <v>150</v>
      </c>
      <c r="B165" s="157" t="str">
        <f>IF(LEN('OSNOVNA PLAČA'!B159)&gt;0,'OSNOVNA PLAČA'!B159,"")</f>
        <v>A150</v>
      </c>
      <c r="C165" s="52">
        <f>IF(LEN(B165)&gt;0,'OSNOVNA PLAČA'!C159,"")</f>
        <v>0</v>
      </c>
      <c r="D165" s="54">
        <f>IF(LEN(B165)&gt;0,'OSNOVNA PLAČA'!D159,"")</f>
        <v>0</v>
      </c>
      <c r="E165" s="171">
        <f>IF(LEN(B165)&gt;0,SUM('OBRAČUNANA OSNOVNA PLAČA'!E159:G159),"")</f>
        <v>0</v>
      </c>
      <c r="F165" s="55"/>
      <c r="G165" s="55"/>
      <c r="H165" s="55"/>
      <c r="I165" s="55"/>
      <c r="J165" s="55"/>
      <c r="K165" s="172">
        <f t="shared" si="36"/>
        <v>0</v>
      </c>
      <c r="L165" s="120">
        <f t="shared" si="37"/>
        <v>0</v>
      </c>
      <c r="M165" s="120">
        <f t="shared" si="38"/>
        <v>0</v>
      </c>
      <c r="N165" s="120">
        <f t="shared" si="39"/>
        <v>0</v>
      </c>
      <c r="O165" s="120">
        <f t="shared" si="40"/>
        <v>0</v>
      </c>
      <c r="P165" s="173">
        <f t="shared" si="41"/>
        <v>0</v>
      </c>
      <c r="Q165" s="173">
        <f>IF(LEN(B165)&gt;0,2*'OSNOVNA PLAČA'!E159,"")</f>
        <v>0</v>
      </c>
      <c r="R165" s="174"/>
      <c r="AA165" s="155">
        <f>ROW()</f>
        <v>165</v>
      </c>
      <c r="AB165" s="91" t="e">
        <f t="shared" ca="1" si="26"/>
        <v>#N/A</v>
      </c>
      <c r="AC165" s="91" t="e">
        <f t="shared" ca="1" si="27"/>
        <v>#N/A</v>
      </c>
      <c r="AD165" s="92" t="e">
        <f t="shared" ca="1" si="42"/>
        <v>#N/A</v>
      </c>
      <c r="AE165" s="91" t="e">
        <f t="shared" ca="1" si="43"/>
        <v>#N/A</v>
      </c>
      <c r="AF165" s="92" t="e">
        <f t="shared" ca="1" si="44"/>
        <v>#N/A</v>
      </c>
      <c r="AG165" s="91" t="e">
        <f t="shared" ca="1" si="45"/>
        <v>#N/A</v>
      </c>
      <c r="AH165" s="91" t="e">
        <f t="shared" ca="1" si="46"/>
        <v>#N/A</v>
      </c>
      <c r="AI165" s="93" t="e">
        <f t="shared" ca="1" si="47"/>
        <v>#N/A</v>
      </c>
      <c r="AJ165" s="91" t="e">
        <f t="shared" ca="1" si="34"/>
        <v>#N/A</v>
      </c>
      <c r="AK165" s="91" t="e">
        <f t="shared" ca="1" si="35"/>
        <v>#N/A</v>
      </c>
    </row>
    <row r="166" spans="1:37" ht="25.5" customHeight="1" x14ac:dyDescent="0.25">
      <c r="A166" s="51">
        <f>'OSNOVNA PLAČA'!A160</f>
        <v>151</v>
      </c>
      <c r="B166" s="157" t="str">
        <f>IF(LEN('OSNOVNA PLAČA'!B160)&gt;0,'OSNOVNA PLAČA'!B160,"")</f>
        <v>A151</v>
      </c>
      <c r="C166" s="52">
        <f>IF(LEN(B166)&gt;0,'OSNOVNA PLAČA'!C160,"")</f>
        <v>0</v>
      </c>
      <c r="D166" s="54">
        <f>IF(LEN(B166)&gt;0,'OSNOVNA PLAČA'!D160,"")</f>
        <v>0</v>
      </c>
      <c r="E166" s="171">
        <f>IF(LEN(B166)&gt;0,SUM('OBRAČUNANA OSNOVNA PLAČA'!E160:G160),"")</f>
        <v>0</v>
      </c>
      <c r="F166" s="55"/>
      <c r="G166" s="55"/>
      <c r="H166" s="55"/>
      <c r="I166" s="55"/>
      <c r="J166" s="55"/>
      <c r="K166" s="172">
        <f t="shared" si="36"/>
        <v>0</v>
      </c>
      <c r="L166" s="120">
        <f t="shared" si="37"/>
        <v>0</v>
      </c>
      <c r="M166" s="120">
        <f t="shared" si="38"/>
        <v>0</v>
      </c>
      <c r="N166" s="120">
        <f t="shared" si="39"/>
        <v>0</v>
      </c>
      <c r="O166" s="120">
        <f t="shared" si="40"/>
        <v>0</v>
      </c>
      <c r="P166" s="173">
        <f t="shared" si="41"/>
        <v>0</v>
      </c>
      <c r="Q166" s="173">
        <f>IF(LEN(B166)&gt;0,2*'OSNOVNA PLAČA'!E160,"")</f>
        <v>0</v>
      </c>
      <c r="R166" s="174"/>
      <c r="AA166" s="155">
        <f>ROW()</f>
        <v>166</v>
      </c>
      <c r="AB166" s="91" t="e">
        <f t="shared" ca="1" si="26"/>
        <v>#N/A</v>
      </c>
      <c r="AC166" s="91" t="e">
        <f t="shared" ca="1" si="27"/>
        <v>#N/A</v>
      </c>
      <c r="AD166" s="92" t="e">
        <f t="shared" ca="1" si="42"/>
        <v>#N/A</v>
      </c>
      <c r="AE166" s="91" t="e">
        <f t="shared" ca="1" si="43"/>
        <v>#N/A</v>
      </c>
      <c r="AF166" s="92" t="e">
        <f t="shared" ca="1" si="44"/>
        <v>#N/A</v>
      </c>
      <c r="AG166" s="91" t="e">
        <f t="shared" ca="1" si="45"/>
        <v>#N/A</v>
      </c>
      <c r="AH166" s="91" t="e">
        <f t="shared" ca="1" si="46"/>
        <v>#N/A</v>
      </c>
      <c r="AI166" s="93" t="e">
        <f t="shared" ca="1" si="47"/>
        <v>#N/A</v>
      </c>
      <c r="AJ166" s="91" t="e">
        <f t="shared" ca="1" si="34"/>
        <v>#N/A</v>
      </c>
      <c r="AK166" s="91" t="e">
        <f t="shared" ca="1" si="35"/>
        <v>#N/A</v>
      </c>
    </row>
    <row r="167" spans="1:37" ht="25.5" customHeight="1" x14ac:dyDescent="0.25">
      <c r="A167" s="51">
        <f>'OSNOVNA PLAČA'!A161</f>
        <v>152</v>
      </c>
      <c r="B167" s="157" t="str">
        <f>IF(LEN('OSNOVNA PLAČA'!B161)&gt;0,'OSNOVNA PLAČA'!B161,"")</f>
        <v>A152</v>
      </c>
      <c r="C167" s="52">
        <f>IF(LEN(B167)&gt;0,'OSNOVNA PLAČA'!C161,"")</f>
        <v>0</v>
      </c>
      <c r="D167" s="54">
        <f>IF(LEN(B167)&gt;0,'OSNOVNA PLAČA'!D161,"")</f>
        <v>0</v>
      </c>
      <c r="E167" s="171">
        <f>IF(LEN(B167)&gt;0,SUM('OBRAČUNANA OSNOVNA PLAČA'!E161:G161),"")</f>
        <v>0</v>
      </c>
      <c r="F167" s="55"/>
      <c r="G167" s="55"/>
      <c r="H167" s="55"/>
      <c r="I167" s="55"/>
      <c r="J167" s="55"/>
      <c r="K167" s="172">
        <f t="shared" si="36"/>
        <v>0</v>
      </c>
      <c r="L167" s="120">
        <f t="shared" si="37"/>
        <v>0</v>
      </c>
      <c r="M167" s="120">
        <f t="shared" si="38"/>
        <v>0</v>
      </c>
      <c r="N167" s="120">
        <f t="shared" si="39"/>
        <v>0</v>
      </c>
      <c r="O167" s="120">
        <f t="shared" si="40"/>
        <v>0</v>
      </c>
      <c r="P167" s="173">
        <f t="shared" si="41"/>
        <v>0</v>
      </c>
      <c r="Q167" s="173">
        <f>IF(LEN(B167)&gt;0,2*'OSNOVNA PLAČA'!E161,"")</f>
        <v>0</v>
      </c>
      <c r="R167" s="174"/>
      <c r="AA167" s="155">
        <f>ROW()</f>
        <v>167</v>
      </c>
      <c r="AB167" s="91" t="e">
        <f t="shared" ca="1" si="26"/>
        <v>#N/A</v>
      </c>
      <c r="AC167" s="91" t="e">
        <f t="shared" ca="1" si="27"/>
        <v>#N/A</v>
      </c>
      <c r="AD167" s="92" t="e">
        <f t="shared" ca="1" si="42"/>
        <v>#N/A</v>
      </c>
      <c r="AE167" s="91" t="e">
        <f t="shared" ca="1" si="43"/>
        <v>#N/A</v>
      </c>
      <c r="AF167" s="92" t="e">
        <f t="shared" ca="1" si="44"/>
        <v>#N/A</v>
      </c>
      <c r="AG167" s="91" t="e">
        <f t="shared" ca="1" si="45"/>
        <v>#N/A</v>
      </c>
      <c r="AH167" s="91" t="e">
        <f t="shared" ca="1" si="46"/>
        <v>#N/A</v>
      </c>
      <c r="AI167" s="93" t="e">
        <f t="shared" ca="1" si="47"/>
        <v>#N/A</v>
      </c>
      <c r="AJ167" s="91" t="e">
        <f t="shared" ca="1" si="34"/>
        <v>#N/A</v>
      </c>
      <c r="AK167" s="91" t="e">
        <f t="shared" ca="1" si="35"/>
        <v>#N/A</v>
      </c>
    </row>
    <row r="168" spans="1:37" ht="25.5" customHeight="1" x14ac:dyDescent="0.25">
      <c r="A168" s="51">
        <f>'OSNOVNA PLAČA'!A162</f>
        <v>153</v>
      </c>
      <c r="B168" s="157" t="str">
        <f>IF(LEN('OSNOVNA PLAČA'!B162)&gt;0,'OSNOVNA PLAČA'!B162,"")</f>
        <v>A153</v>
      </c>
      <c r="C168" s="52">
        <f>IF(LEN(B168)&gt;0,'OSNOVNA PLAČA'!C162,"")</f>
        <v>0</v>
      </c>
      <c r="D168" s="54">
        <f>IF(LEN(B168)&gt;0,'OSNOVNA PLAČA'!D162,"")</f>
        <v>0</v>
      </c>
      <c r="E168" s="171">
        <f>IF(LEN(B168)&gt;0,SUM('OBRAČUNANA OSNOVNA PLAČA'!E162:G162),"")</f>
        <v>0</v>
      </c>
      <c r="F168" s="55"/>
      <c r="G168" s="55"/>
      <c r="H168" s="55"/>
      <c r="I168" s="55"/>
      <c r="J168" s="55"/>
      <c r="K168" s="172">
        <f t="shared" si="36"/>
        <v>0</v>
      </c>
      <c r="L168" s="120">
        <f t="shared" si="37"/>
        <v>0</v>
      </c>
      <c r="M168" s="120">
        <f t="shared" si="38"/>
        <v>0</v>
      </c>
      <c r="N168" s="120">
        <f t="shared" si="39"/>
        <v>0</v>
      </c>
      <c r="O168" s="120">
        <f t="shared" si="40"/>
        <v>0</v>
      </c>
      <c r="P168" s="173">
        <f t="shared" si="41"/>
        <v>0</v>
      </c>
      <c r="Q168" s="173">
        <f>IF(LEN(B168)&gt;0,2*'OSNOVNA PLAČA'!E162,"")</f>
        <v>0</v>
      </c>
      <c r="R168" s="174"/>
      <c r="AA168" s="155">
        <f>ROW()</f>
        <v>168</v>
      </c>
      <c r="AB168" s="91" t="e">
        <f t="shared" ca="1" si="26"/>
        <v>#N/A</v>
      </c>
      <c r="AC168" s="91" t="e">
        <f t="shared" ca="1" si="27"/>
        <v>#N/A</v>
      </c>
      <c r="AD168" s="92" t="e">
        <f t="shared" ca="1" si="42"/>
        <v>#N/A</v>
      </c>
      <c r="AE168" s="91" t="e">
        <f t="shared" ca="1" si="43"/>
        <v>#N/A</v>
      </c>
      <c r="AF168" s="92" t="e">
        <f t="shared" ca="1" si="44"/>
        <v>#N/A</v>
      </c>
      <c r="AG168" s="91" t="e">
        <f t="shared" ca="1" si="45"/>
        <v>#N/A</v>
      </c>
      <c r="AH168" s="91" t="e">
        <f t="shared" ca="1" si="46"/>
        <v>#N/A</v>
      </c>
      <c r="AI168" s="93" t="e">
        <f t="shared" ca="1" si="47"/>
        <v>#N/A</v>
      </c>
      <c r="AJ168" s="91" t="e">
        <f t="shared" ca="1" si="34"/>
        <v>#N/A</v>
      </c>
      <c r="AK168" s="91" t="e">
        <f t="shared" ca="1" si="35"/>
        <v>#N/A</v>
      </c>
    </row>
    <row r="169" spans="1:37" ht="25.5" customHeight="1" x14ac:dyDescent="0.25">
      <c r="A169" s="51">
        <f>'OSNOVNA PLAČA'!A163</f>
        <v>154</v>
      </c>
      <c r="B169" s="157" t="str">
        <f>IF(LEN('OSNOVNA PLAČA'!B163)&gt;0,'OSNOVNA PLAČA'!B163,"")</f>
        <v>A154</v>
      </c>
      <c r="C169" s="52">
        <f>IF(LEN(B169)&gt;0,'OSNOVNA PLAČA'!C163,"")</f>
        <v>0</v>
      </c>
      <c r="D169" s="54">
        <f>IF(LEN(B169)&gt;0,'OSNOVNA PLAČA'!D163,"")</f>
        <v>0</v>
      </c>
      <c r="E169" s="171">
        <f>IF(LEN(B169)&gt;0,SUM('OBRAČUNANA OSNOVNA PLAČA'!E163:G163),"")</f>
        <v>0</v>
      </c>
      <c r="F169" s="55"/>
      <c r="G169" s="55"/>
      <c r="H169" s="55"/>
      <c r="I169" s="55"/>
      <c r="J169" s="55"/>
      <c r="K169" s="172">
        <f t="shared" si="36"/>
        <v>0</v>
      </c>
      <c r="L169" s="120">
        <f t="shared" si="37"/>
        <v>0</v>
      </c>
      <c r="M169" s="120">
        <f t="shared" si="38"/>
        <v>0</v>
      </c>
      <c r="N169" s="120">
        <f t="shared" si="39"/>
        <v>0</v>
      </c>
      <c r="O169" s="120">
        <f t="shared" si="40"/>
        <v>0</v>
      </c>
      <c r="P169" s="173">
        <f t="shared" si="41"/>
        <v>0</v>
      </c>
      <c r="Q169" s="173">
        <f>IF(LEN(B169)&gt;0,2*'OSNOVNA PLAČA'!E163,"")</f>
        <v>0</v>
      </c>
      <c r="R169" s="174"/>
      <c r="AA169" s="155">
        <f>ROW()</f>
        <v>169</v>
      </c>
      <c r="AB169" s="91" t="e">
        <f t="shared" ca="1" si="26"/>
        <v>#N/A</v>
      </c>
      <c r="AC169" s="91" t="e">
        <f t="shared" ca="1" si="27"/>
        <v>#N/A</v>
      </c>
      <c r="AD169" s="92" t="e">
        <f t="shared" ca="1" si="42"/>
        <v>#N/A</v>
      </c>
      <c r="AE169" s="91" t="e">
        <f t="shared" ca="1" si="43"/>
        <v>#N/A</v>
      </c>
      <c r="AF169" s="92" t="e">
        <f t="shared" ca="1" si="44"/>
        <v>#N/A</v>
      </c>
      <c r="AG169" s="91" t="e">
        <f t="shared" ca="1" si="45"/>
        <v>#N/A</v>
      </c>
      <c r="AH169" s="91" t="e">
        <f t="shared" ca="1" si="46"/>
        <v>#N/A</v>
      </c>
      <c r="AI169" s="93" t="e">
        <f t="shared" ca="1" si="47"/>
        <v>#N/A</v>
      </c>
      <c r="AJ169" s="91" t="e">
        <f t="shared" ca="1" si="34"/>
        <v>#N/A</v>
      </c>
      <c r="AK169" s="91" t="e">
        <f t="shared" ca="1" si="35"/>
        <v>#N/A</v>
      </c>
    </row>
    <row r="170" spans="1:37" ht="25.5" customHeight="1" x14ac:dyDescent="0.25">
      <c r="A170" s="51">
        <f>'OSNOVNA PLAČA'!A164</f>
        <v>155</v>
      </c>
      <c r="B170" s="157" t="str">
        <f>IF(LEN('OSNOVNA PLAČA'!B164)&gt;0,'OSNOVNA PLAČA'!B164,"")</f>
        <v>A155</v>
      </c>
      <c r="C170" s="52">
        <f>IF(LEN(B170)&gt;0,'OSNOVNA PLAČA'!C164,"")</f>
        <v>0</v>
      </c>
      <c r="D170" s="54">
        <f>IF(LEN(B170)&gt;0,'OSNOVNA PLAČA'!D164,"")</f>
        <v>0</v>
      </c>
      <c r="E170" s="171">
        <f>IF(LEN(B170)&gt;0,SUM('OBRAČUNANA OSNOVNA PLAČA'!E164:G164),"")</f>
        <v>0</v>
      </c>
      <c r="F170" s="55"/>
      <c r="G170" s="55"/>
      <c r="H170" s="55"/>
      <c r="I170" s="55"/>
      <c r="J170" s="55"/>
      <c r="K170" s="172">
        <f t="shared" si="36"/>
        <v>0</v>
      </c>
      <c r="L170" s="120">
        <f t="shared" si="37"/>
        <v>0</v>
      </c>
      <c r="M170" s="120">
        <f t="shared" si="38"/>
        <v>0</v>
      </c>
      <c r="N170" s="120">
        <f t="shared" si="39"/>
        <v>0</v>
      </c>
      <c r="O170" s="120">
        <f t="shared" si="40"/>
        <v>0</v>
      </c>
      <c r="P170" s="173">
        <f t="shared" si="41"/>
        <v>0</v>
      </c>
      <c r="Q170" s="173">
        <f>IF(LEN(B170)&gt;0,2*'OSNOVNA PLAČA'!E164,"")</f>
        <v>0</v>
      </c>
      <c r="R170" s="174"/>
      <c r="AA170" s="155">
        <f>ROW()</f>
        <v>170</v>
      </c>
      <c r="AB170" s="91" t="e">
        <f t="shared" ca="1" si="26"/>
        <v>#N/A</v>
      </c>
      <c r="AC170" s="91" t="e">
        <f t="shared" ca="1" si="27"/>
        <v>#N/A</v>
      </c>
      <c r="AD170" s="92" t="e">
        <f t="shared" ca="1" si="42"/>
        <v>#N/A</v>
      </c>
      <c r="AE170" s="91" t="e">
        <f t="shared" ca="1" si="43"/>
        <v>#N/A</v>
      </c>
      <c r="AF170" s="92" t="e">
        <f t="shared" ca="1" si="44"/>
        <v>#N/A</v>
      </c>
      <c r="AG170" s="91" t="e">
        <f t="shared" ca="1" si="45"/>
        <v>#N/A</v>
      </c>
      <c r="AH170" s="91" t="e">
        <f t="shared" ca="1" si="46"/>
        <v>#N/A</v>
      </c>
      <c r="AI170" s="93" t="e">
        <f t="shared" ca="1" si="47"/>
        <v>#N/A</v>
      </c>
      <c r="AJ170" s="91" t="e">
        <f t="shared" ca="1" si="34"/>
        <v>#N/A</v>
      </c>
      <c r="AK170" s="91" t="e">
        <f t="shared" ca="1" si="35"/>
        <v>#N/A</v>
      </c>
    </row>
    <row r="171" spans="1:37" ht="25.5" customHeight="1" x14ac:dyDescent="0.25">
      <c r="A171" s="51">
        <f>'OSNOVNA PLAČA'!A165</f>
        <v>156</v>
      </c>
      <c r="B171" s="157" t="str">
        <f>IF(LEN('OSNOVNA PLAČA'!B165)&gt;0,'OSNOVNA PLAČA'!B165,"")</f>
        <v>A156</v>
      </c>
      <c r="C171" s="52">
        <f>IF(LEN(B171)&gt;0,'OSNOVNA PLAČA'!C165,"")</f>
        <v>0</v>
      </c>
      <c r="D171" s="54">
        <f>IF(LEN(B171)&gt;0,'OSNOVNA PLAČA'!D165,"")</f>
        <v>0</v>
      </c>
      <c r="E171" s="171">
        <f>IF(LEN(B171)&gt;0,SUM('OBRAČUNANA OSNOVNA PLAČA'!E165:G165),"")</f>
        <v>0</v>
      </c>
      <c r="F171" s="55"/>
      <c r="G171" s="55"/>
      <c r="H171" s="55"/>
      <c r="I171" s="55"/>
      <c r="J171" s="55"/>
      <c r="K171" s="172">
        <f t="shared" si="36"/>
        <v>0</v>
      </c>
      <c r="L171" s="120">
        <f t="shared" si="37"/>
        <v>0</v>
      </c>
      <c r="M171" s="120">
        <f t="shared" si="38"/>
        <v>0</v>
      </c>
      <c r="N171" s="120">
        <f t="shared" si="39"/>
        <v>0</v>
      </c>
      <c r="O171" s="120">
        <f t="shared" si="40"/>
        <v>0</v>
      </c>
      <c r="P171" s="173">
        <f t="shared" si="41"/>
        <v>0</v>
      </c>
      <c r="Q171" s="173">
        <f>IF(LEN(B171)&gt;0,2*'OSNOVNA PLAČA'!E165,"")</f>
        <v>0</v>
      </c>
      <c r="R171" s="174"/>
      <c r="AA171" s="155">
        <f>ROW()</f>
        <v>171</v>
      </c>
      <c r="AB171" s="91" t="e">
        <f t="shared" ca="1" si="26"/>
        <v>#N/A</v>
      </c>
      <c r="AC171" s="91" t="e">
        <f t="shared" ca="1" si="27"/>
        <v>#N/A</v>
      </c>
      <c r="AD171" s="92" t="e">
        <f t="shared" ca="1" si="42"/>
        <v>#N/A</v>
      </c>
      <c r="AE171" s="91" t="e">
        <f t="shared" ca="1" si="43"/>
        <v>#N/A</v>
      </c>
      <c r="AF171" s="92" t="e">
        <f t="shared" ca="1" si="44"/>
        <v>#N/A</v>
      </c>
      <c r="AG171" s="91" t="e">
        <f t="shared" ca="1" si="45"/>
        <v>#N/A</v>
      </c>
      <c r="AH171" s="91" t="e">
        <f t="shared" ca="1" si="46"/>
        <v>#N/A</v>
      </c>
      <c r="AI171" s="93" t="e">
        <f t="shared" ca="1" si="47"/>
        <v>#N/A</v>
      </c>
      <c r="AJ171" s="91" t="e">
        <f t="shared" ca="1" si="34"/>
        <v>#N/A</v>
      </c>
      <c r="AK171" s="91" t="e">
        <f t="shared" ca="1" si="35"/>
        <v>#N/A</v>
      </c>
    </row>
    <row r="172" spans="1:37" ht="25.5" customHeight="1" x14ac:dyDescent="0.25">
      <c r="A172" s="51">
        <f>'OSNOVNA PLAČA'!A166</f>
        <v>157</v>
      </c>
      <c r="B172" s="157" t="str">
        <f>IF(LEN('OSNOVNA PLAČA'!B166)&gt;0,'OSNOVNA PLAČA'!B166,"")</f>
        <v>A157</v>
      </c>
      <c r="C172" s="52">
        <f>IF(LEN(B172)&gt;0,'OSNOVNA PLAČA'!C166,"")</f>
        <v>0</v>
      </c>
      <c r="D172" s="54">
        <f>IF(LEN(B172)&gt;0,'OSNOVNA PLAČA'!D166,"")</f>
        <v>0</v>
      </c>
      <c r="E172" s="171">
        <f>IF(LEN(B172)&gt;0,SUM('OBRAČUNANA OSNOVNA PLAČA'!E166:G166),"")</f>
        <v>0</v>
      </c>
      <c r="F172" s="55"/>
      <c r="G172" s="55"/>
      <c r="H172" s="55"/>
      <c r="I172" s="55"/>
      <c r="J172" s="55"/>
      <c r="K172" s="172">
        <f t="shared" si="36"/>
        <v>0</v>
      </c>
      <c r="L172" s="120">
        <f t="shared" si="37"/>
        <v>0</v>
      </c>
      <c r="M172" s="120">
        <f t="shared" si="38"/>
        <v>0</v>
      </c>
      <c r="N172" s="120">
        <f t="shared" si="39"/>
        <v>0</v>
      </c>
      <c r="O172" s="120">
        <f t="shared" si="40"/>
        <v>0</v>
      </c>
      <c r="P172" s="173">
        <f t="shared" si="41"/>
        <v>0</v>
      </c>
      <c r="Q172" s="173">
        <f>IF(LEN(B172)&gt;0,2*'OSNOVNA PLAČA'!E166,"")</f>
        <v>0</v>
      </c>
      <c r="R172" s="174"/>
      <c r="AA172" s="155">
        <f>ROW()</f>
        <v>172</v>
      </c>
      <c r="AB172" s="91" t="e">
        <f t="shared" ca="1" si="26"/>
        <v>#N/A</v>
      </c>
      <c r="AC172" s="91" t="e">
        <f t="shared" ca="1" si="27"/>
        <v>#N/A</v>
      </c>
      <c r="AD172" s="92" t="e">
        <f t="shared" ca="1" si="42"/>
        <v>#N/A</v>
      </c>
      <c r="AE172" s="91" t="e">
        <f t="shared" ca="1" si="43"/>
        <v>#N/A</v>
      </c>
      <c r="AF172" s="92" t="e">
        <f t="shared" ca="1" si="44"/>
        <v>#N/A</v>
      </c>
      <c r="AG172" s="91" t="e">
        <f t="shared" ca="1" si="45"/>
        <v>#N/A</v>
      </c>
      <c r="AH172" s="91" t="e">
        <f t="shared" ca="1" si="46"/>
        <v>#N/A</v>
      </c>
      <c r="AI172" s="93" t="e">
        <f t="shared" ca="1" si="47"/>
        <v>#N/A</v>
      </c>
      <c r="AJ172" s="91" t="e">
        <f t="shared" ca="1" si="34"/>
        <v>#N/A</v>
      </c>
      <c r="AK172" s="91" t="e">
        <f t="shared" ca="1" si="35"/>
        <v>#N/A</v>
      </c>
    </row>
    <row r="173" spans="1:37" ht="25.5" customHeight="1" x14ac:dyDescent="0.25">
      <c r="A173" s="51">
        <f>'OSNOVNA PLAČA'!A167</f>
        <v>158</v>
      </c>
      <c r="B173" s="157" t="str">
        <f>IF(LEN('OSNOVNA PLAČA'!B167)&gt;0,'OSNOVNA PLAČA'!B167,"")</f>
        <v>A158</v>
      </c>
      <c r="C173" s="52">
        <f>IF(LEN(B173)&gt;0,'OSNOVNA PLAČA'!C167,"")</f>
        <v>0</v>
      </c>
      <c r="D173" s="54">
        <f>IF(LEN(B173)&gt;0,'OSNOVNA PLAČA'!D167,"")</f>
        <v>0</v>
      </c>
      <c r="E173" s="171">
        <f>IF(LEN(B173)&gt;0,SUM('OBRAČUNANA OSNOVNA PLAČA'!E167:G167),"")</f>
        <v>0</v>
      </c>
      <c r="F173" s="55"/>
      <c r="G173" s="55"/>
      <c r="H173" s="55"/>
      <c r="I173" s="55"/>
      <c r="J173" s="55"/>
      <c r="K173" s="172">
        <f t="shared" si="36"/>
        <v>0</v>
      </c>
      <c r="L173" s="120">
        <f t="shared" si="37"/>
        <v>0</v>
      </c>
      <c r="M173" s="120">
        <f t="shared" si="38"/>
        <v>0</v>
      </c>
      <c r="N173" s="120">
        <f t="shared" si="39"/>
        <v>0</v>
      </c>
      <c r="O173" s="120">
        <f t="shared" si="40"/>
        <v>0</v>
      </c>
      <c r="P173" s="173">
        <f t="shared" si="41"/>
        <v>0</v>
      </c>
      <c r="Q173" s="173">
        <f>IF(LEN(B173)&gt;0,2*'OSNOVNA PLAČA'!E167,"")</f>
        <v>0</v>
      </c>
      <c r="R173" s="174"/>
      <c r="AA173" s="155">
        <f>ROW()</f>
        <v>173</v>
      </c>
      <c r="AB173" s="91" t="e">
        <f t="shared" ca="1" si="26"/>
        <v>#N/A</v>
      </c>
      <c r="AC173" s="91" t="e">
        <f t="shared" ca="1" si="27"/>
        <v>#N/A</v>
      </c>
      <c r="AD173" s="92" t="e">
        <f t="shared" ca="1" si="42"/>
        <v>#N/A</v>
      </c>
      <c r="AE173" s="91" t="e">
        <f t="shared" ca="1" si="43"/>
        <v>#N/A</v>
      </c>
      <c r="AF173" s="92" t="e">
        <f t="shared" ca="1" si="44"/>
        <v>#N/A</v>
      </c>
      <c r="AG173" s="91" t="e">
        <f t="shared" ca="1" si="45"/>
        <v>#N/A</v>
      </c>
      <c r="AH173" s="91" t="e">
        <f t="shared" ca="1" si="46"/>
        <v>#N/A</v>
      </c>
      <c r="AI173" s="93" t="e">
        <f t="shared" ca="1" si="47"/>
        <v>#N/A</v>
      </c>
      <c r="AJ173" s="91" t="e">
        <f t="shared" ca="1" si="34"/>
        <v>#N/A</v>
      </c>
      <c r="AK173" s="91" t="e">
        <f t="shared" ca="1" si="35"/>
        <v>#N/A</v>
      </c>
    </row>
    <row r="174" spans="1:37" ht="25.5" customHeight="1" x14ac:dyDescent="0.25">
      <c r="A174" s="51">
        <f>'OSNOVNA PLAČA'!A168</f>
        <v>159</v>
      </c>
      <c r="B174" s="157" t="str">
        <f>IF(LEN('OSNOVNA PLAČA'!B168)&gt;0,'OSNOVNA PLAČA'!B168,"")</f>
        <v>A159</v>
      </c>
      <c r="C174" s="52">
        <f>IF(LEN(B174)&gt;0,'OSNOVNA PLAČA'!C168,"")</f>
        <v>0</v>
      </c>
      <c r="D174" s="54">
        <f>IF(LEN(B174)&gt;0,'OSNOVNA PLAČA'!D168,"")</f>
        <v>0</v>
      </c>
      <c r="E174" s="171">
        <f>IF(LEN(B174)&gt;0,SUM('OBRAČUNANA OSNOVNA PLAČA'!E168:G168),"")</f>
        <v>0</v>
      </c>
      <c r="F174" s="55"/>
      <c r="G174" s="55"/>
      <c r="H174" s="55"/>
      <c r="I174" s="55"/>
      <c r="J174" s="55"/>
      <c r="K174" s="172">
        <f t="shared" si="36"/>
        <v>0</v>
      </c>
      <c r="L174" s="120">
        <f t="shared" si="37"/>
        <v>0</v>
      </c>
      <c r="M174" s="120">
        <f t="shared" si="38"/>
        <v>0</v>
      </c>
      <c r="N174" s="120">
        <f t="shared" si="39"/>
        <v>0</v>
      </c>
      <c r="O174" s="120">
        <f t="shared" si="40"/>
        <v>0</v>
      </c>
      <c r="P174" s="173">
        <f t="shared" si="41"/>
        <v>0</v>
      </c>
      <c r="Q174" s="173">
        <f>IF(LEN(B174)&gt;0,2*'OSNOVNA PLAČA'!E168,"")</f>
        <v>0</v>
      </c>
      <c r="R174" s="174"/>
      <c r="AA174" s="155">
        <f>ROW()</f>
        <v>174</v>
      </c>
      <c r="AB174" s="91" t="e">
        <f t="shared" ca="1" si="26"/>
        <v>#N/A</v>
      </c>
      <c r="AC174" s="91" t="e">
        <f t="shared" ca="1" si="27"/>
        <v>#N/A</v>
      </c>
      <c r="AD174" s="92" t="e">
        <f t="shared" ca="1" si="42"/>
        <v>#N/A</v>
      </c>
      <c r="AE174" s="91" t="e">
        <f t="shared" ca="1" si="43"/>
        <v>#N/A</v>
      </c>
      <c r="AF174" s="92" t="e">
        <f t="shared" ca="1" si="44"/>
        <v>#N/A</v>
      </c>
      <c r="AG174" s="91" t="e">
        <f t="shared" ca="1" si="45"/>
        <v>#N/A</v>
      </c>
      <c r="AH174" s="91" t="e">
        <f t="shared" ca="1" si="46"/>
        <v>#N/A</v>
      </c>
      <c r="AI174" s="93" t="e">
        <f t="shared" ca="1" si="47"/>
        <v>#N/A</v>
      </c>
      <c r="AJ174" s="91" t="e">
        <f t="shared" ca="1" si="34"/>
        <v>#N/A</v>
      </c>
      <c r="AK174" s="91" t="e">
        <f t="shared" ca="1" si="35"/>
        <v>#N/A</v>
      </c>
    </row>
    <row r="175" spans="1:37" ht="25.5" customHeight="1" x14ac:dyDescent="0.25">
      <c r="A175" s="51">
        <f>'OSNOVNA PLAČA'!A169</f>
        <v>160</v>
      </c>
      <c r="B175" s="157" t="str">
        <f>IF(LEN('OSNOVNA PLAČA'!B169)&gt;0,'OSNOVNA PLAČA'!B169,"")</f>
        <v>A160</v>
      </c>
      <c r="C175" s="52">
        <f>IF(LEN(B175)&gt;0,'OSNOVNA PLAČA'!C169,"")</f>
        <v>0</v>
      </c>
      <c r="D175" s="54">
        <f>IF(LEN(B175)&gt;0,'OSNOVNA PLAČA'!D169,"")</f>
        <v>0</v>
      </c>
      <c r="E175" s="171">
        <f>IF(LEN(B175)&gt;0,SUM('OBRAČUNANA OSNOVNA PLAČA'!E169:G169),"")</f>
        <v>0</v>
      </c>
      <c r="F175" s="55"/>
      <c r="G175" s="55"/>
      <c r="H175" s="55"/>
      <c r="I175" s="55"/>
      <c r="J175" s="55"/>
      <c r="K175" s="172">
        <f t="shared" si="36"/>
        <v>0</v>
      </c>
      <c r="L175" s="120">
        <f t="shared" si="37"/>
        <v>0</v>
      </c>
      <c r="M175" s="120">
        <f t="shared" si="38"/>
        <v>0</v>
      </c>
      <c r="N175" s="120">
        <f t="shared" si="39"/>
        <v>0</v>
      </c>
      <c r="O175" s="120">
        <f t="shared" si="40"/>
        <v>0</v>
      </c>
      <c r="P175" s="173">
        <f t="shared" si="41"/>
        <v>0</v>
      </c>
      <c r="Q175" s="173">
        <f>IF(LEN(B175)&gt;0,2*'OSNOVNA PLAČA'!E169,"")</f>
        <v>0</v>
      </c>
      <c r="R175" s="174"/>
      <c r="AA175" s="155">
        <f>ROW()</f>
        <v>175</v>
      </c>
      <c r="AB175" s="91" t="e">
        <f t="shared" ca="1" si="26"/>
        <v>#N/A</v>
      </c>
      <c r="AC175" s="91" t="e">
        <f t="shared" ca="1" si="27"/>
        <v>#N/A</v>
      </c>
      <c r="AD175" s="92" t="e">
        <f t="shared" ca="1" si="42"/>
        <v>#N/A</v>
      </c>
      <c r="AE175" s="91" t="e">
        <f t="shared" ca="1" si="43"/>
        <v>#N/A</v>
      </c>
      <c r="AF175" s="92" t="e">
        <f t="shared" ca="1" si="44"/>
        <v>#N/A</v>
      </c>
      <c r="AG175" s="91" t="e">
        <f t="shared" ca="1" si="45"/>
        <v>#N/A</v>
      </c>
      <c r="AH175" s="91" t="e">
        <f t="shared" ca="1" si="46"/>
        <v>#N/A</v>
      </c>
      <c r="AI175" s="93" t="e">
        <f t="shared" ca="1" si="47"/>
        <v>#N/A</v>
      </c>
      <c r="AJ175" s="91" t="e">
        <f t="shared" ca="1" si="34"/>
        <v>#N/A</v>
      </c>
      <c r="AK175" s="91" t="e">
        <f t="shared" ca="1" si="35"/>
        <v>#N/A</v>
      </c>
    </row>
    <row r="176" spans="1:37" ht="25.5" customHeight="1" x14ac:dyDescent="0.25">
      <c r="A176" s="51">
        <f>'OSNOVNA PLAČA'!A170</f>
        <v>161</v>
      </c>
      <c r="B176" s="157" t="str">
        <f>IF(LEN('OSNOVNA PLAČA'!B170)&gt;0,'OSNOVNA PLAČA'!B170,"")</f>
        <v>A161</v>
      </c>
      <c r="C176" s="52">
        <f>IF(LEN(B176)&gt;0,'OSNOVNA PLAČA'!C170,"")</f>
        <v>0</v>
      </c>
      <c r="D176" s="54">
        <f>IF(LEN(B176)&gt;0,'OSNOVNA PLAČA'!D170,"")</f>
        <v>0</v>
      </c>
      <c r="E176" s="171">
        <f>IF(LEN(B176)&gt;0,SUM('OBRAČUNANA OSNOVNA PLAČA'!E170:G170),"")</f>
        <v>0</v>
      </c>
      <c r="F176" s="55"/>
      <c r="G176" s="55"/>
      <c r="H176" s="55"/>
      <c r="I176" s="55"/>
      <c r="J176" s="55"/>
      <c r="K176" s="172">
        <f t="shared" si="36"/>
        <v>0</v>
      </c>
      <c r="L176" s="120">
        <f t="shared" si="37"/>
        <v>0</v>
      </c>
      <c r="M176" s="120">
        <f t="shared" si="38"/>
        <v>0</v>
      </c>
      <c r="N176" s="120">
        <f t="shared" si="39"/>
        <v>0</v>
      </c>
      <c r="O176" s="120">
        <f t="shared" si="40"/>
        <v>0</v>
      </c>
      <c r="P176" s="173">
        <f t="shared" si="41"/>
        <v>0</v>
      </c>
      <c r="Q176" s="173">
        <f>IF(LEN(B176)&gt;0,2*'OSNOVNA PLAČA'!E170,"")</f>
        <v>0</v>
      </c>
      <c r="R176" s="174"/>
      <c r="AA176" s="155">
        <f>ROW()</f>
        <v>176</v>
      </c>
      <c r="AB176" s="91" t="e">
        <f t="shared" ca="1" si="26"/>
        <v>#N/A</v>
      </c>
      <c r="AC176" s="91" t="e">
        <f t="shared" ca="1" si="27"/>
        <v>#N/A</v>
      </c>
      <c r="AD176" s="92" t="e">
        <f t="shared" ca="1" si="42"/>
        <v>#N/A</v>
      </c>
      <c r="AE176" s="91" t="e">
        <f t="shared" ca="1" si="43"/>
        <v>#N/A</v>
      </c>
      <c r="AF176" s="92" t="e">
        <f t="shared" ca="1" si="44"/>
        <v>#N/A</v>
      </c>
      <c r="AG176" s="91" t="e">
        <f t="shared" ca="1" si="45"/>
        <v>#N/A</v>
      </c>
      <c r="AH176" s="91" t="e">
        <f t="shared" ca="1" si="46"/>
        <v>#N/A</v>
      </c>
      <c r="AI176" s="93" t="e">
        <f t="shared" ca="1" si="47"/>
        <v>#N/A</v>
      </c>
      <c r="AJ176" s="91" t="e">
        <f t="shared" ca="1" si="34"/>
        <v>#N/A</v>
      </c>
      <c r="AK176" s="91" t="e">
        <f t="shared" ca="1" si="35"/>
        <v>#N/A</v>
      </c>
    </row>
    <row r="177" spans="1:37" ht="25.5" customHeight="1" x14ac:dyDescent="0.25">
      <c r="A177" s="51">
        <f>'OSNOVNA PLAČA'!A171</f>
        <v>162</v>
      </c>
      <c r="B177" s="157" t="str">
        <f>IF(LEN('OSNOVNA PLAČA'!B171)&gt;0,'OSNOVNA PLAČA'!B171,"")</f>
        <v>A162</v>
      </c>
      <c r="C177" s="52">
        <f>IF(LEN(B177)&gt;0,'OSNOVNA PLAČA'!C171,"")</f>
        <v>0</v>
      </c>
      <c r="D177" s="54">
        <f>IF(LEN(B177)&gt;0,'OSNOVNA PLAČA'!D171,"")</f>
        <v>0</v>
      </c>
      <c r="E177" s="171">
        <f>IF(LEN(B177)&gt;0,SUM('OBRAČUNANA OSNOVNA PLAČA'!E171:G171),"")</f>
        <v>0</v>
      </c>
      <c r="F177" s="55"/>
      <c r="G177" s="55"/>
      <c r="H177" s="55"/>
      <c r="I177" s="55"/>
      <c r="J177" s="55"/>
      <c r="K177" s="172">
        <f t="shared" si="36"/>
        <v>0</v>
      </c>
      <c r="L177" s="120">
        <f t="shared" si="37"/>
        <v>0</v>
      </c>
      <c r="M177" s="120">
        <f t="shared" si="38"/>
        <v>0</v>
      </c>
      <c r="N177" s="120">
        <f t="shared" si="39"/>
        <v>0</v>
      </c>
      <c r="O177" s="120">
        <f t="shared" si="40"/>
        <v>0</v>
      </c>
      <c r="P177" s="173">
        <f t="shared" si="41"/>
        <v>0</v>
      </c>
      <c r="Q177" s="173">
        <f>IF(LEN(B177)&gt;0,2*'OSNOVNA PLAČA'!E171,"")</f>
        <v>0</v>
      </c>
      <c r="R177" s="174"/>
      <c r="AA177" s="155">
        <f>ROW()</f>
        <v>177</v>
      </c>
      <c r="AB177" s="91" t="e">
        <f t="shared" ca="1" si="26"/>
        <v>#N/A</v>
      </c>
      <c r="AC177" s="91" t="e">
        <f t="shared" ca="1" si="27"/>
        <v>#N/A</v>
      </c>
      <c r="AD177" s="92" t="e">
        <f t="shared" ca="1" si="42"/>
        <v>#N/A</v>
      </c>
      <c r="AE177" s="91" t="e">
        <f t="shared" ca="1" si="43"/>
        <v>#N/A</v>
      </c>
      <c r="AF177" s="92" t="e">
        <f t="shared" ca="1" si="44"/>
        <v>#N/A</v>
      </c>
      <c r="AG177" s="91" t="e">
        <f t="shared" ca="1" si="45"/>
        <v>#N/A</v>
      </c>
      <c r="AH177" s="91" t="e">
        <f t="shared" ca="1" si="46"/>
        <v>#N/A</v>
      </c>
      <c r="AI177" s="93" t="e">
        <f t="shared" ca="1" si="47"/>
        <v>#N/A</v>
      </c>
      <c r="AJ177" s="91" t="e">
        <f t="shared" ca="1" si="34"/>
        <v>#N/A</v>
      </c>
      <c r="AK177" s="91" t="e">
        <f t="shared" ca="1" si="35"/>
        <v>#N/A</v>
      </c>
    </row>
    <row r="178" spans="1:37" ht="25.5" customHeight="1" x14ac:dyDescent="0.25">
      <c r="A178" s="51">
        <f>'OSNOVNA PLAČA'!A172</f>
        <v>163</v>
      </c>
      <c r="B178" s="157" t="str">
        <f>IF(LEN('OSNOVNA PLAČA'!B172)&gt;0,'OSNOVNA PLAČA'!B172,"")</f>
        <v>A163</v>
      </c>
      <c r="C178" s="52">
        <f>IF(LEN(B178)&gt;0,'OSNOVNA PLAČA'!C172,"")</f>
        <v>0</v>
      </c>
      <c r="D178" s="54">
        <f>IF(LEN(B178)&gt;0,'OSNOVNA PLAČA'!D172,"")</f>
        <v>0</v>
      </c>
      <c r="E178" s="171">
        <f>IF(LEN(B178)&gt;0,SUM('OBRAČUNANA OSNOVNA PLAČA'!E172:G172),"")</f>
        <v>0</v>
      </c>
      <c r="F178" s="55"/>
      <c r="G178" s="55"/>
      <c r="H178" s="55"/>
      <c r="I178" s="55"/>
      <c r="J178" s="55"/>
      <c r="K178" s="172">
        <f t="shared" si="36"/>
        <v>0</v>
      </c>
      <c r="L178" s="120">
        <f t="shared" si="37"/>
        <v>0</v>
      </c>
      <c r="M178" s="120">
        <f t="shared" si="38"/>
        <v>0</v>
      </c>
      <c r="N178" s="120">
        <f t="shared" si="39"/>
        <v>0</v>
      </c>
      <c r="O178" s="120">
        <f t="shared" si="40"/>
        <v>0</v>
      </c>
      <c r="P178" s="173">
        <f t="shared" si="41"/>
        <v>0</v>
      </c>
      <c r="Q178" s="173">
        <f>IF(LEN(B178)&gt;0,2*'OSNOVNA PLAČA'!E172,"")</f>
        <v>0</v>
      </c>
      <c r="R178" s="174"/>
      <c r="AA178" s="155">
        <f>ROW()</f>
        <v>178</v>
      </c>
      <c r="AB178" s="91" t="e">
        <f t="shared" ca="1" si="26"/>
        <v>#N/A</v>
      </c>
      <c r="AC178" s="91" t="e">
        <f t="shared" ca="1" si="27"/>
        <v>#N/A</v>
      </c>
      <c r="AD178" s="92" t="e">
        <f t="shared" ca="1" si="42"/>
        <v>#N/A</v>
      </c>
      <c r="AE178" s="91" t="e">
        <f t="shared" ca="1" si="43"/>
        <v>#N/A</v>
      </c>
      <c r="AF178" s="92" t="e">
        <f t="shared" ca="1" si="44"/>
        <v>#N/A</v>
      </c>
      <c r="AG178" s="91" t="e">
        <f t="shared" ca="1" si="45"/>
        <v>#N/A</v>
      </c>
      <c r="AH178" s="91" t="e">
        <f t="shared" ca="1" si="46"/>
        <v>#N/A</v>
      </c>
      <c r="AI178" s="93" t="e">
        <f t="shared" ca="1" si="47"/>
        <v>#N/A</v>
      </c>
      <c r="AJ178" s="91" t="e">
        <f t="shared" ca="1" si="34"/>
        <v>#N/A</v>
      </c>
      <c r="AK178" s="91" t="e">
        <f t="shared" ca="1" si="35"/>
        <v>#N/A</v>
      </c>
    </row>
    <row r="179" spans="1:37" ht="25.5" customHeight="1" x14ac:dyDescent="0.25">
      <c r="A179" s="51">
        <f>'OSNOVNA PLAČA'!A173</f>
        <v>164</v>
      </c>
      <c r="B179" s="157" t="str">
        <f>IF(LEN('OSNOVNA PLAČA'!B173)&gt;0,'OSNOVNA PLAČA'!B173,"")</f>
        <v>A164</v>
      </c>
      <c r="C179" s="52">
        <f>IF(LEN(B179)&gt;0,'OSNOVNA PLAČA'!C173,"")</f>
        <v>0</v>
      </c>
      <c r="D179" s="54">
        <f>IF(LEN(B179)&gt;0,'OSNOVNA PLAČA'!D173,"")</f>
        <v>0</v>
      </c>
      <c r="E179" s="171">
        <f>IF(LEN(B179)&gt;0,SUM('OBRAČUNANA OSNOVNA PLAČA'!E173:G173),"")</f>
        <v>0</v>
      </c>
      <c r="F179" s="55"/>
      <c r="G179" s="55"/>
      <c r="H179" s="55"/>
      <c r="I179" s="55"/>
      <c r="J179" s="55"/>
      <c r="K179" s="172">
        <f t="shared" si="36"/>
        <v>0</v>
      </c>
      <c r="L179" s="120">
        <f t="shared" si="37"/>
        <v>0</v>
      </c>
      <c r="M179" s="120">
        <f t="shared" si="38"/>
        <v>0</v>
      </c>
      <c r="N179" s="120">
        <f t="shared" si="39"/>
        <v>0</v>
      </c>
      <c r="O179" s="120">
        <f t="shared" si="40"/>
        <v>0</v>
      </c>
      <c r="P179" s="173">
        <f t="shared" si="41"/>
        <v>0</v>
      </c>
      <c r="Q179" s="173">
        <f>IF(LEN(B179)&gt;0,2*'OSNOVNA PLAČA'!E173,"")</f>
        <v>0</v>
      </c>
      <c r="R179" s="174"/>
      <c r="AA179" s="155">
        <f>ROW()</f>
        <v>179</v>
      </c>
      <c r="AB179" s="91" t="e">
        <f t="shared" ca="1" si="26"/>
        <v>#N/A</v>
      </c>
      <c r="AC179" s="91" t="e">
        <f t="shared" ca="1" si="27"/>
        <v>#N/A</v>
      </c>
      <c r="AD179" s="92" t="e">
        <f t="shared" ca="1" si="42"/>
        <v>#N/A</v>
      </c>
      <c r="AE179" s="91" t="e">
        <f t="shared" ca="1" si="43"/>
        <v>#N/A</v>
      </c>
      <c r="AF179" s="92" t="e">
        <f t="shared" ca="1" si="44"/>
        <v>#N/A</v>
      </c>
      <c r="AG179" s="91" t="e">
        <f t="shared" ca="1" si="45"/>
        <v>#N/A</v>
      </c>
      <c r="AH179" s="91" t="e">
        <f t="shared" ca="1" si="46"/>
        <v>#N/A</v>
      </c>
      <c r="AI179" s="93" t="e">
        <f t="shared" ca="1" si="47"/>
        <v>#N/A</v>
      </c>
      <c r="AJ179" s="91" t="e">
        <f t="shared" ca="1" si="34"/>
        <v>#N/A</v>
      </c>
      <c r="AK179" s="91" t="e">
        <f t="shared" ca="1" si="35"/>
        <v>#N/A</v>
      </c>
    </row>
    <row r="180" spans="1:37" ht="25.5" customHeight="1" x14ac:dyDescent="0.25">
      <c r="A180" s="51">
        <f>'OSNOVNA PLAČA'!A174</f>
        <v>165</v>
      </c>
      <c r="B180" s="157" t="str">
        <f>IF(LEN('OSNOVNA PLAČA'!B174)&gt;0,'OSNOVNA PLAČA'!B174,"")</f>
        <v>A165</v>
      </c>
      <c r="C180" s="52">
        <f>IF(LEN(B180)&gt;0,'OSNOVNA PLAČA'!C174,"")</f>
        <v>0</v>
      </c>
      <c r="D180" s="54">
        <f>IF(LEN(B180)&gt;0,'OSNOVNA PLAČA'!D174,"")</f>
        <v>0</v>
      </c>
      <c r="E180" s="171">
        <f>IF(LEN(B180)&gt;0,SUM('OBRAČUNANA OSNOVNA PLAČA'!E174:G174),"")</f>
        <v>0</v>
      </c>
      <c r="F180" s="55"/>
      <c r="G180" s="55"/>
      <c r="H180" s="55"/>
      <c r="I180" s="55"/>
      <c r="J180" s="55"/>
      <c r="K180" s="172">
        <f t="shared" si="36"/>
        <v>0</v>
      </c>
      <c r="L180" s="120">
        <f t="shared" si="37"/>
        <v>0</v>
      </c>
      <c r="M180" s="120">
        <f t="shared" si="38"/>
        <v>0</v>
      </c>
      <c r="N180" s="120">
        <f t="shared" si="39"/>
        <v>0</v>
      </c>
      <c r="O180" s="120">
        <f t="shared" si="40"/>
        <v>0</v>
      </c>
      <c r="P180" s="173">
        <f t="shared" si="41"/>
        <v>0</v>
      </c>
      <c r="Q180" s="173">
        <f>IF(LEN(B180)&gt;0,2*'OSNOVNA PLAČA'!E174,"")</f>
        <v>0</v>
      </c>
      <c r="R180" s="174"/>
      <c r="AA180" s="155">
        <f>ROW()</f>
        <v>180</v>
      </c>
      <c r="AB180" s="91" t="e">
        <f t="shared" ca="1" si="26"/>
        <v>#N/A</v>
      </c>
      <c r="AC180" s="91" t="e">
        <f t="shared" ca="1" si="27"/>
        <v>#N/A</v>
      </c>
      <c r="AD180" s="92" t="e">
        <f t="shared" ca="1" si="42"/>
        <v>#N/A</v>
      </c>
      <c r="AE180" s="91" t="e">
        <f t="shared" ca="1" si="43"/>
        <v>#N/A</v>
      </c>
      <c r="AF180" s="92" t="e">
        <f t="shared" ca="1" si="44"/>
        <v>#N/A</v>
      </c>
      <c r="AG180" s="91" t="e">
        <f t="shared" ca="1" si="45"/>
        <v>#N/A</v>
      </c>
      <c r="AH180" s="91" t="e">
        <f t="shared" ca="1" si="46"/>
        <v>#N/A</v>
      </c>
      <c r="AI180" s="93" t="e">
        <f t="shared" ca="1" si="47"/>
        <v>#N/A</v>
      </c>
      <c r="AJ180" s="91" t="e">
        <f t="shared" ca="1" si="34"/>
        <v>#N/A</v>
      </c>
      <c r="AK180" s="91" t="e">
        <f t="shared" ca="1" si="35"/>
        <v>#N/A</v>
      </c>
    </row>
    <row r="181" spans="1:37" ht="25.5" customHeight="1" x14ac:dyDescent="0.25">
      <c r="A181" s="51">
        <f>'OSNOVNA PLAČA'!A175</f>
        <v>166</v>
      </c>
      <c r="B181" s="157" t="str">
        <f>IF(LEN('OSNOVNA PLAČA'!B175)&gt;0,'OSNOVNA PLAČA'!B175,"")</f>
        <v>A166</v>
      </c>
      <c r="C181" s="52">
        <f>IF(LEN(B181)&gt;0,'OSNOVNA PLAČA'!C175,"")</f>
        <v>0</v>
      </c>
      <c r="D181" s="54">
        <f>IF(LEN(B181)&gt;0,'OSNOVNA PLAČA'!D175,"")</f>
        <v>0</v>
      </c>
      <c r="E181" s="171">
        <f>IF(LEN(B181)&gt;0,SUM('OBRAČUNANA OSNOVNA PLAČA'!E175:G175),"")</f>
        <v>0</v>
      </c>
      <c r="F181" s="55"/>
      <c r="G181" s="55"/>
      <c r="H181" s="55"/>
      <c r="I181" s="55"/>
      <c r="J181" s="55"/>
      <c r="K181" s="172">
        <f t="shared" si="36"/>
        <v>0</v>
      </c>
      <c r="L181" s="120">
        <f t="shared" si="37"/>
        <v>0</v>
      </c>
      <c r="M181" s="120">
        <f t="shared" si="38"/>
        <v>0</v>
      </c>
      <c r="N181" s="120">
        <f t="shared" si="39"/>
        <v>0</v>
      </c>
      <c r="O181" s="120">
        <f t="shared" si="40"/>
        <v>0</v>
      </c>
      <c r="P181" s="173">
        <f t="shared" si="41"/>
        <v>0</v>
      </c>
      <c r="Q181" s="173">
        <f>IF(LEN(B181)&gt;0,2*'OSNOVNA PLAČA'!E175,"")</f>
        <v>0</v>
      </c>
      <c r="R181" s="174"/>
      <c r="AA181" s="155">
        <f>ROW()</f>
        <v>181</v>
      </c>
      <c r="AB181" s="91" t="e">
        <f t="shared" ca="1" si="26"/>
        <v>#N/A</v>
      </c>
      <c r="AC181" s="91" t="e">
        <f t="shared" ca="1" si="27"/>
        <v>#N/A</v>
      </c>
      <c r="AD181" s="92" t="e">
        <f t="shared" ca="1" si="42"/>
        <v>#N/A</v>
      </c>
      <c r="AE181" s="91" t="e">
        <f t="shared" ca="1" si="43"/>
        <v>#N/A</v>
      </c>
      <c r="AF181" s="92" t="e">
        <f t="shared" ca="1" si="44"/>
        <v>#N/A</v>
      </c>
      <c r="AG181" s="91" t="e">
        <f t="shared" ca="1" si="45"/>
        <v>#N/A</v>
      </c>
      <c r="AH181" s="91" t="e">
        <f t="shared" ca="1" si="46"/>
        <v>#N/A</v>
      </c>
      <c r="AI181" s="93" t="e">
        <f t="shared" ca="1" si="47"/>
        <v>#N/A</v>
      </c>
      <c r="AJ181" s="91" t="e">
        <f t="shared" ca="1" si="34"/>
        <v>#N/A</v>
      </c>
      <c r="AK181" s="91" t="e">
        <f t="shared" ca="1" si="35"/>
        <v>#N/A</v>
      </c>
    </row>
    <row r="182" spans="1:37" ht="25.5" customHeight="1" x14ac:dyDescent="0.25">
      <c r="A182" s="51">
        <f>'OSNOVNA PLAČA'!A176</f>
        <v>167</v>
      </c>
      <c r="B182" s="157" t="str">
        <f>IF(LEN('OSNOVNA PLAČA'!B176)&gt;0,'OSNOVNA PLAČA'!B176,"")</f>
        <v>A167</v>
      </c>
      <c r="C182" s="52">
        <f>IF(LEN(B182)&gt;0,'OSNOVNA PLAČA'!C176,"")</f>
        <v>0</v>
      </c>
      <c r="D182" s="54">
        <f>IF(LEN(B182)&gt;0,'OSNOVNA PLAČA'!D176,"")</f>
        <v>0</v>
      </c>
      <c r="E182" s="171">
        <f>IF(LEN(B182)&gt;0,SUM('OBRAČUNANA OSNOVNA PLAČA'!E176:G176),"")</f>
        <v>0</v>
      </c>
      <c r="F182" s="55"/>
      <c r="G182" s="55"/>
      <c r="H182" s="55"/>
      <c r="I182" s="55"/>
      <c r="J182" s="55"/>
      <c r="K182" s="172">
        <f t="shared" si="36"/>
        <v>0</v>
      </c>
      <c r="L182" s="120">
        <f t="shared" si="37"/>
        <v>0</v>
      </c>
      <c r="M182" s="120">
        <f t="shared" si="38"/>
        <v>0</v>
      </c>
      <c r="N182" s="120">
        <f t="shared" si="39"/>
        <v>0</v>
      </c>
      <c r="O182" s="120">
        <f t="shared" si="40"/>
        <v>0</v>
      </c>
      <c r="P182" s="173">
        <f t="shared" si="41"/>
        <v>0</v>
      </c>
      <c r="Q182" s="173">
        <f>IF(LEN(B182)&gt;0,2*'OSNOVNA PLAČA'!E176,"")</f>
        <v>0</v>
      </c>
      <c r="R182" s="174"/>
      <c r="AA182" s="155">
        <f>ROW()</f>
        <v>182</v>
      </c>
      <c r="AB182" s="91" t="e">
        <f t="shared" ca="1" si="26"/>
        <v>#N/A</v>
      </c>
      <c r="AC182" s="91" t="e">
        <f t="shared" ca="1" si="27"/>
        <v>#N/A</v>
      </c>
      <c r="AD182" s="92" t="e">
        <f t="shared" ca="1" si="42"/>
        <v>#N/A</v>
      </c>
      <c r="AE182" s="91" t="e">
        <f t="shared" ca="1" si="43"/>
        <v>#N/A</v>
      </c>
      <c r="AF182" s="92" t="e">
        <f t="shared" ca="1" si="44"/>
        <v>#N/A</v>
      </c>
      <c r="AG182" s="91" t="e">
        <f t="shared" ca="1" si="45"/>
        <v>#N/A</v>
      </c>
      <c r="AH182" s="91" t="e">
        <f t="shared" ca="1" si="46"/>
        <v>#N/A</v>
      </c>
      <c r="AI182" s="93" t="e">
        <f t="shared" ca="1" si="47"/>
        <v>#N/A</v>
      </c>
      <c r="AJ182" s="91" t="e">
        <f t="shared" ca="1" si="34"/>
        <v>#N/A</v>
      </c>
      <c r="AK182" s="91" t="e">
        <f t="shared" ca="1" si="35"/>
        <v>#N/A</v>
      </c>
    </row>
    <row r="183" spans="1:37" ht="25.5" customHeight="1" x14ac:dyDescent="0.25">
      <c r="A183" s="51">
        <f>'OSNOVNA PLAČA'!A177</f>
        <v>168</v>
      </c>
      <c r="B183" s="157" t="str">
        <f>IF(LEN('OSNOVNA PLAČA'!B177)&gt;0,'OSNOVNA PLAČA'!B177,"")</f>
        <v>A168</v>
      </c>
      <c r="C183" s="52">
        <f>IF(LEN(B183)&gt;0,'OSNOVNA PLAČA'!C177,"")</f>
        <v>0</v>
      </c>
      <c r="D183" s="54">
        <f>IF(LEN(B183)&gt;0,'OSNOVNA PLAČA'!D177,"")</f>
        <v>0</v>
      </c>
      <c r="E183" s="171">
        <f>IF(LEN(B183)&gt;0,SUM('OBRAČUNANA OSNOVNA PLAČA'!E177:G177),"")</f>
        <v>0</v>
      </c>
      <c r="F183" s="55"/>
      <c r="G183" s="55"/>
      <c r="H183" s="55"/>
      <c r="I183" s="55"/>
      <c r="J183" s="55"/>
      <c r="K183" s="172">
        <f t="shared" si="36"/>
        <v>0</v>
      </c>
      <c r="L183" s="120">
        <f t="shared" si="37"/>
        <v>0</v>
      </c>
      <c r="M183" s="120">
        <f t="shared" si="38"/>
        <v>0</v>
      </c>
      <c r="N183" s="120">
        <f t="shared" si="39"/>
        <v>0</v>
      </c>
      <c r="O183" s="120">
        <f t="shared" si="40"/>
        <v>0</v>
      </c>
      <c r="P183" s="173">
        <f t="shared" si="41"/>
        <v>0</v>
      </c>
      <c r="Q183" s="173">
        <f>IF(LEN(B183)&gt;0,2*'OSNOVNA PLAČA'!E177,"")</f>
        <v>0</v>
      </c>
      <c r="R183" s="174"/>
      <c r="AA183" s="155">
        <f>ROW()</f>
        <v>183</v>
      </c>
      <c r="AB183" s="91" t="e">
        <f t="shared" ca="1" si="26"/>
        <v>#N/A</v>
      </c>
      <c r="AC183" s="91" t="e">
        <f t="shared" ca="1" si="27"/>
        <v>#N/A</v>
      </c>
      <c r="AD183" s="92" t="e">
        <f t="shared" ca="1" si="42"/>
        <v>#N/A</v>
      </c>
      <c r="AE183" s="91" t="e">
        <f t="shared" ca="1" si="43"/>
        <v>#N/A</v>
      </c>
      <c r="AF183" s="92" t="e">
        <f t="shared" ca="1" si="44"/>
        <v>#N/A</v>
      </c>
      <c r="AG183" s="91" t="e">
        <f t="shared" ca="1" si="45"/>
        <v>#N/A</v>
      </c>
      <c r="AH183" s="91" t="e">
        <f t="shared" ca="1" si="46"/>
        <v>#N/A</v>
      </c>
      <c r="AI183" s="93" t="e">
        <f t="shared" ca="1" si="47"/>
        <v>#N/A</v>
      </c>
      <c r="AJ183" s="91" t="e">
        <f t="shared" ca="1" si="34"/>
        <v>#N/A</v>
      </c>
      <c r="AK183" s="91" t="e">
        <f t="shared" ca="1" si="35"/>
        <v>#N/A</v>
      </c>
    </row>
    <row r="184" spans="1:37" ht="25.5" customHeight="1" x14ac:dyDescent="0.25">
      <c r="A184" s="51">
        <f>'OSNOVNA PLAČA'!A178</f>
        <v>169</v>
      </c>
      <c r="B184" s="157" t="str">
        <f>IF(LEN('OSNOVNA PLAČA'!B178)&gt;0,'OSNOVNA PLAČA'!B178,"")</f>
        <v>A169</v>
      </c>
      <c r="C184" s="52">
        <f>IF(LEN(B184)&gt;0,'OSNOVNA PLAČA'!C178,"")</f>
        <v>0</v>
      </c>
      <c r="D184" s="54">
        <f>IF(LEN(B184)&gt;0,'OSNOVNA PLAČA'!D178,"")</f>
        <v>0</v>
      </c>
      <c r="E184" s="171">
        <f>IF(LEN(B184)&gt;0,SUM('OBRAČUNANA OSNOVNA PLAČA'!E178:G178),"")</f>
        <v>0</v>
      </c>
      <c r="F184" s="55"/>
      <c r="G184" s="55"/>
      <c r="H184" s="55"/>
      <c r="I184" s="55"/>
      <c r="J184" s="55"/>
      <c r="K184" s="172">
        <f t="shared" si="36"/>
        <v>0</v>
      </c>
      <c r="L184" s="120">
        <f t="shared" si="37"/>
        <v>0</v>
      </c>
      <c r="M184" s="120">
        <f t="shared" si="38"/>
        <v>0</v>
      </c>
      <c r="N184" s="120">
        <f t="shared" si="39"/>
        <v>0</v>
      </c>
      <c r="O184" s="120">
        <f t="shared" si="40"/>
        <v>0</v>
      </c>
      <c r="P184" s="173">
        <f t="shared" si="41"/>
        <v>0</v>
      </c>
      <c r="Q184" s="173">
        <f>IF(LEN(B184)&gt;0,2*'OSNOVNA PLAČA'!E178,"")</f>
        <v>0</v>
      </c>
      <c r="R184" s="174"/>
      <c r="AA184" s="155">
        <f>ROW()</f>
        <v>184</v>
      </c>
      <c r="AB184" s="91" t="e">
        <f t="shared" ca="1" si="26"/>
        <v>#N/A</v>
      </c>
      <c r="AC184" s="91" t="e">
        <f t="shared" ca="1" si="27"/>
        <v>#N/A</v>
      </c>
      <c r="AD184" s="92" t="e">
        <f t="shared" ca="1" si="42"/>
        <v>#N/A</v>
      </c>
      <c r="AE184" s="91" t="e">
        <f t="shared" ca="1" si="43"/>
        <v>#N/A</v>
      </c>
      <c r="AF184" s="92" t="e">
        <f t="shared" ca="1" si="44"/>
        <v>#N/A</v>
      </c>
      <c r="AG184" s="91" t="e">
        <f t="shared" ca="1" si="45"/>
        <v>#N/A</v>
      </c>
      <c r="AH184" s="91" t="e">
        <f t="shared" ca="1" si="46"/>
        <v>#N/A</v>
      </c>
      <c r="AI184" s="93" t="e">
        <f t="shared" ca="1" si="47"/>
        <v>#N/A</v>
      </c>
      <c r="AJ184" s="91" t="e">
        <f t="shared" ca="1" si="34"/>
        <v>#N/A</v>
      </c>
      <c r="AK184" s="91" t="e">
        <f t="shared" ca="1" si="35"/>
        <v>#N/A</v>
      </c>
    </row>
    <row r="185" spans="1:37" ht="25.5" customHeight="1" x14ac:dyDescent="0.25">
      <c r="A185" s="51">
        <f>'OSNOVNA PLAČA'!A179</f>
        <v>170</v>
      </c>
      <c r="B185" s="157" t="str">
        <f>IF(LEN('OSNOVNA PLAČA'!B179)&gt;0,'OSNOVNA PLAČA'!B179,"")</f>
        <v>A170</v>
      </c>
      <c r="C185" s="52">
        <f>IF(LEN(B185)&gt;0,'OSNOVNA PLAČA'!C179,"")</f>
        <v>0</v>
      </c>
      <c r="D185" s="54">
        <f>IF(LEN(B185)&gt;0,'OSNOVNA PLAČA'!D179,"")</f>
        <v>0</v>
      </c>
      <c r="E185" s="171">
        <f>IF(LEN(B185)&gt;0,SUM('OBRAČUNANA OSNOVNA PLAČA'!E179:G179),"")</f>
        <v>0</v>
      </c>
      <c r="F185" s="55"/>
      <c r="G185" s="55"/>
      <c r="H185" s="55"/>
      <c r="I185" s="55"/>
      <c r="J185" s="55"/>
      <c r="K185" s="172">
        <f t="shared" si="36"/>
        <v>0</v>
      </c>
      <c r="L185" s="120">
        <f t="shared" si="37"/>
        <v>0</v>
      </c>
      <c r="M185" s="120">
        <f t="shared" si="38"/>
        <v>0</v>
      </c>
      <c r="N185" s="120">
        <f t="shared" si="39"/>
        <v>0</v>
      </c>
      <c r="O185" s="120">
        <f t="shared" si="40"/>
        <v>0</v>
      </c>
      <c r="P185" s="173">
        <f t="shared" si="41"/>
        <v>0</v>
      </c>
      <c r="Q185" s="173">
        <f>IF(LEN(B185)&gt;0,2*'OSNOVNA PLAČA'!E179,"")</f>
        <v>0</v>
      </c>
      <c r="R185" s="174"/>
      <c r="AA185" s="155">
        <f>ROW()</f>
        <v>185</v>
      </c>
      <c r="AB185" s="91" t="e">
        <f t="shared" ca="1" si="26"/>
        <v>#N/A</v>
      </c>
      <c r="AC185" s="91" t="e">
        <f t="shared" ca="1" si="27"/>
        <v>#N/A</v>
      </c>
      <c r="AD185" s="92" t="e">
        <f t="shared" ca="1" si="42"/>
        <v>#N/A</v>
      </c>
      <c r="AE185" s="91" t="e">
        <f t="shared" ca="1" si="43"/>
        <v>#N/A</v>
      </c>
      <c r="AF185" s="92" t="e">
        <f t="shared" ca="1" si="44"/>
        <v>#N/A</v>
      </c>
      <c r="AG185" s="91" t="e">
        <f t="shared" ca="1" si="45"/>
        <v>#N/A</v>
      </c>
      <c r="AH185" s="91" t="e">
        <f t="shared" ca="1" si="46"/>
        <v>#N/A</v>
      </c>
      <c r="AI185" s="93" t="e">
        <f t="shared" ca="1" si="47"/>
        <v>#N/A</v>
      </c>
      <c r="AJ185" s="91" t="e">
        <f t="shared" ca="1" si="34"/>
        <v>#N/A</v>
      </c>
      <c r="AK185" s="91" t="e">
        <f t="shared" ca="1" si="35"/>
        <v>#N/A</v>
      </c>
    </row>
    <row r="186" spans="1:37" ht="25.5" customHeight="1" x14ac:dyDescent="0.25">
      <c r="A186" s="51">
        <f>'OSNOVNA PLAČA'!A180</f>
        <v>171</v>
      </c>
      <c r="B186" s="157" t="str">
        <f>IF(LEN('OSNOVNA PLAČA'!B180)&gt;0,'OSNOVNA PLAČA'!B180,"")</f>
        <v>A171</v>
      </c>
      <c r="C186" s="52">
        <f>IF(LEN(B186)&gt;0,'OSNOVNA PLAČA'!C180,"")</f>
        <v>0</v>
      </c>
      <c r="D186" s="54">
        <f>IF(LEN(B186)&gt;0,'OSNOVNA PLAČA'!D180,"")</f>
        <v>0</v>
      </c>
      <c r="E186" s="171">
        <f>IF(LEN(B186)&gt;0,SUM('OBRAČUNANA OSNOVNA PLAČA'!E180:G180),"")</f>
        <v>0</v>
      </c>
      <c r="F186" s="55"/>
      <c r="G186" s="55"/>
      <c r="H186" s="55"/>
      <c r="I186" s="55"/>
      <c r="J186" s="55"/>
      <c r="K186" s="172">
        <f t="shared" si="36"/>
        <v>0</v>
      </c>
      <c r="L186" s="120">
        <f t="shared" si="37"/>
        <v>0</v>
      </c>
      <c r="M186" s="120">
        <f t="shared" si="38"/>
        <v>0</v>
      </c>
      <c r="N186" s="120">
        <f t="shared" si="39"/>
        <v>0</v>
      </c>
      <c r="O186" s="120">
        <f t="shared" si="40"/>
        <v>0</v>
      </c>
      <c r="P186" s="173">
        <f t="shared" si="41"/>
        <v>0</v>
      </c>
      <c r="Q186" s="173">
        <f>IF(LEN(B186)&gt;0,2*'OSNOVNA PLAČA'!E180,"")</f>
        <v>0</v>
      </c>
      <c r="R186" s="174"/>
      <c r="AA186" s="155">
        <f>ROW()</f>
        <v>186</v>
      </c>
      <c r="AB186" s="91" t="e">
        <f t="shared" ca="1" si="26"/>
        <v>#N/A</v>
      </c>
      <c r="AC186" s="91" t="e">
        <f t="shared" ca="1" si="27"/>
        <v>#N/A</v>
      </c>
      <c r="AD186" s="92" t="e">
        <f t="shared" ca="1" si="42"/>
        <v>#N/A</v>
      </c>
      <c r="AE186" s="91" t="e">
        <f t="shared" ca="1" si="43"/>
        <v>#N/A</v>
      </c>
      <c r="AF186" s="92" t="e">
        <f t="shared" ca="1" si="44"/>
        <v>#N/A</v>
      </c>
      <c r="AG186" s="91" t="e">
        <f t="shared" ca="1" si="45"/>
        <v>#N/A</v>
      </c>
      <c r="AH186" s="91" t="e">
        <f t="shared" ca="1" si="46"/>
        <v>#N/A</v>
      </c>
      <c r="AI186" s="93" t="e">
        <f t="shared" ca="1" si="47"/>
        <v>#N/A</v>
      </c>
      <c r="AJ186" s="91" t="e">
        <f t="shared" ca="1" si="34"/>
        <v>#N/A</v>
      </c>
      <c r="AK186" s="91" t="e">
        <f t="shared" ca="1" si="35"/>
        <v>#N/A</v>
      </c>
    </row>
    <row r="187" spans="1:37" ht="25.5" customHeight="1" x14ac:dyDescent="0.25">
      <c r="A187" s="51">
        <f>'OSNOVNA PLAČA'!A181</f>
        <v>172</v>
      </c>
      <c r="B187" s="157" t="str">
        <f>IF(LEN('OSNOVNA PLAČA'!B181)&gt;0,'OSNOVNA PLAČA'!B181,"")</f>
        <v>A172</v>
      </c>
      <c r="C187" s="52">
        <f>IF(LEN(B187)&gt;0,'OSNOVNA PLAČA'!C181,"")</f>
        <v>0</v>
      </c>
      <c r="D187" s="54">
        <f>IF(LEN(B187)&gt;0,'OSNOVNA PLAČA'!D181,"")</f>
        <v>0</v>
      </c>
      <c r="E187" s="171">
        <f>IF(LEN(B187)&gt;0,SUM('OBRAČUNANA OSNOVNA PLAČA'!E181:G181),"")</f>
        <v>0</v>
      </c>
      <c r="F187" s="55"/>
      <c r="G187" s="55"/>
      <c r="H187" s="55"/>
      <c r="I187" s="55"/>
      <c r="J187" s="55"/>
      <c r="K187" s="172">
        <f t="shared" si="36"/>
        <v>0</v>
      </c>
      <c r="L187" s="120">
        <f t="shared" si="37"/>
        <v>0</v>
      </c>
      <c r="M187" s="120">
        <f t="shared" si="38"/>
        <v>0</v>
      </c>
      <c r="N187" s="120">
        <f t="shared" si="39"/>
        <v>0</v>
      </c>
      <c r="O187" s="120">
        <f t="shared" si="40"/>
        <v>0</v>
      </c>
      <c r="P187" s="173">
        <f t="shared" si="41"/>
        <v>0</v>
      </c>
      <c r="Q187" s="173">
        <f>IF(LEN(B187)&gt;0,2*'OSNOVNA PLAČA'!E181,"")</f>
        <v>0</v>
      </c>
      <c r="R187" s="174"/>
      <c r="AA187" s="155">
        <f>ROW()</f>
        <v>187</v>
      </c>
      <c r="AB187" s="91" t="e">
        <f t="shared" ca="1" si="26"/>
        <v>#N/A</v>
      </c>
      <c r="AC187" s="91" t="e">
        <f t="shared" ca="1" si="27"/>
        <v>#N/A</v>
      </c>
      <c r="AD187" s="92" t="e">
        <f t="shared" ca="1" si="42"/>
        <v>#N/A</v>
      </c>
      <c r="AE187" s="91" t="e">
        <f t="shared" ca="1" si="43"/>
        <v>#N/A</v>
      </c>
      <c r="AF187" s="92" t="e">
        <f t="shared" ca="1" si="44"/>
        <v>#N/A</v>
      </c>
      <c r="AG187" s="91" t="e">
        <f t="shared" ca="1" si="45"/>
        <v>#N/A</v>
      </c>
      <c r="AH187" s="91" t="e">
        <f t="shared" ca="1" si="46"/>
        <v>#N/A</v>
      </c>
      <c r="AI187" s="93" t="e">
        <f t="shared" ca="1" si="47"/>
        <v>#N/A</v>
      </c>
      <c r="AJ187" s="91" t="e">
        <f t="shared" ca="1" si="34"/>
        <v>#N/A</v>
      </c>
      <c r="AK187" s="91" t="e">
        <f t="shared" ca="1" si="35"/>
        <v>#N/A</v>
      </c>
    </row>
    <row r="188" spans="1:37" ht="25.5" customHeight="1" x14ac:dyDescent="0.25">
      <c r="A188" s="51">
        <f>'OSNOVNA PLAČA'!A182</f>
        <v>173</v>
      </c>
      <c r="B188" s="157" t="str">
        <f>IF(LEN('OSNOVNA PLAČA'!B182)&gt;0,'OSNOVNA PLAČA'!B182,"")</f>
        <v>A173</v>
      </c>
      <c r="C188" s="52">
        <f>IF(LEN(B188)&gt;0,'OSNOVNA PLAČA'!C182,"")</f>
        <v>0</v>
      </c>
      <c r="D188" s="54">
        <f>IF(LEN(B188)&gt;0,'OSNOVNA PLAČA'!D182,"")</f>
        <v>0</v>
      </c>
      <c r="E188" s="171">
        <f>IF(LEN(B188)&gt;0,SUM('OBRAČUNANA OSNOVNA PLAČA'!E182:G182),"")</f>
        <v>0</v>
      </c>
      <c r="F188" s="55"/>
      <c r="G188" s="55"/>
      <c r="H188" s="55"/>
      <c r="I188" s="55"/>
      <c r="J188" s="55"/>
      <c r="K188" s="172">
        <f t="shared" si="36"/>
        <v>0</v>
      </c>
      <c r="L188" s="120">
        <f t="shared" si="37"/>
        <v>0</v>
      </c>
      <c r="M188" s="120">
        <f t="shared" si="38"/>
        <v>0</v>
      </c>
      <c r="N188" s="120">
        <f t="shared" si="39"/>
        <v>0</v>
      </c>
      <c r="O188" s="120">
        <f t="shared" si="40"/>
        <v>0</v>
      </c>
      <c r="P188" s="173">
        <f t="shared" si="41"/>
        <v>0</v>
      </c>
      <c r="Q188" s="173">
        <f>IF(LEN(B188)&gt;0,2*'OSNOVNA PLAČA'!E182,"")</f>
        <v>0</v>
      </c>
      <c r="R188" s="174"/>
      <c r="AA188" s="155">
        <f>ROW()</f>
        <v>188</v>
      </c>
      <c r="AB188" s="91" t="e">
        <f t="shared" ca="1" si="26"/>
        <v>#N/A</v>
      </c>
      <c r="AC188" s="91" t="e">
        <f t="shared" ca="1" si="27"/>
        <v>#N/A</v>
      </c>
      <c r="AD188" s="92" t="e">
        <f t="shared" ca="1" si="42"/>
        <v>#N/A</v>
      </c>
      <c r="AE188" s="91" t="e">
        <f t="shared" ca="1" si="43"/>
        <v>#N/A</v>
      </c>
      <c r="AF188" s="92" t="e">
        <f t="shared" ca="1" si="44"/>
        <v>#N/A</v>
      </c>
      <c r="AG188" s="91" t="e">
        <f t="shared" ca="1" si="45"/>
        <v>#N/A</v>
      </c>
      <c r="AH188" s="91" t="e">
        <f t="shared" ca="1" si="46"/>
        <v>#N/A</v>
      </c>
      <c r="AI188" s="93" t="e">
        <f t="shared" ca="1" si="47"/>
        <v>#N/A</v>
      </c>
      <c r="AJ188" s="91" t="e">
        <f t="shared" ca="1" si="34"/>
        <v>#N/A</v>
      </c>
      <c r="AK188" s="91" t="e">
        <f t="shared" ca="1" si="35"/>
        <v>#N/A</v>
      </c>
    </row>
    <row r="189" spans="1:37" ht="25.5" customHeight="1" x14ac:dyDescent="0.25">
      <c r="A189" s="51">
        <f>'OSNOVNA PLAČA'!A183</f>
        <v>174</v>
      </c>
      <c r="B189" s="157" t="str">
        <f>IF(LEN('OSNOVNA PLAČA'!B183)&gt;0,'OSNOVNA PLAČA'!B183,"")</f>
        <v>A174</v>
      </c>
      <c r="C189" s="52">
        <f>IF(LEN(B189)&gt;0,'OSNOVNA PLAČA'!C183,"")</f>
        <v>0</v>
      </c>
      <c r="D189" s="54">
        <f>IF(LEN(B189)&gt;0,'OSNOVNA PLAČA'!D183,"")</f>
        <v>0</v>
      </c>
      <c r="E189" s="171">
        <f>IF(LEN(B189)&gt;0,SUM('OBRAČUNANA OSNOVNA PLAČA'!E183:G183),"")</f>
        <v>0</v>
      </c>
      <c r="F189" s="55"/>
      <c r="G189" s="55"/>
      <c r="H189" s="55"/>
      <c r="I189" s="55"/>
      <c r="J189" s="55"/>
      <c r="K189" s="172">
        <f t="shared" si="36"/>
        <v>0</v>
      </c>
      <c r="L189" s="120">
        <f t="shared" si="37"/>
        <v>0</v>
      </c>
      <c r="M189" s="120">
        <f t="shared" si="38"/>
        <v>0</v>
      </c>
      <c r="N189" s="120">
        <f t="shared" si="39"/>
        <v>0</v>
      </c>
      <c r="O189" s="120">
        <f t="shared" si="40"/>
        <v>0</v>
      </c>
      <c r="P189" s="173">
        <f t="shared" si="41"/>
        <v>0</v>
      </c>
      <c r="Q189" s="173">
        <f>IF(LEN(B189)&gt;0,2*'OSNOVNA PLAČA'!E183,"")</f>
        <v>0</v>
      </c>
      <c r="R189" s="174"/>
      <c r="AA189" s="155">
        <f>ROW()</f>
        <v>189</v>
      </c>
      <c r="AB189" s="91" t="e">
        <f t="shared" ca="1" si="26"/>
        <v>#N/A</v>
      </c>
      <c r="AC189" s="91" t="e">
        <f t="shared" ca="1" si="27"/>
        <v>#N/A</v>
      </c>
      <c r="AD189" s="92" t="e">
        <f t="shared" ca="1" si="42"/>
        <v>#N/A</v>
      </c>
      <c r="AE189" s="91" t="e">
        <f t="shared" ca="1" si="43"/>
        <v>#N/A</v>
      </c>
      <c r="AF189" s="92" t="e">
        <f t="shared" ca="1" si="44"/>
        <v>#N/A</v>
      </c>
      <c r="AG189" s="91" t="e">
        <f t="shared" ca="1" si="45"/>
        <v>#N/A</v>
      </c>
      <c r="AH189" s="91" t="e">
        <f t="shared" ca="1" si="46"/>
        <v>#N/A</v>
      </c>
      <c r="AI189" s="93" t="e">
        <f t="shared" ca="1" si="47"/>
        <v>#N/A</v>
      </c>
      <c r="AJ189" s="91" t="e">
        <f t="shared" ca="1" si="34"/>
        <v>#N/A</v>
      </c>
      <c r="AK189" s="91" t="e">
        <f t="shared" ca="1" si="35"/>
        <v>#N/A</v>
      </c>
    </row>
    <row r="190" spans="1:37" ht="25.5" customHeight="1" x14ac:dyDescent="0.25">
      <c r="A190" s="51">
        <f>'OSNOVNA PLAČA'!A184</f>
        <v>175</v>
      </c>
      <c r="B190" s="157" t="str">
        <f>IF(LEN('OSNOVNA PLAČA'!B184)&gt;0,'OSNOVNA PLAČA'!B184,"")</f>
        <v>A175</v>
      </c>
      <c r="C190" s="52">
        <f>IF(LEN(B190)&gt;0,'OSNOVNA PLAČA'!C184,"")</f>
        <v>0</v>
      </c>
      <c r="D190" s="54">
        <f>IF(LEN(B190)&gt;0,'OSNOVNA PLAČA'!D184,"")</f>
        <v>0</v>
      </c>
      <c r="E190" s="171">
        <f>IF(LEN(B190)&gt;0,SUM('OBRAČUNANA OSNOVNA PLAČA'!E184:G184),"")</f>
        <v>0</v>
      </c>
      <c r="F190" s="55"/>
      <c r="G190" s="55"/>
      <c r="H190" s="55"/>
      <c r="I190" s="55"/>
      <c r="J190" s="55"/>
      <c r="K190" s="172">
        <f t="shared" si="36"/>
        <v>0</v>
      </c>
      <c r="L190" s="120">
        <f t="shared" si="37"/>
        <v>0</v>
      </c>
      <c r="M190" s="120">
        <f t="shared" si="38"/>
        <v>0</v>
      </c>
      <c r="N190" s="120">
        <f t="shared" si="39"/>
        <v>0</v>
      </c>
      <c r="O190" s="120">
        <f t="shared" si="40"/>
        <v>0</v>
      </c>
      <c r="P190" s="173">
        <f t="shared" si="41"/>
        <v>0</v>
      </c>
      <c r="Q190" s="173">
        <f>IF(LEN(B190)&gt;0,2*'OSNOVNA PLAČA'!E184,"")</f>
        <v>0</v>
      </c>
      <c r="R190" s="174"/>
      <c r="AA190" s="155">
        <f>ROW()</f>
        <v>190</v>
      </c>
      <c r="AB190" s="91" t="e">
        <f t="shared" ca="1" si="26"/>
        <v>#N/A</v>
      </c>
      <c r="AC190" s="91" t="e">
        <f t="shared" ca="1" si="27"/>
        <v>#N/A</v>
      </c>
      <c r="AD190" s="92" t="e">
        <f t="shared" ca="1" si="42"/>
        <v>#N/A</v>
      </c>
      <c r="AE190" s="91" t="e">
        <f t="shared" ca="1" si="43"/>
        <v>#N/A</v>
      </c>
      <c r="AF190" s="92" t="e">
        <f t="shared" ca="1" si="44"/>
        <v>#N/A</v>
      </c>
      <c r="AG190" s="91" t="e">
        <f t="shared" ca="1" si="45"/>
        <v>#N/A</v>
      </c>
      <c r="AH190" s="91" t="e">
        <f t="shared" ca="1" si="46"/>
        <v>#N/A</v>
      </c>
      <c r="AI190" s="93" t="e">
        <f t="shared" ca="1" si="47"/>
        <v>#N/A</v>
      </c>
      <c r="AJ190" s="91" t="e">
        <f t="shared" ca="1" si="34"/>
        <v>#N/A</v>
      </c>
      <c r="AK190" s="91" t="e">
        <f t="shared" ca="1" si="35"/>
        <v>#N/A</v>
      </c>
    </row>
    <row r="191" spans="1:37" ht="25.5" customHeight="1" x14ac:dyDescent="0.25">
      <c r="A191" s="51">
        <f>'OSNOVNA PLAČA'!A185</f>
        <v>176</v>
      </c>
      <c r="B191" s="157" t="str">
        <f>IF(LEN('OSNOVNA PLAČA'!B185)&gt;0,'OSNOVNA PLAČA'!B185,"")</f>
        <v>A176</v>
      </c>
      <c r="C191" s="52">
        <f>IF(LEN(B191)&gt;0,'OSNOVNA PLAČA'!C185,"")</f>
        <v>0</v>
      </c>
      <c r="D191" s="54">
        <f>IF(LEN(B191)&gt;0,'OSNOVNA PLAČA'!D185,"")</f>
        <v>0</v>
      </c>
      <c r="E191" s="171">
        <f>IF(LEN(B191)&gt;0,SUM('OBRAČUNANA OSNOVNA PLAČA'!E185:G185),"")</f>
        <v>0</v>
      </c>
      <c r="F191" s="55"/>
      <c r="G191" s="55"/>
      <c r="H191" s="55"/>
      <c r="I191" s="55"/>
      <c r="J191" s="55"/>
      <c r="K191" s="172">
        <f t="shared" si="36"/>
        <v>0</v>
      </c>
      <c r="L191" s="120">
        <f t="shared" si="37"/>
        <v>0</v>
      </c>
      <c r="M191" s="120">
        <f t="shared" si="38"/>
        <v>0</v>
      </c>
      <c r="N191" s="120">
        <f t="shared" si="39"/>
        <v>0</v>
      </c>
      <c r="O191" s="120">
        <f t="shared" si="40"/>
        <v>0</v>
      </c>
      <c r="P191" s="173">
        <f t="shared" si="41"/>
        <v>0</v>
      </c>
      <c r="Q191" s="173">
        <f>IF(LEN(B191)&gt;0,2*'OSNOVNA PLAČA'!E185,"")</f>
        <v>0</v>
      </c>
      <c r="R191" s="174"/>
      <c r="AA191" s="155">
        <f>ROW()</f>
        <v>191</v>
      </c>
      <c r="AB191" s="91" t="e">
        <f t="shared" ca="1" si="26"/>
        <v>#N/A</v>
      </c>
      <c r="AC191" s="91" t="e">
        <f t="shared" ca="1" si="27"/>
        <v>#N/A</v>
      </c>
      <c r="AD191" s="92" t="e">
        <f t="shared" ca="1" si="42"/>
        <v>#N/A</v>
      </c>
      <c r="AE191" s="91" t="e">
        <f t="shared" ca="1" si="43"/>
        <v>#N/A</v>
      </c>
      <c r="AF191" s="92" t="e">
        <f t="shared" ca="1" si="44"/>
        <v>#N/A</v>
      </c>
      <c r="AG191" s="91" t="e">
        <f t="shared" ca="1" si="45"/>
        <v>#N/A</v>
      </c>
      <c r="AH191" s="91" t="e">
        <f t="shared" ca="1" si="46"/>
        <v>#N/A</v>
      </c>
      <c r="AI191" s="93" t="e">
        <f t="shared" ca="1" si="47"/>
        <v>#N/A</v>
      </c>
      <c r="AJ191" s="91" t="e">
        <f t="shared" ca="1" si="34"/>
        <v>#N/A</v>
      </c>
      <c r="AK191" s="91" t="e">
        <f t="shared" ca="1" si="35"/>
        <v>#N/A</v>
      </c>
    </row>
    <row r="192" spans="1:37" ht="25.5" customHeight="1" x14ac:dyDescent="0.25">
      <c r="A192" s="51">
        <f>'OSNOVNA PLAČA'!A186</f>
        <v>177</v>
      </c>
      <c r="B192" s="157" t="str">
        <f>IF(LEN('OSNOVNA PLAČA'!B186)&gt;0,'OSNOVNA PLAČA'!B186,"")</f>
        <v>A177</v>
      </c>
      <c r="C192" s="52">
        <f>IF(LEN(B192)&gt;0,'OSNOVNA PLAČA'!C186,"")</f>
        <v>0</v>
      </c>
      <c r="D192" s="54">
        <f>IF(LEN(B192)&gt;0,'OSNOVNA PLAČA'!D186,"")</f>
        <v>0</v>
      </c>
      <c r="E192" s="171">
        <f>IF(LEN(B192)&gt;0,SUM('OBRAČUNANA OSNOVNA PLAČA'!E186:G186),"")</f>
        <v>0</v>
      </c>
      <c r="F192" s="55"/>
      <c r="G192" s="55"/>
      <c r="H192" s="55"/>
      <c r="I192" s="55"/>
      <c r="J192" s="55"/>
      <c r="K192" s="172">
        <f t="shared" si="36"/>
        <v>0</v>
      </c>
      <c r="L192" s="120">
        <f t="shared" si="37"/>
        <v>0</v>
      </c>
      <c r="M192" s="120">
        <f t="shared" si="38"/>
        <v>0</v>
      </c>
      <c r="N192" s="120">
        <f t="shared" si="39"/>
        <v>0</v>
      </c>
      <c r="O192" s="120">
        <f t="shared" si="40"/>
        <v>0</v>
      </c>
      <c r="P192" s="173">
        <f t="shared" si="41"/>
        <v>0</v>
      </c>
      <c r="Q192" s="173">
        <f>IF(LEN(B192)&gt;0,2*'OSNOVNA PLAČA'!E186,"")</f>
        <v>0</v>
      </c>
      <c r="R192" s="174"/>
      <c r="AA192" s="155">
        <f>ROW()</f>
        <v>192</v>
      </c>
      <c r="AB192" s="91" t="e">
        <f t="shared" ca="1" si="26"/>
        <v>#N/A</v>
      </c>
      <c r="AC192" s="91" t="e">
        <f t="shared" ca="1" si="27"/>
        <v>#N/A</v>
      </c>
      <c r="AD192" s="92" t="e">
        <f t="shared" ca="1" si="42"/>
        <v>#N/A</v>
      </c>
      <c r="AE192" s="91" t="e">
        <f t="shared" ca="1" si="43"/>
        <v>#N/A</v>
      </c>
      <c r="AF192" s="92" t="e">
        <f t="shared" ca="1" si="44"/>
        <v>#N/A</v>
      </c>
      <c r="AG192" s="91" t="e">
        <f t="shared" ca="1" si="45"/>
        <v>#N/A</v>
      </c>
      <c r="AH192" s="91" t="e">
        <f t="shared" ca="1" si="46"/>
        <v>#N/A</v>
      </c>
      <c r="AI192" s="93" t="e">
        <f t="shared" ca="1" si="47"/>
        <v>#N/A</v>
      </c>
      <c r="AJ192" s="91" t="e">
        <f t="shared" ca="1" si="34"/>
        <v>#N/A</v>
      </c>
      <c r="AK192" s="91" t="e">
        <f t="shared" ca="1" si="35"/>
        <v>#N/A</v>
      </c>
    </row>
    <row r="193" spans="1:37" ht="25.5" customHeight="1" x14ac:dyDescent="0.25">
      <c r="A193" s="51">
        <f>'OSNOVNA PLAČA'!A187</f>
        <v>178</v>
      </c>
      <c r="B193" s="157" t="str">
        <f>IF(LEN('OSNOVNA PLAČA'!B187)&gt;0,'OSNOVNA PLAČA'!B187,"")</f>
        <v>A178</v>
      </c>
      <c r="C193" s="52">
        <f>IF(LEN(B193)&gt;0,'OSNOVNA PLAČA'!C187,"")</f>
        <v>0</v>
      </c>
      <c r="D193" s="54">
        <f>IF(LEN(B193)&gt;0,'OSNOVNA PLAČA'!D187,"")</f>
        <v>0</v>
      </c>
      <c r="E193" s="171">
        <f>IF(LEN(B193)&gt;0,SUM('OBRAČUNANA OSNOVNA PLAČA'!E187:G187),"")</f>
        <v>0</v>
      </c>
      <c r="F193" s="55"/>
      <c r="G193" s="55"/>
      <c r="H193" s="55"/>
      <c r="I193" s="55"/>
      <c r="J193" s="55"/>
      <c r="K193" s="172">
        <f t="shared" si="36"/>
        <v>0</v>
      </c>
      <c r="L193" s="120">
        <f t="shared" si="37"/>
        <v>0</v>
      </c>
      <c r="M193" s="120">
        <f t="shared" si="38"/>
        <v>0</v>
      </c>
      <c r="N193" s="120">
        <f t="shared" si="39"/>
        <v>0</v>
      </c>
      <c r="O193" s="120">
        <f t="shared" si="40"/>
        <v>0</v>
      </c>
      <c r="P193" s="173">
        <f t="shared" si="41"/>
        <v>0</v>
      </c>
      <c r="Q193" s="173">
        <f>IF(LEN(B193)&gt;0,2*'OSNOVNA PLAČA'!E187,"")</f>
        <v>0</v>
      </c>
      <c r="R193" s="174"/>
      <c r="AA193" s="155">
        <f>ROW()</f>
        <v>193</v>
      </c>
      <c r="AB193" s="91" t="e">
        <f t="shared" ca="1" si="26"/>
        <v>#N/A</v>
      </c>
      <c r="AC193" s="91" t="e">
        <f t="shared" ca="1" si="27"/>
        <v>#N/A</v>
      </c>
      <c r="AD193" s="92" t="e">
        <f t="shared" ca="1" si="42"/>
        <v>#N/A</v>
      </c>
      <c r="AE193" s="91" t="e">
        <f t="shared" ca="1" si="43"/>
        <v>#N/A</v>
      </c>
      <c r="AF193" s="92" t="e">
        <f t="shared" ca="1" si="44"/>
        <v>#N/A</v>
      </c>
      <c r="AG193" s="91" t="e">
        <f t="shared" ca="1" si="45"/>
        <v>#N/A</v>
      </c>
      <c r="AH193" s="91" t="e">
        <f t="shared" ca="1" si="46"/>
        <v>#N/A</v>
      </c>
      <c r="AI193" s="93" t="e">
        <f t="shared" ca="1" si="47"/>
        <v>#N/A</v>
      </c>
      <c r="AJ193" s="91" t="e">
        <f t="shared" ca="1" si="34"/>
        <v>#N/A</v>
      </c>
      <c r="AK193" s="91" t="e">
        <f t="shared" ca="1" si="35"/>
        <v>#N/A</v>
      </c>
    </row>
    <row r="194" spans="1:37" ht="25.5" customHeight="1" x14ac:dyDescent="0.25">
      <c r="A194" s="51">
        <f>'OSNOVNA PLAČA'!A188</f>
        <v>179</v>
      </c>
      <c r="B194" s="157" t="str">
        <f>IF(LEN('OSNOVNA PLAČA'!B188)&gt;0,'OSNOVNA PLAČA'!B188,"")</f>
        <v>A179</v>
      </c>
      <c r="C194" s="52">
        <f>IF(LEN(B194)&gt;0,'OSNOVNA PLAČA'!C188,"")</f>
        <v>0</v>
      </c>
      <c r="D194" s="54">
        <f>IF(LEN(B194)&gt;0,'OSNOVNA PLAČA'!D188,"")</f>
        <v>0</v>
      </c>
      <c r="E194" s="171">
        <f>IF(LEN(B194)&gt;0,SUM('OBRAČUNANA OSNOVNA PLAČA'!E188:G188),"")</f>
        <v>0</v>
      </c>
      <c r="F194" s="55"/>
      <c r="G194" s="55"/>
      <c r="H194" s="55"/>
      <c r="I194" s="55"/>
      <c r="J194" s="55"/>
      <c r="K194" s="172">
        <f t="shared" si="36"/>
        <v>0</v>
      </c>
      <c r="L194" s="120">
        <f t="shared" si="37"/>
        <v>0</v>
      </c>
      <c r="M194" s="120">
        <f t="shared" si="38"/>
        <v>0</v>
      </c>
      <c r="N194" s="120">
        <f t="shared" si="39"/>
        <v>0</v>
      </c>
      <c r="O194" s="120">
        <f t="shared" si="40"/>
        <v>0</v>
      </c>
      <c r="P194" s="173">
        <f t="shared" si="41"/>
        <v>0</v>
      </c>
      <c r="Q194" s="173">
        <f>IF(LEN(B194)&gt;0,2*'OSNOVNA PLAČA'!E188,"")</f>
        <v>0</v>
      </c>
      <c r="R194" s="174"/>
      <c r="AA194" s="155">
        <f>ROW()</f>
        <v>194</v>
      </c>
      <c r="AB194" s="91" t="e">
        <f t="shared" ca="1" si="26"/>
        <v>#N/A</v>
      </c>
      <c r="AC194" s="91" t="e">
        <f t="shared" ca="1" si="27"/>
        <v>#N/A</v>
      </c>
      <c r="AD194" s="92" t="e">
        <f t="shared" ca="1" si="42"/>
        <v>#N/A</v>
      </c>
      <c r="AE194" s="91" t="e">
        <f t="shared" ca="1" si="43"/>
        <v>#N/A</v>
      </c>
      <c r="AF194" s="92" t="e">
        <f t="shared" ca="1" si="44"/>
        <v>#N/A</v>
      </c>
      <c r="AG194" s="91" t="e">
        <f t="shared" ca="1" si="45"/>
        <v>#N/A</v>
      </c>
      <c r="AH194" s="91" t="e">
        <f t="shared" ca="1" si="46"/>
        <v>#N/A</v>
      </c>
      <c r="AI194" s="93" t="e">
        <f t="shared" ca="1" si="47"/>
        <v>#N/A</v>
      </c>
      <c r="AJ194" s="91" t="e">
        <f t="shared" ca="1" si="34"/>
        <v>#N/A</v>
      </c>
      <c r="AK194" s="91" t="e">
        <f t="shared" ca="1" si="35"/>
        <v>#N/A</v>
      </c>
    </row>
    <row r="195" spans="1:37" ht="25.5" customHeight="1" x14ac:dyDescent="0.25">
      <c r="A195" s="51">
        <f>'OSNOVNA PLAČA'!A189</f>
        <v>180</v>
      </c>
      <c r="B195" s="157" t="str">
        <f>IF(LEN('OSNOVNA PLAČA'!B189)&gt;0,'OSNOVNA PLAČA'!B189,"")</f>
        <v>A180</v>
      </c>
      <c r="C195" s="52">
        <f>IF(LEN(B195)&gt;0,'OSNOVNA PLAČA'!C189,"")</f>
        <v>0</v>
      </c>
      <c r="D195" s="54">
        <f>IF(LEN(B195)&gt;0,'OSNOVNA PLAČA'!D189,"")</f>
        <v>0</v>
      </c>
      <c r="E195" s="171">
        <f>IF(LEN(B195)&gt;0,SUM('OBRAČUNANA OSNOVNA PLAČA'!E189:G189),"")</f>
        <v>0</v>
      </c>
      <c r="F195" s="55"/>
      <c r="G195" s="55"/>
      <c r="H195" s="55"/>
      <c r="I195" s="55"/>
      <c r="J195" s="55"/>
      <c r="K195" s="172">
        <f t="shared" si="36"/>
        <v>0</v>
      </c>
      <c r="L195" s="120">
        <f t="shared" si="37"/>
        <v>0</v>
      </c>
      <c r="M195" s="120">
        <f t="shared" si="38"/>
        <v>0</v>
      </c>
      <c r="N195" s="120">
        <f t="shared" si="39"/>
        <v>0</v>
      </c>
      <c r="O195" s="120">
        <f t="shared" si="40"/>
        <v>0</v>
      </c>
      <c r="P195" s="173">
        <f t="shared" si="41"/>
        <v>0</v>
      </c>
      <c r="Q195" s="173">
        <f>IF(LEN(B195)&gt;0,2*'OSNOVNA PLAČA'!E189,"")</f>
        <v>0</v>
      </c>
      <c r="R195" s="174"/>
      <c r="AA195" s="155">
        <f>ROW()</f>
        <v>195</v>
      </c>
      <c r="AB195" s="91" t="e">
        <f t="shared" ca="1" si="26"/>
        <v>#N/A</v>
      </c>
      <c r="AC195" s="91" t="e">
        <f t="shared" ca="1" si="27"/>
        <v>#N/A</v>
      </c>
      <c r="AD195" s="92" t="e">
        <f t="shared" ca="1" si="42"/>
        <v>#N/A</v>
      </c>
      <c r="AE195" s="91" t="e">
        <f t="shared" ca="1" si="43"/>
        <v>#N/A</v>
      </c>
      <c r="AF195" s="92" t="e">
        <f t="shared" ca="1" si="44"/>
        <v>#N/A</v>
      </c>
      <c r="AG195" s="91" t="e">
        <f t="shared" ca="1" si="45"/>
        <v>#N/A</v>
      </c>
      <c r="AH195" s="91" t="e">
        <f t="shared" ca="1" si="46"/>
        <v>#N/A</v>
      </c>
      <c r="AI195" s="93" t="e">
        <f t="shared" ca="1" si="47"/>
        <v>#N/A</v>
      </c>
      <c r="AJ195" s="91" t="e">
        <f t="shared" ca="1" si="34"/>
        <v>#N/A</v>
      </c>
      <c r="AK195" s="91" t="e">
        <f t="shared" ca="1" si="35"/>
        <v>#N/A</v>
      </c>
    </row>
    <row r="196" spans="1:37" ht="25.5" customHeight="1" x14ac:dyDescent="0.25">
      <c r="A196" s="51">
        <f>'OSNOVNA PLAČA'!A190</f>
        <v>181</v>
      </c>
      <c r="B196" s="157" t="str">
        <f>IF(LEN('OSNOVNA PLAČA'!B190)&gt;0,'OSNOVNA PLAČA'!B190,"")</f>
        <v>A181</v>
      </c>
      <c r="C196" s="52">
        <f>IF(LEN(B196)&gt;0,'OSNOVNA PLAČA'!C190,"")</f>
        <v>0</v>
      </c>
      <c r="D196" s="54">
        <f>IF(LEN(B196)&gt;0,'OSNOVNA PLAČA'!D190,"")</f>
        <v>0</v>
      </c>
      <c r="E196" s="171">
        <f>IF(LEN(B196)&gt;0,SUM('OBRAČUNANA OSNOVNA PLAČA'!E190:G190),"")</f>
        <v>0</v>
      </c>
      <c r="F196" s="55"/>
      <c r="G196" s="55"/>
      <c r="H196" s="55"/>
      <c r="I196" s="55"/>
      <c r="J196" s="55"/>
      <c r="K196" s="172">
        <f t="shared" si="36"/>
        <v>0</v>
      </c>
      <c r="L196" s="120">
        <f t="shared" si="37"/>
        <v>0</v>
      </c>
      <c r="M196" s="120">
        <f t="shared" si="38"/>
        <v>0</v>
      </c>
      <c r="N196" s="120">
        <f t="shared" si="39"/>
        <v>0</v>
      </c>
      <c r="O196" s="120">
        <f t="shared" si="40"/>
        <v>0</v>
      </c>
      <c r="P196" s="173">
        <f t="shared" si="41"/>
        <v>0</v>
      </c>
      <c r="Q196" s="173">
        <f>IF(LEN(B196)&gt;0,2*'OSNOVNA PLAČA'!E190,"")</f>
        <v>0</v>
      </c>
      <c r="R196" s="174"/>
      <c r="AA196" s="155">
        <f>ROW()</f>
        <v>196</v>
      </c>
      <c r="AB196" s="91" t="e">
        <f t="shared" ca="1" si="26"/>
        <v>#N/A</v>
      </c>
      <c r="AC196" s="91" t="e">
        <f t="shared" ca="1" si="27"/>
        <v>#N/A</v>
      </c>
      <c r="AD196" s="92" t="e">
        <f t="shared" ca="1" si="42"/>
        <v>#N/A</v>
      </c>
      <c r="AE196" s="91" t="e">
        <f t="shared" ca="1" si="43"/>
        <v>#N/A</v>
      </c>
      <c r="AF196" s="92" t="e">
        <f t="shared" ca="1" si="44"/>
        <v>#N/A</v>
      </c>
      <c r="AG196" s="91" t="e">
        <f t="shared" ca="1" si="45"/>
        <v>#N/A</v>
      </c>
      <c r="AH196" s="91" t="e">
        <f t="shared" ca="1" si="46"/>
        <v>#N/A</v>
      </c>
      <c r="AI196" s="93" t="e">
        <f t="shared" ca="1" si="47"/>
        <v>#N/A</v>
      </c>
      <c r="AJ196" s="91" t="e">
        <f t="shared" ca="1" si="34"/>
        <v>#N/A</v>
      </c>
      <c r="AK196" s="91" t="e">
        <f t="shared" ca="1" si="35"/>
        <v>#N/A</v>
      </c>
    </row>
    <row r="197" spans="1:37" ht="25.5" customHeight="1" x14ac:dyDescent="0.25">
      <c r="A197" s="51">
        <f>'OSNOVNA PLAČA'!A191</f>
        <v>182</v>
      </c>
      <c r="B197" s="157" t="str">
        <f>IF(LEN('OSNOVNA PLAČA'!B191)&gt;0,'OSNOVNA PLAČA'!B191,"")</f>
        <v>A182</v>
      </c>
      <c r="C197" s="52">
        <f>IF(LEN(B197)&gt;0,'OSNOVNA PLAČA'!C191,"")</f>
        <v>0</v>
      </c>
      <c r="D197" s="54">
        <f>IF(LEN(B197)&gt;0,'OSNOVNA PLAČA'!D191,"")</f>
        <v>0</v>
      </c>
      <c r="E197" s="171">
        <f>IF(LEN(B197)&gt;0,SUM('OBRAČUNANA OSNOVNA PLAČA'!E191:G191),"")</f>
        <v>0</v>
      </c>
      <c r="F197" s="55"/>
      <c r="G197" s="55"/>
      <c r="H197" s="55"/>
      <c r="I197" s="55"/>
      <c r="J197" s="55"/>
      <c r="K197" s="172">
        <f t="shared" si="36"/>
        <v>0</v>
      </c>
      <c r="L197" s="120">
        <f t="shared" si="37"/>
        <v>0</v>
      </c>
      <c r="M197" s="120">
        <f t="shared" si="38"/>
        <v>0</v>
      </c>
      <c r="N197" s="120">
        <f t="shared" si="39"/>
        <v>0</v>
      </c>
      <c r="O197" s="120">
        <f t="shared" si="40"/>
        <v>0</v>
      </c>
      <c r="P197" s="173">
        <f t="shared" si="41"/>
        <v>0</v>
      </c>
      <c r="Q197" s="173">
        <f>IF(LEN(B197)&gt;0,2*'OSNOVNA PLAČA'!E191,"")</f>
        <v>0</v>
      </c>
      <c r="R197" s="174"/>
      <c r="AA197" s="155">
        <f>ROW()</f>
        <v>197</v>
      </c>
      <c r="AB197" s="91" t="e">
        <f t="shared" ca="1" si="26"/>
        <v>#N/A</v>
      </c>
      <c r="AC197" s="91" t="e">
        <f t="shared" ca="1" si="27"/>
        <v>#N/A</v>
      </c>
      <c r="AD197" s="92" t="e">
        <f t="shared" ca="1" si="42"/>
        <v>#N/A</v>
      </c>
      <c r="AE197" s="91" t="e">
        <f t="shared" ca="1" si="43"/>
        <v>#N/A</v>
      </c>
      <c r="AF197" s="92" t="e">
        <f t="shared" ca="1" si="44"/>
        <v>#N/A</v>
      </c>
      <c r="AG197" s="91" t="e">
        <f t="shared" ca="1" si="45"/>
        <v>#N/A</v>
      </c>
      <c r="AH197" s="91" t="e">
        <f t="shared" ca="1" si="46"/>
        <v>#N/A</v>
      </c>
      <c r="AI197" s="93" t="e">
        <f t="shared" ca="1" si="47"/>
        <v>#N/A</v>
      </c>
      <c r="AJ197" s="91" t="e">
        <f t="shared" ca="1" si="34"/>
        <v>#N/A</v>
      </c>
      <c r="AK197" s="91" t="e">
        <f t="shared" ca="1" si="35"/>
        <v>#N/A</v>
      </c>
    </row>
    <row r="198" spans="1:37" ht="25.5" customHeight="1" x14ac:dyDescent="0.25">
      <c r="A198" s="51">
        <f>'OSNOVNA PLAČA'!A192</f>
        <v>183</v>
      </c>
      <c r="B198" s="157" t="str">
        <f>IF(LEN('OSNOVNA PLAČA'!B192)&gt;0,'OSNOVNA PLAČA'!B192,"")</f>
        <v>A183</v>
      </c>
      <c r="C198" s="52">
        <f>IF(LEN(B198)&gt;0,'OSNOVNA PLAČA'!C192,"")</f>
        <v>0</v>
      </c>
      <c r="D198" s="54">
        <f>IF(LEN(B198)&gt;0,'OSNOVNA PLAČA'!D192,"")</f>
        <v>0</v>
      </c>
      <c r="E198" s="171">
        <f>IF(LEN(B198)&gt;0,SUM('OBRAČUNANA OSNOVNA PLAČA'!E192:G192),"")</f>
        <v>0</v>
      </c>
      <c r="F198" s="55"/>
      <c r="G198" s="55"/>
      <c r="H198" s="55"/>
      <c r="I198" s="55"/>
      <c r="J198" s="55"/>
      <c r="K198" s="172">
        <f t="shared" si="36"/>
        <v>0</v>
      </c>
      <c r="L198" s="120">
        <f t="shared" si="37"/>
        <v>0</v>
      </c>
      <c r="M198" s="120">
        <f t="shared" si="38"/>
        <v>0</v>
      </c>
      <c r="N198" s="120">
        <f t="shared" si="39"/>
        <v>0</v>
      </c>
      <c r="O198" s="120">
        <f t="shared" si="40"/>
        <v>0</v>
      </c>
      <c r="P198" s="173">
        <f t="shared" si="41"/>
        <v>0</v>
      </c>
      <c r="Q198" s="173">
        <f>IF(LEN(B198)&gt;0,2*'OSNOVNA PLAČA'!E192,"")</f>
        <v>0</v>
      </c>
      <c r="R198" s="174"/>
      <c r="AA198" s="155">
        <f>ROW()</f>
        <v>198</v>
      </c>
      <c r="AB198" s="91" t="e">
        <f t="shared" ca="1" si="26"/>
        <v>#N/A</v>
      </c>
      <c r="AC198" s="91" t="e">
        <f t="shared" ca="1" si="27"/>
        <v>#N/A</v>
      </c>
      <c r="AD198" s="92" t="e">
        <f t="shared" ca="1" si="42"/>
        <v>#N/A</v>
      </c>
      <c r="AE198" s="91" t="e">
        <f t="shared" ca="1" si="43"/>
        <v>#N/A</v>
      </c>
      <c r="AF198" s="92" t="e">
        <f t="shared" ca="1" si="44"/>
        <v>#N/A</v>
      </c>
      <c r="AG198" s="91" t="e">
        <f t="shared" ca="1" si="45"/>
        <v>#N/A</v>
      </c>
      <c r="AH198" s="91" t="e">
        <f t="shared" ca="1" si="46"/>
        <v>#N/A</v>
      </c>
      <c r="AI198" s="93" t="e">
        <f t="shared" ca="1" si="47"/>
        <v>#N/A</v>
      </c>
      <c r="AJ198" s="91" t="e">
        <f t="shared" ca="1" si="34"/>
        <v>#N/A</v>
      </c>
      <c r="AK198" s="91" t="e">
        <f t="shared" ca="1" si="35"/>
        <v>#N/A</v>
      </c>
    </row>
    <row r="199" spans="1:37" ht="25.5" customHeight="1" x14ac:dyDescent="0.25">
      <c r="A199" s="51">
        <f>'OSNOVNA PLAČA'!A193</f>
        <v>184</v>
      </c>
      <c r="B199" s="157" t="str">
        <f>IF(LEN('OSNOVNA PLAČA'!B193)&gt;0,'OSNOVNA PLAČA'!B193,"")</f>
        <v>A184</v>
      </c>
      <c r="C199" s="52">
        <f>IF(LEN(B199)&gt;0,'OSNOVNA PLAČA'!C193,"")</f>
        <v>0</v>
      </c>
      <c r="D199" s="54">
        <f>IF(LEN(B199)&gt;0,'OSNOVNA PLAČA'!D193,"")</f>
        <v>0</v>
      </c>
      <c r="E199" s="171">
        <f>IF(LEN(B199)&gt;0,SUM('OBRAČUNANA OSNOVNA PLAČA'!E193:G193),"")</f>
        <v>0</v>
      </c>
      <c r="F199" s="55"/>
      <c r="G199" s="55"/>
      <c r="H199" s="55"/>
      <c r="I199" s="55"/>
      <c r="J199" s="55"/>
      <c r="K199" s="172">
        <f t="shared" si="36"/>
        <v>0</v>
      </c>
      <c r="L199" s="120">
        <f t="shared" si="37"/>
        <v>0</v>
      </c>
      <c r="M199" s="120">
        <f t="shared" si="38"/>
        <v>0</v>
      </c>
      <c r="N199" s="120">
        <f t="shared" si="39"/>
        <v>0</v>
      </c>
      <c r="O199" s="120">
        <f t="shared" si="40"/>
        <v>0</v>
      </c>
      <c r="P199" s="173">
        <f t="shared" si="41"/>
        <v>0</v>
      </c>
      <c r="Q199" s="173">
        <f>IF(LEN(B199)&gt;0,2*'OSNOVNA PLAČA'!E193,"")</f>
        <v>0</v>
      </c>
      <c r="R199" s="174"/>
      <c r="AA199" s="155">
        <f>ROW()</f>
        <v>199</v>
      </c>
      <c r="AB199" s="91" t="e">
        <f t="shared" ca="1" si="26"/>
        <v>#N/A</v>
      </c>
      <c r="AC199" s="91" t="e">
        <f t="shared" ca="1" si="27"/>
        <v>#N/A</v>
      </c>
      <c r="AD199" s="92" t="e">
        <f t="shared" ca="1" si="42"/>
        <v>#N/A</v>
      </c>
      <c r="AE199" s="91" t="e">
        <f t="shared" ca="1" si="43"/>
        <v>#N/A</v>
      </c>
      <c r="AF199" s="92" t="e">
        <f t="shared" ca="1" si="44"/>
        <v>#N/A</v>
      </c>
      <c r="AG199" s="91" t="e">
        <f t="shared" ca="1" si="45"/>
        <v>#N/A</v>
      </c>
      <c r="AH199" s="91" t="e">
        <f t="shared" ca="1" si="46"/>
        <v>#N/A</v>
      </c>
      <c r="AI199" s="93" t="e">
        <f t="shared" ca="1" si="47"/>
        <v>#N/A</v>
      </c>
      <c r="AJ199" s="91" t="e">
        <f t="shared" ca="1" si="34"/>
        <v>#N/A</v>
      </c>
      <c r="AK199" s="91" t="e">
        <f t="shared" ca="1" si="35"/>
        <v>#N/A</v>
      </c>
    </row>
    <row r="200" spans="1:37" ht="25.5" customHeight="1" x14ac:dyDescent="0.25">
      <c r="A200" s="51">
        <f>'OSNOVNA PLAČA'!A194</f>
        <v>185</v>
      </c>
      <c r="B200" s="157" t="str">
        <f>IF(LEN('OSNOVNA PLAČA'!B194)&gt;0,'OSNOVNA PLAČA'!B194,"")</f>
        <v>A185</v>
      </c>
      <c r="C200" s="52">
        <f>IF(LEN(B200)&gt;0,'OSNOVNA PLAČA'!C194,"")</f>
        <v>0</v>
      </c>
      <c r="D200" s="54">
        <f>IF(LEN(B200)&gt;0,'OSNOVNA PLAČA'!D194,"")</f>
        <v>0</v>
      </c>
      <c r="E200" s="171">
        <f>IF(LEN(B200)&gt;0,SUM('OBRAČUNANA OSNOVNA PLAČA'!E194:G194),"")</f>
        <v>0</v>
      </c>
      <c r="F200" s="55"/>
      <c r="G200" s="55"/>
      <c r="H200" s="55"/>
      <c r="I200" s="55"/>
      <c r="J200" s="55"/>
      <c r="K200" s="172">
        <f t="shared" si="36"/>
        <v>0</v>
      </c>
      <c r="L200" s="120">
        <f t="shared" si="37"/>
        <v>0</v>
      </c>
      <c r="M200" s="120">
        <f t="shared" si="38"/>
        <v>0</v>
      </c>
      <c r="N200" s="120">
        <f t="shared" si="39"/>
        <v>0</v>
      </c>
      <c r="O200" s="120">
        <f t="shared" si="40"/>
        <v>0</v>
      </c>
      <c r="P200" s="173">
        <f t="shared" si="41"/>
        <v>0</v>
      </c>
      <c r="Q200" s="173">
        <f>IF(LEN(B200)&gt;0,2*'OSNOVNA PLAČA'!E194,"")</f>
        <v>0</v>
      </c>
      <c r="R200" s="174"/>
      <c r="AA200" s="155">
        <f>ROW()</f>
        <v>200</v>
      </c>
      <c r="AB200" s="91" t="e">
        <f t="shared" ca="1" si="26"/>
        <v>#N/A</v>
      </c>
      <c r="AC200" s="91" t="e">
        <f t="shared" ca="1" si="27"/>
        <v>#N/A</v>
      </c>
      <c r="AD200" s="92" t="e">
        <f t="shared" ca="1" si="42"/>
        <v>#N/A</v>
      </c>
      <c r="AE200" s="91" t="e">
        <f t="shared" ca="1" si="43"/>
        <v>#N/A</v>
      </c>
      <c r="AF200" s="92" t="e">
        <f t="shared" ca="1" si="44"/>
        <v>#N/A</v>
      </c>
      <c r="AG200" s="91" t="e">
        <f t="shared" ca="1" si="45"/>
        <v>#N/A</v>
      </c>
      <c r="AH200" s="91" t="e">
        <f t="shared" ca="1" si="46"/>
        <v>#N/A</v>
      </c>
      <c r="AI200" s="93" t="e">
        <f t="shared" ca="1" si="47"/>
        <v>#N/A</v>
      </c>
      <c r="AJ200" s="91" t="e">
        <f t="shared" ca="1" si="34"/>
        <v>#N/A</v>
      </c>
      <c r="AK200" s="91" t="e">
        <f t="shared" ca="1" si="35"/>
        <v>#N/A</v>
      </c>
    </row>
    <row r="201" spans="1:37" ht="25.5" customHeight="1" x14ac:dyDescent="0.25">
      <c r="A201" s="51">
        <f>'OSNOVNA PLAČA'!A195</f>
        <v>186</v>
      </c>
      <c r="B201" s="157" t="str">
        <f>IF(LEN('OSNOVNA PLAČA'!B195)&gt;0,'OSNOVNA PLAČA'!B195,"")</f>
        <v>A186</v>
      </c>
      <c r="C201" s="52">
        <f>IF(LEN(B201)&gt;0,'OSNOVNA PLAČA'!C195,"")</f>
        <v>0</v>
      </c>
      <c r="D201" s="54">
        <f>IF(LEN(B201)&gt;0,'OSNOVNA PLAČA'!D195,"")</f>
        <v>0</v>
      </c>
      <c r="E201" s="171">
        <f>IF(LEN(B201)&gt;0,SUM('OBRAČUNANA OSNOVNA PLAČA'!E195:G195),"")</f>
        <v>0</v>
      </c>
      <c r="F201" s="55"/>
      <c r="G201" s="55"/>
      <c r="H201" s="55"/>
      <c r="I201" s="55"/>
      <c r="J201" s="55"/>
      <c r="K201" s="172">
        <f t="shared" si="36"/>
        <v>0</v>
      </c>
      <c r="L201" s="120">
        <f t="shared" si="37"/>
        <v>0</v>
      </c>
      <c r="M201" s="120">
        <f t="shared" si="38"/>
        <v>0</v>
      </c>
      <c r="N201" s="120">
        <f t="shared" si="39"/>
        <v>0</v>
      </c>
      <c r="O201" s="120">
        <f t="shared" si="40"/>
        <v>0</v>
      </c>
      <c r="P201" s="173">
        <f t="shared" si="41"/>
        <v>0</v>
      </c>
      <c r="Q201" s="173">
        <f>IF(LEN(B201)&gt;0,2*'OSNOVNA PLAČA'!E195,"")</f>
        <v>0</v>
      </c>
      <c r="R201" s="174"/>
      <c r="AA201" s="155">
        <f>ROW()</f>
        <v>201</v>
      </c>
      <c r="AB201" s="91" t="e">
        <f t="shared" ca="1" si="26"/>
        <v>#N/A</v>
      </c>
      <c r="AC201" s="91" t="e">
        <f t="shared" ca="1" si="27"/>
        <v>#N/A</v>
      </c>
      <c r="AD201" s="92" t="e">
        <f t="shared" ca="1" si="42"/>
        <v>#N/A</v>
      </c>
      <c r="AE201" s="91" t="e">
        <f t="shared" ca="1" si="43"/>
        <v>#N/A</v>
      </c>
      <c r="AF201" s="92" t="e">
        <f t="shared" ca="1" si="44"/>
        <v>#N/A</v>
      </c>
      <c r="AG201" s="91" t="e">
        <f t="shared" ca="1" si="45"/>
        <v>#N/A</v>
      </c>
      <c r="AH201" s="91" t="e">
        <f t="shared" ca="1" si="46"/>
        <v>#N/A</v>
      </c>
      <c r="AI201" s="93" t="e">
        <f t="shared" ca="1" si="47"/>
        <v>#N/A</v>
      </c>
      <c r="AJ201" s="91" t="e">
        <f t="shared" ca="1" si="34"/>
        <v>#N/A</v>
      </c>
      <c r="AK201" s="91" t="e">
        <f t="shared" ca="1" si="35"/>
        <v>#N/A</v>
      </c>
    </row>
    <row r="202" spans="1:37" ht="25.5" customHeight="1" x14ac:dyDescent="0.25">
      <c r="A202" s="51">
        <f>'OSNOVNA PLAČA'!A196</f>
        <v>187</v>
      </c>
      <c r="B202" s="157" t="str">
        <f>IF(LEN('OSNOVNA PLAČA'!B196)&gt;0,'OSNOVNA PLAČA'!B196,"")</f>
        <v>A187</v>
      </c>
      <c r="C202" s="52">
        <f>IF(LEN(B202)&gt;0,'OSNOVNA PLAČA'!C196,"")</f>
        <v>0</v>
      </c>
      <c r="D202" s="54">
        <f>IF(LEN(B202)&gt;0,'OSNOVNA PLAČA'!D196,"")</f>
        <v>0</v>
      </c>
      <c r="E202" s="171">
        <f>IF(LEN(B202)&gt;0,SUM('OBRAČUNANA OSNOVNA PLAČA'!E196:G196),"")</f>
        <v>0</v>
      </c>
      <c r="F202" s="55"/>
      <c r="G202" s="55"/>
      <c r="H202" s="55"/>
      <c r="I202" s="55"/>
      <c r="J202" s="55"/>
      <c r="K202" s="172">
        <f t="shared" si="36"/>
        <v>0</v>
      </c>
      <c r="L202" s="120">
        <f t="shared" si="37"/>
        <v>0</v>
      </c>
      <c r="M202" s="120">
        <f t="shared" si="38"/>
        <v>0</v>
      </c>
      <c r="N202" s="120">
        <f t="shared" si="39"/>
        <v>0</v>
      </c>
      <c r="O202" s="120">
        <f t="shared" si="40"/>
        <v>0</v>
      </c>
      <c r="P202" s="173">
        <f t="shared" si="41"/>
        <v>0</v>
      </c>
      <c r="Q202" s="173">
        <f>IF(LEN(B202)&gt;0,2*'OSNOVNA PLAČA'!E196,"")</f>
        <v>0</v>
      </c>
      <c r="R202" s="174"/>
      <c r="AA202" s="155">
        <f>ROW()</f>
        <v>202</v>
      </c>
      <c r="AB202" s="91" t="e">
        <f t="shared" ca="1" si="26"/>
        <v>#N/A</v>
      </c>
      <c r="AC202" s="91" t="e">
        <f t="shared" ca="1" si="27"/>
        <v>#N/A</v>
      </c>
      <c r="AD202" s="92" t="e">
        <f t="shared" ca="1" si="42"/>
        <v>#N/A</v>
      </c>
      <c r="AE202" s="91" t="e">
        <f t="shared" ca="1" si="43"/>
        <v>#N/A</v>
      </c>
      <c r="AF202" s="92" t="e">
        <f t="shared" ca="1" si="44"/>
        <v>#N/A</v>
      </c>
      <c r="AG202" s="91" t="e">
        <f t="shared" ca="1" si="45"/>
        <v>#N/A</v>
      </c>
      <c r="AH202" s="91" t="e">
        <f t="shared" ca="1" si="46"/>
        <v>#N/A</v>
      </c>
      <c r="AI202" s="93" t="e">
        <f t="shared" ca="1" si="47"/>
        <v>#N/A</v>
      </c>
      <c r="AJ202" s="91" t="e">
        <f t="shared" ca="1" si="34"/>
        <v>#N/A</v>
      </c>
      <c r="AK202" s="91" t="e">
        <f t="shared" ca="1" si="35"/>
        <v>#N/A</v>
      </c>
    </row>
    <row r="203" spans="1:37" ht="25.5" customHeight="1" x14ac:dyDescent="0.25">
      <c r="A203" s="51">
        <f>'OSNOVNA PLAČA'!A197</f>
        <v>188</v>
      </c>
      <c r="B203" s="157" t="str">
        <f>IF(LEN('OSNOVNA PLAČA'!B197)&gt;0,'OSNOVNA PLAČA'!B197,"")</f>
        <v>A188</v>
      </c>
      <c r="C203" s="52">
        <f>IF(LEN(B203)&gt;0,'OSNOVNA PLAČA'!C197,"")</f>
        <v>0</v>
      </c>
      <c r="D203" s="54">
        <f>IF(LEN(B203)&gt;0,'OSNOVNA PLAČA'!D197,"")</f>
        <v>0</v>
      </c>
      <c r="E203" s="171">
        <f>IF(LEN(B203)&gt;0,SUM('OBRAČUNANA OSNOVNA PLAČA'!E197:G197),"")</f>
        <v>0</v>
      </c>
      <c r="F203" s="55"/>
      <c r="G203" s="55"/>
      <c r="H203" s="55"/>
      <c r="I203" s="55"/>
      <c r="J203" s="55"/>
      <c r="K203" s="172">
        <f t="shared" si="36"/>
        <v>0</v>
      </c>
      <c r="L203" s="120">
        <f t="shared" si="37"/>
        <v>0</v>
      </c>
      <c r="M203" s="120">
        <f t="shared" si="38"/>
        <v>0</v>
      </c>
      <c r="N203" s="120">
        <f t="shared" si="39"/>
        <v>0</v>
      </c>
      <c r="O203" s="120">
        <f t="shared" si="40"/>
        <v>0</v>
      </c>
      <c r="P203" s="173">
        <f t="shared" si="41"/>
        <v>0</v>
      </c>
      <c r="Q203" s="173">
        <f>IF(LEN(B203)&gt;0,2*'OSNOVNA PLAČA'!E197,"")</f>
        <v>0</v>
      </c>
      <c r="R203" s="174"/>
      <c r="AA203" s="155">
        <f>ROW()</f>
        <v>203</v>
      </c>
      <c r="AB203" s="91" t="e">
        <f t="shared" ca="1" si="26"/>
        <v>#N/A</v>
      </c>
      <c r="AC203" s="91" t="e">
        <f t="shared" ca="1" si="27"/>
        <v>#N/A</v>
      </c>
      <c r="AD203" s="92" t="e">
        <f t="shared" ca="1" si="42"/>
        <v>#N/A</v>
      </c>
      <c r="AE203" s="91" t="e">
        <f t="shared" ca="1" si="43"/>
        <v>#N/A</v>
      </c>
      <c r="AF203" s="92" t="e">
        <f t="shared" ca="1" si="44"/>
        <v>#N/A</v>
      </c>
      <c r="AG203" s="91" t="e">
        <f t="shared" ca="1" si="45"/>
        <v>#N/A</v>
      </c>
      <c r="AH203" s="91" t="e">
        <f t="shared" ca="1" si="46"/>
        <v>#N/A</v>
      </c>
      <c r="AI203" s="93" t="e">
        <f t="shared" ca="1" si="47"/>
        <v>#N/A</v>
      </c>
      <c r="AJ203" s="91" t="e">
        <f t="shared" ca="1" si="34"/>
        <v>#N/A</v>
      </c>
      <c r="AK203" s="91" t="e">
        <f t="shared" ca="1" si="35"/>
        <v>#N/A</v>
      </c>
    </row>
    <row r="204" spans="1:37" ht="25.5" customHeight="1" x14ac:dyDescent="0.25">
      <c r="A204" s="51">
        <f>'OSNOVNA PLAČA'!A198</f>
        <v>189</v>
      </c>
      <c r="B204" s="157" t="str">
        <f>IF(LEN('OSNOVNA PLAČA'!B198)&gt;0,'OSNOVNA PLAČA'!B198,"")</f>
        <v>A189</v>
      </c>
      <c r="C204" s="52">
        <f>IF(LEN(B204)&gt;0,'OSNOVNA PLAČA'!C198,"")</f>
        <v>0</v>
      </c>
      <c r="D204" s="54">
        <f>IF(LEN(B204)&gt;0,'OSNOVNA PLAČA'!D198,"")</f>
        <v>0</v>
      </c>
      <c r="E204" s="171">
        <f>IF(LEN(B204)&gt;0,SUM('OBRAČUNANA OSNOVNA PLAČA'!E198:G198),"")</f>
        <v>0</v>
      </c>
      <c r="F204" s="55"/>
      <c r="G204" s="55"/>
      <c r="H204" s="55"/>
      <c r="I204" s="55"/>
      <c r="J204" s="55"/>
      <c r="K204" s="172">
        <f t="shared" si="36"/>
        <v>0</v>
      </c>
      <c r="L204" s="120">
        <f t="shared" si="37"/>
        <v>0</v>
      </c>
      <c r="M204" s="120">
        <f t="shared" si="38"/>
        <v>0</v>
      </c>
      <c r="N204" s="120">
        <f t="shared" si="39"/>
        <v>0</v>
      </c>
      <c r="O204" s="120">
        <f t="shared" si="40"/>
        <v>0</v>
      </c>
      <c r="P204" s="173">
        <f t="shared" si="41"/>
        <v>0</v>
      </c>
      <c r="Q204" s="173">
        <f>IF(LEN(B204)&gt;0,2*'OSNOVNA PLAČA'!E198,"")</f>
        <v>0</v>
      </c>
      <c r="R204" s="174"/>
      <c r="AA204" s="155">
        <f>ROW()</f>
        <v>204</v>
      </c>
      <c r="AB204" s="91" t="e">
        <f t="shared" ca="1" si="26"/>
        <v>#N/A</v>
      </c>
      <c r="AC204" s="91" t="e">
        <f t="shared" ca="1" si="27"/>
        <v>#N/A</v>
      </c>
      <c r="AD204" s="92" t="e">
        <f t="shared" ca="1" si="42"/>
        <v>#N/A</v>
      </c>
      <c r="AE204" s="91" t="e">
        <f t="shared" ca="1" si="43"/>
        <v>#N/A</v>
      </c>
      <c r="AF204" s="92" t="e">
        <f t="shared" ca="1" si="44"/>
        <v>#N/A</v>
      </c>
      <c r="AG204" s="91" t="e">
        <f t="shared" ca="1" si="45"/>
        <v>#N/A</v>
      </c>
      <c r="AH204" s="91" t="e">
        <f t="shared" ca="1" si="46"/>
        <v>#N/A</v>
      </c>
      <c r="AI204" s="93" t="e">
        <f t="shared" ca="1" si="47"/>
        <v>#N/A</v>
      </c>
      <c r="AJ204" s="91" t="e">
        <f t="shared" ca="1" si="34"/>
        <v>#N/A</v>
      </c>
      <c r="AK204" s="91" t="e">
        <f t="shared" ca="1" si="35"/>
        <v>#N/A</v>
      </c>
    </row>
    <row r="205" spans="1:37" ht="25.5" customHeight="1" x14ac:dyDescent="0.25">
      <c r="A205" s="51">
        <f>'OSNOVNA PLAČA'!A199</f>
        <v>190</v>
      </c>
      <c r="B205" s="157" t="str">
        <f>IF(LEN('OSNOVNA PLAČA'!B199)&gt;0,'OSNOVNA PLAČA'!B199,"")</f>
        <v>A190</v>
      </c>
      <c r="C205" s="52">
        <f>IF(LEN(B205)&gt;0,'OSNOVNA PLAČA'!C199,"")</f>
        <v>0</v>
      </c>
      <c r="D205" s="54">
        <f>IF(LEN(B205)&gt;0,'OSNOVNA PLAČA'!D199,"")</f>
        <v>0</v>
      </c>
      <c r="E205" s="171">
        <f>IF(LEN(B205)&gt;0,SUM('OBRAČUNANA OSNOVNA PLAČA'!E199:G199),"")</f>
        <v>0</v>
      </c>
      <c r="F205" s="55"/>
      <c r="G205" s="55"/>
      <c r="H205" s="55"/>
      <c r="I205" s="55"/>
      <c r="J205" s="55"/>
      <c r="K205" s="172">
        <f t="shared" si="36"/>
        <v>0</v>
      </c>
      <c r="L205" s="120">
        <f t="shared" si="37"/>
        <v>0</v>
      </c>
      <c r="M205" s="120">
        <f t="shared" si="38"/>
        <v>0</v>
      </c>
      <c r="N205" s="120">
        <f t="shared" si="39"/>
        <v>0</v>
      </c>
      <c r="O205" s="120">
        <f t="shared" si="40"/>
        <v>0</v>
      </c>
      <c r="P205" s="173">
        <f t="shared" si="41"/>
        <v>0</v>
      </c>
      <c r="Q205" s="173">
        <f>IF(LEN(B205)&gt;0,2*'OSNOVNA PLAČA'!E199,"")</f>
        <v>0</v>
      </c>
      <c r="R205" s="174"/>
      <c r="AA205" s="155">
        <f>ROW()</f>
        <v>205</v>
      </c>
      <c r="AB205" s="91" t="e">
        <f t="shared" ca="1" si="26"/>
        <v>#N/A</v>
      </c>
      <c r="AC205" s="91" t="e">
        <f t="shared" ca="1" si="27"/>
        <v>#N/A</v>
      </c>
      <c r="AD205" s="92" t="e">
        <f t="shared" ca="1" si="42"/>
        <v>#N/A</v>
      </c>
      <c r="AE205" s="91" t="e">
        <f t="shared" ca="1" si="43"/>
        <v>#N/A</v>
      </c>
      <c r="AF205" s="92" t="e">
        <f t="shared" ca="1" si="44"/>
        <v>#N/A</v>
      </c>
      <c r="AG205" s="91" t="e">
        <f t="shared" ca="1" si="45"/>
        <v>#N/A</v>
      </c>
      <c r="AH205" s="91" t="e">
        <f t="shared" ca="1" si="46"/>
        <v>#N/A</v>
      </c>
      <c r="AI205" s="93" t="e">
        <f t="shared" ca="1" si="47"/>
        <v>#N/A</v>
      </c>
      <c r="AJ205" s="91" t="e">
        <f t="shared" ca="1" si="34"/>
        <v>#N/A</v>
      </c>
      <c r="AK205" s="91" t="e">
        <f t="shared" ca="1" si="35"/>
        <v>#N/A</v>
      </c>
    </row>
    <row r="206" spans="1:37" ht="25.5" customHeight="1" x14ac:dyDescent="0.25">
      <c r="A206" s="51">
        <f>'OSNOVNA PLAČA'!A200</f>
        <v>191</v>
      </c>
      <c r="B206" s="157" t="str">
        <f>IF(LEN('OSNOVNA PLAČA'!B200)&gt;0,'OSNOVNA PLAČA'!B200,"")</f>
        <v>A191</v>
      </c>
      <c r="C206" s="52">
        <f>IF(LEN(B206)&gt;0,'OSNOVNA PLAČA'!C200,"")</f>
        <v>0</v>
      </c>
      <c r="D206" s="54">
        <f>IF(LEN(B206)&gt;0,'OSNOVNA PLAČA'!D200,"")</f>
        <v>0</v>
      </c>
      <c r="E206" s="171">
        <f>IF(LEN(B206)&gt;0,SUM('OBRAČUNANA OSNOVNA PLAČA'!E200:G200),"")</f>
        <v>0</v>
      </c>
      <c r="F206" s="55"/>
      <c r="G206" s="55"/>
      <c r="H206" s="55"/>
      <c r="I206" s="55"/>
      <c r="J206" s="55"/>
      <c r="K206" s="172">
        <f t="shared" si="36"/>
        <v>0</v>
      </c>
      <c r="L206" s="120">
        <f t="shared" si="37"/>
        <v>0</v>
      </c>
      <c r="M206" s="120">
        <f t="shared" si="38"/>
        <v>0</v>
      </c>
      <c r="N206" s="120">
        <f t="shared" si="39"/>
        <v>0</v>
      </c>
      <c r="O206" s="120">
        <f t="shared" si="40"/>
        <v>0</v>
      </c>
      <c r="P206" s="173">
        <f t="shared" si="41"/>
        <v>0</v>
      </c>
      <c r="Q206" s="173">
        <f>IF(LEN(B206)&gt;0,2*'OSNOVNA PLAČA'!E200,"")</f>
        <v>0</v>
      </c>
      <c r="R206" s="174"/>
      <c r="AA206" s="155">
        <f>ROW()</f>
        <v>206</v>
      </c>
      <c r="AB206" s="91" t="e">
        <f t="shared" ca="1" si="26"/>
        <v>#N/A</v>
      </c>
      <c r="AC206" s="91" t="e">
        <f t="shared" ca="1" si="27"/>
        <v>#N/A</v>
      </c>
      <c r="AD206" s="92" t="e">
        <f t="shared" ca="1" si="42"/>
        <v>#N/A</v>
      </c>
      <c r="AE206" s="91" t="e">
        <f t="shared" ca="1" si="43"/>
        <v>#N/A</v>
      </c>
      <c r="AF206" s="92" t="e">
        <f t="shared" ca="1" si="44"/>
        <v>#N/A</v>
      </c>
      <c r="AG206" s="91" t="e">
        <f t="shared" ca="1" si="45"/>
        <v>#N/A</v>
      </c>
      <c r="AH206" s="91" t="e">
        <f t="shared" ca="1" si="46"/>
        <v>#N/A</v>
      </c>
      <c r="AI206" s="93" t="e">
        <f t="shared" ca="1" si="47"/>
        <v>#N/A</v>
      </c>
      <c r="AJ206" s="91" t="e">
        <f t="shared" ca="1" si="34"/>
        <v>#N/A</v>
      </c>
      <c r="AK206" s="91" t="e">
        <f t="shared" ca="1" si="35"/>
        <v>#N/A</v>
      </c>
    </row>
    <row r="207" spans="1:37" ht="25.5" customHeight="1" x14ac:dyDescent="0.25">
      <c r="A207" s="51">
        <f>'OSNOVNA PLAČA'!A201</f>
        <v>192</v>
      </c>
      <c r="B207" s="157" t="str">
        <f>IF(LEN('OSNOVNA PLAČA'!B201)&gt;0,'OSNOVNA PLAČA'!B201,"")</f>
        <v>A192</v>
      </c>
      <c r="C207" s="52">
        <f>IF(LEN(B207)&gt;0,'OSNOVNA PLAČA'!C201,"")</f>
        <v>0</v>
      </c>
      <c r="D207" s="54">
        <f>IF(LEN(B207)&gt;0,'OSNOVNA PLAČA'!D201,"")</f>
        <v>0</v>
      </c>
      <c r="E207" s="171">
        <f>IF(LEN(B207)&gt;0,SUM('OBRAČUNANA OSNOVNA PLAČA'!E201:G201),"")</f>
        <v>0</v>
      </c>
      <c r="F207" s="55"/>
      <c r="G207" s="55"/>
      <c r="H207" s="55"/>
      <c r="I207" s="55"/>
      <c r="J207" s="55"/>
      <c r="K207" s="172">
        <f t="shared" si="36"/>
        <v>0</v>
      </c>
      <c r="L207" s="120">
        <f t="shared" si="37"/>
        <v>0</v>
      </c>
      <c r="M207" s="120">
        <f t="shared" si="38"/>
        <v>0</v>
      </c>
      <c r="N207" s="120">
        <f t="shared" si="39"/>
        <v>0</v>
      </c>
      <c r="O207" s="120">
        <f t="shared" si="40"/>
        <v>0</v>
      </c>
      <c r="P207" s="173">
        <f t="shared" si="41"/>
        <v>0</v>
      </c>
      <c r="Q207" s="173">
        <f>IF(LEN(B207)&gt;0,2*'OSNOVNA PLAČA'!E201,"")</f>
        <v>0</v>
      </c>
      <c r="R207" s="174"/>
      <c r="AA207" s="155">
        <f>ROW()</f>
        <v>207</v>
      </c>
      <c r="AB207" s="91" t="e">
        <f t="shared" ca="1" si="26"/>
        <v>#N/A</v>
      </c>
      <c r="AC207" s="91" t="e">
        <f t="shared" ca="1" si="27"/>
        <v>#N/A</v>
      </c>
      <c r="AD207" s="92" t="e">
        <f t="shared" ca="1" si="42"/>
        <v>#N/A</v>
      </c>
      <c r="AE207" s="91" t="e">
        <f t="shared" ca="1" si="43"/>
        <v>#N/A</v>
      </c>
      <c r="AF207" s="92" t="e">
        <f t="shared" ca="1" si="44"/>
        <v>#N/A</v>
      </c>
      <c r="AG207" s="91" t="e">
        <f t="shared" ca="1" si="45"/>
        <v>#N/A</v>
      </c>
      <c r="AH207" s="91" t="e">
        <f t="shared" ca="1" si="46"/>
        <v>#N/A</v>
      </c>
      <c r="AI207" s="93" t="e">
        <f t="shared" ca="1" si="47"/>
        <v>#N/A</v>
      </c>
      <c r="AJ207" s="91" t="e">
        <f t="shared" ca="1" si="34"/>
        <v>#N/A</v>
      </c>
      <c r="AK207" s="91" t="e">
        <f t="shared" ca="1" si="35"/>
        <v>#N/A</v>
      </c>
    </row>
    <row r="208" spans="1:37" ht="25.5" customHeight="1" x14ac:dyDescent="0.25">
      <c r="A208" s="51">
        <f>'OSNOVNA PLAČA'!A202</f>
        <v>193</v>
      </c>
      <c r="B208" s="157" t="str">
        <f>IF(LEN('OSNOVNA PLAČA'!B202)&gt;0,'OSNOVNA PLAČA'!B202,"")</f>
        <v>A193</v>
      </c>
      <c r="C208" s="52">
        <f>IF(LEN(B208)&gt;0,'OSNOVNA PLAČA'!C202,"")</f>
        <v>0</v>
      </c>
      <c r="D208" s="54">
        <f>IF(LEN(B208)&gt;0,'OSNOVNA PLAČA'!D202,"")</f>
        <v>0</v>
      </c>
      <c r="E208" s="171">
        <f>IF(LEN(B208)&gt;0,SUM('OBRAČUNANA OSNOVNA PLAČA'!E202:G202),"")</f>
        <v>0</v>
      </c>
      <c r="F208" s="55"/>
      <c r="G208" s="55"/>
      <c r="H208" s="55"/>
      <c r="I208" s="55"/>
      <c r="J208" s="55"/>
      <c r="K208" s="172">
        <f t="shared" ref="K208:K265" si="48">+F208+G208+H208+I208+J208</f>
        <v>0</v>
      </c>
      <c r="L208" s="120">
        <f t="shared" ref="L208:L265" si="49">IF(LEN(B208)&gt;0,K208/5,"")</f>
        <v>0</v>
      </c>
      <c r="M208" s="120">
        <f t="shared" ref="M208:M265" si="50">IF(LEN(B208)&gt;0,E208*L208,"")</f>
        <v>0</v>
      </c>
      <c r="N208" s="120">
        <f t="shared" ref="N208:N265" si="51">IF(LEN(B208)&gt;0,L208*$O$267,"")</f>
        <v>0</v>
      </c>
      <c r="O208" s="120">
        <f t="shared" ref="O208:O265" si="52">IF(LEN(B208)&gt;0,E208*N208,"")</f>
        <v>0</v>
      </c>
      <c r="P208" s="173">
        <f t="shared" ref="P208:P265" si="53">MIN(O208,Q208)</f>
        <v>0</v>
      </c>
      <c r="Q208" s="173">
        <f>IF(LEN(B208)&gt;0,2*'OSNOVNA PLAČA'!E202,"")</f>
        <v>0</v>
      </c>
      <c r="R208" s="174"/>
      <c r="AA208" s="155">
        <f>ROW()</f>
        <v>208</v>
      </c>
      <c r="AB208" s="91" t="e">
        <f t="shared" ca="1" si="26"/>
        <v>#N/A</v>
      </c>
      <c r="AC208" s="91" t="e">
        <f t="shared" ca="1" si="27"/>
        <v>#N/A</v>
      </c>
      <c r="AD208" s="92" t="e">
        <f t="shared" ref="AD208:AD265" ca="1" si="54">IF(AB208&gt;=AC208,"-",$K208/(5*MAX($L$271:$L$272)))</f>
        <v>#N/A</v>
      </c>
      <c r="AE208" s="91" t="e">
        <f t="shared" ref="AE208:AE265" ca="1" si="55">IF(AB208&gt;=AC208,"-",$K208/(5*MAX($L$271:$L$272))*AJ208)</f>
        <v>#N/A</v>
      </c>
      <c r="AF208" s="92" t="e">
        <f t="shared" ref="AF208:AF265" ca="1" si="56">IF(AD208="-","-",AD208*$AE$267)</f>
        <v>#N/A</v>
      </c>
      <c r="AG208" s="91" t="e">
        <f t="shared" ref="AG208:AG265" ca="1" si="57">IF(AE208="-","-",AE208*$AE$267)</f>
        <v>#N/A</v>
      </c>
      <c r="AH208" s="91" t="e">
        <f t="shared" ref="AH208:AH265" ca="1" si="58">IF(AF208="-",0,MIN(AG208,Q208))</f>
        <v>#N/A</v>
      </c>
      <c r="AI208" s="93" t="e">
        <f t="shared" ref="AI208:AI265" ca="1" si="59">+AC208-AB208</f>
        <v>#N/A</v>
      </c>
      <c r="AJ208" s="91" t="e">
        <f t="shared" ca="1" si="34"/>
        <v>#N/A</v>
      </c>
      <c r="AK208" s="91" t="e">
        <f t="shared" ca="1" si="35"/>
        <v>#N/A</v>
      </c>
    </row>
    <row r="209" spans="1:37" ht="25.5" customHeight="1" x14ac:dyDescent="0.25">
      <c r="A209" s="51">
        <f>'OSNOVNA PLAČA'!A203</f>
        <v>194</v>
      </c>
      <c r="B209" s="157" t="str">
        <f>IF(LEN('OSNOVNA PLAČA'!B203)&gt;0,'OSNOVNA PLAČA'!B203,"")</f>
        <v>A194</v>
      </c>
      <c r="C209" s="52">
        <f>IF(LEN(B209)&gt;0,'OSNOVNA PLAČA'!C203,"")</f>
        <v>0</v>
      </c>
      <c r="D209" s="54">
        <f>IF(LEN(B209)&gt;0,'OSNOVNA PLAČA'!D203,"")</f>
        <v>0</v>
      </c>
      <c r="E209" s="171">
        <f>IF(LEN(B209)&gt;0,SUM('OBRAČUNANA OSNOVNA PLAČA'!E203:G203),"")</f>
        <v>0</v>
      </c>
      <c r="F209" s="55"/>
      <c r="G209" s="55"/>
      <c r="H209" s="55"/>
      <c r="I209" s="55"/>
      <c r="J209" s="55"/>
      <c r="K209" s="172">
        <f t="shared" si="48"/>
        <v>0</v>
      </c>
      <c r="L209" s="120">
        <f t="shared" si="49"/>
        <v>0</v>
      </c>
      <c r="M209" s="120">
        <f t="shared" si="50"/>
        <v>0</v>
      </c>
      <c r="N209" s="120">
        <f t="shared" si="51"/>
        <v>0</v>
      </c>
      <c r="O209" s="120">
        <f t="shared" si="52"/>
        <v>0</v>
      </c>
      <c r="P209" s="173">
        <f t="shared" si="53"/>
        <v>0</v>
      </c>
      <c r="Q209" s="173">
        <f>IF(LEN(B209)&gt;0,2*'OSNOVNA PLAČA'!E203,"")</f>
        <v>0</v>
      </c>
      <c r="R209" s="174"/>
      <c r="AA209" s="155">
        <f>ROW()</f>
        <v>209</v>
      </c>
      <c r="AB209" s="91" t="e">
        <f t="shared" ca="1" si="26"/>
        <v>#N/A</v>
      </c>
      <c r="AC209" s="91" t="e">
        <f t="shared" ca="1" si="27"/>
        <v>#N/A</v>
      </c>
      <c r="AD209" s="92" t="e">
        <f t="shared" ca="1" si="54"/>
        <v>#N/A</v>
      </c>
      <c r="AE209" s="91" t="e">
        <f t="shared" ca="1" si="55"/>
        <v>#N/A</v>
      </c>
      <c r="AF209" s="92" t="e">
        <f t="shared" ca="1" si="56"/>
        <v>#N/A</v>
      </c>
      <c r="AG209" s="91" t="e">
        <f t="shared" ca="1" si="57"/>
        <v>#N/A</v>
      </c>
      <c r="AH209" s="91" t="e">
        <f t="shared" ca="1" si="58"/>
        <v>#N/A</v>
      </c>
      <c r="AI209" s="93" t="e">
        <f t="shared" ca="1" si="59"/>
        <v>#N/A</v>
      </c>
      <c r="AJ209" s="91" t="e">
        <f t="shared" ca="1" si="34"/>
        <v>#N/A</v>
      </c>
      <c r="AK209" s="91" t="e">
        <f t="shared" ca="1" si="35"/>
        <v>#N/A</v>
      </c>
    </row>
    <row r="210" spans="1:37" ht="25.5" customHeight="1" x14ac:dyDescent="0.25">
      <c r="A210" s="51">
        <f>'OSNOVNA PLAČA'!A204</f>
        <v>195</v>
      </c>
      <c r="B210" s="157" t="str">
        <f>IF(LEN('OSNOVNA PLAČA'!B204)&gt;0,'OSNOVNA PLAČA'!B204,"")</f>
        <v>A195</v>
      </c>
      <c r="C210" s="52">
        <f>IF(LEN(B210)&gt;0,'OSNOVNA PLAČA'!C204,"")</f>
        <v>0</v>
      </c>
      <c r="D210" s="54">
        <f>IF(LEN(B210)&gt;0,'OSNOVNA PLAČA'!D204,"")</f>
        <v>0</v>
      </c>
      <c r="E210" s="171">
        <f>IF(LEN(B210)&gt;0,SUM('OBRAČUNANA OSNOVNA PLAČA'!E204:G204),"")</f>
        <v>0</v>
      </c>
      <c r="F210" s="55"/>
      <c r="G210" s="55"/>
      <c r="H210" s="55"/>
      <c r="I210" s="55"/>
      <c r="J210" s="55"/>
      <c r="K210" s="172">
        <f t="shared" si="48"/>
        <v>0</v>
      </c>
      <c r="L210" s="120">
        <f t="shared" si="49"/>
        <v>0</v>
      </c>
      <c r="M210" s="120">
        <f t="shared" si="50"/>
        <v>0</v>
      </c>
      <c r="N210" s="120">
        <f t="shared" si="51"/>
        <v>0</v>
      </c>
      <c r="O210" s="120">
        <f t="shared" si="52"/>
        <v>0</v>
      </c>
      <c r="P210" s="173">
        <f t="shared" si="53"/>
        <v>0</v>
      </c>
      <c r="Q210" s="173">
        <f>IF(LEN(B210)&gt;0,2*'OSNOVNA PLAČA'!E204,"")</f>
        <v>0</v>
      </c>
      <c r="R210" s="174"/>
      <c r="AA210" s="155">
        <f>ROW()</f>
        <v>210</v>
      </c>
      <c r="AB210" s="91" t="e">
        <f t="shared" ca="1" si="26"/>
        <v>#N/A</v>
      </c>
      <c r="AC210" s="91" t="e">
        <f t="shared" ca="1" si="27"/>
        <v>#N/A</v>
      </c>
      <c r="AD210" s="92" t="e">
        <f t="shared" ca="1" si="54"/>
        <v>#N/A</v>
      </c>
      <c r="AE210" s="91" t="e">
        <f t="shared" ca="1" si="55"/>
        <v>#N/A</v>
      </c>
      <c r="AF210" s="92" t="e">
        <f t="shared" ca="1" si="56"/>
        <v>#N/A</v>
      </c>
      <c r="AG210" s="91" t="e">
        <f t="shared" ca="1" si="57"/>
        <v>#N/A</v>
      </c>
      <c r="AH210" s="91" t="e">
        <f t="shared" ca="1" si="58"/>
        <v>#N/A</v>
      </c>
      <c r="AI210" s="93" t="e">
        <f t="shared" ca="1" si="59"/>
        <v>#N/A</v>
      </c>
      <c r="AJ210" s="91" t="e">
        <f t="shared" ca="1" si="34"/>
        <v>#N/A</v>
      </c>
      <c r="AK210" s="91" t="e">
        <f t="shared" ca="1" si="35"/>
        <v>#N/A</v>
      </c>
    </row>
    <row r="211" spans="1:37" ht="25.5" customHeight="1" x14ac:dyDescent="0.25">
      <c r="A211" s="51">
        <f>'OSNOVNA PLAČA'!A205</f>
        <v>196</v>
      </c>
      <c r="B211" s="157" t="str">
        <f>IF(LEN('OSNOVNA PLAČA'!B205)&gt;0,'OSNOVNA PLAČA'!B205,"")</f>
        <v>A196</v>
      </c>
      <c r="C211" s="52">
        <f>IF(LEN(B211)&gt;0,'OSNOVNA PLAČA'!C205,"")</f>
        <v>0</v>
      </c>
      <c r="D211" s="54">
        <f>IF(LEN(B211)&gt;0,'OSNOVNA PLAČA'!D205,"")</f>
        <v>0</v>
      </c>
      <c r="E211" s="171">
        <f>IF(LEN(B211)&gt;0,SUM('OBRAČUNANA OSNOVNA PLAČA'!E205:G205),"")</f>
        <v>0</v>
      </c>
      <c r="F211" s="55"/>
      <c r="G211" s="55"/>
      <c r="H211" s="55"/>
      <c r="I211" s="55"/>
      <c r="J211" s="55"/>
      <c r="K211" s="172">
        <f t="shared" si="48"/>
        <v>0</v>
      </c>
      <c r="L211" s="120">
        <f t="shared" si="49"/>
        <v>0</v>
      </c>
      <c r="M211" s="120">
        <f t="shared" si="50"/>
        <v>0</v>
      </c>
      <c r="N211" s="120">
        <f t="shared" si="51"/>
        <v>0</v>
      </c>
      <c r="O211" s="120">
        <f t="shared" si="52"/>
        <v>0</v>
      </c>
      <c r="P211" s="173">
        <f t="shared" si="53"/>
        <v>0</v>
      </c>
      <c r="Q211" s="173">
        <f>IF(LEN(B211)&gt;0,2*'OSNOVNA PLAČA'!E205,"")</f>
        <v>0</v>
      </c>
      <c r="R211" s="174"/>
      <c r="AA211" s="155">
        <f>ROW()</f>
        <v>211</v>
      </c>
      <c r="AB211" s="91" t="e">
        <f t="shared" ca="1" si="26"/>
        <v>#N/A</v>
      </c>
      <c r="AC211" s="91" t="e">
        <f t="shared" ca="1" si="27"/>
        <v>#N/A</v>
      </c>
      <c r="AD211" s="92" t="e">
        <f t="shared" ca="1" si="54"/>
        <v>#N/A</v>
      </c>
      <c r="AE211" s="91" t="e">
        <f t="shared" ca="1" si="55"/>
        <v>#N/A</v>
      </c>
      <c r="AF211" s="92" t="e">
        <f t="shared" ca="1" si="56"/>
        <v>#N/A</v>
      </c>
      <c r="AG211" s="91" t="e">
        <f t="shared" ca="1" si="57"/>
        <v>#N/A</v>
      </c>
      <c r="AH211" s="91" t="e">
        <f t="shared" ca="1" si="58"/>
        <v>#N/A</v>
      </c>
      <c r="AI211" s="93" t="e">
        <f t="shared" ca="1" si="59"/>
        <v>#N/A</v>
      </c>
      <c r="AJ211" s="91" t="e">
        <f t="shared" ca="1" si="34"/>
        <v>#N/A</v>
      </c>
      <c r="AK211" s="91" t="e">
        <f t="shared" ca="1" si="35"/>
        <v>#N/A</v>
      </c>
    </row>
    <row r="212" spans="1:37" ht="25.5" customHeight="1" x14ac:dyDescent="0.25">
      <c r="A212" s="51">
        <f>'OSNOVNA PLAČA'!A206</f>
        <v>197</v>
      </c>
      <c r="B212" s="157" t="str">
        <f>IF(LEN('OSNOVNA PLAČA'!B206)&gt;0,'OSNOVNA PLAČA'!B206,"")</f>
        <v>A197</v>
      </c>
      <c r="C212" s="52">
        <f>IF(LEN(B212)&gt;0,'OSNOVNA PLAČA'!C206,"")</f>
        <v>0</v>
      </c>
      <c r="D212" s="54">
        <f>IF(LEN(B212)&gt;0,'OSNOVNA PLAČA'!D206,"")</f>
        <v>0</v>
      </c>
      <c r="E212" s="171">
        <f>IF(LEN(B212)&gt;0,SUM('OBRAČUNANA OSNOVNA PLAČA'!E206:G206),"")</f>
        <v>0</v>
      </c>
      <c r="F212" s="55"/>
      <c r="G212" s="55"/>
      <c r="H212" s="55"/>
      <c r="I212" s="55"/>
      <c r="J212" s="55"/>
      <c r="K212" s="172">
        <f t="shared" si="48"/>
        <v>0</v>
      </c>
      <c r="L212" s="120">
        <f t="shared" si="49"/>
        <v>0</v>
      </c>
      <c r="M212" s="120">
        <f t="shared" si="50"/>
        <v>0</v>
      </c>
      <c r="N212" s="120">
        <f t="shared" si="51"/>
        <v>0</v>
      </c>
      <c r="O212" s="120">
        <f t="shared" si="52"/>
        <v>0</v>
      </c>
      <c r="P212" s="173">
        <f t="shared" si="53"/>
        <v>0</v>
      </c>
      <c r="Q212" s="173">
        <f>IF(LEN(B212)&gt;0,2*'OSNOVNA PLAČA'!E206,"")</f>
        <v>0</v>
      </c>
      <c r="R212" s="174"/>
      <c r="AA212" s="155">
        <f>ROW()</f>
        <v>212</v>
      </c>
      <c r="AB212" s="91" t="e">
        <f t="shared" ca="1" si="26"/>
        <v>#N/A</v>
      </c>
      <c r="AC212" s="91" t="e">
        <f t="shared" ca="1" si="27"/>
        <v>#N/A</v>
      </c>
      <c r="AD212" s="92" t="e">
        <f t="shared" ca="1" si="54"/>
        <v>#N/A</v>
      </c>
      <c r="AE212" s="91" t="e">
        <f t="shared" ca="1" si="55"/>
        <v>#N/A</v>
      </c>
      <c r="AF212" s="92" t="e">
        <f t="shared" ca="1" si="56"/>
        <v>#N/A</v>
      </c>
      <c r="AG212" s="91" t="e">
        <f t="shared" ca="1" si="57"/>
        <v>#N/A</v>
      </c>
      <c r="AH212" s="91" t="e">
        <f t="shared" ca="1" si="58"/>
        <v>#N/A</v>
      </c>
      <c r="AI212" s="93" t="e">
        <f t="shared" ca="1" si="59"/>
        <v>#N/A</v>
      </c>
      <c r="AJ212" s="91" t="e">
        <f t="shared" ca="1" si="34"/>
        <v>#N/A</v>
      </c>
      <c r="AK212" s="91" t="e">
        <f t="shared" ca="1" si="35"/>
        <v>#N/A</v>
      </c>
    </row>
    <row r="213" spans="1:37" ht="25.5" customHeight="1" x14ac:dyDescent="0.25">
      <c r="A213" s="51">
        <f>'OSNOVNA PLAČA'!A207</f>
        <v>198</v>
      </c>
      <c r="B213" s="157" t="str">
        <f>IF(LEN('OSNOVNA PLAČA'!B207)&gt;0,'OSNOVNA PLAČA'!B207,"")</f>
        <v>A198</v>
      </c>
      <c r="C213" s="52">
        <f>IF(LEN(B213)&gt;0,'OSNOVNA PLAČA'!C207,"")</f>
        <v>0</v>
      </c>
      <c r="D213" s="54">
        <f>IF(LEN(B213)&gt;0,'OSNOVNA PLAČA'!D207,"")</f>
        <v>0</v>
      </c>
      <c r="E213" s="171">
        <f>IF(LEN(B213)&gt;0,SUM('OBRAČUNANA OSNOVNA PLAČA'!E207:G207),"")</f>
        <v>0</v>
      </c>
      <c r="F213" s="55"/>
      <c r="G213" s="55"/>
      <c r="H213" s="55"/>
      <c r="I213" s="55"/>
      <c r="J213" s="55"/>
      <c r="K213" s="172">
        <f t="shared" si="48"/>
        <v>0</v>
      </c>
      <c r="L213" s="120">
        <f t="shared" si="49"/>
        <v>0</v>
      </c>
      <c r="M213" s="120">
        <f t="shared" si="50"/>
        <v>0</v>
      </c>
      <c r="N213" s="120">
        <f t="shared" si="51"/>
        <v>0</v>
      </c>
      <c r="O213" s="120">
        <f t="shared" si="52"/>
        <v>0</v>
      </c>
      <c r="P213" s="173">
        <f t="shared" si="53"/>
        <v>0</v>
      </c>
      <c r="Q213" s="173">
        <f>IF(LEN(B213)&gt;0,2*'OSNOVNA PLAČA'!E207,"")</f>
        <v>0</v>
      </c>
      <c r="R213" s="174"/>
      <c r="AA213" s="155">
        <f>ROW()</f>
        <v>213</v>
      </c>
      <c r="AB213" s="91" t="e">
        <f t="shared" ca="1" si="26"/>
        <v>#N/A</v>
      </c>
      <c r="AC213" s="91" t="e">
        <f t="shared" ca="1" si="27"/>
        <v>#N/A</v>
      </c>
      <c r="AD213" s="92" t="e">
        <f t="shared" ca="1" si="54"/>
        <v>#N/A</v>
      </c>
      <c r="AE213" s="91" t="e">
        <f t="shared" ca="1" si="55"/>
        <v>#N/A</v>
      </c>
      <c r="AF213" s="92" t="e">
        <f t="shared" ca="1" si="56"/>
        <v>#N/A</v>
      </c>
      <c r="AG213" s="91" t="e">
        <f t="shared" ca="1" si="57"/>
        <v>#N/A</v>
      </c>
      <c r="AH213" s="91" t="e">
        <f t="shared" ca="1" si="58"/>
        <v>#N/A</v>
      </c>
      <c r="AI213" s="93" t="e">
        <f t="shared" ca="1" si="59"/>
        <v>#N/A</v>
      </c>
      <c r="AJ213" s="91" t="e">
        <f t="shared" ca="1" si="34"/>
        <v>#N/A</v>
      </c>
      <c r="AK213" s="91" t="e">
        <f t="shared" ca="1" si="35"/>
        <v>#N/A</v>
      </c>
    </row>
    <row r="214" spans="1:37" ht="25.5" customHeight="1" x14ac:dyDescent="0.25">
      <c r="A214" s="51">
        <f>'OSNOVNA PLAČA'!A208</f>
        <v>199</v>
      </c>
      <c r="B214" s="157" t="str">
        <f>IF(LEN('OSNOVNA PLAČA'!B208)&gt;0,'OSNOVNA PLAČA'!B208,"")</f>
        <v>A199</v>
      </c>
      <c r="C214" s="52">
        <f>IF(LEN(B214)&gt;0,'OSNOVNA PLAČA'!C208,"")</f>
        <v>0</v>
      </c>
      <c r="D214" s="54">
        <f>IF(LEN(B214)&gt;0,'OSNOVNA PLAČA'!D208,"")</f>
        <v>0</v>
      </c>
      <c r="E214" s="171">
        <f>IF(LEN(B214)&gt;0,SUM('OBRAČUNANA OSNOVNA PLAČA'!E208:G208),"")</f>
        <v>0</v>
      </c>
      <c r="F214" s="55"/>
      <c r="G214" s="55"/>
      <c r="H214" s="55"/>
      <c r="I214" s="55"/>
      <c r="J214" s="55"/>
      <c r="K214" s="172">
        <f t="shared" si="48"/>
        <v>0</v>
      </c>
      <c r="L214" s="120">
        <f t="shared" si="49"/>
        <v>0</v>
      </c>
      <c r="M214" s="120">
        <f t="shared" si="50"/>
        <v>0</v>
      </c>
      <c r="N214" s="120">
        <f t="shared" si="51"/>
        <v>0</v>
      </c>
      <c r="O214" s="120">
        <f t="shared" si="52"/>
        <v>0</v>
      </c>
      <c r="P214" s="173">
        <f t="shared" si="53"/>
        <v>0</v>
      </c>
      <c r="Q214" s="173">
        <f>IF(LEN(B214)&gt;0,2*'OSNOVNA PLAČA'!E208,"")</f>
        <v>0</v>
      </c>
      <c r="R214" s="174"/>
      <c r="AA214" s="155">
        <f>ROW()</f>
        <v>214</v>
      </c>
      <c r="AB214" s="91" t="e">
        <f t="shared" ca="1" si="26"/>
        <v>#N/A</v>
      </c>
      <c r="AC214" s="91" t="e">
        <f t="shared" ca="1" si="27"/>
        <v>#N/A</v>
      </c>
      <c r="AD214" s="92" t="e">
        <f t="shared" ca="1" si="54"/>
        <v>#N/A</v>
      </c>
      <c r="AE214" s="91" t="e">
        <f t="shared" ca="1" si="55"/>
        <v>#N/A</v>
      </c>
      <c r="AF214" s="92" t="e">
        <f t="shared" ca="1" si="56"/>
        <v>#N/A</v>
      </c>
      <c r="AG214" s="91" t="e">
        <f t="shared" ca="1" si="57"/>
        <v>#N/A</v>
      </c>
      <c r="AH214" s="91" t="e">
        <f t="shared" ca="1" si="58"/>
        <v>#N/A</v>
      </c>
      <c r="AI214" s="93" t="e">
        <f t="shared" ca="1" si="59"/>
        <v>#N/A</v>
      </c>
      <c r="AJ214" s="91" t="e">
        <f t="shared" ca="1" si="34"/>
        <v>#N/A</v>
      </c>
      <c r="AK214" s="91" t="e">
        <f t="shared" ca="1" si="35"/>
        <v>#N/A</v>
      </c>
    </row>
    <row r="215" spans="1:37" ht="25.5" customHeight="1" x14ac:dyDescent="0.25">
      <c r="A215" s="51">
        <f>'OSNOVNA PLAČA'!A209</f>
        <v>200</v>
      </c>
      <c r="B215" s="157" t="str">
        <f>IF(LEN('OSNOVNA PLAČA'!B209)&gt;0,'OSNOVNA PLAČA'!B209,"")</f>
        <v>A200</v>
      </c>
      <c r="C215" s="52">
        <f>IF(LEN(B215)&gt;0,'OSNOVNA PLAČA'!C209,"")</f>
        <v>0</v>
      </c>
      <c r="D215" s="54">
        <f>IF(LEN(B215)&gt;0,'OSNOVNA PLAČA'!D209,"")</f>
        <v>0</v>
      </c>
      <c r="E215" s="171">
        <f>IF(LEN(B215)&gt;0,SUM('OBRAČUNANA OSNOVNA PLAČA'!E209:G209),"")</f>
        <v>0</v>
      </c>
      <c r="F215" s="55"/>
      <c r="G215" s="55"/>
      <c r="H215" s="55"/>
      <c r="I215" s="55"/>
      <c r="J215" s="55"/>
      <c r="K215" s="172">
        <f t="shared" si="48"/>
        <v>0</v>
      </c>
      <c r="L215" s="120">
        <f t="shared" si="49"/>
        <v>0</v>
      </c>
      <c r="M215" s="120">
        <f t="shared" si="50"/>
        <v>0</v>
      </c>
      <c r="N215" s="120">
        <f t="shared" si="51"/>
        <v>0</v>
      </c>
      <c r="O215" s="120">
        <f t="shared" si="52"/>
        <v>0</v>
      </c>
      <c r="P215" s="173">
        <f t="shared" si="53"/>
        <v>0</v>
      </c>
      <c r="Q215" s="173">
        <f>IF(LEN(B215)&gt;0,2*'OSNOVNA PLAČA'!E209,"")</f>
        <v>0</v>
      </c>
      <c r="R215" s="174"/>
      <c r="AA215" s="155">
        <f>ROW()</f>
        <v>215</v>
      </c>
      <c r="AB215" s="91" t="e">
        <f t="shared" ca="1" si="26"/>
        <v>#N/A</v>
      </c>
      <c r="AC215" s="91" t="e">
        <f t="shared" ca="1" si="27"/>
        <v>#N/A</v>
      </c>
      <c r="AD215" s="92" t="e">
        <f t="shared" ca="1" si="54"/>
        <v>#N/A</v>
      </c>
      <c r="AE215" s="91" t="e">
        <f t="shared" ca="1" si="55"/>
        <v>#N/A</v>
      </c>
      <c r="AF215" s="92" t="e">
        <f t="shared" ca="1" si="56"/>
        <v>#N/A</v>
      </c>
      <c r="AG215" s="91" t="e">
        <f t="shared" ca="1" si="57"/>
        <v>#N/A</v>
      </c>
      <c r="AH215" s="91" t="e">
        <f t="shared" ca="1" si="58"/>
        <v>#N/A</v>
      </c>
      <c r="AI215" s="93" t="e">
        <f t="shared" ca="1" si="59"/>
        <v>#N/A</v>
      </c>
      <c r="AJ215" s="91" t="e">
        <f t="shared" ca="1" si="34"/>
        <v>#N/A</v>
      </c>
      <c r="AK215" s="91" t="e">
        <f t="shared" ca="1" si="35"/>
        <v>#N/A</v>
      </c>
    </row>
    <row r="216" spans="1:37" ht="25.5" customHeight="1" x14ac:dyDescent="0.25">
      <c r="A216" s="51">
        <f>'OSNOVNA PLAČA'!A210</f>
        <v>201</v>
      </c>
      <c r="B216" s="157" t="str">
        <f>IF(LEN('OSNOVNA PLAČA'!B210)&gt;0,'OSNOVNA PLAČA'!B210,"")</f>
        <v>A201</v>
      </c>
      <c r="C216" s="52">
        <f>IF(LEN(B216)&gt;0,'OSNOVNA PLAČA'!C210,"")</f>
        <v>0</v>
      </c>
      <c r="D216" s="54">
        <f>IF(LEN(B216)&gt;0,'OSNOVNA PLAČA'!D210,"")</f>
        <v>0</v>
      </c>
      <c r="E216" s="171">
        <f>IF(LEN(B216)&gt;0,SUM('OBRAČUNANA OSNOVNA PLAČA'!E210:G210),"")</f>
        <v>0</v>
      </c>
      <c r="F216" s="55"/>
      <c r="G216" s="55"/>
      <c r="H216" s="55"/>
      <c r="I216" s="55"/>
      <c r="J216" s="55"/>
      <c r="K216" s="172">
        <f t="shared" si="48"/>
        <v>0</v>
      </c>
      <c r="L216" s="120">
        <f t="shared" si="49"/>
        <v>0</v>
      </c>
      <c r="M216" s="120">
        <f t="shared" si="50"/>
        <v>0</v>
      </c>
      <c r="N216" s="120">
        <f t="shared" si="51"/>
        <v>0</v>
      </c>
      <c r="O216" s="120">
        <f t="shared" si="52"/>
        <v>0</v>
      </c>
      <c r="P216" s="173">
        <f t="shared" si="53"/>
        <v>0</v>
      </c>
      <c r="Q216" s="173">
        <f>IF(LEN(B216)&gt;0,2*'OSNOVNA PLAČA'!E210,"")</f>
        <v>0</v>
      </c>
      <c r="R216" s="174"/>
      <c r="AA216" s="155">
        <f>ROW()</f>
        <v>216</v>
      </c>
      <c r="AB216" s="91" t="e">
        <f t="shared" ca="1" si="26"/>
        <v>#N/A</v>
      </c>
      <c r="AC216" s="91" t="e">
        <f t="shared" ca="1" si="27"/>
        <v>#N/A</v>
      </c>
      <c r="AD216" s="92" t="e">
        <f t="shared" ca="1" si="54"/>
        <v>#N/A</v>
      </c>
      <c r="AE216" s="91" t="e">
        <f t="shared" ca="1" si="55"/>
        <v>#N/A</v>
      </c>
      <c r="AF216" s="92" t="e">
        <f t="shared" ca="1" si="56"/>
        <v>#N/A</v>
      </c>
      <c r="AG216" s="91" t="e">
        <f t="shared" ca="1" si="57"/>
        <v>#N/A</v>
      </c>
      <c r="AH216" s="91" t="e">
        <f t="shared" ca="1" si="58"/>
        <v>#N/A</v>
      </c>
      <c r="AI216" s="93" t="e">
        <f t="shared" ca="1" si="59"/>
        <v>#N/A</v>
      </c>
      <c r="AJ216" s="91" t="e">
        <f t="shared" ca="1" si="34"/>
        <v>#N/A</v>
      </c>
      <c r="AK216" s="91" t="e">
        <f t="shared" ca="1" si="35"/>
        <v>#N/A</v>
      </c>
    </row>
    <row r="217" spans="1:37" ht="25.5" customHeight="1" x14ac:dyDescent="0.25">
      <c r="A217" s="51">
        <f>'OSNOVNA PLAČA'!A211</f>
        <v>202</v>
      </c>
      <c r="B217" s="157" t="str">
        <f>IF(LEN('OSNOVNA PLAČA'!B211)&gt;0,'OSNOVNA PLAČA'!B211,"")</f>
        <v>A202</v>
      </c>
      <c r="C217" s="52">
        <f>IF(LEN(B217)&gt;0,'OSNOVNA PLAČA'!C211,"")</f>
        <v>0</v>
      </c>
      <c r="D217" s="54">
        <f>IF(LEN(B217)&gt;0,'OSNOVNA PLAČA'!D211,"")</f>
        <v>0</v>
      </c>
      <c r="E217" s="171">
        <f>IF(LEN(B217)&gt;0,SUM('OBRAČUNANA OSNOVNA PLAČA'!E211:G211),"")</f>
        <v>0</v>
      </c>
      <c r="F217" s="55"/>
      <c r="G217" s="55"/>
      <c r="H217" s="55"/>
      <c r="I217" s="55"/>
      <c r="J217" s="55"/>
      <c r="K217" s="172">
        <f t="shared" si="48"/>
        <v>0</v>
      </c>
      <c r="L217" s="120">
        <f t="shared" si="49"/>
        <v>0</v>
      </c>
      <c r="M217" s="120">
        <f t="shared" si="50"/>
        <v>0</v>
      </c>
      <c r="N217" s="120">
        <f t="shared" si="51"/>
        <v>0</v>
      </c>
      <c r="O217" s="120">
        <f t="shared" si="52"/>
        <v>0</v>
      </c>
      <c r="P217" s="173">
        <f t="shared" si="53"/>
        <v>0</v>
      </c>
      <c r="Q217" s="173">
        <f>IF(LEN(B217)&gt;0,2*'OSNOVNA PLAČA'!E211,"")</f>
        <v>0</v>
      </c>
      <c r="R217" s="174"/>
      <c r="AA217" s="155">
        <f>ROW()</f>
        <v>217</v>
      </c>
      <c r="AB217" s="91" t="e">
        <f t="shared" ca="1" si="26"/>
        <v>#N/A</v>
      </c>
      <c r="AC217" s="91" t="e">
        <f t="shared" ca="1" si="27"/>
        <v>#N/A</v>
      </c>
      <c r="AD217" s="92" t="e">
        <f t="shared" ca="1" si="54"/>
        <v>#N/A</v>
      </c>
      <c r="AE217" s="91" t="e">
        <f t="shared" ca="1" si="55"/>
        <v>#N/A</v>
      </c>
      <c r="AF217" s="92" t="e">
        <f t="shared" ca="1" si="56"/>
        <v>#N/A</v>
      </c>
      <c r="AG217" s="91" t="e">
        <f t="shared" ca="1" si="57"/>
        <v>#N/A</v>
      </c>
      <c r="AH217" s="91" t="e">
        <f t="shared" ca="1" si="58"/>
        <v>#N/A</v>
      </c>
      <c r="AI217" s="93" t="e">
        <f t="shared" ca="1" si="59"/>
        <v>#N/A</v>
      </c>
      <c r="AJ217" s="91" t="e">
        <f t="shared" ca="1" si="34"/>
        <v>#N/A</v>
      </c>
      <c r="AK217" s="91" t="e">
        <f t="shared" ca="1" si="35"/>
        <v>#N/A</v>
      </c>
    </row>
    <row r="218" spans="1:37" ht="25.5" customHeight="1" x14ac:dyDescent="0.25">
      <c r="A218" s="51">
        <f>'OSNOVNA PLAČA'!A212</f>
        <v>203</v>
      </c>
      <c r="B218" s="157" t="str">
        <f>IF(LEN('OSNOVNA PLAČA'!B212)&gt;0,'OSNOVNA PLAČA'!B212,"")</f>
        <v>A203</v>
      </c>
      <c r="C218" s="52">
        <f>IF(LEN(B218)&gt;0,'OSNOVNA PLAČA'!C212,"")</f>
        <v>0</v>
      </c>
      <c r="D218" s="54">
        <f>IF(LEN(B218)&gt;0,'OSNOVNA PLAČA'!D212,"")</f>
        <v>0</v>
      </c>
      <c r="E218" s="171">
        <f>IF(LEN(B218)&gt;0,SUM('OBRAČUNANA OSNOVNA PLAČA'!E212:G212),"")</f>
        <v>0</v>
      </c>
      <c r="F218" s="55"/>
      <c r="G218" s="55"/>
      <c r="H218" s="55"/>
      <c r="I218" s="55"/>
      <c r="J218" s="55"/>
      <c r="K218" s="172">
        <f t="shared" si="48"/>
        <v>0</v>
      </c>
      <c r="L218" s="120">
        <f t="shared" si="49"/>
        <v>0</v>
      </c>
      <c r="M218" s="120">
        <f t="shared" si="50"/>
        <v>0</v>
      </c>
      <c r="N218" s="120">
        <f t="shared" si="51"/>
        <v>0</v>
      </c>
      <c r="O218" s="120">
        <f t="shared" si="52"/>
        <v>0</v>
      </c>
      <c r="P218" s="173">
        <f t="shared" si="53"/>
        <v>0</v>
      </c>
      <c r="Q218" s="173">
        <f>IF(LEN(B218)&gt;0,2*'OSNOVNA PLAČA'!E212,"")</f>
        <v>0</v>
      </c>
      <c r="R218" s="174"/>
      <c r="AA218" s="155">
        <f>ROW()</f>
        <v>218</v>
      </c>
      <c r="AB218" s="91" t="e">
        <f t="shared" ca="1" si="26"/>
        <v>#N/A</v>
      </c>
      <c r="AC218" s="91" t="e">
        <f t="shared" ca="1" si="27"/>
        <v>#N/A</v>
      </c>
      <c r="AD218" s="92" t="e">
        <f t="shared" ca="1" si="54"/>
        <v>#N/A</v>
      </c>
      <c r="AE218" s="91" t="e">
        <f t="shared" ca="1" si="55"/>
        <v>#N/A</v>
      </c>
      <c r="AF218" s="92" t="e">
        <f t="shared" ca="1" si="56"/>
        <v>#N/A</v>
      </c>
      <c r="AG218" s="91" t="e">
        <f t="shared" ca="1" si="57"/>
        <v>#N/A</v>
      </c>
      <c r="AH218" s="91" t="e">
        <f t="shared" ca="1" si="58"/>
        <v>#N/A</v>
      </c>
      <c r="AI218" s="93" t="e">
        <f t="shared" ca="1" si="59"/>
        <v>#N/A</v>
      </c>
      <c r="AJ218" s="91" t="e">
        <f t="shared" ca="1" si="34"/>
        <v>#N/A</v>
      </c>
      <c r="AK218" s="91" t="e">
        <f t="shared" ca="1" si="35"/>
        <v>#N/A</v>
      </c>
    </row>
    <row r="219" spans="1:37" ht="25.5" customHeight="1" x14ac:dyDescent="0.25">
      <c r="A219" s="51">
        <f>'OSNOVNA PLAČA'!A213</f>
        <v>204</v>
      </c>
      <c r="B219" s="157" t="str">
        <f>IF(LEN('OSNOVNA PLAČA'!B213)&gt;0,'OSNOVNA PLAČA'!B213,"")</f>
        <v>A204</v>
      </c>
      <c r="C219" s="52">
        <f>IF(LEN(B219)&gt;0,'OSNOVNA PLAČA'!C213,"")</f>
        <v>0</v>
      </c>
      <c r="D219" s="54">
        <f>IF(LEN(B219)&gt;0,'OSNOVNA PLAČA'!D213,"")</f>
        <v>0</v>
      </c>
      <c r="E219" s="171">
        <f>IF(LEN(B219)&gt;0,SUM('OBRAČUNANA OSNOVNA PLAČA'!E213:G213),"")</f>
        <v>0</v>
      </c>
      <c r="F219" s="55"/>
      <c r="G219" s="55"/>
      <c r="H219" s="55"/>
      <c r="I219" s="55"/>
      <c r="J219" s="55"/>
      <c r="K219" s="172">
        <f t="shared" si="48"/>
        <v>0</v>
      </c>
      <c r="L219" s="120">
        <f t="shared" si="49"/>
        <v>0</v>
      </c>
      <c r="M219" s="120">
        <f t="shared" si="50"/>
        <v>0</v>
      </c>
      <c r="N219" s="120">
        <f t="shared" si="51"/>
        <v>0</v>
      </c>
      <c r="O219" s="120">
        <f t="shared" si="52"/>
        <v>0</v>
      </c>
      <c r="P219" s="173">
        <f t="shared" si="53"/>
        <v>0</v>
      </c>
      <c r="Q219" s="173">
        <f>IF(LEN(B219)&gt;0,2*'OSNOVNA PLAČA'!E213,"")</f>
        <v>0</v>
      </c>
      <c r="R219" s="174"/>
      <c r="AA219" s="155">
        <f>ROW()</f>
        <v>219</v>
      </c>
      <c r="AB219" s="91" t="e">
        <f t="shared" ca="1" si="26"/>
        <v>#N/A</v>
      </c>
      <c r="AC219" s="91" t="e">
        <f t="shared" ca="1" si="27"/>
        <v>#N/A</v>
      </c>
      <c r="AD219" s="92" t="e">
        <f t="shared" ca="1" si="54"/>
        <v>#N/A</v>
      </c>
      <c r="AE219" s="91" t="e">
        <f t="shared" ca="1" si="55"/>
        <v>#N/A</v>
      </c>
      <c r="AF219" s="92" t="e">
        <f t="shared" ca="1" si="56"/>
        <v>#N/A</v>
      </c>
      <c r="AG219" s="91" t="e">
        <f t="shared" ca="1" si="57"/>
        <v>#N/A</v>
      </c>
      <c r="AH219" s="91" t="e">
        <f t="shared" ca="1" si="58"/>
        <v>#N/A</v>
      </c>
      <c r="AI219" s="93" t="e">
        <f t="shared" ca="1" si="59"/>
        <v>#N/A</v>
      </c>
      <c r="AJ219" s="91" t="e">
        <f t="shared" ca="1" si="34"/>
        <v>#N/A</v>
      </c>
      <c r="AK219" s="91" t="e">
        <f t="shared" ca="1" si="35"/>
        <v>#N/A</v>
      </c>
    </row>
    <row r="220" spans="1:37" ht="25.5" customHeight="1" x14ac:dyDescent="0.25">
      <c r="A220" s="51">
        <f>'OSNOVNA PLAČA'!A214</f>
        <v>205</v>
      </c>
      <c r="B220" s="157" t="str">
        <f>IF(LEN('OSNOVNA PLAČA'!B214)&gt;0,'OSNOVNA PLAČA'!B214,"")</f>
        <v>A205</v>
      </c>
      <c r="C220" s="52">
        <f>IF(LEN(B220)&gt;0,'OSNOVNA PLAČA'!C214,"")</f>
        <v>0</v>
      </c>
      <c r="D220" s="54">
        <f>IF(LEN(B220)&gt;0,'OSNOVNA PLAČA'!D214,"")</f>
        <v>0</v>
      </c>
      <c r="E220" s="171">
        <f>IF(LEN(B220)&gt;0,SUM('OBRAČUNANA OSNOVNA PLAČA'!E214:G214),"")</f>
        <v>0</v>
      </c>
      <c r="F220" s="55"/>
      <c r="G220" s="55"/>
      <c r="H220" s="55"/>
      <c r="I220" s="55"/>
      <c r="J220" s="55"/>
      <c r="K220" s="172">
        <f t="shared" si="48"/>
        <v>0</v>
      </c>
      <c r="L220" s="120">
        <f t="shared" si="49"/>
        <v>0</v>
      </c>
      <c r="M220" s="120">
        <f t="shared" si="50"/>
        <v>0</v>
      </c>
      <c r="N220" s="120">
        <f t="shared" si="51"/>
        <v>0</v>
      </c>
      <c r="O220" s="120">
        <f t="shared" si="52"/>
        <v>0</v>
      </c>
      <c r="P220" s="173">
        <f t="shared" si="53"/>
        <v>0</v>
      </c>
      <c r="Q220" s="173">
        <f>IF(LEN(B220)&gt;0,2*'OSNOVNA PLAČA'!E214,"")</f>
        <v>0</v>
      </c>
      <c r="R220" s="174"/>
      <c r="AA220" s="155">
        <f>ROW()</f>
        <v>220</v>
      </c>
      <c r="AB220" s="91" t="e">
        <f t="shared" ca="1" si="26"/>
        <v>#N/A</v>
      </c>
      <c r="AC220" s="91" t="e">
        <f t="shared" ca="1" si="27"/>
        <v>#N/A</v>
      </c>
      <c r="AD220" s="92" t="e">
        <f t="shared" ca="1" si="54"/>
        <v>#N/A</v>
      </c>
      <c r="AE220" s="91" t="e">
        <f t="shared" ca="1" si="55"/>
        <v>#N/A</v>
      </c>
      <c r="AF220" s="92" t="e">
        <f t="shared" ca="1" si="56"/>
        <v>#N/A</v>
      </c>
      <c r="AG220" s="91" t="e">
        <f t="shared" ca="1" si="57"/>
        <v>#N/A</v>
      </c>
      <c r="AH220" s="91" t="e">
        <f t="shared" ca="1" si="58"/>
        <v>#N/A</v>
      </c>
      <c r="AI220" s="93" t="e">
        <f t="shared" ca="1" si="59"/>
        <v>#N/A</v>
      </c>
      <c r="AJ220" s="91" t="e">
        <f t="shared" ca="1" si="34"/>
        <v>#N/A</v>
      </c>
      <c r="AK220" s="91" t="e">
        <f t="shared" ca="1" si="35"/>
        <v>#N/A</v>
      </c>
    </row>
    <row r="221" spans="1:37" ht="25.5" customHeight="1" x14ac:dyDescent="0.25">
      <c r="A221" s="51">
        <f>'OSNOVNA PLAČA'!A215</f>
        <v>206</v>
      </c>
      <c r="B221" s="157" t="str">
        <f>IF(LEN('OSNOVNA PLAČA'!B215)&gt;0,'OSNOVNA PLAČA'!B215,"")</f>
        <v>A206</v>
      </c>
      <c r="C221" s="52">
        <f>IF(LEN(B221)&gt;0,'OSNOVNA PLAČA'!C215,"")</f>
        <v>0</v>
      </c>
      <c r="D221" s="54">
        <f>IF(LEN(B221)&gt;0,'OSNOVNA PLAČA'!D215,"")</f>
        <v>0</v>
      </c>
      <c r="E221" s="171">
        <f>IF(LEN(B221)&gt;0,SUM('OBRAČUNANA OSNOVNA PLAČA'!E215:G215),"")</f>
        <v>0</v>
      </c>
      <c r="F221" s="55"/>
      <c r="G221" s="55"/>
      <c r="H221" s="55"/>
      <c r="I221" s="55"/>
      <c r="J221" s="55"/>
      <c r="K221" s="172">
        <f t="shared" si="48"/>
        <v>0</v>
      </c>
      <c r="L221" s="120">
        <f t="shared" si="49"/>
        <v>0</v>
      </c>
      <c r="M221" s="120">
        <f t="shared" si="50"/>
        <v>0</v>
      </c>
      <c r="N221" s="120">
        <f t="shared" si="51"/>
        <v>0</v>
      </c>
      <c r="O221" s="120">
        <f t="shared" si="52"/>
        <v>0</v>
      </c>
      <c r="P221" s="173">
        <f t="shared" si="53"/>
        <v>0</v>
      </c>
      <c r="Q221" s="173">
        <f>IF(LEN(B221)&gt;0,2*'OSNOVNA PLAČA'!E215,"")</f>
        <v>0</v>
      </c>
      <c r="R221" s="174"/>
      <c r="AA221" s="155">
        <f>ROW()</f>
        <v>221</v>
      </c>
      <c r="AB221" s="91" t="e">
        <f t="shared" ca="1" si="26"/>
        <v>#N/A</v>
      </c>
      <c r="AC221" s="91" t="e">
        <f t="shared" ca="1" si="27"/>
        <v>#N/A</v>
      </c>
      <c r="AD221" s="92" t="e">
        <f t="shared" ca="1" si="54"/>
        <v>#N/A</v>
      </c>
      <c r="AE221" s="91" t="e">
        <f t="shared" ca="1" si="55"/>
        <v>#N/A</v>
      </c>
      <c r="AF221" s="92" t="e">
        <f t="shared" ca="1" si="56"/>
        <v>#N/A</v>
      </c>
      <c r="AG221" s="91" t="e">
        <f t="shared" ca="1" si="57"/>
        <v>#N/A</v>
      </c>
      <c r="AH221" s="91" t="e">
        <f t="shared" ca="1" si="58"/>
        <v>#N/A</v>
      </c>
      <c r="AI221" s="93" t="e">
        <f t="shared" ca="1" si="59"/>
        <v>#N/A</v>
      </c>
      <c r="AJ221" s="91" t="e">
        <f t="shared" ca="1" si="34"/>
        <v>#N/A</v>
      </c>
      <c r="AK221" s="91" t="e">
        <f t="shared" ca="1" si="35"/>
        <v>#N/A</v>
      </c>
    </row>
    <row r="222" spans="1:37" ht="25.5" customHeight="1" x14ac:dyDescent="0.25">
      <c r="A222" s="51">
        <f>'OSNOVNA PLAČA'!A216</f>
        <v>207</v>
      </c>
      <c r="B222" s="157" t="str">
        <f>IF(LEN('OSNOVNA PLAČA'!B216)&gt;0,'OSNOVNA PLAČA'!B216,"")</f>
        <v>A207</v>
      </c>
      <c r="C222" s="52">
        <f>IF(LEN(B222)&gt;0,'OSNOVNA PLAČA'!C216,"")</f>
        <v>0</v>
      </c>
      <c r="D222" s="54">
        <f>IF(LEN(B222)&gt;0,'OSNOVNA PLAČA'!D216,"")</f>
        <v>0</v>
      </c>
      <c r="E222" s="171">
        <f>IF(LEN(B222)&gt;0,SUM('OBRAČUNANA OSNOVNA PLAČA'!E216:G216),"")</f>
        <v>0</v>
      </c>
      <c r="F222" s="55"/>
      <c r="G222" s="55"/>
      <c r="H222" s="55"/>
      <c r="I222" s="55"/>
      <c r="J222" s="55"/>
      <c r="K222" s="172">
        <f t="shared" si="48"/>
        <v>0</v>
      </c>
      <c r="L222" s="120">
        <f t="shared" si="49"/>
        <v>0</v>
      </c>
      <c r="M222" s="120">
        <f t="shared" si="50"/>
        <v>0</v>
      </c>
      <c r="N222" s="120">
        <f t="shared" si="51"/>
        <v>0</v>
      </c>
      <c r="O222" s="120">
        <f t="shared" si="52"/>
        <v>0</v>
      </c>
      <c r="P222" s="173">
        <f t="shared" si="53"/>
        <v>0</v>
      </c>
      <c r="Q222" s="173">
        <f>IF(LEN(B222)&gt;0,2*'OSNOVNA PLAČA'!E216,"")</f>
        <v>0</v>
      </c>
      <c r="R222" s="174"/>
      <c r="AA222" s="155">
        <f>ROW()</f>
        <v>222</v>
      </c>
      <c r="AB222" s="91" t="e">
        <f t="shared" ca="1" si="26"/>
        <v>#N/A</v>
      </c>
      <c r="AC222" s="91" t="e">
        <f t="shared" ca="1" si="27"/>
        <v>#N/A</v>
      </c>
      <c r="AD222" s="92" t="e">
        <f t="shared" ca="1" si="54"/>
        <v>#N/A</v>
      </c>
      <c r="AE222" s="91" t="e">
        <f t="shared" ca="1" si="55"/>
        <v>#N/A</v>
      </c>
      <c r="AF222" s="92" t="e">
        <f t="shared" ca="1" si="56"/>
        <v>#N/A</v>
      </c>
      <c r="AG222" s="91" t="e">
        <f t="shared" ca="1" si="57"/>
        <v>#N/A</v>
      </c>
      <c r="AH222" s="91" t="e">
        <f t="shared" ca="1" si="58"/>
        <v>#N/A</v>
      </c>
      <c r="AI222" s="93" t="e">
        <f t="shared" ca="1" si="59"/>
        <v>#N/A</v>
      </c>
      <c r="AJ222" s="91" t="e">
        <f t="shared" ca="1" si="34"/>
        <v>#N/A</v>
      </c>
      <c r="AK222" s="91" t="e">
        <f t="shared" ca="1" si="35"/>
        <v>#N/A</v>
      </c>
    </row>
    <row r="223" spans="1:37" ht="25.5" customHeight="1" x14ac:dyDescent="0.25">
      <c r="A223" s="51">
        <f>'OSNOVNA PLAČA'!A217</f>
        <v>208</v>
      </c>
      <c r="B223" s="157" t="str">
        <f>IF(LEN('OSNOVNA PLAČA'!B217)&gt;0,'OSNOVNA PLAČA'!B217,"")</f>
        <v>A208</v>
      </c>
      <c r="C223" s="52">
        <f>IF(LEN(B223)&gt;0,'OSNOVNA PLAČA'!C217,"")</f>
        <v>0</v>
      </c>
      <c r="D223" s="54">
        <f>IF(LEN(B223)&gt;0,'OSNOVNA PLAČA'!D217,"")</f>
        <v>0</v>
      </c>
      <c r="E223" s="171">
        <f>IF(LEN(B223)&gt;0,SUM('OBRAČUNANA OSNOVNA PLAČA'!E217:G217),"")</f>
        <v>0</v>
      </c>
      <c r="F223" s="55"/>
      <c r="G223" s="55"/>
      <c r="H223" s="55"/>
      <c r="I223" s="55"/>
      <c r="J223" s="55"/>
      <c r="K223" s="172">
        <f t="shared" si="48"/>
        <v>0</v>
      </c>
      <c r="L223" s="120">
        <f t="shared" si="49"/>
        <v>0</v>
      </c>
      <c r="M223" s="120">
        <f t="shared" si="50"/>
        <v>0</v>
      </c>
      <c r="N223" s="120">
        <f t="shared" si="51"/>
        <v>0</v>
      </c>
      <c r="O223" s="120">
        <f t="shared" si="52"/>
        <v>0</v>
      </c>
      <c r="P223" s="173">
        <f t="shared" si="53"/>
        <v>0</v>
      </c>
      <c r="Q223" s="173">
        <f>IF(LEN(B223)&gt;0,2*'OSNOVNA PLAČA'!E217,"")</f>
        <v>0</v>
      </c>
      <c r="R223" s="174"/>
      <c r="AA223" s="155">
        <f>ROW()</f>
        <v>223</v>
      </c>
      <c r="AB223" s="91" t="e">
        <f t="shared" ca="1" si="26"/>
        <v>#N/A</v>
      </c>
      <c r="AC223" s="91" t="e">
        <f t="shared" ca="1" si="27"/>
        <v>#N/A</v>
      </c>
      <c r="AD223" s="92" t="e">
        <f t="shared" ca="1" si="54"/>
        <v>#N/A</v>
      </c>
      <c r="AE223" s="91" t="e">
        <f t="shared" ca="1" si="55"/>
        <v>#N/A</v>
      </c>
      <c r="AF223" s="92" t="e">
        <f t="shared" ca="1" si="56"/>
        <v>#N/A</v>
      </c>
      <c r="AG223" s="91" t="e">
        <f t="shared" ca="1" si="57"/>
        <v>#N/A</v>
      </c>
      <c r="AH223" s="91" t="e">
        <f t="shared" ca="1" si="58"/>
        <v>#N/A</v>
      </c>
      <c r="AI223" s="93" t="e">
        <f t="shared" ca="1" si="59"/>
        <v>#N/A</v>
      </c>
      <c r="AJ223" s="91" t="e">
        <f t="shared" ca="1" si="34"/>
        <v>#N/A</v>
      </c>
      <c r="AK223" s="91" t="e">
        <f t="shared" ca="1" si="35"/>
        <v>#N/A</v>
      </c>
    </row>
    <row r="224" spans="1:37" ht="25.5" customHeight="1" x14ac:dyDescent="0.25">
      <c r="A224" s="51">
        <f>'OSNOVNA PLAČA'!A218</f>
        <v>209</v>
      </c>
      <c r="B224" s="157" t="str">
        <f>IF(LEN('OSNOVNA PLAČA'!B218)&gt;0,'OSNOVNA PLAČA'!B218,"")</f>
        <v>A209</v>
      </c>
      <c r="C224" s="52">
        <f>IF(LEN(B224)&gt;0,'OSNOVNA PLAČA'!C218,"")</f>
        <v>0</v>
      </c>
      <c r="D224" s="54">
        <f>IF(LEN(B224)&gt;0,'OSNOVNA PLAČA'!D218,"")</f>
        <v>0</v>
      </c>
      <c r="E224" s="171">
        <f>IF(LEN(B224)&gt;0,SUM('OBRAČUNANA OSNOVNA PLAČA'!E218:G218),"")</f>
        <v>0</v>
      </c>
      <c r="F224" s="55"/>
      <c r="G224" s="55"/>
      <c r="H224" s="55"/>
      <c r="I224" s="55"/>
      <c r="J224" s="55"/>
      <c r="K224" s="172">
        <f t="shared" si="48"/>
        <v>0</v>
      </c>
      <c r="L224" s="120">
        <f t="shared" si="49"/>
        <v>0</v>
      </c>
      <c r="M224" s="120">
        <f t="shared" si="50"/>
        <v>0</v>
      </c>
      <c r="N224" s="120">
        <f t="shared" si="51"/>
        <v>0</v>
      </c>
      <c r="O224" s="120">
        <f t="shared" si="52"/>
        <v>0</v>
      </c>
      <c r="P224" s="173">
        <f t="shared" si="53"/>
        <v>0</v>
      </c>
      <c r="Q224" s="173">
        <f>IF(LEN(B224)&gt;0,2*'OSNOVNA PLAČA'!E218,"")</f>
        <v>0</v>
      </c>
      <c r="R224" s="174"/>
      <c r="AA224" s="155">
        <f>ROW()</f>
        <v>224</v>
      </c>
      <c r="AB224" s="91" t="e">
        <f t="shared" ca="1" si="26"/>
        <v>#N/A</v>
      </c>
      <c r="AC224" s="91" t="e">
        <f t="shared" ca="1" si="27"/>
        <v>#N/A</v>
      </c>
      <c r="AD224" s="92" t="e">
        <f t="shared" ca="1" si="54"/>
        <v>#N/A</v>
      </c>
      <c r="AE224" s="91" t="e">
        <f t="shared" ca="1" si="55"/>
        <v>#N/A</v>
      </c>
      <c r="AF224" s="92" t="e">
        <f t="shared" ca="1" si="56"/>
        <v>#N/A</v>
      </c>
      <c r="AG224" s="91" t="e">
        <f t="shared" ca="1" si="57"/>
        <v>#N/A</v>
      </c>
      <c r="AH224" s="91" t="e">
        <f t="shared" ca="1" si="58"/>
        <v>#N/A</v>
      </c>
      <c r="AI224" s="93" t="e">
        <f t="shared" ca="1" si="59"/>
        <v>#N/A</v>
      </c>
      <c r="AJ224" s="91" t="e">
        <f t="shared" ca="1" si="34"/>
        <v>#N/A</v>
      </c>
      <c r="AK224" s="91" t="e">
        <f t="shared" ca="1" si="35"/>
        <v>#N/A</v>
      </c>
    </row>
    <row r="225" spans="1:37" ht="25.5" customHeight="1" x14ac:dyDescent="0.25">
      <c r="A225" s="51">
        <f>'OSNOVNA PLAČA'!A219</f>
        <v>210</v>
      </c>
      <c r="B225" s="157" t="str">
        <f>IF(LEN('OSNOVNA PLAČA'!B219)&gt;0,'OSNOVNA PLAČA'!B219,"")</f>
        <v>A210</v>
      </c>
      <c r="C225" s="52">
        <f>IF(LEN(B225)&gt;0,'OSNOVNA PLAČA'!C219,"")</f>
        <v>0</v>
      </c>
      <c r="D225" s="54">
        <f>IF(LEN(B225)&gt;0,'OSNOVNA PLAČA'!D219,"")</f>
        <v>0</v>
      </c>
      <c r="E225" s="171">
        <f>IF(LEN(B225)&gt;0,SUM('OBRAČUNANA OSNOVNA PLAČA'!E219:G219),"")</f>
        <v>0</v>
      </c>
      <c r="F225" s="55"/>
      <c r="G225" s="55"/>
      <c r="H225" s="55"/>
      <c r="I225" s="55"/>
      <c r="J225" s="55"/>
      <c r="K225" s="172">
        <f t="shared" si="48"/>
        <v>0</v>
      </c>
      <c r="L225" s="120">
        <f t="shared" si="49"/>
        <v>0</v>
      </c>
      <c r="M225" s="120">
        <f t="shared" si="50"/>
        <v>0</v>
      </c>
      <c r="N225" s="120">
        <f t="shared" si="51"/>
        <v>0</v>
      </c>
      <c r="O225" s="120">
        <f t="shared" si="52"/>
        <v>0</v>
      </c>
      <c r="P225" s="173">
        <f t="shared" si="53"/>
        <v>0</v>
      </c>
      <c r="Q225" s="173">
        <f>IF(LEN(B225)&gt;0,2*'OSNOVNA PLAČA'!E219,"")</f>
        <v>0</v>
      </c>
      <c r="R225" s="174"/>
      <c r="AA225" s="155">
        <f>ROW()</f>
        <v>225</v>
      </c>
      <c r="AB225" s="91" t="e">
        <f t="shared" ca="1" si="26"/>
        <v>#N/A</v>
      </c>
      <c r="AC225" s="91" t="e">
        <f t="shared" ca="1" si="27"/>
        <v>#N/A</v>
      </c>
      <c r="AD225" s="92" t="e">
        <f t="shared" ca="1" si="54"/>
        <v>#N/A</v>
      </c>
      <c r="AE225" s="91" t="e">
        <f t="shared" ca="1" si="55"/>
        <v>#N/A</v>
      </c>
      <c r="AF225" s="92" t="e">
        <f t="shared" ca="1" si="56"/>
        <v>#N/A</v>
      </c>
      <c r="AG225" s="91" t="e">
        <f t="shared" ca="1" si="57"/>
        <v>#N/A</v>
      </c>
      <c r="AH225" s="91" t="e">
        <f t="shared" ca="1" si="58"/>
        <v>#N/A</v>
      </c>
      <c r="AI225" s="93" t="e">
        <f t="shared" ca="1" si="59"/>
        <v>#N/A</v>
      </c>
      <c r="AJ225" s="91" t="e">
        <f t="shared" ca="1" si="34"/>
        <v>#N/A</v>
      </c>
      <c r="AK225" s="91" t="e">
        <f t="shared" ca="1" si="35"/>
        <v>#N/A</v>
      </c>
    </row>
    <row r="226" spans="1:37" ht="25.5" customHeight="1" x14ac:dyDescent="0.25">
      <c r="A226" s="51">
        <f>'OSNOVNA PLAČA'!A220</f>
        <v>211</v>
      </c>
      <c r="B226" s="157" t="str">
        <f>IF(LEN('OSNOVNA PLAČA'!B220)&gt;0,'OSNOVNA PLAČA'!B220,"")</f>
        <v>A211</v>
      </c>
      <c r="C226" s="52">
        <f>IF(LEN(B226)&gt;0,'OSNOVNA PLAČA'!C220,"")</f>
        <v>0</v>
      </c>
      <c r="D226" s="54">
        <f>IF(LEN(B226)&gt;0,'OSNOVNA PLAČA'!D220,"")</f>
        <v>0</v>
      </c>
      <c r="E226" s="171">
        <f>IF(LEN(B226)&gt;0,SUM('OBRAČUNANA OSNOVNA PLAČA'!E220:G220),"")</f>
        <v>0</v>
      </c>
      <c r="F226" s="55"/>
      <c r="G226" s="55"/>
      <c r="H226" s="55"/>
      <c r="I226" s="55"/>
      <c r="J226" s="55"/>
      <c r="K226" s="172">
        <f t="shared" si="48"/>
        <v>0</v>
      </c>
      <c r="L226" s="120">
        <f t="shared" si="49"/>
        <v>0</v>
      </c>
      <c r="M226" s="120">
        <f t="shared" si="50"/>
        <v>0</v>
      </c>
      <c r="N226" s="120">
        <f t="shared" si="51"/>
        <v>0</v>
      </c>
      <c r="O226" s="120">
        <f t="shared" si="52"/>
        <v>0</v>
      </c>
      <c r="P226" s="173">
        <f t="shared" si="53"/>
        <v>0</v>
      </c>
      <c r="Q226" s="173">
        <f>IF(LEN(B226)&gt;0,2*'OSNOVNA PLAČA'!E220,"")</f>
        <v>0</v>
      </c>
      <c r="R226" s="174"/>
      <c r="AA226" s="155">
        <f>ROW()</f>
        <v>226</v>
      </c>
      <c r="AB226" s="91" t="e">
        <f t="shared" ca="1" si="26"/>
        <v>#N/A</v>
      </c>
      <c r="AC226" s="91" t="e">
        <f t="shared" ca="1" si="27"/>
        <v>#N/A</v>
      </c>
      <c r="AD226" s="92" t="e">
        <f t="shared" ca="1" si="54"/>
        <v>#N/A</v>
      </c>
      <c r="AE226" s="91" t="e">
        <f t="shared" ca="1" si="55"/>
        <v>#N/A</v>
      </c>
      <c r="AF226" s="92" t="e">
        <f t="shared" ca="1" si="56"/>
        <v>#N/A</v>
      </c>
      <c r="AG226" s="91" t="e">
        <f t="shared" ca="1" si="57"/>
        <v>#N/A</v>
      </c>
      <c r="AH226" s="91" t="e">
        <f t="shared" ca="1" si="58"/>
        <v>#N/A</v>
      </c>
      <c r="AI226" s="93" t="e">
        <f t="shared" ca="1" si="59"/>
        <v>#N/A</v>
      </c>
      <c r="AJ226" s="91" t="e">
        <f t="shared" ca="1" si="34"/>
        <v>#N/A</v>
      </c>
      <c r="AK226" s="91" t="e">
        <f t="shared" ca="1" si="35"/>
        <v>#N/A</v>
      </c>
    </row>
    <row r="227" spans="1:37" ht="25.5" customHeight="1" x14ac:dyDescent="0.25">
      <c r="A227" s="51">
        <f>'OSNOVNA PLAČA'!A221</f>
        <v>212</v>
      </c>
      <c r="B227" s="157" t="str">
        <f>IF(LEN('OSNOVNA PLAČA'!B221)&gt;0,'OSNOVNA PLAČA'!B221,"")</f>
        <v>A212</v>
      </c>
      <c r="C227" s="52">
        <f>IF(LEN(B227)&gt;0,'OSNOVNA PLAČA'!C221,"")</f>
        <v>0</v>
      </c>
      <c r="D227" s="54">
        <f>IF(LEN(B227)&gt;0,'OSNOVNA PLAČA'!D221,"")</f>
        <v>0</v>
      </c>
      <c r="E227" s="171">
        <f>IF(LEN(B227)&gt;0,SUM('OBRAČUNANA OSNOVNA PLAČA'!E221:G221),"")</f>
        <v>0</v>
      </c>
      <c r="F227" s="55"/>
      <c r="G227" s="55"/>
      <c r="H227" s="55"/>
      <c r="I227" s="55"/>
      <c r="J227" s="55"/>
      <c r="K227" s="172">
        <f t="shared" si="48"/>
        <v>0</v>
      </c>
      <c r="L227" s="120">
        <f t="shared" si="49"/>
        <v>0</v>
      </c>
      <c r="M227" s="120">
        <f t="shared" si="50"/>
        <v>0</v>
      </c>
      <c r="N227" s="120">
        <f t="shared" si="51"/>
        <v>0</v>
      </c>
      <c r="O227" s="120">
        <f t="shared" si="52"/>
        <v>0</v>
      </c>
      <c r="P227" s="173">
        <f t="shared" si="53"/>
        <v>0</v>
      </c>
      <c r="Q227" s="173">
        <f>IF(LEN(B227)&gt;0,2*'OSNOVNA PLAČA'!E221,"")</f>
        <v>0</v>
      </c>
      <c r="R227" s="174"/>
      <c r="AA227" s="155">
        <f>ROW()</f>
        <v>227</v>
      </c>
      <c r="AB227" s="91" t="e">
        <f t="shared" ca="1" si="26"/>
        <v>#N/A</v>
      </c>
      <c r="AC227" s="91" t="e">
        <f t="shared" ca="1" si="27"/>
        <v>#N/A</v>
      </c>
      <c r="AD227" s="92" t="e">
        <f t="shared" ca="1" si="54"/>
        <v>#N/A</v>
      </c>
      <c r="AE227" s="91" t="e">
        <f t="shared" ca="1" si="55"/>
        <v>#N/A</v>
      </c>
      <c r="AF227" s="92" t="e">
        <f t="shared" ca="1" si="56"/>
        <v>#N/A</v>
      </c>
      <c r="AG227" s="91" t="e">
        <f t="shared" ca="1" si="57"/>
        <v>#N/A</v>
      </c>
      <c r="AH227" s="91" t="e">
        <f t="shared" ca="1" si="58"/>
        <v>#N/A</v>
      </c>
      <c r="AI227" s="93" t="e">
        <f t="shared" ca="1" si="59"/>
        <v>#N/A</v>
      </c>
      <c r="AJ227" s="91" t="e">
        <f t="shared" ca="1" si="34"/>
        <v>#N/A</v>
      </c>
      <c r="AK227" s="91" t="e">
        <f t="shared" ca="1" si="35"/>
        <v>#N/A</v>
      </c>
    </row>
    <row r="228" spans="1:37" ht="25.5" customHeight="1" x14ac:dyDescent="0.25">
      <c r="A228" s="51">
        <f>'OSNOVNA PLAČA'!A222</f>
        <v>213</v>
      </c>
      <c r="B228" s="157" t="str">
        <f>IF(LEN('OSNOVNA PLAČA'!B222)&gt;0,'OSNOVNA PLAČA'!B222,"")</f>
        <v>A213</v>
      </c>
      <c r="C228" s="52">
        <f>IF(LEN(B228)&gt;0,'OSNOVNA PLAČA'!C222,"")</f>
        <v>0</v>
      </c>
      <c r="D228" s="54">
        <f>IF(LEN(B228)&gt;0,'OSNOVNA PLAČA'!D222,"")</f>
        <v>0</v>
      </c>
      <c r="E228" s="171">
        <f>IF(LEN(B228)&gt;0,SUM('OBRAČUNANA OSNOVNA PLAČA'!E222:G222),"")</f>
        <v>0</v>
      </c>
      <c r="F228" s="55"/>
      <c r="G228" s="55"/>
      <c r="H228" s="55"/>
      <c r="I228" s="55"/>
      <c r="J228" s="55"/>
      <c r="K228" s="172">
        <f t="shared" si="48"/>
        <v>0</v>
      </c>
      <c r="L228" s="120">
        <f t="shared" si="49"/>
        <v>0</v>
      </c>
      <c r="M228" s="120">
        <f t="shared" si="50"/>
        <v>0</v>
      </c>
      <c r="N228" s="120">
        <f t="shared" si="51"/>
        <v>0</v>
      </c>
      <c r="O228" s="120">
        <f t="shared" si="52"/>
        <v>0</v>
      </c>
      <c r="P228" s="173">
        <f t="shared" si="53"/>
        <v>0</v>
      </c>
      <c r="Q228" s="173">
        <f>IF(LEN(B228)&gt;0,2*'OSNOVNA PLAČA'!E222,"")</f>
        <v>0</v>
      </c>
      <c r="R228" s="174"/>
      <c r="AA228" s="155">
        <f>ROW()</f>
        <v>228</v>
      </c>
      <c r="AB228" s="91" t="e">
        <f t="shared" ca="1" si="26"/>
        <v>#N/A</v>
      </c>
      <c r="AC228" s="91" t="e">
        <f t="shared" ca="1" si="27"/>
        <v>#N/A</v>
      </c>
      <c r="AD228" s="92" t="e">
        <f t="shared" ca="1" si="54"/>
        <v>#N/A</v>
      </c>
      <c r="AE228" s="91" t="e">
        <f t="shared" ca="1" si="55"/>
        <v>#N/A</v>
      </c>
      <c r="AF228" s="92" t="e">
        <f t="shared" ca="1" si="56"/>
        <v>#N/A</v>
      </c>
      <c r="AG228" s="91" t="e">
        <f t="shared" ca="1" si="57"/>
        <v>#N/A</v>
      </c>
      <c r="AH228" s="91" t="e">
        <f t="shared" ca="1" si="58"/>
        <v>#N/A</v>
      </c>
      <c r="AI228" s="93" t="e">
        <f t="shared" ca="1" si="59"/>
        <v>#N/A</v>
      </c>
      <c r="AJ228" s="91" t="e">
        <f t="shared" ca="1" si="34"/>
        <v>#N/A</v>
      </c>
      <c r="AK228" s="91" t="e">
        <f t="shared" ca="1" si="35"/>
        <v>#N/A</v>
      </c>
    </row>
    <row r="229" spans="1:37" ht="25.5" customHeight="1" x14ac:dyDescent="0.25">
      <c r="A229" s="51">
        <f>'OSNOVNA PLAČA'!A223</f>
        <v>214</v>
      </c>
      <c r="B229" s="157" t="str">
        <f>IF(LEN('OSNOVNA PLAČA'!B223)&gt;0,'OSNOVNA PLAČA'!B223,"")</f>
        <v>A214</v>
      </c>
      <c r="C229" s="52">
        <f>IF(LEN(B229)&gt;0,'OSNOVNA PLAČA'!C223,"")</f>
        <v>0</v>
      </c>
      <c r="D229" s="54">
        <f>IF(LEN(B229)&gt;0,'OSNOVNA PLAČA'!D223,"")</f>
        <v>0</v>
      </c>
      <c r="E229" s="171">
        <f>IF(LEN(B229)&gt;0,SUM('OBRAČUNANA OSNOVNA PLAČA'!E223:G223),"")</f>
        <v>0</v>
      </c>
      <c r="F229" s="55"/>
      <c r="G229" s="55"/>
      <c r="H229" s="55"/>
      <c r="I229" s="55"/>
      <c r="J229" s="55"/>
      <c r="K229" s="172">
        <f t="shared" si="48"/>
        <v>0</v>
      </c>
      <c r="L229" s="120">
        <f t="shared" si="49"/>
        <v>0</v>
      </c>
      <c r="M229" s="120">
        <f t="shared" si="50"/>
        <v>0</v>
      </c>
      <c r="N229" s="120">
        <f t="shared" si="51"/>
        <v>0</v>
      </c>
      <c r="O229" s="120">
        <f t="shared" si="52"/>
        <v>0</v>
      </c>
      <c r="P229" s="173">
        <f t="shared" si="53"/>
        <v>0</v>
      </c>
      <c r="Q229" s="173">
        <f>IF(LEN(B229)&gt;0,2*'OSNOVNA PLAČA'!E223,"")</f>
        <v>0</v>
      </c>
      <c r="R229" s="174"/>
      <c r="AA229" s="155">
        <f>ROW()</f>
        <v>229</v>
      </c>
      <c r="AB229" s="91" t="e">
        <f t="shared" ca="1" si="26"/>
        <v>#N/A</v>
      </c>
      <c r="AC229" s="91" t="e">
        <f t="shared" ca="1" si="27"/>
        <v>#N/A</v>
      </c>
      <c r="AD229" s="92" t="e">
        <f t="shared" ca="1" si="54"/>
        <v>#N/A</v>
      </c>
      <c r="AE229" s="91" t="e">
        <f t="shared" ca="1" si="55"/>
        <v>#N/A</v>
      </c>
      <c r="AF229" s="92" t="e">
        <f t="shared" ca="1" si="56"/>
        <v>#N/A</v>
      </c>
      <c r="AG229" s="91" t="e">
        <f t="shared" ca="1" si="57"/>
        <v>#N/A</v>
      </c>
      <c r="AH229" s="91" t="e">
        <f t="shared" ca="1" si="58"/>
        <v>#N/A</v>
      </c>
      <c r="AI229" s="93" t="e">
        <f t="shared" ca="1" si="59"/>
        <v>#N/A</v>
      </c>
      <c r="AJ229" s="91" t="e">
        <f t="shared" ca="1" si="34"/>
        <v>#N/A</v>
      </c>
      <c r="AK229" s="91" t="e">
        <f t="shared" ca="1" si="35"/>
        <v>#N/A</v>
      </c>
    </row>
    <row r="230" spans="1:37" ht="25.5" customHeight="1" x14ac:dyDescent="0.25">
      <c r="A230" s="51">
        <f>'OSNOVNA PLAČA'!A224</f>
        <v>215</v>
      </c>
      <c r="B230" s="157" t="str">
        <f>IF(LEN('OSNOVNA PLAČA'!B224)&gt;0,'OSNOVNA PLAČA'!B224,"")</f>
        <v>A215</v>
      </c>
      <c r="C230" s="52">
        <f>IF(LEN(B230)&gt;0,'OSNOVNA PLAČA'!C224,"")</f>
        <v>0</v>
      </c>
      <c r="D230" s="54">
        <f>IF(LEN(B230)&gt;0,'OSNOVNA PLAČA'!D224,"")</f>
        <v>0</v>
      </c>
      <c r="E230" s="171">
        <f>IF(LEN(B230)&gt;0,SUM('OBRAČUNANA OSNOVNA PLAČA'!E224:G224),"")</f>
        <v>0</v>
      </c>
      <c r="F230" s="55"/>
      <c r="G230" s="55"/>
      <c r="H230" s="55"/>
      <c r="I230" s="55"/>
      <c r="J230" s="55"/>
      <c r="K230" s="172">
        <f t="shared" si="48"/>
        <v>0</v>
      </c>
      <c r="L230" s="120">
        <f t="shared" si="49"/>
        <v>0</v>
      </c>
      <c r="M230" s="120">
        <f t="shared" si="50"/>
        <v>0</v>
      </c>
      <c r="N230" s="120">
        <f t="shared" si="51"/>
        <v>0</v>
      </c>
      <c r="O230" s="120">
        <f t="shared" si="52"/>
        <v>0</v>
      </c>
      <c r="P230" s="173">
        <f t="shared" si="53"/>
        <v>0</v>
      </c>
      <c r="Q230" s="173">
        <f>IF(LEN(B230)&gt;0,2*'OSNOVNA PLAČA'!E224,"")</f>
        <v>0</v>
      </c>
      <c r="R230" s="174"/>
      <c r="AA230" s="155">
        <f>ROW()</f>
        <v>230</v>
      </c>
      <c r="AB230" s="91" t="e">
        <f t="shared" ca="1" si="26"/>
        <v>#N/A</v>
      </c>
      <c r="AC230" s="91" t="e">
        <f t="shared" ca="1" si="27"/>
        <v>#N/A</v>
      </c>
      <c r="AD230" s="92" t="e">
        <f t="shared" ca="1" si="54"/>
        <v>#N/A</v>
      </c>
      <c r="AE230" s="91" t="e">
        <f t="shared" ca="1" si="55"/>
        <v>#N/A</v>
      </c>
      <c r="AF230" s="92" t="e">
        <f t="shared" ca="1" si="56"/>
        <v>#N/A</v>
      </c>
      <c r="AG230" s="91" t="e">
        <f t="shared" ca="1" si="57"/>
        <v>#N/A</v>
      </c>
      <c r="AH230" s="91" t="e">
        <f t="shared" ca="1" si="58"/>
        <v>#N/A</v>
      </c>
      <c r="AI230" s="93" t="e">
        <f t="shared" ca="1" si="59"/>
        <v>#N/A</v>
      </c>
      <c r="AJ230" s="91" t="e">
        <f t="shared" ca="1" si="34"/>
        <v>#N/A</v>
      </c>
      <c r="AK230" s="91" t="e">
        <f t="shared" ca="1" si="35"/>
        <v>#N/A</v>
      </c>
    </row>
    <row r="231" spans="1:37" ht="25.5" customHeight="1" x14ac:dyDescent="0.25">
      <c r="A231" s="51">
        <f>'OSNOVNA PLAČA'!A225</f>
        <v>216</v>
      </c>
      <c r="B231" s="157" t="str">
        <f>IF(LEN('OSNOVNA PLAČA'!B225)&gt;0,'OSNOVNA PLAČA'!B225,"")</f>
        <v>A216</v>
      </c>
      <c r="C231" s="52">
        <f>IF(LEN(B231)&gt;0,'OSNOVNA PLAČA'!C225,"")</f>
        <v>0</v>
      </c>
      <c r="D231" s="54">
        <f>IF(LEN(B231)&gt;0,'OSNOVNA PLAČA'!D225,"")</f>
        <v>0</v>
      </c>
      <c r="E231" s="171">
        <f>IF(LEN(B231)&gt;0,SUM('OBRAČUNANA OSNOVNA PLAČA'!E225:G225),"")</f>
        <v>0</v>
      </c>
      <c r="F231" s="55"/>
      <c r="G231" s="55"/>
      <c r="H231" s="55"/>
      <c r="I231" s="55"/>
      <c r="J231" s="55"/>
      <c r="K231" s="172">
        <f t="shared" si="48"/>
        <v>0</v>
      </c>
      <c r="L231" s="120">
        <f t="shared" si="49"/>
        <v>0</v>
      </c>
      <c r="M231" s="120">
        <f t="shared" si="50"/>
        <v>0</v>
      </c>
      <c r="N231" s="120">
        <f t="shared" si="51"/>
        <v>0</v>
      </c>
      <c r="O231" s="120">
        <f t="shared" si="52"/>
        <v>0</v>
      </c>
      <c r="P231" s="173">
        <f t="shared" si="53"/>
        <v>0</v>
      </c>
      <c r="Q231" s="173">
        <f>IF(LEN(B231)&gt;0,2*'OSNOVNA PLAČA'!E225,"")</f>
        <v>0</v>
      </c>
      <c r="R231" s="174"/>
      <c r="AA231" s="155">
        <f>ROW()</f>
        <v>231</v>
      </c>
      <c r="AB231" s="91" t="e">
        <f t="shared" ca="1" si="26"/>
        <v>#N/A</v>
      </c>
      <c r="AC231" s="91" t="e">
        <f t="shared" ca="1" si="27"/>
        <v>#N/A</v>
      </c>
      <c r="AD231" s="92" t="e">
        <f t="shared" ca="1" si="54"/>
        <v>#N/A</v>
      </c>
      <c r="AE231" s="91" t="e">
        <f t="shared" ca="1" si="55"/>
        <v>#N/A</v>
      </c>
      <c r="AF231" s="92" t="e">
        <f t="shared" ca="1" si="56"/>
        <v>#N/A</v>
      </c>
      <c r="AG231" s="91" t="e">
        <f t="shared" ca="1" si="57"/>
        <v>#N/A</v>
      </c>
      <c r="AH231" s="91" t="e">
        <f t="shared" ca="1" si="58"/>
        <v>#N/A</v>
      </c>
      <c r="AI231" s="93" t="e">
        <f t="shared" ca="1" si="59"/>
        <v>#N/A</v>
      </c>
      <c r="AJ231" s="91" t="e">
        <f t="shared" ca="1" si="34"/>
        <v>#N/A</v>
      </c>
      <c r="AK231" s="91" t="e">
        <f t="shared" ca="1" si="35"/>
        <v>#N/A</v>
      </c>
    </row>
    <row r="232" spans="1:37" ht="25.5" customHeight="1" x14ac:dyDescent="0.25">
      <c r="A232" s="51">
        <f>'OSNOVNA PLAČA'!A226</f>
        <v>217</v>
      </c>
      <c r="B232" s="157" t="str">
        <f>IF(LEN('OSNOVNA PLAČA'!B226)&gt;0,'OSNOVNA PLAČA'!B226,"")</f>
        <v>A217</v>
      </c>
      <c r="C232" s="52">
        <f>IF(LEN(B232)&gt;0,'OSNOVNA PLAČA'!C226,"")</f>
        <v>0</v>
      </c>
      <c r="D232" s="54">
        <f>IF(LEN(B232)&gt;0,'OSNOVNA PLAČA'!D226,"")</f>
        <v>0</v>
      </c>
      <c r="E232" s="171">
        <f>IF(LEN(B232)&gt;0,SUM('OBRAČUNANA OSNOVNA PLAČA'!E226:G226),"")</f>
        <v>0</v>
      </c>
      <c r="F232" s="55"/>
      <c r="G232" s="55"/>
      <c r="H232" s="55"/>
      <c r="I232" s="55"/>
      <c r="J232" s="55"/>
      <c r="K232" s="172">
        <f t="shared" si="48"/>
        <v>0</v>
      </c>
      <c r="L232" s="120">
        <f t="shared" si="49"/>
        <v>0</v>
      </c>
      <c r="M232" s="120">
        <f t="shared" si="50"/>
        <v>0</v>
      </c>
      <c r="N232" s="120">
        <f t="shared" si="51"/>
        <v>0</v>
      </c>
      <c r="O232" s="120">
        <f t="shared" si="52"/>
        <v>0</v>
      </c>
      <c r="P232" s="173">
        <f t="shared" si="53"/>
        <v>0</v>
      </c>
      <c r="Q232" s="173">
        <f>IF(LEN(B232)&gt;0,2*'OSNOVNA PLAČA'!E226,"")</f>
        <v>0</v>
      </c>
      <c r="R232" s="174"/>
      <c r="AA232" s="155">
        <f>ROW()</f>
        <v>232</v>
      </c>
      <c r="AB232" s="91" t="e">
        <f t="shared" ca="1" si="26"/>
        <v>#N/A</v>
      </c>
      <c r="AC232" s="91" t="e">
        <f t="shared" ca="1" si="27"/>
        <v>#N/A</v>
      </c>
      <c r="AD232" s="92" t="e">
        <f t="shared" ca="1" si="54"/>
        <v>#N/A</v>
      </c>
      <c r="AE232" s="91" t="e">
        <f t="shared" ca="1" si="55"/>
        <v>#N/A</v>
      </c>
      <c r="AF232" s="92" t="e">
        <f t="shared" ca="1" si="56"/>
        <v>#N/A</v>
      </c>
      <c r="AG232" s="91" t="e">
        <f t="shared" ca="1" si="57"/>
        <v>#N/A</v>
      </c>
      <c r="AH232" s="91" t="e">
        <f t="shared" ca="1" si="58"/>
        <v>#N/A</v>
      </c>
      <c r="AI232" s="93" t="e">
        <f t="shared" ca="1" si="59"/>
        <v>#N/A</v>
      </c>
      <c r="AJ232" s="91" t="e">
        <f t="shared" ca="1" si="34"/>
        <v>#N/A</v>
      </c>
      <c r="AK232" s="91" t="e">
        <f t="shared" ca="1" si="35"/>
        <v>#N/A</v>
      </c>
    </row>
    <row r="233" spans="1:37" ht="25.5" customHeight="1" x14ac:dyDescent="0.25">
      <c r="A233" s="51">
        <f>'OSNOVNA PLAČA'!A227</f>
        <v>218</v>
      </c>
      <c r="B233" s="157" t="str">
        <f>IF(LEN('OSNOVNA PLAČA'!B227)&gt;0,'OSNOVNA PLAČA'!B227,"")</f>
        <v>A218</v>
      </c>
      <c r="C233" s="52">
        <f>IF(LEN(B233)&gt;0,'OSNOVNA PLAČA'!C227,"")</f>
        <v>0</v>
      </c>
      <c r="D233" s="54">
        <f>IF(LEN(B233)&gt;0,'OSNOVNA PLAČA'!D227,"")</f>
        <v>0</v>
      </c>
      <c r="E233" s="171">
        <f>IF(LEN(B233)&gt;0,SUM('OBRAČUNANA OSNOVNA PLAČA'!E227:G227),"")</f>
        <v>0</v>
      </c>
      <c r="F233" s="55"/>
      <c r="G233" s="55"/>
      <c r="H233" s="55"/>
      <c r="I233" s="55"/>
      <c r="J233" s="55"/>
      <c r="K233" s="172">
        <f t="shared" si="48"/>
        <v>0</v>
      </c>
      <c r="L233" s="120">
        <f t="shared" si="49"/>
        <v>0</v>
      </c>
      <c r="M233" s="120">
        <f t="shared" si="50"/>
        <v>0</v>
      </c>
      <c r="N233" s="120">
        <f t="shared" si="51"/>
        <v>0</v>
      </c>
      <c r="O233" s="120">
        <f t="shared" si="52"/>
        <v>0</v>
      </c>
      <c r="P233" s="173">
        <f t="shared" si="53"/>
        <v>0</v>
      </c>
      <c r="Q233" s="173">
        <f>IF(LEN(B233)&gt;0,2*'OSNOVNA PLAČA'!E227,"")</f>
        <v>0</v>
      </c>
      <c r="R233" s="174"/>
      <c r="AA233" s="155">
        <f>ROW()</f>
        <v>233</v>
      </c>
      <c r="AB233" s="91" t="e">
        <f t="shared" ca="1" si="26"/>
        <v>#N/A</v>
      </c>
      <c r="AC233" s="91" t="e">
        <f t="shared" ca="1" si="27"/>
        <v>#N/A</v>
      </c>
      <c r="AD233" s="92" t="e">
        <f t="shared" ca="1" si="54"/>
        <v>#N/A</v>
      </c>
      <c r="AE233" s="91" t="e">
        <f t="shared" ca="1" si="55"/>
        <v>#N/A</v>
      </c>
      <c r="AF233" s="92" t="e">
        <f t="shared" ca="1" si="56"/>
        <v>#N/A</v>
      </c>
      <c r="AG233" s="91" t="e">
        <f t="shared" ca="1" si="57"/>
        <v>#N/A</v>
      </c>
      <c r="AH233" s="91" t="e">
        <f t="shared" ca="1" si="58"/>
        <v>#N/A</v>
      </c>
      <c r="AI233" s="93" t="e">
        <f t="shared" ca="1" si="59"/>
        <v>#N/A</v>
      </c>
      <c r="AJ233" s="91" t="e">
        <f t="shared" ca="1" si="34"/>
        <v>#N/A</v>
      </c>
      <c r="AK233" s="91" t="e">
        <f t="shared" ca="1" si="35"/>
        <v>#N/A</v>
      </c>
    </row>
    <row r="234" spans="1:37" ht="25.5" customHeight="1" x14ac:dyDescent="0.25">
      <c r="A234" s="51">
        <f>'OSNOVNA PLAČA'!A228</f>
        <v>219</v>
      </c>
      <c r="B234" s="157" t="str">
        <f>IF(LEN('OSNOVNA PLAČA'!B228)&gt;0,'OSNOVNA PLAČA'!B228,"")</f>
        <v>A219</v>
      </c>
      <c r="C234" s="52">
        <f>IF(LEN(B234)&gt;0,'OSNOVNA PLAČA'!C228,"")</f>
        <v>0</v>
      </c>
      <c r="D234" s="54">
        <f>IF(LEN(B234)&gt;0,'OSNOVNA PLAČA'!D228,"")</f>
        <v>0</v>
      </c>
      <c r="E234" s="171">
        <f>IF(LEN(B234)&gt;0,SUM('OBRAČUNANA OSNOVNA PLAČA'!E228:G228),"")</f>
        <v>0</v>
      </c>
      <c r="F234" s="55"/>
      <c r="G234" s="55"/>
      <c r="H234" s="55"/>
      <c r="I234" s="55"/>
      <c r="J234" s="55"/>
      <c r="K234" s="172">
        <f t="shared" si="48"/>
        <v>0</v>
      </c>
      <c r="L234" s="120">
        <f t="shared" si="49"/>
        <v>0</v>
      </c>
      <c r="M234" s="120">
        <f t="shared" si="50"/>
        <v>0</v>
      </c>
      <c r="N234" s="120">
        <f t="shared" si="51"/>
        <v>0</v>
      </c>
      <c r="O234" s="120">
        <f t="shared" si="52"/>
        <v>0</v>
      </c>
      <c r="P234" s="173">
        <f t="shared" si="53"/>
        <v>0</v>
      </c>
      <c r="Q234" s="173">
        <f>IF(LEN(B234)&gt;0,2*'OSNOVNA PLAČA'!E228,"")</f>
        <v>0</v>
      </c>
      <c r="R234" s="174"/>
      <c r="AA234" s="155">
        <f>ROW()</f>
        <v>234</v>
      </c>
      <c r="AB234" s="91" t="e">
        <f t="shared" ca="1" si="26"/>
        <v>#N/A</v>
      </c>
      <c r="AC234" s="91" t="e">
        <f t="shared" ca="1" si="27"/>
        <v>#N/A</v>
      </c>
      <c r="AD234" s="92" t="e">
        <f t="shared" ca="1" si="54"/>
        <v>#N/A</v>
      </c>
      <c r="AE234" s="91" t="e">
        <f t="shared" ca="1" si="55"/>
        <v>#N/A</v>
      </c>
      <c r="AF234" s="92" t="e">
        <f t="shared" ca="1" si="56"/>
        <v>#N/A</v>
      </c>
      <c r="AG234" s="91" t="e">
        <f t="shared" ca="1" si="57"/>
        <v>#N/A</v>
      </c>
      <c r="AH234" s="91" t="e">
        <f t="shared" ca="1" si="58"/>
        <v>#N/A</v>
      </c>
      <c r="AI234" s="93" t="e">
        <f t="shared" ca="1" si="59"/>
        <v>#N/A</v>
      </c>
      <c r="AJ234" s="91" t="e">
        <f t="shared" ca="1" si="34"/>
        <v>#N/A</v>
      </c>
      <c r="AK234" s="91" t="e">
        <f t="shared" ca="1" si="35"/>
        <v>#N/A</v>
      </c>
    </row>
    <row r="235" spans="1:37" ht="25.5" customHeight="1" x14ac:dyDescent="0.25">
      <c r="A235" s="51">
        <f>'OSNOVNA PLAČA'!A229</f>
        <v>220</v>
      </c>
      <c r="B235" s="157" t="str">
        <f>IF(LEN('OSNOVNA PLAČA'!B229)&gt;0,'OSNOVNA PLAČA'!B229,"")</f>
        <v>A220</v>
      </c>
      <c r="C235" s="52">
        <f>IF(LEN(B235)&gt;0,'OSNOVNA PLAČA'!C229,"")</f>
        <v>0</v>
      </c>
      <c r="D235" s="54">
        <f>IF(LEN(B235)&gt;0,'OSNOVNA PLAČA'!D229,"")</f>
        <v>0</v>
      </c>
      <c r="E235" s="171">
        <f>IF(LEN(B235)&gt;0,SUM('OBRAČUNANA OSNOVNA PLAČA'!E229:G229),"")</f>
        <v>0</v>
      </c>
      <c r="F235" s="55"/>
      <c r="G235" s="55"/>
      <c r="H235" s="55"/>
      <c r="I235" s="55"/>
      <c r="J235" s="55"/>
      <c r="K235" s="172">
        <f t="shared" si="48"/>
        <v>0</v>
      </c>
      <c r="L235" s="120">
        <f t="shared" si="49"/>
        <v>0</v>
      </c>
      <c r="M235" s="120">
        <f t="shared" si="50"/>
        <v>0</v>
      </c>
      <c r="N235" s="120">
        <f t="shared" si="51"/>
        <v>0</v>
      </c>
      <c r="O235" s="120">
        <f t="shared" si="52"/>
        <v>0</v>
      </c>
      <c r="P235" s="173">
        <f t="shared" si="53"/>
        <v>0</v>
      </c>
      <c r="Q235" s="173">
        <f>IF(LEN(B235)&gt;0,2*'OSNOVNA PLAČA'!E229,"")</f>
        <v>0</v>
      </c>
      <c r="R235" s="174"/>
      <c r="AA235" s="155">
        <f>ROW()</f>
        <v>235</v>
      </c>
      <c r="AB235" s="91" t="e">
        <f t="shared" ca="1" si="26"/>
        <v>#N/A</v>
      </c>
      <c r="AC235" s="91" t="e">
        <f t="shared" ca="1" si="27"/>
        <v>#N/A</v>
      </c>
      <c r="AD235" s="92" t="e">
        <f t="shared" ca="1" si="54"/>
        <v>#N/A</v>
      </c>
      <c r="AE235" s="91" t="e">
        <f t="shared" ca="1" si="55"/>
        <v>#N/A</v>
      </c>
      <c r="AF235" s="92" t="e">
        <f t="shared" ca="1" si="56"/>
        <v>#N/A</v>
      </c>
      <c r="AG235" s="91" t="e">
        <f t="shared" ca="1" si="57"/>
        <v>#N/A</v>
      </c>
      <c r="AH235" s="91" t="e">
        <f t="shared" ca="1" si="58"/>
        <v>#N/A</v>
      </c>
      <c r="AI235" s="93" t="e">
        <f t="shared" ca="1" si="59"/>
        <v>#N/A</v>
      </c>
      <c r="AJ235" s="91" t="e">
        <f t="shared" ca="1" si="34"/>
        <v>#N/A</v>
      </c>
      <c r="AK235" s="91" t="e">
        <f t="shared" ca="1" si="35"/>
        <v>#N/A</v>
      </c>
    </row>
    <row r="236" spans="1:37" ht="25.5" customHeight="1" x14ac:dyDescent="0.25">
      <c r="A236" s="51">
        <f>'OSNOVNA PLAČA'!A230</f>
        <v>221</v>
      </c>
      <c r="B236" s="157" t="str">
        <f>IF(LEN('OSNOVNA PLAČA'!B230)&gt;0,'OSNOVNA PLAČA'!B230,"")</f>
        <v>A221</v>
      </c>
      <c r="C236" s="52">
        <f>IF(LEN(B236)&gt;0,'OSNOVNA PLAČA'!C230,"")</f>
        <v>0</v>
      </c>
      <c r="D236" s="54">
        <f>IF(LEN(B236)&gt;0,'OSNOVNA PLAČA'!D230,"")</f>
        <v>0</v>
      </c>
      <c r="E236" s="171">
        <f>IF(LEN(B236)&gt;0,SUM('OBRAČUNANA OSNOVNA PLAČA'!E230:G230),"")</f>
        <v>0</v>
      </c>
      <c r="F236" s="55"/>
      <c r="G236" s="55"/>
      <c r="H236" s="55"/>
      <c r="I236" s="55"/>
      <c r="J236" s="55"/>
      <c r="K236" s="172">
        <f t="shared" si="48"/>
        <v>0</v>
      </c>
      <c r="L236" s="120">
        <f t="shared" si="49"/>
        <v>0</v>
      </c>
      <c r="M236" s="120">
        <f t="shared" si="50"/>
        <v>0</v>
      </c>
      <c r="N236" s="120">
        <f t="shared" si="51"/>
        <v>0</v>
      </c>
      <c r="O236" s="120">
        <f t="shared" si="52"/>
        <v>0</v>
      </c>
      <c r="P236" s="173">
        <f t="shared" si="53"/>
        <v>0</v>
      </c>
      <c r="Q236" s="173">
        <f>IF(LEN(B236)&gt;0,2*'OSNOVNA PLAČA'!E230,"")</f>
        <v>0</v>
      </c>
      <c r="R236" s="174"/>
      <c r="AA236" s="155">
        <f>ROW()</f>
        <v>236</v>
      </c>
      <c r="AB236" s="91" t="e">
        <f t="shared" ca="1" si="26"/>
        <v>#N/A</v>
      </c>
      <c r="AC236" s="91" t="e">
        <f t="shared" ca="1" si="27"/>
        <v>#N/A</v>
      </c>
      <c r="AD236" s="92" t="e">
        <f t="shared" ca="1" si="54"/>
        <v>#N/A</v>
      </c>
      <c r="AE236" s="91" t="e">
        <f t="shared" ca="1" si="55"/>
        <v>#N/A</v>
      </c>
      <c r="AF236" s="92" t="e">
        <f t="shared" ca="1" si="56"/>
        <v>#N/A</v>
      </c>
      <c r="AG236" s="91" t="e">
        <f t="shared" ca="1" si="57"/>
        <v>#N/A</v>
      </c>
      <c r="AH236" s="91" t="e">
        <f t="shared" ca="1" si="58"/>
        <v>#N/A</v>
      </c>
      <c r="AI236" s="93" t="e">
        <f t="shared" ca="1" si="59"/>
        <v>#N/A</v>
      </c>
      <c r="AJ236" s="91" t="e">
        <f t="shared" ca="1" si="34"/>
        <v>#N/A</v>
      </c>
      <c r="AK236" s="91" t="e">
        <f t="shared" ca="1" si="35"/>
        <v>#N/A</v>
      </c>
    </row>
    <row r="237" spans="1:37" ht="25.5" customHeight="1" x14ac:dyDescent="0.25">
      <c r="A237" s="51">
        <f>'OSNOVNA PLAČA'!A231</f>
        <v>222</v>
      </c>
      <c r="B237" s="157" t="str">
        <f>IF(LEN('OSNOVNA PLAČA'!B231)&gt;0,'OSNOVNA PLAČA'!B231,"")</f>
        <v>A222</v>
      </c>
      <c r="C237" s="52">
        <f>IF(LEN(B237)&gt;0,'OSNOVNA PLAČA'!C231,"")</f>
        <v>0</v>
      </c>
      <c r="D237" s="54">
        <f>IF(LEN(B237)&gt;0,'OSNOVNA PLAČA'!D231,"")</f>
        <v>0</v>
      </c>
      <c r="E237" s="171">
        <f>IF(LEN(B237)&gt;0,SUM('OBRAČUNANA OSNOVNA PLAČA'!E231:G231),"")</f>
        <v>0</v>
      </c>
      <c r="F237" s="55"/>
      <c r="G237" s="55"/>
      <c r="H237" s="55"/>
      <c r="I237" s="55"/>
      <c r="J237" s="55"/>
      <c r="K237" s="172">
        <f t="shared" si="48"/>
        <v>0</v>
      </c>
      <c r="L237" s="120">
        <f t="shared" si="49"/>
        <v>0</v>
      </c>
      <c r="M237" s="120">
        <f t="shared" si="50"/>
        <v>0</v>
      </c>
      <c r="N237" s="120">
        <f t="shared" si="51"/>
        <v>0</v>
      </c>
      <c r="O237" s="120">
        <f t="shared" si="52"/>
        <v>0</v>
      </c>
      <c r="P237" s="173">
        <f t="shared" si="53"/>
        <v>0</v>
      </c>
      <c r="Q237" s="173">
        <f>IF(LEN(B237)&gt;0,2*'OSNOVNA PLAČA'!E231,"")</f>
        <v>0</v>
      </c>
      <c r="R237" s="174"/>
      <c r="AA237" s="155">
        <f>ROW()</f>
        <v>237</v>
      </c>
      <c r="AB237" s="91" t="e">
        <f t="shared" ca="1" si="26"/>
        <v>#N/A</v>
      </c>
      <c r="AC237" s="91" t="e">
        <f t="shared" ca="1" si="27"/>
        <v>#N/A</v>
      </c>
      <c r="AD237" s="92" t="e">
        <f t="shared" ca="1" si="54"/>
        <v>#N/A</v>
      </c>
      <c r="AE237" s="91" t="e">
        <f t="shared" ca="1" si="55"/>
        <v>#N/A</v>
      </c>
      <c r="AF237" s="92" t="e">
        <f t="shared" ca="1" si="56"/>
        <v>#N/A</v>
      </c>
      <c r="AG237" s="91" t="e">
        <f t="shared" ca="1" si="57"/>
        <v>#N/A</v>
      </c>
      <c r="AH237" s="91" t="e">
        <f t="shared" ca="1" si="58"/>
        <v>#N/A</v>
      </c>
      <c r="AI237" s="93" t="e">
        <f t="shared" ca="1" si="59"/>
        <v>#N/A</v>
      </c>
      <c r="AJ237" s="91" t="e">
        <f t="shared" ca="1" si="34"/>
        <v>#N/A</v>
      </c>
      <c r="AK237" s="91" t="e">
        <f t="shared" ca="1" si="35"/>
        <v>#N/A</v>
      </c>
    </row>
    <row r="238" spans="1:37" ht="25.5" customHeight="1" x14ac:dyDescent="0.25">
      <c r="A238" s="51">
        <f>'OSNOVNA PLAČA'!A232</f>
        <v>223</v>
      </c>
      <c r="B238" s="157" t="str">
        <f>IF(LEN('OSNOVNA PLAČA'!B232)&gt;0,'OSNOVNA PLAČA'!B232,"")</f>
        <v>A223</v>
      </c>
      <c r="C238" s="52">
        <f>IF(LEN(B238)&gt;0,'OSNOVNA PLAČA'!C232,"")</f>
        <v>0</v>
      </c>
      <c r="D238" s="54">
        <f>IF(LEN(B238)&gt;0,'OSNOVNA PLAČA'!D232,"")</f>
        <v>0</v>
      </c>
      <c r="E238" s="171">
        <f>IF(LEN(B238)&gt;0,SUM('OBRAČUNANA OSNOVNA PLAČA'!E232:G232),"")</f>
        <v>0</v>
      </c>
      <c r="F238" s="55"/>
      <c r="G238" s="55"/>
      <c r="H238" s="55"/>
      <c r="I238" s="55"/>
      <c r="J238" s="55"/>
      <c r="K238" s="172">
        <f t="shared" si="48"/>
        <v>0</v>
      </c>
      <c r="L238" s="120">
        <f t="shared" si="49"/>
        <v>0</v>
      </c>
      <c r="M238" s="120">
        <f t="shared" si="50"/>
        <v>0</v>
      </c>
      <c r="N238" s="120">
        <f t="shared" si="51"/>
        <v>0</v>
      </c>
      <c r="O238" s="120">
        <f t="shared" si="52"/>
        <v>0</v>
      </c>
      <c r="P238" s="173">
        <f t="shared" si="53"/>
        <v>0</v>
      </c>
      <c r="Q238" s="173">
        <f>IF(LEN(B238)&gt;0,2*'OSNOVNA PLAČA'!E232,"")</f>
        <v>0</v>
      </c>
      <c r="R238" s="174"/>
      <c r="AA238" s="155">
        <f>ROW()</f>
        <v>238</v>
      </c>
      <c r="AB238" s="91" t="e">
        <f t="shared" ca="1" si="26"/>
        <v>#N/A</v>
      </c>
      <c r="AC238" s="91" t="e">
        <f t="shared" ca="1" si="27"/>
        <v>#N/A</v>
      </c>
      <c r="AD238" s="92" t="e">
        <f t="shared" ca="1" si="54"/>
        <v>#N/A</v>
      </c>
      <c r="AE238" s="91" t="e">
        <f t="shared" ca="1" si="55"/>
        <v>#N/A</v>
      </c>
      <c r="AF238" s="92" t="e">
        <f t="shared" ca="1" si="56"/>
        <v>#N/A</v>
      </c>
      <c r="AG238" s="91" t="e">
        <f t="shared" ca="1" si="57"/>
        <v>#N/A</v>
      </c>
      <c r="AH238" s="91" t="e">
        <f t="shared" ca="1" si="58"/>
        <v>#N/A</v>
      </c>
      <c r="AI238" s="93" t="e">
        <f t="shared" ca="1" si="59"/>
        <v>#N/A</v>
      </c>
      <c r="AJ238" s="91" t="e">
        <f t="shared" ca="1" si="34"/>
        <v>#N/A</v>
      </c>
      <c r="AK238" s="91" t="e">
        <f t="shared" ca="1" si="35"/>
        <v>#N/A</v>
      </c>
    </row>
    <row r="239" spans="1:37" ht="25.5" customHeight="1" x14ac:dyDescent="0.25">
      <c r="A239" s="51">
        <f>'OSNOVNA PLAČA'!A233</f>
        <v>224</v>
      </c>
      <c r="B239" s="157" t="str">
        <f>IF(LEN('OSNOVNA PLAČA'!B233)&gt;0,'OSNOVNA PLAČA'!B233,"")</f>
        <v>A224</v>
      </c>
      <c r="C239" s="52">
        <f>IF(LEN(B239)&gt;0,'OSNOVNA PLAČA'!C233,"")</f>
        <v>0</v>
      </c>
      <c r="D239" s="54">
        <f>IF(LEN(B239)&gt;0,'OSNOVNA PLAČA'!D233,"")</f>
        <v>0</v>
      </c>
      <c r="E239" s="171">
        <f>IF(LEN(B239)&gt;0,SUM('OBRAČUNANA OSNOVNA PLAČA'!E233:G233),"")</f>
        <v>0</v>
      </c>
      <c r="F239" s="55"/>
      <c r="G239" s="55"/>
      <c r="H239" s="55"/>
      <c r="I239" s="55"/>
      <c r="J239" s="55"/>
      <c r="K239" s="172">
        <f t="shared" si="48"/>
        <v>0</v>
      </c>
      <c r="L239" s="120">
        <f t="shared" si="49"/>
        <v>0</v>
      </c>
      <c r="M239" s="120">
        <f t="shared" si="50"/>
        <v>0</v>
      </c>
      <c r="N239" s="120">
        <f t="shared" si="51"/>
        <v>0</v>
      </c>
      <c r="O239" s="120">
        <f t="shared" si="52"/>
        <v>0</v>
      </c>
      <c r="P239" s="173">
        <f t="shared" si="53"/>
        <v>0</v>
      </c>
      <c r="Q239" s="173">
        <f>IF(LEN(B239)&gt;0,2*'OSNOVNA PLAČA'!E233,"")</f>
        <v>0</v>
      </c>
      <c r="R239" s="174"/>
      <c r="AA239" s="155">
        <f>ROW()</f>
        <v>239</v>
      </c>
      <c r="AB239" s="91" t="e">
        <f t="shared" ca="1" si="26"/>
        <v>#N/A</v>
      </c>
      <c r="AC239" s="91" t="e">
        <f t="shared" ca="1" si="27"/>
        <v>#N/A</v>
      </c>
      <c r="AD239" s="92" t="e">
        <f t="shared" ca="1" si="54"/>
        <v>#N/A</v>
      </c>
      <c r="AE239" s="91" t="e">
        <f t="shared" ca="1" si="55"/>
        <v>#N/A</v>
      </c>
      <c r="AF239" s="92" t="e">
        <f t="shared" ca="1" si="56"/>
        <v>#N/A</v>
      </c>
      <c r="AG239" s="91" t="e">
        <f t="shared" ca="1" si="57"/>
        <v>#N/A</v>
      </c>
      <c r="AH239" s="91" t="e">
        <f t="shared" ca="1" si="58"/>
        <v>#N/A</v>
      </c>
      <c r="AI239" s="93" t="e">
        <f t="shared" ca="1" si="59"/>
        <v>#N/A</v>
      </c>
      <c r="AJ239" s="91" t="e">
        <f t="shared" ca="1" si="34"/>
        <v>#N/A</v>
      </c>
      <c r="AK239" s="91" t="e">
        <f t="shared" ca="1" si="35"/>
        <v>#N/A</v>
      </c>
    </row>
    <row r="240" spans="1:37" ht="25.5" customHeight="1" x14ac:dyDescent="0.25">
      <c r="A240" s="51">
        <f>'OSNOVNA PLAČA'!A234</f>
        <v>225</v>
      </c>
      <c r="B240" s="157" t="str">
        <f>IF(LEN('OSNOVNA PLAČA'!B234)&gt;0,'OSNOVNA PLAČA'!B234,"")</f>
        <v>A225</v>
      </c>
      <c r="C240" s="52">
        <f>IF(LEN(B240)&gt;0,'OSNOVNA PLAČA'!C234,"")</f>
        <v>0</v>
      </c>
      <c r="D240" s="54">
        <f>IF(LEN(B240)&gt;0,'OSNOVNA PLAČA'!D234,"")</f>
        <v>0</v>
      </c>
      <c r="E240" s="171">
        <f>IF(LEN(B240)&gt;0,SUM('OBRAČUNANA OSNOVNA PLAČA'!E234:G234),"")</f>
        <v>0</v>
      </c>
      <c r="F240" s="55"/>
      <c r="G240" s="55"/>
      <c r="H240" s="55"/>
      <c r="I240" s="55"/>
      <c r="J240" s="55"/>
      <c r="K240" s="172">
        <f t="shared" si="48"/>
        <v>0</v>
      </c>
      <c r="L240" s="120">
        <f t="shared" si="49"/>
        <v>0</v>
      </c>
      <c r="M240" s="120">
        <f t="shared" si="50"/>
        <v>0</v>
      </c>
      <c r="N240" s="120">
        <f t="shared" si="51"/>
        <v>0</v>
      </c>
      <c r="O240" s="120">
        <f t="shared" si="52"/>
        <v>0</v>
      </c>
      <c r="P240" s="173">
        <f t="shared" si="53"/>
        <v>0</v>
      </c>
      <c r="Q240" s="173">
        <f>IF(LEN(B240)&gt;0,2*'OSNOVNA PLAČA'!E234,"")</f>
        <v>0</v>
      </c>
      <c r="R240" s="174"/>
      <c r="AA240" s="155">
        <f>ROW()</f>
        <v>240</v>
      </c>
      <c r="AB240" s="91" t="e">
        <f t="shared" ca="1" si="26"/>
        <v>#N/A</v>
      </c>
      <c r="AC240" s="91" t="e">
        <f t="shared" ca="1" si="27"/>
        <v>#N/A</v>
      </c>
      <c r="AD240" s="92" t="e">
        <f t="shared" ca="1" si="54"/>
        <v>#N/A</v>
      </c>
      <c r="AE240" s="91" t="e">
        <f t="shared" ca="1" si="55"/>
        <v>#N/A</v>
      </c>
      <c r="AF240" s="92" t="e">
        <f t="shared" ca="1" si="56"/>
        <v>#N/A</v>
      </c>
      <c r="AG240" s="91" t="e">
        <f t="shared" ca="1" si="57"/>
        <v>#N/A</v>
      </c>
      <c r="AH240" s="91" t="e">
        <f t="shared" ca="1" si="58"/>
        <v>#N/A</v>
      </c>
      <c r="AI240" s="93" t="e">
        <f t="shared" ca="1" si="59"/>
        <v>#N/A</v>
      </c>
      <c r="AJ240" s="91" t="e">
        <f t="shared" ca="1" si="34"/>
        <v>#N/A</v>
      </c>
      <c r="AK240" s="91" t="e">
        <f t="shared" ca="1" si="35"/>
        <v>#N/A</v>
      </c>
    </row>
    <row r="241" spans="1:37" ht="25.5" customHeight="1" x14ac:dyDescent="0.25">
      <c r="A241" s="51">
        <f>'OSNOVNA PLAČA'!A235</f>
        <v>226</v>
      </c>
      <c r="B241" s="157" t="str">
        <f>IF(LEN('OSNOVNA PLAČA'!B235)&gt;0,'OSNOVNA PLAČA'!B235,"")</f>
        <v>A226</v>
      </c>
      <c r="C241" s="52">
        <f>IF(LEN(B241)&gt;0,'OSNOVNA PLAČA'!C235,"")</f>
        <v>0</v>
      </c>
      <c r="D241" s="54">
        <f>IF(LEN(B241)&gt;0,'OSNOVNA PLAČA'!D235,"")</f>
        <v>0</v>
      </c>
      <c r="E241" s="171">
        <f>IF(LEN(B241)&gt;0,SUM('OBRAČUNANA OSNOVNA PLAČA'!E235:G235),"")</f>
        <v>0</v>
      </c>
      <c r="F241" s="55"/>
      <c r="G241" s="55"/>
      <c r="H241" s="55"/>
      <c r="I241" s="55"/>
      <c r="J241" s="55"/>
      <c r="K241" s="172">
        <f t="shared" si="48"/>
        <v>0</v>
      </c>
      <c r="L241" s="120">
        <f t="shared" si="49"/>
        <v>0</v>
      </c>
      <c r="M241" s="120">
        <f t="shared" si="50"/>
        <v>0</v>
      </c>
      <c r="N241" s="120">
        <f t="shared" si="51"/>
        <v>0</v>
      </c>
      <c r="O241" s="120">
        <f t="shared" si="52"/>
        <v>0</v>
      </c>
      <c r="P241" s="173">
        <f t="shared" si="53"/>
        <v>0</v>
      </c>
      <c r="Q241" s="173">
        <f>IF(LEN(B241)&gt;0,2*'OSNOVNA PLAČA'!E235,"")</f>
        <v>0</v>
      </c>
      <c r="R241" s="174"/>
      <c r="AA241" s="155">
        <f>ROW()</f>
        <v>241</v>
      </c>
      <c r="AB241" s="91" t="e">
        <f t="shared" ca="1" si="26"/>
        <v>#N/A</v>
      </c>
      <c r="AC241" s="91" t="e">
        <f t="shared" ca="1" si="27"/>
        <v>#N/A</v>
      </c>
      <c r="AD241" s="92" t="e">
        <f t="shared" ca="1" si="54"/>
        <v>#N/A</v>
      </c>
      <c r="AE241" s="91" t="e">
        <f t="shared" ca="1" si="55"/>
        <v>#N/A</v>
      </c>
      <c r="AF241" s="92" t="e">
        <f t="shared" ca="1" si="56"/>
        <v>#N/A</v>
      </c>
      <c r="AG241" s="91" t="e">
        <f t="shared" ca="1" si="57"/>
        <v>#N/A</v>
      </c>
      <c r="AH241" s="91" t="e">
        <f t="shared" ca="1" si="58"/>
        <v>#N/A</v>
      </c>
      <c r="AI241" s="93" t="e">
        <f t="shared" ca="1" si="59"/>
        <v>#N/A</v>
      </c>
      <c r="AJ241" s="91" t="e">
        <f t="shared" ca="1" si="34"/>
        <v>#N/A</v>
      </c>
      <c r="AK241" s="91" t="e">
        <f t="shared" ca="1" si="35"/>
        <v>#N/A</v>
      </c>
    </row>
    <row r="242" spans="1:37" ht="25.5" customHeight="1" x14ac:dyDescent="0.25">
      <c r="A242" s="51">
        <f>'OSNOVNA PLAČA'!A236</f>
        <v>227</v>
      </c>
      <c r="B242" s="157" t="str">
        <f>IF(LEN('OSNOVNA PLAČA'!B236)&gt;0,'OSNOVNA PLAČA'!B236,"")</f>
        <v>A227</v>
      </c>
      <c r="C242" s="52">
        <f>IF(LEN(B242)&gt;0,'OSNOVNA PLAČA'!C236,"")</f>
        <v>0</v>
      </c>
      <c r="D242" s="54">
        <f>IF(LEN(B242)&gt;0,'OSNOVNA PLAČA'!D236,"")</f>
        <v>0</v>
      </c>
      <c r="E242" s="171">
        <f>IF(LEN(B242)&gt;0,SUM('OBRAČUNANA OSNOVNA PLAČA'!E236:G236),"")</f>
        <v>0</v>
      </c>
      <c r="F242" s="55"/>
      <c r="G242" s="55"/>
      <c r="H242" s="55"/>
      <c r="I242" s="55"/>
      <c r="J242" s="55"/>
      <c r="K242" s="172">
        <f t="shared" si="48"/>
        <v>0</v>
      </c>
      <c r="L242" s="120">
        <f t="shared" si="49"/>
        <v>0</v>
      </c>
      <c r="M242" s="120">
        <f t="shared" si="50"/>
        <v>0</v>
      </c>
      <c r="N242" s="120">
        <f t="shared" si="51"/>
        <v>0</v>
      </c>
      <c r="O242" s="120">
        <f t="shared" si="52"/>
        <v>0</v>
      </c>
      <c r="P242" s="173">
        <f t="shared" si="53"/>
        <v>0</v>
      </c>
      <c r="Q242" s="173">
        <f>IF(LEN(B242)&gt;0,2*'OSNOVNA PLAČA'!E236,"")</f>
        <v>0</v>
      </c>
      <c r="R242" s="174"/>
      <c r="AA242" s="155">
        <f>ROW()</f>
        <v>242</v>
      </c>
      <c r="AB242" s="91" t="e">
        <f t="shared" ca="1" si="26"/>
        <v>#N/A</v>
      </c>
      <c r="AC242" s="91" t="e">
        <f t="shared" ca="1" si="27"/>
        <v>#N/A</v>
      </c>
      <c r="AD242" s="92" t="e">
        <f t="shared" ca="1" si="54"/>
        <v>#N/A</v>
      </c>
      <c r="AE242" s="91" t="e">
        <f t="shared" ca="1" si="55"/>
        <v>#N/A</v>
      </c>
      <c r="AF242" s="92" t="e">
        <f t="shared" ca="1" si="56"/>
        <v>#N/A</v>
      </c>
      <c r="AG242" s="91" t="e">
        <f t="shared" ca="1" si="57"/>
        <v>#N/A</v>
      </c>
      <c r="AH242" s="91" t="e">
        <f t="shared" ca="1" si="58"/>
        <v>#N/A</v>
      </c>
      <c r="AI242" s="93" t="e">
        <f t="shared" ca="1" si="59"/>
        <v>#N/A</v>
      </c>
      <c r="AJ242" s="91" t="e">
        <f t="shared" ca="1" si="34"/>
        <v>#N/A</v>
      </c>
      <c r="AK242" s="91" t="e">
        <f t="shared" ca="1" si="35"/>
        <v>#N/A</v>
      </c>
    </row>
    <row r="243" spans="1:37" ht="25.5" customHeight="1" x14ac:dyDescent="0.25">
      <c r="A243" s="51">
        <f>'OSNOVNA PLAČA'!A237</f>
        <v>228</v>
      </c>
      <c r="B243" s="157" t="str">
        <f>IF(LEN('OSNOVNA PLAČA'!B237)&gt;0,'OSNOVNA PLAČA'!B237,"")</f>
        <v>A228</v>
      </c>
      <c r="C243" s="52">
        <f>IF(LEN(B243)&gt;0,'OSNOVNA PLAČA'!C237,"")</f>
        <v>0</v>
      </c>
      <c r="D243" s="54">
        <f>IF(LEN(B243)&gt;0,'OSNOVNA PLAČA'!D237,"")</f>
        <v>0</v>
      </c>
      <c r="E243" s="171">
        <f>IF(LEN(B243)&gt;0,SUM('OBRAČUNANA OSNOVNA PLAČA'!E237:G237),"")</f>
        <v>0</v>
      </c>
      <c r="F243" s="55"/>
      <c r="G243" s="55"/>
      <c r="H243" s="55"/>
      <c r="I243" s="55"/>
      <c r="J243" s="55"/>
      <c r="K243" s="172">
        <f t="shared" si="48"/>
        <v>0</v>
      </c>
      <c r="L243" s="120">
        <f t="shared" si="49"/>
        <v>0</v>
      </c>
      <c r="M243" s="120">
        <f t="shared" si="50"/>
        <v>0</v>
      </c>
      <c r="N243" s="120">
        <f t="shared" si="51"/>
        <v>0</v>
      </c>
      <c r="O243" s="120">
        <f t="shared" si="52"/>
        <v>0</v>
      </c>
      <c r="P243" s="173">
        <f t="shared" si="53"/>
        <v>0</v>
      </c>
      <c r="Q243" s="173">
        <f>IF(LEN(B243)&gt;0,2*'OSNOVNA PLAČA'!E237,"")</f>
        <v>0</v>
      </c>
      <c r="R243" s="174"/>
      <c r="AA243" s="155">
        <f>ROW()</f>
        <v>243</v>
      </c>
      <c r="AB243" s="91" t="e">
        <f t="shared" ca="1" si="26"/>
        <v>#N/A</v>
      </c>
      <c r="AC243" s="91" t="e">
        <f t="shared" ca="1" si="27"/>
        <v>#N/A</v>
      </c>
      <c r="AD243" s="92" t="e">
        <f t="shared" ca="1" si="54"/>
        <v>#N/A</v>
      </c>
      <c r="AE243" s="91" t="e">
        <f t="shared" ca="1" si="55"/>
        <v>#N/A</v>
      </c>
      <c r="AF243" s="92" t="e">
        <f t="shared" ca="1" si="56"/>
        <v>#N/A</v>
      </c>
      <c r="AG243" s="91" t="e">
        <f t="shared" ca="1" si="57"/>
        <v>#N/A</v>
      </c>
      <c r="AH243" s="91" t="e">
        <f t="shared" ca="1" si="58"/>
        <v>#N/A</v>
      </c>
      <c r="AI243" s="93" t="e">
        <f t="shared" ca="1" si="59"/>
        <v>#N/A</v>
      </c>
      <c r="AJ243" s="91" t="e">
        <f t="shared" ca="1" si="34"/>
        <v>#N/A</v>
      </c>
      <c r="AK243" s="91" t="e">
        <f t="shared" ca="1" si="35"/>
        <v>#N/A</v>
      </c>
    </row>
    <row r="244" spans="1:37" ht="25.5" customHeight="1" x14ac:dyDescent="0.25">
      <c r="A244" s="51">
        <f>'OSNOVNA PLAČA'!A238</f>
        <v>229</v>
      </c>
      <c r="B244" s="157" t="str">
        <f>IF(LEN('OSNOVNA PLAČA'!B238)&gt;0,'OSNOVNA PLAČA'!B238,"")</f>
        <v>A229</v>
      </c>
      <c r="C244" s="52">
        <f>IF(LEN(B244)&gt;0,'OSNOVNA PLAČA'!C238,"")</f>
        <v>0</v>
      </c>
      <c r="D244" s="54">
        <f>IF(LEN(B244)&gt;0,'OSNOVNA PLAČA'!D238,"")</f>
        <v>0</v>
      </c>
      <c r="E244" s="171">
        <f>IF(LEN(B244)&gt;0,SUM('OBRAČUNANA OSNOVNA PLAČA'!E238:G238),"")</f>
        <v>0</v>
      </c>
      <c r="F244" s="55"/>
      <c r="G244" s="55"/>
      <c r="H244" s="55"/>
      <c r="I244" s="55"/>
      <c r="J244" s="55"/>
      <c r="K244" s="172">
        <f t="shared" si="48"/>
        <v>0</v>
      </c>
      <c r="L244" s="120">
        <f t="shared" si="49"/>
        <v>0</v>
      </c>
      <c r="M244" s="120">
        <f t="shared" si="50"/>
        <v>0</v>
      </c>
      <c r="N244" s="120">
        <f t="shared" si="51"/>
        <v>0</v>
      </c>
      <c r="O244" s="120">
        <f t="shared" si="52"/>
        <v>0</v>
      </c>
      <c r="P244" s="173">
        <f t="shared" si="53"/>
        <v>0</v>
      </c>
      <c r="Q244" s="173">
        <f>IF(LEN(B244)&gt;0,2*'OSNOVNA PLAČA'!E238,"")</f>
        <v>0</v>
      </c>
      <c r="R244" s="174"/>
      <c r="AA244" s="155">
        <f>ROW()</f>
        <v>244</v>
      </c>
      <c r="AB244" s="91" t="e">
        <f t="shared" ca="1" si="26"/>
        <v>#N/A</v>
      </c>
      <c r="AC244" s="91" t="e">
        <f t="shared" ca="1" si="27"/>
        <v>#N/A</v>
      </c>
      <c r="AD244" s="92" t="e">
        <f t="shared" ca="1" si="54"/>
        <v>#N/A</v>
      </c>
      <c r="AE244" s="91" t="e">
        <f t="shared" ca="1" si="55"/>
        <v>#N/A</v>
      </c>
      <c r="AF244" s="92" t="e">
        <f t="shared" ca="1" si="56"/>
        <v>#N/A</v>
      </c>
      <c r="AG244" s="91" t="e">
        <f t="shared" ca="1" si="57"/>
        <v>#N/A</v>
      </c>
      <c r="AH244" s="91" t="e">
        <f t="shared" ca="1" si="58"/>
        <v>#N/A</v>
      </c>
      <c r="AI244" s="93" t="e">
        <f t="shared" ca="1" si="59"/>
        <v>#N/A</v>
      </c>
      <c r="AJ244" s="91" t="e">
        <f t="shared" ca="1" si="34"/>
        <v>#N/A</v>
      </c>
      <c r="AK244" s="91" t="e">
        <f t="shared" ca="1" si="35"/>
        <v>#N/A</v>
      </c>
    </row>
    <row r="245" spans="1:37" ht="25.5" customHeight="1" x14ac:dyDescent="0.25">
      <c r="A245" s="51">
        <f>'OSNOVNA PLAČA'!A239</f>
        <v>230</v>
      </c>
      <c r="B245" s="157" t="str">
        <f>IF(LEN('OSNOVNA PLAČA'!B239)&gt;0,'OSNOVNA PLAČA'!B239,"")</f>
        <v>A230</v>
      </c>
      <c r="C245" s="52">
        <f>IF(LEN(B245)&gt;0,'OSNOVNA PLAČA'!C239,"")</f>
        <v>0</v>
      </c>
      <c r="D245" s="54">
        <f>IF(LEN(B245)&gt;0,'OSNOVNA PLAČA'!D239,"")</f>
        <v>0</v>
      </c>
      <c r="E245" s="171">
        <f>IF(LEN(B245)&gt;0,SUM('OBRAČUNANA OSNOVNA PLAČA'!E239:G239),"")</f>
        <v>0</v>
      </c>
      <c r="F245" s="55"/>
      <c r="G245" s="55"/>
      <c r="H245" s="55"/>
      <c r="I245" s="55"/>
      <c r="J245" s="55"/>
      <c r="K245" s="172">
        <f t="shared" si="48"/>
        <v>0</v>
      </c>
      <c r="L245" s="120">
        <f t="shared" si="49"/>
        <v>0</v>
      </c>
      <c r="M245" s="120">
        <f t="shared" si="50"/>
        <v>0</v>
      </c>
      <c r="N245" s="120">
        <f t="shared" si="51"/>
        <v>0</v>
      </c>
      <c r="O245" s="120">
        <f t="shared" si="52"/>
        <v>0</v>
      </c>
      <c r="P245" s="173">
        <f t="shared" si="53"/>
        <v>0</v>
      </c>
      <c r="Q245" s="173">
        <f>IF(LEN(B245)&gt;0,2*'OSNOVNA PLAČA'!E239,"")</f>
        <v>0</v>
      </c>
      <c r="R245" s="174"/>
      <c r="AA245" s="155">
        <f>ROW()</f>
        <v>245</v>
      </c>
      <c r="AB245" s="91" t="e">
        <f t="shared" ca="1" si="26"/>
        <v>#N/A</v>
      </c>
      <c r="AC245" s="91" t="e">
        <f t="shared" ca="1" si="27"/>
        <v>#N/A</v>
      </c>
      <c r="AD245" s="92" t="e">
        <f t="shared" ca="1" si="54"/>
        <v>#N/A</v>
      </c>
      <c r="AE245" s="91" t="e">
        <f t="shared" ca="1" si="55"/>
        <v>#N/A</v>
      </c>
      <c r="AF245" s="92" t="e">
        <f t="shared" ca="1" si="56"/>
        <v>#N/A</v>
      </c>
      <c r="AG245" s="91" t="e">
        <f t="shared" ca="1" si="57"/>
        <v>#N/A</v>
      </c>
      <c r="AH245" s="91" t="e">
        <f t="shared" ca="1" si="58"/>
        <v>#N/A</v>
      </c>
      <c r="AI245" s="93" t="e">
        <f t="shared" ca="1" si="59"/>
        <v>#N/A</v>
      </c>
      <c r="AJ245" s="91" t="e">
        <f t="shared" ca="1" si="34"/>
        <v>#N/A</v>
      </c>
      <c r="AK245" s="91" t="e">
        <f t="shared" ca="1" si="35"/>
        <v>#N/A</v>
      </c>
    </row>
    <row r="246" spans="1:37" ht="25.5" customHeight="1" x14ac:dyDescent="0.25">
      <c r="A246" s="51">
        <f>'OSNOVNA PLAČA'!A240</f>
        <v>231</v>
      </c>
      <c r="B246" s="157" t="str">
        <f>IF(LEN('OSNOVNA PLAČA'!B240)&gt;0,'OSNOVNA PLAČA'!B240,"")</f>
        <v>A231</v>
      </c>
      <c r="C246" s="52">
        <f>IF(LEN(B246)&gt;0,'OSNOVNA PLAČA'!C240,"")</f>
        <v>0</v>
      </c>
      <c r="D246" s="54">
        <f>IF(LEN(B246)&gt;0,'OSNOVNA PLAČA'!D240,"")</f>
        <v>0</v>
      </c>
      <c r="E246" s="171">
        <f>IF(LEN(B246)&gt;0,SUM('OBRAČUNANA OSNOVNA PLAČA'!E240:G240),"")</f>
        <v>0</v>
      </c>
      <c r="F246" s="55"/>
      <c r="G246" s="55"/>
      <c r="H246" s="55"/>
      <c r="I246" s="55"/>
      <c r="J246" s="55"/>
      <c r="K246" s="172">
        <f t="shared" si="48"/>
        <v>0</v>
      </c>
      <c r="L246" s="120">
        <f t="shared" si="49"/>
        <v>0</v>
      </c>
      <c r="M246" s="120">
        <f t="shared" si="50"/>
        <v>0</v>
      </c>
      <c r="N246" s="120">
        <f t="shared" si="51"/>
        <v>0</v>
      </c>
      <c r="O246" s="120">
        <f t="shared" si="52"/>
        <v>0</v>
      </c>
      <c r="P246" s="173">
        <f t="shared" si="53"/>
        <v>0</v>
      </c>
      <c r="Q246" s="173">
        <f>IF(LEN(B246)&gt;0,2*'OSNOVNA PLAČA'!E240,"")</f>
        <v>0</v>
      </c>
      <c r="R246" s="174"/>
      <c r="AA246" s="155">
        <f>ROW()</f>
        <v>246</v>
      </c>
      <c r="AB246" s="91" t="e">
        <f t="shared" ca="1" si="26"/>
        <v>#N/A</v>
      </c>
      <c r="AC246" s="91" t="e">
        <f t="shared" ca="1" si="27"/>
        <v>#N/A</v>
      </c>
      <c r="AD246" s="92" t="e">
        <f t="shared" ca="1" si="54"/>
        <v>#N/A</v>
      </c>
      <c r="AE246" s="91" t="e">
        <f t="shared" ca="1" si="55"/>
        <v>#N/A</v>
      </c>
      <c r="AF246" s="92" t="e">
        <f t="shared" ca="1" si="56"/>
        <v>#N/A</v>
      </c>
      <c r="AG246" s="91" t="e">
        <f t="shared" ca="1" si="57"/>
        <v>#N/A</v>
      </c>
      <c r="AH246" s="91" t="e">
        <f t="shared" ca="1" si="58"/>
        <v>#N/A</v>
      </c>
      <c r="AI246" s="93" t="e">
        <f t="shared" ca="1" si="59"/>
        <v>#N/A</v>
      </c>
      <c r="AJ246" s="91" t="e">
        <f t="shared" ca="1" si="34"/>
        <v>#N/A</v>
      </c>
      <c r="AK246" s="91" t="e">
        <f t="shared" ca="1" si="35"/>
        <v>#N/A</v>
      </c>
    </row>
    <row r="247" spans="1:37" ht="25.5" customHeight="1" x14ac:dyDescent="0.25">
      <c r="A247" s="51">
        <f>'OSNOVNA PLAČA'!A241</f>
        <v>232</v>
      </c>
      <c r="B247" s="157" t="str">
        <f>IF(LEN('OSNOVNA PLAČA'!B241)&gt;0,'OSNOVNA PLAČA'!B241,"")</f>
        <v>A232</v>
      </c>
      <c r="C247" s="52">
        <f>IF(LEN(B247)&gt;0,'OSNOVNA PLAČA'!C241,"")</f>
        <v>0</v>
      </c>
      <c r="D247" s="54">
        <f>IF(LEN(B247)&gt;0,'OSNOVNA PLAČA'!D241,"")</f>
        <v>0</v>
      </c>
      <c r="E247" s="171">
        <f>IF(LEN(B247)&gt;0,SUM('OBRAČUNANA OSNOVNA PLAČA'!E241:G241),"")</f>
        <v>0</v>
      </c>
      <c r="F247" s="55"/>
      <c r="G247" s="55"/>
      <c r="H247" s="55"/>
      <c r="I247" s="55"/>
      <c r="J247" s="55"/>
      <c r="K247" s="172">
        <f t="shared" si="48"/>
        <v>0</v>
      </c>
      <c r="L247" s="120">
        <f t="shared" si="49"/>
        <v>0</v>
      </c>
      <c r="M247" s="120">
        <f t="shared" si="50"/>
        <v>0</v>
      </c>
      <c r="N247" s="120">
        <f t="shared" si="51"/>
        <v>0</v>
      </c>
      <c r="O247" s="120">
        <f t="shared" si="52"/>
        <v>0</v>
      </c>
      <c r="P247" s="173">
        <f t="shared" si="53"/>
        <v>0</v>
      </c>
      <c r="Q247" s="173">
        <f>IF(LEN(B247)&gt;0,2*'OSNOVNA PLAČA'!E241,"")</f>
        <v>0</v>
      </c>
      <c r="R247" s="174"/>
      <c r="AA247" s="155">
        <f>ROW()</f>
        <v>247</v>
      </c>
      <c r="AB247" s="91" t="e">
        <f t="shared" ca="1" si="26"/>
        <v>#N/A</v>
      </c>
      <c r="AC247" s="91" t="e">
        <f t="shared" ca="1" si="27"/>
        <v>#N/A</v>
      </c>
      <c r="AD247" s="92" t="e">
        <f t="shared" ca="1" si="54"/>
        <v>#N/A</v>
      </c>
      <c r="AE247" s="91" t="e">
        <f t="shared" ca="1" si="55"/>
        <v>#N/A</v>
      </c>
      <c r="AF247" s="92" t="e">
        <f t="shared" ca="1" si="56"/>
        <v>#N/A</v>
      </c>
      <c r="AG247" s="91" t="e">
        <f t="shared" ca="1" si="57"/>
        <v>#N/A</v>
      </c>
      <c r="AH247" s="91" t="e">
        <f t="shared" ca="1" si="58"/>
        <v>#N/A</v>
      </c>
      <c r="AI247" s="93" t="e">
        <f t="shared" ca="1" si="59"/>
        <v>#N/A</v>
      </c>
      <c r="AJ247" s="91" t="e">
        <f t="shared" ca="1" si="34"/>
        <v>#N/A</v>
      </c>
      <c r="AK247" s="91" t="e">
        <f t="shared" ca="1" si="35"/>
        <v>#N/A</v>
      </c>
    </row>
    <row r="248" spans="1:37" ht="25.5" customHeight="1" x14ac:dyDescent="0.25">
      <c r="A248" s="51">
        <f>'OSNOVNA PLAČA'!A242</f>
        <v>233</v>
      </c>
      <c r="B248" s="157" t="str">
        <f>IF(LEN('OSNOVNA PLAČA'!B242)&gt;0,'OSNOVNA PLAČA'!B242,"")</f>
        <v>A233</v>
      </c>
      <c r="C248" s="52">
        <f>IF(LEN(B248)&gt;0,'OSNOVNA PLAČA'!C242,"")</f>
        <v>0</v>
      </c>
      <c r="D248" s="54">
        <f>IF(LEN(B248)&gt;0,'OSNOVNA PLAČA'!D242,"")</f>
        <v>0</v>
      </c>
      <c r="E248" s="171">
        <f>IF(LEN(B248)&gt;0,SUM('OBRAČUNANA OSNOVNA PLAČA'!E242:G242),"")</f>
        <v>0</v>
      </c>
      <c r="F248" s="55"/>
      <c r="G248" s="55"/>
      <c r="H248" s="55"/>
      <c r="I248" s="55"/>
      <c r="J248" s="55"/>
      <c r="K248" s="172">
        <f t="shared" si="48"/>
        <v>0</v>
      </c>
      <c r="L248" s="120">
        <f t="shared" si="49"/>
        <v>0</v>
      </c>
      <c r="M248" s="120">
        <f t="shared" si="50"/>
        <v>0</v>
      </c>
      <c r="N248" s="120">
        <f t="shared" si="51"/>
        <v>0</v>
      </c>
      <c r="O248" s="120">
        <f t="shared" si="52"/>
        <v>0</v>
      </c>
      <c r="P248" s="173">
        <f t="shared" si="53"/>
        <v>0</v>
      </c>
      <c r="Q248" s="173">
        <f>IF(LEN(B248)&gt;0,2*'OSNOVNA PLAČA'!E242,"")</f>
        <v>0</v>
      </c>
      <c r="R248" s="174"/>
      <c r="AA248" s="155">
        <f>ROW()</f>
        <v>248</v>
      </c>
      <c r="AB248" s="91" t="e">
        <f t="shared" ca="1" si="26"/>
        <v>#N/A</v>
      </c>
      <c r="AC248" s="91" t="e">
        <f t="shared" ca="1" si="27"/>
        <v>#N/A</v>
      </c>
      <c r="AD248" s="92" t="e">
        <f t="shared" ca="1" si="54"/>
        <v>#N/A</v>
      </c>
      <c r="AE248" s="91" t="e">
        <f t="shared" ca="1" si="55"/>
        <v>#N/A</v>
      </c>
      <c r="AF248" s="92" t="e">
        <f t="shared" ca="1" si="56"/>
        <v>#N/A</v>
      </c>
      <c r="AG248" s="91" t="e">
        <f t="shared" ca="1" si="57"/>
        <v>#N/A</v>
      </c>
      <c r="AH248" s="91" t="e">
        <f t="shared" ca="1" si="58"/>
        <v>#N/A</v>
      </c>
      <c r="AI248" s="93" t="e">
        <f t="shared" ca="1" si="59"/>
        <v>#N/A</v>
      </c>
      <c r="AJ248" s="91" t="e">
        <f t="shared" ca="1" si="34"/>
        <v>#N/A</v>
      </c>
      <c r="AK248" s="91" t="e">
        <f t="shared" ca="1" si="35"/>
        <v>#N/A</v>
      </c>
    </row>
    <row r="249" spans="1:37" ht="25.5" customHeight="1" x14ac:dyDescent="0.25">
      <c r="A249" s="51">
        <f>'OSNOVNA PLAČA'!A243</f>
        <v>234</v>
      </c>
      <c r="B249" s="157" t="str">
        <f>IF(LEN('OSNOVNA PLAČA'!B243)&gt;0,'OSNOVNA PLAČA'!B243,"")</f>
        <v>A234</v>
      </c>
      <c r="C249" s="52">
        <f>IF(LEN(B249)&gt;0,'OSNOVNA PLAČA'!C243,"")</f>
        <v>0</v>
      </c>
      <c r="D249" s="54">
        <f>IF(LEN(B249)&gt;0,'OSNOVNA PLAČA'!D243,"")</f>
        <v>0</v>
      </c>
      <c r="E249" s="171">
        <f>IF(LEN(B249)&gt;0,SUM('OBRAČUNANA OSNOVNA PLAČA'!E243:G243),"")</f>
        <v>0</v>
      </c>
      <c r="F249" s="55"/>
      <c r="G249" s="55"/>
      <c r="H249" s="55"/>
      <c r="I249" s="55"/>
      <c r="J249" s="55"/>
      <c r="K249" s="172">
        <f t="shared" si="48"/>
        <v>0</v>
      </c>
      <c r="L249" s="120">
        <f t="shared" si="49"/>
        <v>0</v>
      </c>
      <c r="M249" s="120">
        <f t="shared" si="50"/>
        <v>0</v>
      </c>
      <c r="N249" s="120">
        <f t="shared" si="51"/>
        <v>0</v>
      </c>
      <c r="O249" s="120">
        <f t="shared" si="52"/>
        <v>0</v>
      </c>
      <c r="P249" s="173">
        <f t="shared" si="53"/>
        <v>0</v>
      </c>
      <c r="Q249" s="173">
        <f>IF(LEN(B249)&gt;0,2*'OSNOVNA PLAČA'!E243,"")</f>
        <v>0</v>
      </c>
      <c r="R249" s="174"/>
      <c r="AA249" s="155">
        <f>ROW()</f>
        <v>249</v>
      </c>
      <c r="AB249" s="91" t="e">
        <f t="shared" ca="1" si="26"/>
        <v>#N/A</v>
      </c>
      <c r="AC249" s="91" t="e">
        <f t="shared" ca="1" si="27"/>
        <v>#N/A</v>
      </c>
      <c r="AD249" s="92" t="e">
        <f t="shared" ca="1" si="54"/>
        <v>#N/A</v>
      </c>
      <c r="AE249" s="91" t="e">
        <f t="shared" ca="1" si="55"/>
        <v>#N/A</v>
      </c>
      <c r="AF249" s="92" t="e">
        <f t="shared" ca="1" si="56"/>
        <v>#N/A</v>
      </c>
      <c r="AG249" s="91" t="e">
        <f t="shared" ca="1" si="57"/>
        <v>#N/A</v>
      </c>
      <c r="AH249" s="91" t="e">
        <f t="shared" ca="1" si="58"/>
        <v>#N/A</v>
      </c>
      <c r="AI249" s="93" t="e">
        <f t="shared" ca="1" si="59"/>
        <v>#N/A</v>
      </c>
      <c r="AJ249" s="91" t="e">
        <f t="shared" ca="1" si="34"/>
        <v>#N/A</v>
      </c>
      <c r="AK249" s="91" t="e">
        <f t="shared" ca="1" si="35"/>
        <v>#N/A</v>
      </c>
    </row>
    <row r="250" spans="1:37" ht="25.5" customHeight="1" x14ac:dyDescent="0.25">
      <c r="A250" s="51">
        <f>'OSNOVNA PLAČA'!A244</f>
        <v>235</v>
      </c>
      <c r="B250" s="157" t="str">
        <f>IF(LEN('OSNOVNA PLAČA'!B244)&gt;0,'OSNOVNA PLAČA'!B244,"")</f>
        <v>A235</v>
      </c>
      <c r="C250" s="52">
        <f>IF(LEN(B250)&gt;0,'OSNOVNA PLAČA'!C244,"")</f>
        <v>0</v>
      </c>
      <c r="D250" s="54">
        <f>IF(LEN(B250)&gt;0,'OSNOVNA PLAČA'!D244,"")</f>
        <v>0</v>
      </c>
      <c r="E250" s="171">
        <f>IF(LEN(B250)&gt;0,SUM('OBRAČUNANA OSNOVNA PLAČA'!E244:G244),"")</f>
        <v>0</v>
      </c>
      <c r="F250" s="55"/>
      <c r="G250" s="55"/>
      <c r="H250" s="55"/>
      <c r="I250" s="55"/>
      <c r="J250" s="55"/>
      <c r="K250" s="172">
        <f t="shared" si="48"/>
        <v>0</v>
      </c>
      <c r="L250" s="120">
        <f t="shared" si="49"/>
        <v>0</v>
      </c>
      <c r="M250" s="120">
        <f t="shared" si="50"/>
        <v>0</v>
      </c>
      <c r="N250" s="120">
        <f t="shared" si="51"/>
        <v>0</v>
      </c>
      <c r="O250" s="120">
        <f t="shared" si="52"/>
        <v>0</v>
      </c>
      <c r="P250" s="173">
        <f t="shared" si="53"/>
        <v>0</v>
      </c>
      <c r="Q250" s="173">
        <f>IF(LEN(B250)&gt;0,2*'OSNOVNA PLAČA'!E244,"")</f>
        <v>0</v>
      </c>
      <c r="R250" s="174"/>
      <c r="AA250" s="155">
        <f>ROW()</f>
        <v>250</v>
      </c>
      <c r="AB250" s="91" t="e">
        <f t="shared" ca="1" si="26"/>
        <v>#N/A</v>
      </c>
      <c r="AC250" s="91" t="e">
        <f t="shared" ca="1" si="27"/>
        <v>#N/A</v>
      </c>
      <c r="AD250" s="92" t="e">
        <f t="shared" ca="1" si="54"/>
        <v>#N/A</v>
      </c>
      <c r="AE250" s="91" t="e">
        <f t="shared" ca="1" si="55"/>
        <v>#N/A</v>
      </c>
      <c r="AF250" s="92" t="e">
        <f t="shared" ca="1" si="56"/>
        <v>#N/A</v>
      </c>
      <c r="AG250" s="91" t="e">
        <f t="shared" ca="1" si="57"/>
        <v>#N/A</v>
      </c>
      <c r="AH250" s="91" t="e">
        <f t="shared" ca="1" si="58"/>
        <v>#N/A</v>
      </c>
      <c r="AI250" s="93" t="e">
        <f t="shared" ca="1" si="59"/>
        <v>#N/A</v>
      </c>
      <c r="AJ250" s="91" t="e">
        <f t="shared" ca="1" si="34"/>
        <v>#N/A</v>
      </c>
      <c r="AK250" s="91" t="e">
        <f t="shared" ca="1" si="35"/>
        <v>#N/A</v>
      </c>
    </row>
    <row r="251" spans="1:37" ht="25.5" customHeight="1" x14ac:dyDescent="0.25">
      <c r="A251" s="51">
        <f>'OSNOVNA PLAČA'!A245</f>
        <v>236</v>
      </c>
      <c r="B251" s="157" t="str">
        <f>IF(LEN('OSNOVNA PLAČA'!B245)&gt;0,'OSNOVNA PLAČA'!B245,"")</f>
        <v>A236</v>
      </c>
      <c r="C251" s="52">
        <f>IF(LEN(B251)&gt;0,'OSNOVNA PLAČA'!C245,"")</f>
        <v>0</v>
      </c>
      <c r="D251" s="54">
        <f>IF(LEN(B251)&gt;0,'OSNOVNA PLAČA'!D245,"")</f>
        <v>0</v>
      </c>
      <c r="E251" s="171">
        <f>IF(LEN(B251)&gt;0,SUM('OBRAČUNANA OSNOVNA PLAČA'!E245:G245),"")</f>
        <v>0</v>
      </c>
      <c r="F251" s="55"/>
      <c r="G251" s="55"/>
      <c r="H251" s="55"/>
      <c r="I251" s="55"/>
      <c r="J251" s="55"/>
      <c r="K251" s="172">
        <f t="shared" si="48"/>
        <v>0</v>
      </c>
      <c r="L251" s="120">
        <f t="shared" si="49"/>
        <v>0</v>
      </c>
      <c r="M251" s="120">
        <f t="shared" si="50"/>
        <v>0</v>
      </c>
      <c r="N251" s="120">
        <f t="shared" si="51"/>
        <v>0</v>
      </c>
      <c r="O251" s="120">
        <f t="shared" si="52"/>
        <v>0</v>
      </c>
      <c r="P251" s="173">
        <f t="shared" si="53"/>
        <v>0</v>
      </c>
      <c r="Q251" s="173">
        <f>IF(LEN(B251)&gt;0,2*'OSNOVNA PLAČA'!E245,"")</f>
        <v>0</v>
      </c>
      <c r="R251" s="174"/>
      <c r="AA251" s="155">
        <f>ROW()</f>
        <v>251</v>
      </c>
      <c r="AB251" s="91" t="e">
        <f t="shared" ca="1" si="26"/>
        <v>#N/A</v>
      </c>
      <c r="AC251" s="91" t="e">
        <f t="shared" ca="1" si="27"/>
        <v>#N/A</v>
      </c>
      <c r="AD251" s="92" t="e">
        <f t="shared" ca="1" si="54"/>
        <v>#N/A</v>
      </c>
      <c r="AE251" s="91" t="e">
        <f t="shared" ca="1" si="55"/>
        <v>#N/A</v>
      </c>
      <c r="AF251" s="92" t="e">
        <f t="shared" ca="1" si="56"/>
        <v>#N/A</v>
      </c>
      <c r="AG251" s="91" t="e">
        <f t="shared" ca="1" si="57"/>
        <v>#N/A</v>
      </c>
      <c r="AH251" s="91" t="e">
        <f t="shared" ca="1" si="58"/>
        <v>#N/A</v>
      </c>
      <c r="AI251" s="93" t="e">
        <f t="shared" ca="1" si="59"/>
        <v>#N/A</v>
      </c>
      <c r="AJ251" s="91" t="e">
        <f t="shared" ca="1" si="34"/>
        <v>#N/A</v>
      </c>
      <c r="AK251" s="91" t="e">
        <f t="shared" ca="1" si="35"/>
        <v>#N/A</v>
      </c>
    </row>
    <row r="252" spans="1:37" ht="25.5" customHeight="1" x14ac:dyDescent="0.25">
      <c r="A252" s="51">
        <f>'OSNOVNA PLAČA'!A246</f>
        <v>237</v>
      </c>
      <c r="B252" s="157" t="str">
        <f>IF(LEN('OSNOVNA PLAČA'!B246)&gt;0,'OSNOVNA PLAČA'!B246,"")</f>
        <v>A237</v>
      </c>
      <c r="C252" s="52">
        <f>IF(LEN(B252)&gt;0,'OSNOVNA PLAČA'!C246,"")</f>
        <v>0</v>
      </c>
      <c r="D252" s="54">
        <f>IF(LEN(B252)&gt;0,'OSNOVNA PLAČA'!D246,"")</f>
        <v>0</v>
      </c>
      <c r="E252" s="171">
        <f>IF(LEN(B252)&gt;0,SUM('OBRAČUNANA OSNOVNA PLAČA'!E246:G246),"")</f>
        <v>0</v>
      </c>
      <c r="F252" s="55"/>
      <c r="G252" s="55"/>
      <c r="H252" s="55"/>
      <c r="I252" s="55"/>
      <c r="J252" s="55"/>
      <c r="K252" s="172">
        <f t="shared" si="48"/>
        <v>0</v>
      </c>
      <c r="L252" s="120">
        <f t="shared" si="49"/>
        <v>0</v>
      </c>
      <c r="M252" s="120">
        <f t="shared" si="50"/>
        <v>0</v>
      </c>
      <c r="N252" s="120">
        <f t="shared" si="51"/>
        <v>0</v>
      </c>
      <c r="O252" s="120">
        <f t="shared" si="52"/>
        <v>0</v>
      </c>
      <c r="P252" s="173">
        <f t="shared" si="53"/>
        <v>0</v>
      </c>
      <c r="Q252" s="173">
        <f>IF(LEN(B252)&gt;0,2*'OSNOVNA PLAČA'!E246,"")</f>
        <v>0</v>
      </c>
      <c r="R252" s="174"/>
      <c r="AA252" s="155">
        <f>ROW()</f>
        <v>252</v>
      </c>
      <c r="AB252" s="91" t="e">
        <f t="shared" ca="1" si="26"/>
        <v>#N/A</v>
      </c>
      <c r="AC252" s="91" t="e">
        <f t="shared" ca="1" si="27"/>
        <v>#N/A</v>
      </c>
      <c r="AD252" s="92" t="e">
        <f t="shared" ca="1" si="54"/>
        <v>#N/A</v>
      </c>
      <c r="AE252" s="91" t="e">
        <f t="shared" ca="1" si="55"/>
        <v>#N/A</v>
      </c>
      <c r="AF252" s="92" t="e">
        <f t="shared" ca="1" si="56"/>
        <v>#N/A</v>
      </c>
      <c r="AG252" s="91" t="e">
        <f t="shared" ca="1" si="57"/>
        <v>#N/A</v>
      </c>
      <c r="AH252" s="91" t="e">
        <f t="shared" ca="1" si="58"/>
        <v>#N/A</v>
      </c>
      <c r="AI252" s="93" t="e">
        <f t="shared" ca="1" si="59"/>
        <v>#N/A</v>
      </c>
      <c r="AJ252" s="91" t="e">
        <f t="shared" ca="1" si="34"/>
        <v>#N/A</v>
      </c>
      <c r="AK252" s="91" t="e">
        <f t="shared" ca="1" si="35"/>
        <v>#N/A</v>
      </c>
    </row>
    <row r="253" spans="1:37" ht="25.5" customHeight="1" x14ac:dyDescent="0.25">
      <c r="A253" s="51">
        <f>'OSNOVNA PLAČA'!A247</f>
        <v>238</v>
      </c>
      <c r="B253" s="157" t="str">
        <f>IF(LEN('OSNOVNA PLAČA'!B247)&gt;0,'OSNOVNA PLAČA'!B247,"")</f>
        <v>A238</v>
      </c>
      <c r="C253" s="52">
        <f>IF(LEN(B253)&gt;0,'OSNOVNA PLAČA'!C247,"")</f>
        <v>0</v>
      </c>
      <c r="D253" s="54">
        <f>IF(LEN(B253)&gt;0,'OSNOVNA PLAČA'!D247,"")</f>
        <v>0</v>
      </c>
      <c r="E253" s="171">
        <f>IF(LEN(B253)&gt;0,SUM('OBRAČUNANA OSNOVNA PLAČA'!E247:G247),"")</f>
        <v>0</v>
      </c>
      <c r="F253" s="55"/>
      <c r="G253" s="55"/>
      <c r="H253" s="55"/>
      <c r="I253" s="55"/>
      <c r="J253" s="55"/>
      <c r="K253" s="172">
        <f t="shared" si="48"/>
        <v>0</v>
      </c>
      <c r="L253" s="120">
        <f t="shared" si="49"/>
        <v>0</v>
      </c>
      <c r="M253" s="120">
        <f t="shared" si="50"/>
        <v>0</v>
      </c>
      <c r="N253" s="120">
        <f t="shared" si="51"/>
        <v>0</v>
      </c>
      <c r="O253" s="120">
        <f t="shared" si="52"/>
        <v>0</v>
      </c>
      <c r="P253" s="173">
        <f t="shared" si="53"/>
        <v>0</v>
      </c>
      <c r="Q253" s="173">
        <f>IF(LEN(B253)&gt;0,2*'OSNOVNA PLAČA'!E247,"")</f>
        <v>0</v>
      </c>
      <c r="R253" s="174"/>
      <c r="AA253" s="155">
        <f>ROW()</f>
        <v>253</v>
      </c>
      <c r="AB253" s="91" t="e">
        <f t="shared" ca="1" si="26"/>
        <v>#N/A</v>
      </c>
      <c r="AC253" s="91" t="e">
        <f t="shared" ca="1" si="27"/>
        <v>#N/A</v>
      </c>
      <c r="AD253" s="92" t="e">
        <f t="shared" ca="1" si="54"/>
        <v>#N/A</v>
      </c>
      <c r="AE253" s="91" t="e">
        <f t="shared" ca="1" si="55"/>
        <v>#N/A</v>
      </c>
      <c r="AF253" s="92" t="e">
        <f t="shared" ca="1" si="56"/>
        <v>#N/A</v>
      </c>
      <c r="AG253" s="91" t="e">
        <f t="shared" ca="1" si="57"/>
        <v>#N/A</v>
      </c>
      <c r="AH253" s="91" t="e">
        <f t="shared" ca="1" si="58"/>
        <v>#N/A</v>
      </c>
      <c r="AI253" s="93" t="e">
        <f t="shared" ca="1" si="59"/>
        <v>#N/A</v>
      </c>
      <c r="AJ253" s="91" t="e">
        <f t="shared" ca="1" si="34"/>
        <v>#N/A</v>
      </c>
      <c r="AK253" s="91" t="e">
        <f t="shared" ca="1" si="35"/>
        <v>#N/A</v>
      </c>
    </row>
    <row r="254" spans="1:37" ht="25.5" customHeight="1" x14ac:dyDescent="0.25">
      <c r="A254" s="51">
        <f>'OSNOVNA PLAČA'!A248</f>
        <v>239</v>
      </c>
      <c r="B254" s="157" t="str">
        <f>IF(LEN('OSNOVNA PLAČA'!B248)&gt;0,'OSNOVNA PLAČA'!B248,"")</f>
        <v>A239</v>
      </c>
      <c r="C254" s="52">
        <f>IF(LEN(B254)&gt;0,'OSNOVNA PLAČA'!C248,"")</f>
        <v>0</v>
      </c>
      <c r="D254" s="54">
        <f>IF(LEN(B254)&gt;0,'OSNOVNA PLAČA'!D248,"")</f>
        <v>0</v>
      </c>
      <c r="E254" s="171">
        <f>IF(LEN(B254)&gt;0,SUM('OBRAČUNANA OSNOVNA PLAČA'!E248:G248),"")</f>
        <v>0</v>
      </c>
      <c r="F254" s="55"/>
      <c r="G254" s="55"/>
      <c r="H254" s="55"/>
      <c r="I254" s="55"/>
      <c r="J254" s="55"/>
      <c r="K254" s="172">
        <f t="shared" si="48"/>
        <v>0</v>
      </c>
      <c r="L254" s="120">
        <f t="shared" si="49"/>
        <v>0</v>
      </c>
      <c r="M254" s="120">
        <f t="shared" si="50"/>
        <v>0</v>
      </c>
      <c r="N254" s="120">
        <f t="shared" si="51"/>
        <v>0</v>
      </c>
      <c r="O254" s="120">
        <f t="shared" si="52"/>
        <v>0</v>
      </c>
      <c r="P254" s="173">
        <f t="shared" si="53"/>
        <v>0</v>
      </c>
      <c r="Q254" s="173">
        <f>IF(LEN(B254)&gt;0,2*'OSNOVNA PLAČA'!E248,"")</f>
        <v>0</v>
      </c>
      <c r="R254" s="174"/>
      <c r="AA254" s="155">
        <f>ROW()</f>
        <v>254</v>
      </c>
      <c r="AB254" s="91" t="e">
        <f t="shared" ca="1" si="26"/>
        <v>#N/A</v>
      </c>
      <c r="AC254" s="91" t="e">
        <f t="shared" ca="1" si="27"/>
        <v>#N/A</v>
      </c>
      <c r="AD254" s="92" t="e">
        <f t="shared" ca="1" si="54"/>
        <v>#N/A</v>
      </c>
      <c r="AE254" s="91" t="e">
        <f t="shared" ca="1" si="55"/>
        <v>#N/A</v>
      </c>
      <c r="AF254" s="92" t="e">
        <f t="shared" ca="1" si="56"/>
        <v>#N/A</v>
      </c>
      <c r="AG254" s="91" t="e">
        <f t="shared" ca="1" si="57"/>
        <v>#N/A</v>
      </c>
      <c r="AH254" s="91" t="e">
        <f t="shared" ca="1" si="58"/>
        <v>#N/A</v>
      </c>
      <c r="AI254" s="93" t="e">
        <f t="shared" ca="1" si="59"/>
        <v>#N/A</v>
      </c>
      <c r="AJ254" s="91" t="e">
        <f t="shared" ca="1" si="34"/>
        <v>#N/A</v>
      </c>
      <c r="AK254" s="91" t="e">
        <f t="shared" ca="1" si="35"/>
        <v>#N/A</v>
      </c>
    </row>
    <row r="255" spans="1:37" ht="25.5" customHeight="1" x14ac:dyDescent="0.25">
      <c r="A255" s="51">
        <f>'OSNOVNA PLAČA'!A249</f>
        <v>240</v>
      </c>
      <c r="B255" s="157" t="str">
        <f>IF(LEN('OSNOVNA PLAČA'!B249)&gt;0,'OSNOVNA PLAČA'!B249,"")</f>
        <v>A240</v>
      </c>
      <c r="C255" s="52">
        <f>IF(LEN(B255)&gt;0,'OSNOVNA PLAČA'!C249,"")</f>
        <v>0</v>
      </c>
      <c r="D255" s="54">
        <f>IF(LEN(B255)&gt;0,'OSNOVNA PLAČA'!D249,"")</f>
        <v>0</v>
      </c>
      <c r="E255" s="171">
        <f>IF(LEN(B255)&gt;0,SUM('OBRAČUNANA OSNOVNA PLAČA'!E249:G249),"")</f>
        <v>0</v>
      </c>
      <c r="F255" s="55"/>
      <c r="G255" s="55"/>
      <c r="H255" s="55"/>
      <c r="I255" s="55"/>
      <c r="J255" s="55"/>
      <c r="K255" s="172">
        <f t="shared" si="48"/>
        <v>0</v>
      </c>
      <c r="L255" s="120">
        <f t="shared" si="49"/>
        <v>0</v>
      </c>
      <c r="M255" s="120">
        <f t="shared" si="50"/>
        <v>0</v>
      </c>
      <c r="N255" s="120">
        <f t="shared" si="51"/>
        <v>0</v>
      </c>
      <c r="O255" s="120">
        <f t="shared" si="52"/>
        <v>0</v>
      </c>
      <c r="P255" s="173">
        <f t="shared" si="53"/>
        <v>0</v>
      </c>
      <c r="Q255" s="173">
        <f>IF(LEN(B255)&gt;0,2*'OSNOVNA PLAČA'!E249,"")</f>
        <v>0</v>
      </c>
      <c r="R255" s="174"/>
      <c r="AA255" s="155">
        <f>ROW()</f>
        <v>255</v>
      </c>
      <c r="AB255" s="91" t="e">
        <f t="shared" ca="1" si="26"/>
        <v>#N/A</v>
      </c>
      <c r="AC255" s="91" t="e">
        <f t="shared" ca="1" si="27"/>
        <v>#N/A</v>
      </c>
      <c r="AD255" s="92" t="e">
        <f t="shared" ca="1" si="54"/>
        <v>#N/A</v>
      </c>
      <c r="AE255" s="91" t="e">
        <f t="shared" ca="1" si="55"/>
        <v>#N/A</v>
      </c>
      <c r="AF255" s="92" t="e">
        <f t="shared" ca="1" si="56"/>
        <v>#N/A</v>
      </c>
      <c r="AG255" s="91" t="e">
        <f t="shared" ca="1" si="57"/>
        <v>#N/A</v>
      </c>
      <c r="AH255" s="91" t="e">
        <f t="shared" ca="1" si="58"/>
        <v>#N/A</v>
      </c>
      <c r="AI255" s="93" t="e">
        <f t="shared" ca="1" si="59"/>
        <v>#N/A</v>
      </c>
      <c r="AJ255" s="91" t="e">
        <f t="shared" ca="1" si="34"/>
        <v>#N/A</v>
      </c>
      <c r="AK255" s="91" t="e">
        <f t="shared" ca="1" si="35"/>
        <v>#N/A</v>
      </c>
    </row>
    <row r="256" spans="1:37" ht="25.5" customHeight="1" x14ac:dyDescent="0.25">
      <c r="A256" s="51">
        <f>'OSNOVNA PLAČA'!A250</f>
        <v>241</v>
      </c>
      <c r="B256" s="157" t="str">
        <f>IF(LEN('OSNOVNA PLAČA'!B250)&gt;0,'OSNOVNA PLAČA'!B250,"")</f>
        <v>A241</v>
      </c>
      <c r="C256" s="52">
        <f>IF(LEN(B256)&gt;0,'OSNOVNA PLAČA'!C250,"")</f>
        <v>0</v>
      </c>
      <c r="D256" s="54">
        <f>IF(LEN(B256)&gt;0,'OSNOVNA PLAČA'!D250,"")</f>
        <v>0</v>
      </c>
      <c r="E256" s="171">
        <f>IF(LEN(B256)&gt;0,SUM('OBRAČUNANA OSNOVNA PLAČA'!E250:G250),"")</f>
        <v>0</v>
      </c>
      <c r="F256" s="55"/>
      <c r="G256" s="55"/>
      <c r="H256" s="55"/>
      <c r="I256" s="55"/>
      <c r="J256" s="55"/>
      <c r="K256" s="172">
        <f t="shared" si="48"/>
        <v>0</v>
      </c>
      <c r="L256" s="120">
        <f t="shared" si="49"/>
        <v>0</v>
      </c>
      <c r="M256" s="120">
        <f t="shared" si="50"/>
        <v>0</v>
      </c>
      <c r="N256" s="120">
        <f t="shared" si="51"/>
        <v>0</v>
      </c>
      <c r="O256" s="120">
        <f t="shared" si="52"/>
        <v>0</v>
      </c>
      <c r="P256" s="173">
        <f t="shared" si="53"/>
        <v>0</v>
      </c>
      <c r="Q256" s="173">
        <f>IF(LEN(B256)&gt;0,2*'OSNOVNA PLAČA'!E250,"")</f>
        <v>0</v>
      </c>
      <c r="R256" s="174"/>
      <c r="AA256" s="155">
        <f>ROW()</f>
        <v>256</v>
      </c>
      <c r="AB256" s="91" t="e">
        <f t="shared" ca="1" si="26"/>
        <v>#N/A</v>
      </c>
      <c r="AC256" s="91" t="e">
        <f t="shared" ca="1" si="27"/>
        <v>#N/A</v>
      </c>
      <c r="AD256" s="92" t="e">
        <f t="shared" ca="1" si="54"/>
        <v>#N/A</v>
      </c>
      <c r="AE256" s="91" t="e">
        <f t="shared" ca="1" si="55"/>
        <v>#N/A</v>
      </c>
      <c r="AF256" s="92" t="e">
        <f t="shared" ca="1" si="56"/>
        <v>#N/A</v>
      </c>
      <c r="AG256" s="91" t="e">
        <f t="shared" ca="1" si="57"/>
        <v>#N/A</v>
      </c>
      <c r="AH256" s="91" t="e">
        <f t="shared" ca="1" si="58"/>
        <v>#N/A</v>
      </c>
      <c r="AI256" s="93" t="e">
        <f t="shared" ca="1" si="59"/>
        <v>#N/A</v>
      </c>
      <c r="AJ256" s="91" t="e">
        <f t="shared" ca="1" si="34"/>
        <v>#N/A</v>
      </c>
      <c r="AK256" s="91" t="e">
        <f t="shared" ca="1" si="35"/>
        <v>#N/A</v>
      </c>
    </row>
    <row r="257" spans="1:43" ht="25.5" customHeight="1" x14ac:dyDescent="0.25">
      <c r="A257" s="51">
        <f>'OSNOVNA PLAČA'!A251</f>
        <v>242</v>
      </c>
      <c r="B257" s="157" t="str">
        <f>IF(LEN('OSNOVNA PLAČA'!B251)&gt;0,'OSNOVNA PLAČA'!B251,"")</f>
        <v>A242</v>
      </c>
      <c r="C257" s="52">
        <f>IF(LEN(B257)&gt;0,'OSNOVNA PLAČA'!C251,"")</f>
        <v>0</v>
      </c>
      <c r="D257" s="54">
        <f>IF(LEN(B257)&gt;0,'OSNOVNA PLAČA'!D251,"")</f>
        <v>0</v>
      </c>
      <c r="E257" s="171">
        <f>IF(LEN(B257)&gt;0,SUM('OBRAČUNANA OSNOVNA PLAČA'!E251:G251),"")</f>
        <v>0</v>
      </c>
      <c r="F257" s="55"/>
      <c r="G257" s="55"/>
      <c r="H257" s="55"/>
      <c r="I257" s="55"/>
      <c r="J257" s="55"/>
      <c r="K257" s="172">
        <f t="shared" si="48"/>
        <v>0</v>
      </c>
      <c r="L257" s="120">
        <f t="shared" si="49"/>
        <v>0</v>
      </c>
      <c r="M257" s="120">
        <f t="shared" si="50"/>
        <v>0</v>
      </c>
      <c r="N257" s="120">
        <f t="shared" si="51"/>
        <v>0</v>
      </c>
      <c r="O257" s="120">
        <f t="shared" si="52"/>
        <v>0</v>
      </c>
      <c r="P257" s="173">
        <f t="shared" si="53"/>
        <v>0</v>
      </c>
      <c r="Q257" s="173">
        <f>IF(LEN(B257)&gt;0,2*'OSNOVNA PLAČA'!E251,"")</f>
        <v>0</v>
      </c>
      <c r="R257" s="174"/>
      <c r="AA257" s="155">
        <f>ROW()</f>
        <v>257</v>
      </c>
      <c r="AB257" s="91" t="e">
        <f t="shared" ca="1" si="26"/>
        <v>#N/A</v>
      </c>
      <c r="AC257" s="91" t="e">
        <f t="shared" ca="1" si="27"/>
        <v>#N/A</v>
      </c>
      <c r="AD257" s="92" t="e">
        <f t="shared" ca="1" si="54"/>
        <v>#N/A</v>
      </c>
      <c r="AE257" s="91" t="e">
        <f t="shared" ca="1" si="55"/>
        <v>#N/A</v>
      </c>
      <c r="AF257" s="92" t="e">
        <f t="shared" ca="1" si="56"/>
        <v>#N/A</v>
      </c>
      <c r="AG257" s="91" t="e">
        <f t="shared" ca="1" si="57"/>
        <v>#N/A</v>
      </c>
      <c r="AH257" s="91" t="e">
        <f t="shared" ca="1" si="58"/>
        <v>#N/A</v>
      </c>
      <c r="AI257" s="93" t="e">
        <f t="shared" ca="1" si="59"/>
        <v>#N/A</v>
      </c>
      <c r="AJ257" s="91" t="e">
        <f t="shared" ca="1" si="34"/>
        <v>#N/A</v>
      </c>
      <c r="AK257" s="91" t="e">
        <f t="shared" ca="1" si="35"/>
        <v>#N/A</v>
      </c>
    </row>
    <row r="258" spans="1:43" ht="25.5" customHeight="1" x14ac:dyDescent="0.25">
      <c r="A258" s="51">
        <f>'OSNOVNA PLAČA'!A252</f>
        <v>243</v>
      </c>
      <c r="B258" s="157" t="str">
        <f>IF(LEN('OSNOVNA PLAČA'!B252)&gt;0,'OSNOVNA PLAČA'!B252,"")</f>
        <v>A243</v>
      </c>
      <c r="C258" s="52">
        <f>IF(LEN(B258)&gt;0,'OSNOVNA PLAČA'!C252,"")</f>
        <v>0</v>
      </c>
      <c r="D258" s="54">
        <f>IF(LEN(B258)&gt;0,'OSNOVNA PLAČA'!D252,"")</f>
        <v>0</v>
      </c>
      <c r="E258" s="171">
        <f>IF(LEN(B258)&gt;0,SUM('OBRAČUNANA OSNOVNA PLAČA'!E252:G252),"")</f>
        <v>0</v>
      </c>
      <c r="F258" s="55"/>
      <c r="G258" s="55"/>
      <c r="H258" s="55"/>
      <c r="I258" s="55"/>
      <c r="J258" s="55"/>
      <c r="K258" s="172">
        <f t="shared" si="48"/>
        <v>0</v>
      </c>
      <c r="L258" s="120">
        <f t="shared" si="49"/>
        <v>0</v>
      </c>
      <c r="M258" s="120">
        <f t="shared" si="50"/>
        <v>0</v>
      </c>
      <c r="N258" s="120">
        <f t="shared" si="51"/>
        <v>0</v>
      </c>
      <c r="O258" s="120">
        <f t="shared" si="52"/>
        <v>0</v>
      </c>
      <c r="P258" s="173">
        <f t="shared" si="53"/>
        <v>0</v>
      </c>
      <c r="Q258" s="173">
        <f>IF(LEN(B258)&gt;0,2*'OSNOVNA PLAČA'!E252,"")</f>
        <v>0</v>
      </c>
      <c r="R258" s="174"/>
      <c r="AA258" s="155">
        <f>ROW()</f>
        <v>258</v>
      </c>
      <c r="AB258" s="91" t="e">
        <f t="shared" ca="1" si="26"/>
        <v>#N/A</v>
      </c>
      <c r="AC258" s="91" t="e">
        <f t="shared" ca="1" si="27"/>
        <v>#N/A</v>
      </c>
      <c r="AD258" s="92" t="e">
        <f t="shared" ca="1" si="54"/>
        <v>#N/A</v>
      </c>
      <c r="AE258" s="91" t="e">
        <f t="shared" ca="1" si="55"/>
        <v>#N/A</v>
      </c>
      <c r="AF258" s="92" t="e">
        <f t="shared" ca="1" si="56"/>
        <v>#N/A</v>
      </c>
      <c r="AG258" s="91" t="e">
        <f t="shared" ca="1" si="57"/>
        <v>#N/A</v>
      </c>
      <c r="AH258" s="91" t="e">
        <f t="shared" ca="1" si="58"/>
        <v>#N/A</v>
      </c>
      <c r="AI258" s="93" t="e">
        <f t="shared" ca="1" si="59"/>
        <v>#N/A</v>
      </c>
      <c r="AJ258" s="91" t="e">
        <f t="shared" ca="1" si="34"/>
        <v>#N/A</v>
      </c>
      <c r="AK258" s="91" t="e">
        <f t="shared" ca="1" si="35"/>
        <v>#N/A</v>
      </c>
    </row>
    <row r="259" spans="1:43" ht="25.5" customHeight="1" x14ac:dyDescent="0.25">
      <c r="A259" s="51">
        <f>'OSNOVNA PLAČA'!A253</f>
        <v>244</v>
      </c>
      <c r="B259" s="157" t="str">
        <f>IF(LEN('OSNOVNA PLAČA'!B253)&gt;0,'OSNOVNA PLAČA'!B253,"")</f>
        <v>A244</v>
      </c>
      <c r="C259" s="52">
        <f>IF(LEN(B259)&gt;0,'OSNOVNA PLAČA'!C253,"")</f>
        <v>0</v>
      </c>
      <c r="D259" s="54">
        <f>IF(LEN(B259)&gt;0,'OSNOVNA PLAČA'!D253,"")</f>
        <v>0</v>
      </c>
      <c r="E259" s="171">
        <f>IF(LEN(B259)&gt;0,SUM('OBRAČUNANA OSNOVNA PLAČA'!E253:G253),"")</f>
        <v>0</v>
      </c>
      <c r="F259" s="55"/>
      <c r="G259" s="55"/>
      <c r="H259" s="55"/>
      <c r="I259" s="55"/>
      <c r="J259" s="55"/>
      <c r="K259" s="172">
        <f t="shared" si="48"/>
        <v>0</v>
      </c>
      <c r="L259" s="120">
        <f t="shared" si="49"/>
        <v>0</v>
      </c>
      <c r="M259" s="120">
        <f t="shared" si="50"/>
        <v>0</v>
      </c>
      <c r="N259" s="120">
        <f t="shared" si="51"/>
        <v>0</v>
      </c>
      <c r="O259" s="120">
        <f t="shared" si="52"/>
        <v>0</v>
      </c>
      <c r="P259" s="173">
        <f t="shared" si="53"/>
        <v>0</v>
      </c>
      <c r="Q259" s="173">
        <f>IF(LEN(B259)&gt;0,2*'OSNOVNA PLAČA'!E253,"")</f>
        <v>0</v>
      </c>
      <c r="R259" s="174"/>
      <c r="AA259" s="155">
        <f>ROW()</f>
        <v>259</v>
      </c>
      <c r="AB259" s="91" t="e">
        <f t="shared" ca="1" si="26"/>
        <v>#N/A</v>
      </c>
      <c r="AC259" s="91" t="e">
        <f t="shared" ca="1" si="27"/>
        <v>#N/A</v>
      </c>
      <c r="AD259" s="92" t="e">
        <f t="shared" ca="1" si="54"/>
        <v>#N/A</v>
      </c>
      <c r="AE259" s="91" t="e">
        <f t="shared" ca="1" si="55"/>
        <v>#N/A</v>
      </c>
      <c r="AF259" s="92" t="e">
        <f t="shared" ca="1" si="56"/>
        <v>#N/A</v>
      </c>
      <c r="AG259" s="91" t="e">
        <f t="shared" ca="1" si="57"/>
        <v>#N/A</v>
      </c>
      <c r="AH259" s="91" t="e">
        <f t="shared" ca="1" si="58"/>
        <v>#N/A</v>
      </c>
      <c r="AI259" s="93" t="e">
        <f t="shared" ca="1" si="59"/>
        <v>#N/A</v>
      </c>
      <c r="AJ259" s="91" t="e">
        <f t="shared" ca="1" si="34"/>
        <v>#N/A</v>
      </c>
      <c r="AK259" s="91" t="e">
        <f t="shared" ca="1" si="35"/>
        <v>#N/A</v>
      </c>
    </row>
    <row r="260" spans="1:43" ht="25.5" customHeight="1" x14ac:dyDescent="0.25">
      <c r="A260" s="51">
        <f>'OSNOVNA PLAČA'!A254</f>
        <v>245</v>
      </c>
      <c r="B260" s="157" t="str">
        <f>IF(LEN('OSNOVNA PLAČA'!B254)&gt;0,'OSNOVNA PLAČA'!B254,"")</f>
        <v>A245</v>
      </c>
      <c r="C260" s="52">
        <f>IF(LEN(B260)&gt;0,'OSNOVNA PLAČA'!C254,"")</f>
        <v>0</v>
      </c>
      <c r="D260" s="54">
        <f>IF(LEN(B260)&gt;0,'OSNOVNA PLAČA'!D254,"")</f>
        <v>0</v>
      </c>
      <c r="E260" s="171">
        <f>IF(LEN(B260)&gt;0,SUM('OBRAČUNANA OSNOVNA PLAČA'!E254:G254),"")</f>
        <v>0</v>
      </c>
      <c r="F260" s="55"/>
      <c r="G260" s="55"/>
      <c r="H260" s="55"/>
      <c r="I260" s="55"/>
      <c r="J260" s="55"/>
      <c r="K260" s="172">
        <f t="shared" si="48"/>
        <v>0</v>
      </c>
      <c r="L260" s="120">
        <f t="shared" si="49"/>
        <v>0</v>
      </c>
      <c r="M260" s="120">
        <f t="shared" si="50"/>
        <v>0</v>
      </c>
      <c r="N260" s="120">
        <f t="shared" si="51"/>
        <v>0</v>
      </c>
      <c r="O260" s="120">
        <f t="shared" si="52"/>
        <v>0</v>
      </c>
      <c r="P260" s="173">
        <f t="shared" si="53"/>
        <v>0</v>
      </c>
      <c r="Q260" s="173">
        <f>IF(LEN(B260)&gt;0,2*'OSNOVNA PLAČA'!E254,"")</f>
        <v>0</v>
      </c>
      <c r="R260" s="174"/>
      <c r="AA260" s="155">
        <f>ROW()</f>
        <v>260</v>
      </c>
      <c r="AB260" s="91" t="e">
        <f t="shared" ca="1" si="26"/>
        <v>#N/A</v>
      </c>
      <c r="AC260" s="91" t="e">
        <f t="shared" ca="1" si="27"/>
        <v>#N/A</v>
      </c>
      <c r="AD260" s="92" t="e">
        <f t="shared" ca="1" si="54"/>
        <v>#N/A</v>
      </c>
      <c r="AE260" s="91" t="e">
        <f t="shared" ca="1" si="55"/>
        <v>#N/A</v>
      </c>
      <c r="AF260" s="92" t="e">
        <f t="shared" ca="1" si="56"/>
        <v>#N/A</v>
      </c>
      <c r="AG260" s="91" t="e">
        <f t="shared" ca="1" si="57"/>
        <v>#N/A</v>
      </c>
      <c r="AH260" s="91" t="e">
        <f t="shared" ca="1" si="58"/>
        <v>#N/A</v>
      </c>
      <c r="AI260" s="93" t="e">
        <f t="shared" ca="1" si="59"/>
        <v>#N/A</v>
      </c>
      <c r="AJ260" s="91" t="e">
        <f t="shared" ca="1" si="34"/>
        <v>#N/A</v>
      </c>
      <c r="AK260" s="91" t="e">
        <f t="shared" ca="1" si="35"/>
        <v>#N/A</v>
      </c>
    </row>
    <row r="261" spans="1:43" ht="25.5" customHeight="1" x14ac:dyDescent="0.25">
      <c r="A261" s="51">
        <f>'OSNOVNA PLAČA'!A255</f>
        <v>246</v>
      </c>
      <c r="B261" s="157" t="str">
        <f>IF(LEN('OSNOVNA PLAČA'!B255)&gt;0,'OSNOVNA PLAČA'!B255,"")</f>
        <v>A246</v>
      </c>
      <c r="C261" s="52">
        <f>IF(LEN(B261)&gt;0,'OSNOVNA PLAČA'!C255,"")</f>
        <v>0</v>
      </c>
      <c r="D261" s="54">
        <f>IF(LEN(B261)&gt;0,'OSNOVNA PLAČA'!D255,"")</f>
        <v>0</v>
      </c>
      <c r="E261" s="171">
        <f>IF(LEN(B261)&gt;0,SUM('OBRAČUNANA OSNOVNA PLAČA'!E255:G255),"")</f>
        <v>0</v>
      </c>
      <c r="F261" s="55"/>
      <c r="G261" s="55"/>
      <c r="H261" s="55"/>
      <c r="I261" s="55"/>
      <c r="J261" s="55"/>
      <c r="K261" s="172">
        <f t="shared" si="48"/>
        <v>0</v>
      </c>
      <c r="L261" s="120">
        <f t="shared" si="49"/>
        <v>0</v>
      </c>
      <c r="M261" s="120">
        <f t="shared" si="50"/>
        <v>0</v>
      </c>
      <c r="N261" s="120">
        <f t="shared" si="51"/>
        <v>0</v>
      </c>
      <c r="O261" s="120">
        <f t="shared" si="52"/>
        <v>0</v>
      </c>
      <c r="P261" s="173">
        <f t="shared" si="53"/>
        <v>0</v>
      </c>
      <c r="Q261" s="173">
        <f>IF(LEN(B261)&gt;0,2*'OSNOVNA PLAČA'!E255,"")</f>
        <v>0</v>
      </c>
      <c r="R261" s="174"/>
      <c r="AA261" s="155">
        <f>ROW()</f>
        <v>261</v>
      </c>
      <c r="AB261" s="91" t="e">
        <f t="shared" ca="1" si="26"/>
        <v>#N/A</v>
      </c>
      <c r="AC261" s="91" t="e">
        <f t="shared" ca="1" si="27"/>
        <v>#N/A</v>
      </c>
      <c r="AD261" s="92" t="e">
        <f t="shared" ca="1" si="54"/>
        <v>#N/A</v>
      </c>
      <c r="AE261" s="91" t="e">
        <f t="shared" ca="1" si="55"/>
        <v>#N/A</v>
      </c>
      <c r="AF261" s="92" t="e">
        <f t="shared" ca="1" si="56"/>
        <v>#N/A</v>
      </c>
      <c r="AG261" s="91" t="e">
        <f t="shared" ca="1" si="57"/>
        <v>#N/A</v>
      </c>
      <c r="AH261" s="91" t="e">
        <f t="shared" ca="1" si="58"/>
        <v>#N/A</v>
      </c>
      <c r="AI261" s="93" t="e">
        <f t="shared" ca="1" si="59"/>
        <v>#N/A</v>
      </c>
      <c r="AJ261" s="91" t="e">
        <f t="shared" ca="1" si="34"/>
        <v>#N/A</v>
      </c>
      <c r="AK261" s="91" t="e">
        <f t="shared" ca="1" si="35"/>
        <v>#N/A</v>
      </c>
    </row>
    <row r="262" spans="1:43" ht="25.5" customHeight="1" x14ac:dyDescent="0.25">
      <c r="A262" s="51">
        <f>'OSNOVNA PLAČA'!A256</f>
        <v>247</v>
      </c>
      <c r="B262" s="157" t="str">
        <f>IF(LEN('OSNOVNA PLAČA'!B256)&gt;0,'OSNOVNA PLAČA'!B256,"")</f>
        <v>A247</v>
      </c>
      <c r="C262" s="52">
        <f>IF(LEN(B262)&gt;0,'OSNOVNA PLAČA'!C256,"")</f>
        <v>0</v>
      </c>
      <c r="D262" s="54">
        <f>IF(LEN(B262)&gt;0,'OSNOVNA PLAČA'!D256,"")</f>
        <v>0</v>
      </c>
      <c r="E262" s="171">
        <f>IF(LEN(B262)&gt;0,SUM('OBRAČUNANA OSNOVNA PLAČA'!E256:G256),"")</f>
        <v>0</v>
      </c>
      <c r="F262" s="55"/>
      <c r="G262" s="55"/>
      <c r="H262" s="55"/>
      <c r="I262" s="55"/>
      <c r="J262" s="55"/>
      <c r="K262" s="172">
        <f t="shared" si="48"/>
        <v>0</v>
      </c>
      <c r="L262" s="120">
        <f t="shared" si="49"/>
        <v>0</v>
      </c>
      <c r="M262" s="120">
        <f t="shared" si="50"/>
        <v>0</v>
      </c>
      <c r="N262" s="120">
        <f t="shared" si="51"/>
        <v>0</v>
      </c>
      <c r="O262" s="120">
        <f t="shared" si="52"/>
        <v>0</v>
      </c>
      <c r="P262" s="173">
        <f t="shared" si="53"/>
        <v>0</v>
      </c>
      <c r="Q262" s="173">
        <f>IF(LEN(B262)&gt;0,2*'OSNOVNA PLAČA'!E256,"")</f>
        <v>0</v>
      </c>
      <c r="R262" s="174"/>
      <c r="AA262" s="155">
        <f>ROW()</f>
        <v>262</v>
      </c>
      <c r="AB262" s="91" t="e">
        <f t="shared" ca="1" si="26"/>
        <v>#N/A</v>
      </c>
      <c r="AC262" s="91" t="e">
        <f t="shared" ca="1" si="27"/>
        <v>#N/A</v>
      </c>
      <c r="AD262" s="92" t="e">
        <f t="shared" ca="1" si="54"/>
        <v>#N/A</v>
      </c>
      <c r="AE262" s="91" t="e">
        <f t="shared" ca="1" si="55"/>
        <v>#N/A</v>
      </c>
      <c r="AF262" s="92" t="e">
        <f t="shared" ca="1" si="56"/>
        <v>#N/A</v>
      </c>
      <c r="AG262" s="91" t="e">
        <f t="shared" ca="1" si="57"/>
        <v>#N/A</v>
      </c>
      <c r="AH262" s="91" t="e">
        <f t="shared" ca="1" si="58"/>
        <v>#N/A</v>
      </c>
      <c r="AI262" s="93" t="e">
        <f t="shared" ca="1" si="59"/>
        <v>#N/A</v>
      </c>
      <c r="AJ262" s="91" t="e">
        <f t="shared" ca="1" si="34"/>
        <v>#N/A</v>
      </c>
      <c r="AK262" s="91" t="e">
        <f t="shared" ca="1" si="35"/>
        <v>#N/A</v>
      </c>
    </row>
    <row r="263" spans="1:43" ht="25.5" customHeight="1" x14ac:dyDescent="0.25">
      <c r="A263" s="51">
        <f>'OSNOVNA PLAČA'!A257</f>
        <v>248</v>
      </c>
      <c r="B263" s="157" t="str">
        <f>IF(LEN('OSNOVNA PLAČA'!B257)&gt;0,'OSNOVNA PLAČA'!B257,"")</f>
        <v>A248</v>
      </c>
      <c r="C263" s="52">
        <f>IF(LEN(B263)&gt;0,'OSNOVNA PLAČA'!C257,"")</f>
        <v>0</v>
      </c>
      <c r="D263" s="54">
        <f>IF(LEN(B263)&gt;0,'OSNOVNA PLAČA'!D257,"")</f>
        <v>0</v>
      </c>
      <c r="E263" s="171">
        <f>IF(LEN(B263)&gt;0,SUM('OBRAČUNANA OSNOVNA PLAČA'!E257:G257),"")</f>
        <v>0</v>
      </c>
      <c r="F263" s="55"/>
      <c r="G263" s="55"/>
      <c r="H263" s="55"/>
      <c r="I263" s="55"/>
      <c r="J263" s="55"/>
      <c r="K263" s="172">
        <f t="shared" si="48"/>
        <v>0</v>
      </c>
      <c r="L263" s="120">
        <f t="shared" si="49"/>
        <v>0</v>
      </c>
      <c r="M263" s="120">
        <f t="shared" si="50"/>
        <v>0</v>
      </c>
      <c r="N263" s="120">
        <f t="shared" si="51"/>
        <v>0</v>
      </c>
      <c r="O263" s="120">
        <f t="shared" si="52"/>
        <v>0</v>
      </c>
      <c r="P263" s="173">
        <f t="shared" si="53"/>
        <v>0</v>
      </c>
      <c r="Q263" s="173">
        <f>IF(LEN(B263)&gt;0,2*'OSNOVNA PLAČA'!E257,"")</f>
        <v>0</v>
      </c>
      <c r="R263" s="174"/>
      <c r="AA263" s="155">
        <f>ROW()</f>
        <v>263</v>
      </c>
      <c r="AB263" s="91" t="e">
        <f t="shared" ca="1" si="26"/>
        <v>#N/A</v>
      </c>
      <c r="AC263" s="91" t="e">
        <f t="shared" ca="1" si="27"/>
        <v>#N/A</v>
      </c>
      <c r="AD263" s="92" t="e">
        <f t="shared" ca="1" si="54"/>
        <v>#N/A</v>
      </c>
      <c r="AE263" s="91" t="e">
        <f t="shared" ca="1" si="55"/>
        <v>#N/A</v>
      </c>
      <c r="AF263" s="92" t="e">
        <f t="shared" ca="1" si="56"/>
        <v>#N/A</v>
      </c>
      <c r="AG263" s="91" t="e">
        <f t="shared" ca="1" si="57"/>
        <v>#N/A</v>
      </c>
      <c r="AH263" s="91" t="e">
        <f t="shared" ca="1" si="58"/>
        <v>#N/A</v>
      </c>
      <c r="AI263" s="93" t="e">
        <f t="shared" ca="1" si="59"/>
        <v>#N/A</v>
      </c>
      <c r="AJ263" s="91" t="e">
        <f t="shared" ref="AJ263:AJ265" ca="1" si="60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263" s="91" t="e">
        <f t="shared" ca="1" si="35"/>
        <v>#N/A</v>
      </c>
    </row>
    <row r="264" spans="1:43" ht="25.5" customHeight="1" x14ac:dyDescent="0.25">
      <c r="A264" s="51">
        <f>'OSNOVNA PLAČA'!A258</f>
        <v>249</v>
      </c>
      <c r="B264" s="157" t="str">
        <f>IF(LEN('OSNOVNA PLAČA'!B258)&gt;0,'OSNOVNA PLAČA'!B258,"")</f>
        <v>A249</v>
      </c>
      <c r="C264" s="52">
        <f>IF(LEN(B264)&gt;0,'OSNOVNA PLAČA'!C258,"")</f>
        <v>0</v>
      </c>
      <c r="D264" s="54">
        <f>IF(LEN(B264)&gt;0,'OSNOVNA PLAČA'!D258,"")</f>
        <v>0</v>
      </c>
      <c r="E264" s="171">
        <f>IF(LEN(B264)&gt;0,SUM('OBRAČUNANA OSNOVNA PLAČA'!E258:G258),"")</f>
        <v>0</v>
      </c>
      <c r="F264" s="55"/>
      <c r="G264" s="55"/>
      <c r="H264" s="55"/>
      <c r="I264" s="55"/>
      <c r="J264" s="55"/>
      <c r="K264" s="172">
        <f t="shared" si="48"/>
        <v>0</v>
      </c>
      <c r="L264" s="120">
        <f t="shared" si="49"/>
        <v>0</v>
      </c>
      <c r="M264" s="120">
        <f t="shared" si="50"/>
        <v>0</v>
      </c>
      <c r="N264" s="120">
        <f t="shared" si="51"/>
        <v>0</v>
      </c>
      <c r="O264" s="120">
        <f t="shared" si="52"/>
        <v>0</v>
      </c>
      <c r="P264" s="173">
        <f t="shared" si="53"/>
        <v>0</v>
      </c>
      <c r="Q264" s="173">
        <f>IF(LEN(B264)&gt;0,2*'OSNOVNA PLAČA'!E258,"")</f>
        <v>0</v>
      </c>
      <c r="R264" s="174"/>
      <c r="AA264" s="155">
        <f>ROW()</f>
        <v>264</v>
      </c>
      <c r="AB264" s="91" t="e">
        <f t="shared" ca="1" si="26"/>
        <v>#N/A</v>
      </c>
      <c r="AC264" s="91" t="e">
        <f t="shared" ca="1" si="27"/>
        <v>#N/A</v>
      </c>
      <c r="AD264" s="92" t="e">
        <f t="shared" ca="1" si="54"/>
        <v>#N/A</v>
      </c>
      <c r="AE264" s="91" t="e">
        <f t="shared" ca="1" si="55"/>
        <v>#N/A</v>
      </c>
      <c r="AF264" s="92" t="e">
        <f t="shared" ca="1" si="56"/>
        <v>#N/A</v>
      </c>
      <c r="AG264" s="91" t="e">
        <f t="shared" ca="1" si="57"/>
        <v>#N/A</v>
      </c>
      <c r="AH264" s="91" t="e">
        <f t="shared" ca="1" si="58"/>
        <v>#N/A</v>
      </c>
      <c r="AI264" s="93" t="e">
        <f t="shared" ca="1" si="59"/>
        <v>#N/A</v>
      </c>
      <c r="AJ264" s="91" t="e">
        <f t="shared" ca="1" si="60"/>
        <v>#N/A</v>
      </c>
      <c r="AK264" s="91" t="e">
        <f t="shared" ca="1" si="35"/>
        <v>#N/A</v>
      </c>
    </row>
    <row r="265" spans="1:43" ht="25.5" customHeight="1" x14ac:dyDescent="0.25">
      <c r="A265" s="51">
        <f>'OSNOVNA PLAČA'!A259</f>
        <v>250</v>
      </c>
      <c r="B265" s="157" t="str">
        <f>IF(LEN('OSNOVNA PLAČA'!B259)&gt;0,'OSNOVNA PLAČA'!B259,"")</f>
        <v>A250</v>
      </c>
      <c r="C265" s="52">
        <f>IF(LEN(B265)&gt;0,'OSNOVNA PLAČA'!C259,"")</f>
        <v>0</v>
      </c>
      <c r="D265" s="54">
        <f>IF(LEN(B265)&gt;0,'OSNOVNA PLAČA'!D259,"")</f>
        <v>0</v>
      </c>
      <c r="E265" s="171">
        <f>IF(LEN(B265)&gt;0,SUM('OBRAČUNANA OSNOVNA PLAČA'!E259:G259),"")</f>
        <v>0</v>
      </c>
      <c r="F265" s="55"/>
      <c r="G265" s="55"/>
      <c r="H265" s="55"/>
      <c r="I265" s="55"/>
      <c r="J265" s="55"/>
      <c r="K265" s="172">
        <f t="shared" si="48"/>
        <v>0</v>
      </c>
      <c r="L265" s="120">
        <f t="shared" si="49"/>
        <v>0</v>
      </c>
      <c r="M265" s="120">
        <f t="shared" si="50"/>
        <v>0</v>
      </c>
      <c r="N265" s="120">
        <f t="shared" si="51"/>
        <v>0</v>
      </c>
      <c r="O265" s="120">
        <f t="shared" si="52"/>
        <v>0</v>
      </c>
      <c r="P265" s="173">
        <f t="shared" si="53"/>
        <v>0</v>
      </c>
      <c r="Q265" s="173">
        <f>IF(LEN(B265)&gt;0,2*'OSNOVNA PLAČA'!E259,"")</f>
        <v>0</v>
      </c>
      <c r="R265" s="174"/>
      <c r="AA265" s="155">
        <f>ROW()</f>
        <v>265</v>
      </c>
      <c r="AB265" s="91" t="e">
        <f t="shared" ca="1" si="26"/>
        <v>#N/A</v>
      </c>
      <c r="AC265" s="91" t="e">
        <f t="shared" ca="1" si="27"/>
        <v>#N/A</v>
      </c>
      <c r="AD265" s="92" t="e">
        <f t="shared" ca="1" si="54"/>
        <v>#N/A</v>
      </c>
      <c r="AE265" s="91" t="e">
        <f t="shared" ca="1" si="55"/>
        <v>#N/A</v>
      </c>
      <c r="AF265" s="92" t="e">
        <f t="shared" ca="1" si="56"/>
        <v>#N/A</v>
      </c>
      <c r="AG265" s="91" t="e">
        <f t="shared" ca="1" si="57"/>
        <v>#N/A</v>
      </c>
      <c r="AH265" s="91" t="e">
        <f t="shared" ca="1" si="58"/>
        <v>#N/A</v>
      </c>
      <c r="AI265" s="93" t="e">
        <f t="shared" ca="1" si="59"/>
        <v>#N/A</v>
      </c>
      <c r="AJ265" s="91" t="e">
        <f t="shared" ca="1" si="60"/>
        <v>#N/A</v>
      </c>
      <c r="AK265" s="91" t="e">
        <f t="shared" ca="1" si="35"/>
        <v>#N/A</v>
      </c>
    </row>
    <row r="266" spans="1:43" ht="26.25" customHeight="1" thickBot="1" x14ac:dyDescent="0.3">
      <c r="A266" s="32"/>
      <c r="B266" s="109" t="s">
        <v>36</v>
      </c>
      <c r="C266" s="334"/>
      <c r="D266" s="335"/>
      <c r="E266" s="110">
        <f>SUM('OSNOVNA PLAČA'!F260:H260)</f>
        <v>29500</v>
      </c>
      <c r="F266" s="175"/>
      <c r="G266" s="175"/>
      <c r="K266" s="32"/>
      <c r="L266" s="41"/>
      <c r="M266" s="41"/>
      <c r="N266" s="121" t="s">
        <v>396</v>
      </c>
      <c r="O266" s="122">
        <f>SUM(M16:M265)</f>
        <v>1820</v>
      </c>
      <c r="P266" s="123" t="s">
        <v>82</v>
      </c>
      <c r="Q266" s="124">
        <f>SUM(P16:P265)</f>
        <v>590</v>
      </c>
      <c r="R266" s="176"/>
      <c r="AA266" s="94">
        <f>ROW()</f>
        <v>266</v>
      </c>
      <c r="AB266" s="95" t="e">
        <f ca="1">SUM(AB16:AB265)</f>
        <v>#N/A</v>
      </c>
      <c r="AC266" s="95" t="e">
        <f ca="1">SUM(AC16:AC265)</f>
        <v>#N/A</v>
      </c>
      <c r="AD266" s="96" t="str">
        <f>+N266</f>
        <v>Izračunana masa</v>
      </c>
      <c r="AE266" s="96" t="e">
        <f ca="1">SUM(AE16:AE265)</f>
        <v>#N/A</v>
      </c>
      <c r="AF266" s="102"/>
      <c r="AG266" s="156" t="str">
        <f>+P266</f>
        <v>Izplačana masa</v>
      </c>
      <c r="AH266" s="95" t="e">
        <f ca="1">SUM(AH16:AH265)</f>
        <v>#N/A</v>
      </c>
      <c r="AK266" s="91" t="e">
        <f ca="1">SUM(AK16:AK265)</f>
        <v>#N/A</v>
      </c>
      <c r="AL266" s="336" t="e">
        <f>+#REF!</f>
        <v>#REF!</v>
      </c>
      <c r="AM266" s="337"/>
      <c r="AN266" s="337"/>
      <c r="AO266" s="337"/>
      <c r="AP266" s="337"/>
      <c r="AQ266" s="338"/>
    </row>
    <row r="267" spans="1:43" ht="26.25" customHeight="1" thickBot="1" x14ac:dyDescent="0.3">
      <c r="A267" s="32"/>
      <c r="B267" s="111" t="s">
        <v>45</v>
      </c>
      <c r="C267" s="158"/>
      <c r="D267" s="112">
        <v>0.02</v>
      </c>
      <c r="E267" s="113">
        <f>0.02*E266</f>
        <v>590</v>
      </c>
      <c r="J267" s="177"/>
      <c r="K267" s="32"/>
      <c r="L267" s="41"/>
      <c r="M267" s="41"/>
      <c r="N267" s="125" t="s">
        <v>79</v>
      </c>
      <c r="O267" s="126">
        <f>IF(SUM(M16:M265)&gt;0,E267/SUM(M16:M265),0)</f>
        <v>0.32417582417582419</v>
      </c>
      <c r="P267" s="127" t="s">
        <v>83</v>
      </c>
      <c r="Q267" s="128">
        <f>E267-Q266</f>
        <v>0</v>
      </c>
      <c r="R267" s="32"/>
      <c r="AA267" s="94">
        <f>ROW()</f>
        <v>267</v>
      </c>
      <c r="AB267" s="97" t="str">
        <f>+P267</f>
        <v>Ostanek</v>
      </c>
      <c r="AC267" s="98" t="e">
        <f ca="1">IF($AN$3=1,0,INDIRECT( "'" &amp; $AN$2 &amp; "'!Q" &amp; TEXT($AA267,0)))</f>
        <v>#N/A</v>
      </c>
      <c r="AD267" s="96" t="str">
        <f>+N267</f>
        <v>Kor. faktor (KF)</v>
      </c>
      <c r="AE267" s="99" t="e">
        <f ca="1">IF(AE266=0,0,(AC267+AK267)/AE266)</f>
        <v>#N/A</v>
      </c>
      <c r="AF267" s="102"/>
      <c r="AG267" s="100" t="str">
        <f>+AB267</f>
        <v>Ostanek</v>
      </c>
      <c r="AH267" s="98" t="e">
        <f ca="1">+E267-AH266+AC267</f>
        <v>#N/A</v>
      </c>
      <c r="AK267" s="91" t="e">
        <f ca="1">+AL267*AK266</f>
        <v>#N/A</v>
      </c>
      <c r="AL267" s="101">
        <f>+D267</f>
        <v>0.02</v>
      </c>
      <c r="AM267" s="336" t="e">
        <f>+#REF!</f>
        <v>#REF!</v>
      </c>
      <c r="AN267" s="337"/>
      <c r="AO267" s="337"/>
      <c r="AP267" s="337"/>
      <c r="AQ267" s="338"/>
    </row>
    <row r="268" spans="1:43" x14ac:dyDescent="0.25">
      <c r="K268" s="178"/>
      <c r="L268" s="41"/>
      <c r="M268" s="41"/>
      <c r="N268" s="41"/>
      <c r="O268" s="41"/>
      <c r="P268" s="41"/>
      <c r="Q268" s="41"/>
      <c r="S268" s="178"/>
    </row>
    <row r="269" spans="1:43" ht="13.8" thickBot="1" x14ac:dyDescent="0.3">
      <c r="K269" s="32"/>
      <c r="L269" s="41"/>
      <c r="M269" s="41"/>
      <c r="N269" s="41"/>
      <c r="O269" s="41"/>
      <c r="P269" s="41"/>
      <c r="Q269" s="41"/>
    </row>
    <row r="270" spans="1:43" ht="12.75" customHeight="1" x14ac:dyDescent="0.25">
      <c r="B270" s="339" t="s">
        <v>30</v>
      </c>
      <c r="C270" s="340"/>
      <c r="D270" s="102"/>
      <c r="E270" s="343" t="s">
        <v>29</v>
      </c>
      <c r="F270" s="344"/>
      <c r="G270" s="344"/>
      <c r="H270" s="344"/>
      <c r="I270" s="344"/>
      <c r="J270" s="345"/>
      <c r="K270" s="129"/>
      <c r="L270" s="130" t="s">
        <v>21</v>
      </c>
      <c r="M270" s="179"/>
      <c r="N270" s="131"/>
      <c r="O270" s="346" t="s">
        <v>84</v>
      </c>
      <c r="P270" s="347"/>
      <c r="Q270" s="348"/>
    </row>
    <row r="271" spans="1:43" x14ac:dyDescent="0.25">
      <c r="B271" s="341"/>
      <c r="C271" s="342"/>
      <c r="D271" s="102"/>
      <c r="E271" s="103" t="s">
        <v>25</v>
      </c>
      <c r="F271" s="180"/>
      <c r="G271" s="180"/>
      <c r="H271" s="180"/>
      <c r="I271" s="180"/>
      <c r="J271" s="181"/>
      <c r="K271" s="129"/>
      <c r="L271" s="132">
        <v>0</v>
      </c>
      <c r="M271" s="179"/>
      <c r="N271" s="131"/>
      <c r="O271" s="349"/>
      <c r="P271" s="350"/>
      <c r="Q271" s="351"/>
    </row>
    <row r="272" spans="1:43" ht="13.8" thickBot="1" x14ac:dyDescent="0.3">
      <c r="B272" s="104" t="s">
        <v>47</v>
      </c>
      <c r="C272" s="105">
        <v>2</v>
      </c>
      <c r="D272" s="102"/>
      <c r="E272" s="103" t="s">
        <v>24</v>
      </c>
      <c r="F272" s="180"/>
      <c r="G272" s="180"/>
      <c r="H272" s="180"/>
      <c r="I272" s="180"/>
      <c r="J272" s="181"/>
      <c r="K272" s="129"/>
      <c r="L272" s="133">
        <v>1</v>
      </c>
      <c r="M272" s="179"/>
      <c r="N272" s="131"/>
      <c r="O272" s="182" t="s">
        <v>81</v>
      </c>
      <c r="P272" s="183" t="s">
        <v>89</v>
      </c>
      <c r="Q272" s="184">
        <v>5</v>
      </c>
    </row>
    <row r="273" spans="2:17" x14ac:dyDescent="0.25">
      <c r="B273" s="75"/>
      <c r="C273" s="185"/>
      <c r="D273" s="102"/>
      <c r="E273" s="103" t="s">
        <v>26</v>
      </c>
      <c r="F273" s="180"/>
      <c r="G273" s="180"/>
      <c r="H273" s="180"/>
      <c r="I273" s="180"/>
      <c r="J273" s="181"/>
      <c r="K273" s="129"/>
      <c r="L273" s="31"/>
      <c r="M273" s="31"/>
      <c r="N273" s="134"/>
      <c r="O273" s="131"/>
      <c r="P273" s="131"/>
      <c r="Q273" s="131"/>
    </row>
    <row r="274" spans="2:17" x14ac:dyDescent="0.25">
      <c r="B274" s="102"/>
      <c r="C274" s="102"/>
      <c r="D274" s="102"/>
      <c r="E274" s="103" t="s">
        <v>27</v>
      </c>
      <c r="F274" s="180"/>
      <c r="G274" s="180"/>
      <c r="H274" s="180"/>
      <c r="I274" s="180"/>
      <c r="J274" s="181"/>
      <c r="K274" s="129"/>
      <c r="L274" s="131"/>
      <c r="M274" s="131"/>
      <c r="N274" s="131"/>
      <c r="O274" s="131"/>
      <c r="P274" s="131"/>
      <c r="Q274" s="131"/>
    </row>
    <row r="275" spans="2:17" ht="13.8" thickBot="1" x14ac:dyDescent="0.3">
      <c r="B275" s="102"/>
      <c r="C275" s="102"/>
      <c r="D275" s="102"/>
      <c r="E275" s="106" t="s">
        <v>28</v>
      </c>
      <c r="F275" s="186"/>
      <c r="G275" s="186"/>
      <c r="H275" s="186"/>
      <c r="I275" s="186"/>
      <c r="J275" s="187"/>
      <c r="K275" s="129"/>
      <c r="L275" s="131"/>
      <c r="M275" s="131"/>
      <c r="N275" s="131"/>
      <c r="O275" s="131"/>
      <c r="P275" s="135"/>
      <c r="Q275" s="131"/>
    </row>
    <row r="276" spans="2:17" x14ac:dyDescent="0.25">
      <c r="J276" s="9"/>
    </row>
  </sheetData>
  <sheetProtection algorithmName="SHA-512" hashValue="iPdEZ+C1h7/90eToluom/0AEbo2RU+lL/cy3+QcQMocM6/3niIeg6BSHFu5tjLFu07czCGJOEsGB8fbmH0jUGA==" saltValue="8NsEN5PYawER1vwnrpis0Q==" spinCount="100000" sheet="1" objects="1" scenarios="1"/>
  <mergeCells count="49">
    <mergeCell ref="C266:D266"/>
    <mergeCell ref="AL266:AQ266"/>
    <mergeCell ref="AM267:AQ267"/>
    <mergeCell ref="B270:C271"/>
    <mergeCell ref="E270:J270"/>
    <mergeCell ref="O270:Q27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265" xr:uid="{60D64AB3-8BF4-47C8-8BE9-8DD4CA76C1A2}">
      <formula1>$L$271:$L$272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B67A-2110-4830-98A8-C4F8006109C3}">
  <dimension ref="A1:BA276"/>
  <sheetViews>
    <sheetView showGridLines="0" showRowColHeaders="0" workbookViewId="0"/>
  </sheetViews>
  <sheetFormatPr defaultColWidth="9.109375" defaultRowHeight="13.2" x14ac:dyDescent="0.25"/>
  <cols>
    <col min="1" max="1" width="10.44140625" style="6" customWidth="1"/>
    <col min="2" max="2" width="54.8867187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1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5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1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"4-6"</f>
        <v>Priloga 2: trimesečno izplačilo redne delovne uspešnosti za obdobje 4-6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2" t="s">
        <v>109</v>
      </c>
      <c r="AB1" s="353"/>
      <c r="AC1" s="353"/>
      <c r="AD1" s="353"/>
      <c r="AE1" s="354"/>
      <c r="AF1" s="188"/>
      <c r="AG1" s="355" t="s">
        <v>108</v>
      </c>
      <c r="AH1" s="356"/>
      <c r="AI1" s="356"/>
      <c r="AJ1" s="356"/>
      <c r="AK1" s="357"/>
      <c r="AM1" s="56" t="s">
        <v>32</v>
      </c>
      <c r="AN1" s="136" t="str">
        <f ca="1">RIGHT(CELL("filename",A1),LEN(CELL("filename",A1))-FIND("]",CELL("filename",A1)))</f>
        <v>4-6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1" t="s">
        <v>46</v>
      </c>
      <c r="AB2" s="362"/>
      <c r="AC2" s="363" t="s">
        <v>46</v>
      </c>
      <c r="AD2" s="364"/>
      <c r="AE2" s="365"/>
      <c r="AF2" s="188"/>
      <c r="AG2" s="358"/>
      <c r="AH2" s="359"/>
      <c r="AI2" s="359"/>
      <c r="AJ2" s="359"/>
      <c r="AK2" s="360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282" t="str">
        <f ca="1">INDIRECT( "'" &amp; $AC$2 &amp; "'!B3")</f>
        <v>Šifra proračunskega uporabnika:</v>
      </c>
      <c r="C3" s="283"/>
      <c r="D3" s="363" t="str">
        <f>+IF(LEN('OSNOVNA PLAČA'!D3)&gt;0,'OSNOVNA PLAČA'!D3,"")</f>
        <v xml:space="preserve">šifra </v>
      </c>
      <c r="E3" s="365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3" t="s">
        <v>74</v>
      </c>
      <c r="AD3" s="364"/>
      <c r="AE3" s="365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282" t="str">
        <f ca="1">INDIRECT( "'" &amp; $AC$2 &amp; "'!B4")</f>
        <v>Organizacijska enota:</v>
      </c>
      <c r="C4" s="282"/>
      <c r="D4" s="284" t="str">
        <f>+IF(LEN('OSNOVNA PLAČA'!D4)&gt;0,'OSNOVNA PLAČA'!D4,"")</f>
        <v xml:space="preserve">enota </v>
      </c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6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234" t="str">
        <f ca="1">INDIRECT( "'" &amp; $AC$2 &amp; "'!B5")</f>
        <v>Leto:</v>
      </c>
      <c r="C5" s="234"/>
      <c r="D5" s="287">
        <f>+IF(LEN('OSNOVNA PLAČA'!D5)&gt;0,'OSNOVNA PLAČA'!D5,"")</f>
        <v>2024</v>
      </c>
      <c r="E5" s="286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66" t="str">
        <f>+$AC$2</f>
        <v>OSNOVNA PLAČA</v>
      </c>
      <c r="AJ5" s="367"/>
      <c r="AK5" s="368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69" t="str">
        <f>+$AC$3</f>
        <v>OBRAČUNANA OSNOVNA PLAČA</v>
      </c>
      <c r="AJ6" s="369"/>
      <c r="AK6" s="369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264" t="s">
        <v>9</v>
      </c>
      <c r="C7" s="265"/>
      <c r="D7" s="266"/>
      <c r="E7" s="267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264" t="s">
        <v>10</v>
      </c>
      <c r="C8" s="264"/>
      <c r="D8" s="293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67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295" t="s">
        <v>0</v>
      </c>
      <c r="C10" s="296"/>
      <c r="D10" s="296"/>
      <c r="E10" s="296"/>
      <c r="F10" s="296"/>
      <c r="G10" s="296"/>
      <c r="H10" s="296"/>
      <c r="I10" s="296"/>
      <c r="J10" s="296"/>
      <c r="K10" s="297"/>
      <c r="L10" s="298" t="s">
        <v>1</v>
      </c>
      <c r="M10" s="299"/>
      <c r="N10" s="299"/>
      <c r="O10" s="299"/>
      <c r="P10" s="299"/>
      <c r="Q10" s="299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71" t="s">
        <v>34</v>
      </c>
      <c r="AC11" s="371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68"/>
      <c r="B12" s="301" t="s">
        <v>13</v>
      </c>
      <c r="C12" s="302"/>
      <c r="D12" s="302"/>
      <c r="E12" s="303"/>
      <c r="F12" s="304" t="s">
        <v>14</v>
      </c>
      <c r="G12" s="305"/>
      <c r="H12" s="305"/>
      <c r="I12" s="305"/>
      <c r="J12" s="305"/>
      <c r="K12" s="306"/>
      <c r="L12" s="307" t="s">
        <v>76</v>
      </c>
      <c r="M12" s="308"/>
      <c r="N12" s="308"/>
      <c r="O12" s="30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70" t="str">
        <f>+P12</f>
        <v>IZPLAČILO REDNE DELOVNE USPEŠNOSTI</v>
      </c>
      <c r="AC12" s="370" t="str">
        <f>+Q12</f>
        <v>NAJVIŠJE MOŽNO IZPLAČILO REDNE LETNE DELOVNE USPEŠNOSTI</v>
      </c>
      <c r="AD12" s="372" t="s">
        <v>15</v>
      </c>
      <c r="AE12" s="372"/>
      <c r="AF12" s="373" t="s">
        <v>16</v>
      </c>
      <c r="AG12" s="373"/>
      <c r="AH12" s="370" t="s">
        <v>17</v>
      </c>
      <c r="AI12" s="370" t="s">
        <v>18</v>
      </c>
      <c r="AJ12" s="370" t="str">
        <f>+AC3</f>
        <v>OBRAČUNANA OSNOVNA PLAČA</v>
      </c>
      <c r="AK12" s="370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314" t="s">
        <v>127</v>
      </c>
      <c r="B13" s="316" t="s">
        <v>2</v>
      </c>
      <c r="C13" s="318" t="s">
        <v>11</v>
      </c>
      <c r="D13" s="318" t="s">
        <v>12</v>
      </c>
      <c r="E13" s="320" t="s">
        <v>90</v>
      </c>
      <c r="F13" s="309" t="s">
        <v>38</v>
      </c>
      <c r="G13" s="310"/>
      <c r="H13" s="310"/>
      <c r="I13" s="310"/>
      <c r="J13" s="311"/>
      <c r="K13" s="324" t="s">
        <v>3</v>
      </c>
      <c r="L13" s="326" t="s">
        <v>75</v>
      </c>
      <c r="M13" s="328" t="s">
        <v>78</v>
      </c>
      <c r="N13" s="330" t="s">
        <v>77</v>
      </c>
      <c r="O13" s="328" t="s">
        <v>78</v>
      </c>
      <c r="P13" s="332" t="s">
        <v>78</v>
      </c>
      <c r="Q13" s="322" t="s">
        <v>78</v>
      </c>
      <c r="R13" s="169"/>
      <c r="AB13" s="370"/>
      <c r="AC13" s="370"/>
      <c r="AD13" s="372"/>
      <c r="AE13" s="372"/>
      <c r="AF13" s="373"/>
      <c r="AG13" s="373"/>
      <c r="AH13" s="370"/>
      <c r="AI13" s="370"/>
      <c r="AJ13" s="370"/>
      <c r="AK13" s="370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315"/>
      <c r="B14" s="317"/>
      <c r="C14" s="319"/>
      <c r="D14" s="319"/>
      <c r="E14" s="32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5"/>
      <c r="L14" s="327"/>
      <c r="M14" s="329"/>
      <c r="N14" s="331"/>
      <c r="O14" s="329"/>
      <c r="P14" s="333"/>
      <c r="Q14" s="323"/>
      <c r="R14" s="169"/>
      <c r="AB14" s="370"/>
      <c r="AC14" s="370"/>
      <c r="AD14" s="372"/>
      <c r="AE14" s="372"/>
      <c r="AF14" s="373"/>
      <c r="AG14" s="373"/>
      <c r="AH14" s="370"/>
      <c r="AI14" s="370"/>
      <c r="AJ14" s="370"/>
      <c r="AK14" s="370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7" t="str">
        <f t="shared" ref="B16:B47" ca="1" si="4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PLAČA'!H10:J10),"")</f>
        <v>3000</v>
      </c>
      <c r="F16" s="55"/>
      <c r="G16" s="55"/>
      <c r="H16" s="55">
        <v>1</v>
      </c>
      <c r="I16" s="55">
        <v>1</v>
      </c>
      <c r="J16" s="55"/>
      <c r="K16" s="172">
        <f t="shared" ref="K16:K79" si="5">+F16+G16+H16+I16+J16</f>
        <v>2</v>
      </c>
      <c r="L16" s="120">
        <f t="shared" ref="L16:L79" ca="1" si="6">IF(LEN(B16)&gt;0,K16/5,"")</f>
        <v>0.4</v>
      </c>
      <c r="M16" s="120">
        <f t="shared" ref="M16:M79" ca="1" si="7">IF(LEN(B16)&gt;0,E16*L16,"")</f>
        <v>1200</v>
      </c>
      <c r="N16" s="120">
        <f t="shared" ref="N16:N79" ca="1" si="8">IF(LEN(B16)&gt;0,L16*$O$267,"")</f>
        <v>4.8500000000000001E-2</v>
      </c>
      <c r="O16" s="120">
        <f t="shared" ref="O16:O79" ca="1" si="9">IF(LEN(B16)&gt;0,E16*N16,"")</f>
        <v>145.5</v>
      </c>
      <c r="P16" s="173">
        <f t="shared" ref="P16:P79" ca="1" si="10">MIN(O16,Q16)</f>
        <v>145.5</v>
      </c>
      <c r="Q16" s="173">
        <f ca="1">IF(LEN(B16)&gt;0,'1-3'!Q16-'1-3'!P16,"")</f>
        <v>1799.0109890109891</v>
      </c>
      <c r="R16" s="174"/>
      <c r="S16" s="211"/>
      <c r="AA16" s="161">
        <f>ROW()</f>
        <v>16</v>
      </c>
      <c r="AB16" s="197" t="e">
        <f t="shared" ref="AB16:AB79" ca="1" si="11">IF($AN$3=1,0,INDIRECT( "'" &amp; $AN$2 &amp; "'!P" &amp; TEXT($AA16,0)))</f>
        <v>#N/A</v>
      </c>
      <c r="AC16" s="197" t="e">
        <f t="shared" ref="AC16:AC79" ca="1" si="12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79" ca="1" si="13">IF(AB16&gt;=AC16,"-",$K16/(5*MAX($L$271:$L$272)))</f>
        <v>#N/A</v>
      </c>
      <c r="AE16" s="197" t="e">
        <f t="shared" ref="AE16:AE79" ca="1" si="14">IF(AB16&gt;=AC16,"-",$K16/(5*MAX($L$271:$L$272))*AJ16)</f>
        <v>#N/A</v>
      </c>
      <c r="AF16" s="198" t="e">
        <f t="shared" ref="AF16:AF79" ca="1" si="15">IF(AD16="-","-",AD16*$AE$267)</f>
        <v>#N/A</v>
      </c>
      <c r="AG16" s="197" t="e">
        <f t="shared" ref="AG16:AG79" ca="1" si="16">IF(AE16="-","-",AE16*$AE$267)</f>
        <v>#N/A</v>
      </c>
      <c r="AH16" s="197" t="e">
        <f t="shared" ref="AH16:AH79" ca="1" si="17">IF(AF16="-",0,MIN(AG16,Q16))</f>
        <v>#N/A</v>
      </c>
      <c r="AI16" s="199" t="e">
        <f t="shared" ref="AI16:AI79" ca="1" si="18">+AC16-AB16</f>
        <v>#N/A</v>
      </c>
      <c r="AJ16" s="197" t="e">
        <f t="shared" ref="AJ16:AJ79" ca="1" si="1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79" ca="1" si="20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7" t="str">
        <f t="shared" ca="1" si="4"/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PLAČA'!H11:J11),"")</f>
        <v>6000</v>
      </c>
      <c r="F17" s="55"/>
      <c r="G17" s="55">
        <v>1</v>
      </c>
      <c r="H17" s="55"/>
      <c r="I17" s="55">
        <v>1</v>
      </c>
      <c r="J17" s="55">
        <v>1</v>
      </c>
      <c r="K17" s="172">
        <f t="shared" si="5"/>
        <v>3</v>
      </c>
      <c r="L17" s="120">
        <f t="shared" ca="1" si="6"/>
        <v>0.6</v>
      </c>
      <c r="M17" s="120">
        <f t="shared" ca="1" si="7"/>
        <v>3600</v>
      </c>
      <c r="N17" s="120">
        <f t="shared" ca="1" si="8"/>
        <v>7.2749999999999995E-2</v>
      </c>
      <c r="O17" s="120">
        <f t="shared" ca="1" si="9"/>
        <v>436.49999999999994</v>
      </c>
      <c r="P17" s="173">
        <f t="shared" ca="1" si="10"/>
        <v>436.49999999999994</v>
      </c>
      <c r="Q17" s="173">
        <f ca="1">IF(LEN(B17)&gt;0,'1-3'!Q17-'1-3'!P17,"")</f>
        <v>3610.9890109890111</v>
      </c>
      <c r="R17" s="174"/>
      <c r="AA17" s="161">
        <f>ROW()</f>
        <v>17</v>
      </c>
      <c r="AB17" s="197" t="e">
        <f t="shared" ca="1" si="11"/>
        <v>#N/A</v>
      </c>
      <c r="AC17" s="197" t="e">
        <f t="shared" ca="1" si="12"/>
        <v>#N/A</v>
      </c>
      <c r="AD17" s="198" t="e">
        <f t="shared" ca="1" si="13"/>
        <v>#N/A</v>
      </c>
      <c r="AE17" s="197" t="e">
        <f t="shared" ca="1" si="14"/>
        <v>#N/A</v>
      </c>
      <c r="AF17" s="198" t="e">
        <f t="shared" ca="1" si="15"/>
        <v>#N/A</v>
      </c>
      <c r="AG17" s="197" t="e">
        <f t="shared" ca="1" si="16"/>
        <v>#N/A</v>
      </c>
      <c r="AH17" s="197" t="e">
        <f t="shared" ca="1" si="17"/>
        <v>#N/A</v>
      </c>
      <c r="AI17" s="199" t="e">
        <f t="shared" ca="1" si="18"/>
        <v>#N/A</v>
      </c>
      <c r="AJ17" s="197" t="e">
        <f t="shared" ca="1" si="19"/>
        <v>#N/A</v>
      </c>
      <c r="AK17" s="197" t="e">
        <f t="shared" ca="1" si="20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7" t="str">
        <f t="shared" ca="1" si="4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PLAČA'!H12:J12),"")</f>
        <v>9000</v>
      </c>
      <c r="F18" s="55"/>
      <c r="G18" s="55"/>
      <c r="H18" s="55"/>
      <c r="I18" s="55"/>
      <c r="J18" s="55"/>
      <c r="K18" s="172">
        <f t="shared" si="5"/>
        <v>0</v>
      </c>
      <c r="L18" s="120">
        <f t="shared" ca="1" si="6"/>
        <v>0</v>
      </c>
      <c r="M18" s="120">
        <f t="shared" ca="1" si="7"/>
        <v>0</v>
      </c>
      <c r="N18" s="120">
        <f t="shared" ca="1" si="8"/>
        <v>0</v>
      </c>
      <c r="O18" s="120">
        <f t="shared" ca="1" si="9"/>
        <v>0</v>
      </c>
      <c r="P18" s="173">
        <f t="shared" ca="1" si="10"/>
        <v>0</v>
      </c>
      <c r="Q18" s="173">
        <f ca="1">IF(LEN(B18)&gt;0,'1-3'!Q18-'1-3'!P18,"")</f>
        <v>5000</v>
      </c>
      <c r="R18" s="174"/>
      <c r="AA18" s="161">
        <f>ROW()</f>
        <v>18</v>
      </c>
      <c r="AB18" s="197" t="e">
        <f t="shared" ca="1" si="11"/>
        <v>#N/A</v>
      </c>
      <c r="AC18" s="197" t="e">
        <f t="shared" ca="1" si="12"/>
        <v>#N/A</v>
      </c>
      <c r="AD18" s="198" t="e">
        <f t="shared" ca="1" si="13"/>
        <v>#N/A</v>
      </c>
      <c r="AE18" s="197" t="e">
        <f t="shared" ca="1" si="14"/>
        <v>#N/A</v>
      </c>
      <c r="AF18" s="198" t="e">
        <f t="shared" ca="1" si="15"/>
        <v>#N/A</v>
      </c>
      <c r="AG18" s="197" t="e">
        <f t="shared" ca="1" si="16"/>
        <v>#N/A</v>
      </c>
      <c r="AH18" s="197" t="e">
        <f t="shared" ca="1" si="17"/>
        <v>#N/A</v>
      </c>
      <c r="AI18" s="199" t="e">
        <f t="shared" ca="1" si="18"/>
        <v>#N/A</v>
      </c>
      <c r="AJ18" s="197" t="e">
        <f t="shared" ca="1" si="19"/>
        <v>#N/A</v>
      </c>
      <c r="AK18" s="197" t="e">
        <f t="shared" ca="1" si="20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7" t="str">
        <f t="shared" ca="1" si="4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PLAČA'!H13:J13),"")</f>
        <v>0</v>
      </c>
      <c r="F19" s="55"/>
      <c r="G19" s="55"/>
      <c r="H19" s="55"/>
      <c r="I19" s="55">
        <v>0</v>
      </c>
      <c r="J19" s="55"/>
      <c r="K19" s="172">
        <f t="shared" si="5"/>
        <v>0</v>
      </c>
      <c r="L19" s="120">
        <f t="shared" ca="1" si="6"/>
        <v>0</v>
      </c>
      <c r="M19" s="120">
        <f t="shared" ca="1" si="7"/>
        <v>0</v>
      </c>
      <c r="N19" s="120">
        <f t="shared" ca="1" si="8"/>
        <v>0</v>
      </c>
      <c r="O19" s="120">
        <f t="shared" ca="1" si="9"/>
        <v>0</v>
      </c>
      <c r="P19" s="173">
        <f t="shared" ca="1" si="10"/>
        <v>0</v>
      </c>
      <c r="Q19" s="173">
        <f ca="1">IF(LEN(B19)&gt;0,'1-3'!Q19-'1-3'!P19,"")</f>
        <v>0</v>
      </c>
      <c r="R19" s="174"/>
      <c r="AA19" s="161">
        <f>ROW()</f>
        <v>19</v>
      </c>
      <c r="AB19" s="197" t="e">
        <f t="shared" ca="1" si="11"/>
        <v>#N/A</v>
      </c>
      <c r="AC19" s="197" t="e">
        <f t="shared" ca="1" si="12"/>
        <v>#N/A</v>
      </c>
      <c r="AD19" s="198" t="e">
        <f t="shared" ca="1" si="13"/>
        <v>#N/A</v>
      </c>
      <c r="AE19" s="197" t="e">
        <f t="shared" ca="1" si="14"/>
        <v>#N/A</v>
      </c>
      <c r="AF19" s="198" t="e">
        <f t="shared" ca="1" si="15"/>
        <v>#N/A</v>
      </c>
      <c r="AG19" s="197" t="e">
        <f t="shared" ca="1" si="16"/>
        <v>#N/A</v>
      </c>
      <c r="AH19" s="197" t="e">
        <f t="shared" ca="1" si="17"/>
        <v>#N/A</v>
      </c>
      <c r="AI19" s="199" t="e">
        <f t="shared" ca="1" si="18"/>
        <v>#N/A</v>
      </c>
      <c r="AJ19" s="197" t="e">
        <f t="shared" ca="1" si="19"/>
        <v>#N/A</v>
      </c>
      <c r="AK19" s="197" t="e">
        <f t="shared" ca="1" si="20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7" t="str">
        <f t="shared" ca="1" si="4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PLAČA'!H14:J14),"")</f>
        <v>0</v>
      </c>
      <c r="F20" s="55"/>
      <c r="G20" s="55"/>
      <c r="H20" s="55"/>
      <c r="I20" s="55"/>
      <c r="J20" s="55"/>
      <c r="K20" s="172">
        <f t="shared" si="5"/>
        <v>0</v>
      </c>
      <c r="L20" s="120">
        <f t="shared" ca="1" si="6"/>
        <v>0</v>
      </c>
      <c r="M20" s="120">
        <f t="shared" ca="1" si="7"/>
        <v>0</v>
      </c>
      <c r="N20" s="120">
        <f t="shared" ca="1" si="8"/>
        <v>0</v>
      </c>
      <c r="O20" s="120">
        <f t="shared" ca="1" si="9"/>
        <v>0</v>
      </c>
      <c r="P20" s="173">
        <f t="shared" ca="1" si="10"/>
        <v>0</v>
      </c>
      <c r="Q20" s="173">
        <f ca="1">IF(LEN(B20)&gt;0,'1-3'!Q20-'1-3'!P20,"")</f>
        <v>0</v>
      </c>
      <c r="R20" s="174"/>
      <c r="AA20" s="161">
        <f>ROW()</f>
        <v>20</v>
      </c>
      <c r="AB20" s="197" t="e">
        <f t="shared" ca="1" si="11"/>
        <v>#N/A</v>
      </c>
      <c r="AC20" s="197" t="e">
        <f t="shared" ca="1" si="12"/>
        <v>#N/A</v>
      </c>
      <c r="AD20" s="198" t="e">
        <f t="shared" ca="1" si="13"/>
        <v>#N/A</v>
      </c>
      <c r="AE20" s="197" t="e">
        <f t="shared" ca="1" si="14"/>
        <v>#N/A</v>
      </c>
      <c r="AF20" s="198" t="e">
        <f t="shared" ca="1" si="15"/>
        <v>#N/A</v>
      </c>
      <c r="AG20" s="197" t="e">
        <f t="shared" ca="1" si="16"/>
        <v>#N/A</v>
      </c>
      <c r="AH20" s="197" t="e">
        <f t="shared" ca="1" si="17"/>
        <v>#N/A</v>
      </c>
      <c r="AI20" s="199" t="e">
        <f t="shared" ca="1" si="18"/>
        <v>#N/A</v>
      </c>
      <c r="AJ20" s="197" t="e">
        <f t="shared" ca="1" si="19"/>
        <v>#N/A</v>
      </c>
      <c r="AK20" s="197" t="e">
        <f t="shared" ca="1" si="20"/>
        <v>#N/A</v>
      </c>
    </row>
    <row r="21" spans="1:46" ht="27" customHeight="1" x14ac:dyDescent="0.25">
      <c r="A21" s="51">
        <f>'OSNOVNA PLAČA'!A15</f>
        <v>6</v>
      </c>
      <c r="B21" s="157" t="str">
        <f t="shared" ca="1" si="4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PLAČA'!H15:J15),"")</f>
        <v>0</v>
      </c>
      <c r="F21" s="55"/>
      <c r="G21" s="55">
        <v>1</v>
      </c>
      <c r="H21" s="55"/>
      <c r="I21" s="55">
        <v>1</v>
      </c>
      <c r="J21" s="55"/>
      <c r="K21" s="172">
        <f t="shared" si="5"/>
        <v>2</v>
      </c>
      <c r="L21" s="120">
        <f t="shared" ca="1" si="6"/>
        <v>0.4</v>
      </c>
      <c r="M21" s="120">
        <f t="shared" ca="1" si="7"/>
        <v>0</v>
      </c>
      <c r="N21" s="120">
        <f t="shared" ca="1" si="8"/>
        <v>4.8500000000000001E-2</v>
      </c>
      <c r="O21" s="120">
        <f t="shared" ca="1" si="9"/>
        <v>0</v>
      </c>
      <c r="P21" s="173">
        <f t="shared" ca="1" si="10"/>
        <v>0</v>
      </c>
      <c r="Q21" s="173">
        <f ca="1">IF(LEN(B21)&gt;0,'1-3'!Q21-'1-3'!P21,"")</f>
        <v>0</v>
      </c>
      <c r="R21" s="174"/>
      <c r="AA21" s="161">
        <f>ROW()</f>
        <v>21</v>
      </c>
      <c r="AB21" s="197" t="e">
        <f t="shared" ca="1" si="11"/>
        <v>#N/A</v>
      </c>
      <c r="AC21" s="197" t="e">
        <f t="shared" ca="1" si="12"/>
        <v>#N/A</v>
      </c>
      <c r="AD21" s="198" t="e">
        <f t="shared" ca="1" si="13"/>
        <v>#N/A</v>
      </c>
      <c r="AE21" s="197" t="e">
        <f t="shared" ca="1" si="14"/>
        <v>#N/A</v>
      </c>
      <c r="AF21" s="198" t="e">
        <f t="shared" ca="1" si="15"/>
        <v>#N/A</v>
      </c>
      <c r="AG21" s="197" t="e">
        <f t="shared" ca="1" si="16"/>
        <v>#N/A</v>
      </c>
      <c r="AH21" s="197" t="e">
        <f t="shared" ca="1" si="17"/>
        <v>#N/A</v>
      </c>
      <c r="AI21" s="199" t="e">
        <f t="shared" ca="1" si="18"/>
        <v>#N/A</v>
      </c>
      <c r="AJ21" s="197" t="e">
        <f t="shared" ca="1" si="19"/>
        <v>#N/A</v>
      </c>
      <c r="AK21" s="197" t="e">
        <f t="shared" ca="1" si="20"/>
        <v>#N/A</v>
      </c>
    </row>
    <row r="22" spans="1:46" ht="27" customHeight="1" x14ac:dyDescent="0.25">
      <c r="A22" s="51">
        <f>'OSNOVNA PLAČA'!A16</f>
        <v>7</v>
      </c>
      <c r="B22" s="157" t="str">
        <f t="shared" ca="1" si="4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PLAČA'!H16:J16),"")</f>
        <v>0</v>
      </c>
      <c r="F22" s="55"/>
      <c r="G22" s="55"/>
      <c r="H22" s="55"/>
      <c r="I22" s="55"/>
      <c r="J22" s="55"/>
      <c r="K22" s="172">
        <f t="shared" si="5"/>
        <v>0</v>
      </c>
      <c r="L22" s="120">
        <f t="shared" ca="1" si="6"/>
        <v>0</v>
      </c>
      <c r="M22" s="120">
        <f t="shared" ca="1" si="7"/>
        <v>0</v>
      </c>
      <c r="N22" s="120">
        <f t="shared" ca="1" si="8"/>
        <v>0</v>
      </c>
      <c r="O22" s="120">
        <f t="shared" ca="1" si="9"/>
        <v>0</v>
      </c>
      <c r="P22" s="173">
        <f t="shared" ca="1" si="10"/>
        <v>0</v>
      </c>
      <c r="Q22" s="173">
        <f ca="1">IF(LEN(B22)&gt;0,'1-3'!Q22-'1-3'!P22,"")</f>
        <v>3000</v>
      </c>
      <c r="R22" s="174"/>
      <c r="AA22" s="161">
        <f>ROW()</f>
        <v>22</v>
      </c>
      <c r="AB22" s="197" t="e">
        <f t="shared" ca="1" si="11"/>
        <v>#N/A</v>
      </c>
      <c r="AC22" s="197" t="e">
        <f t="shared" ca="1" si="12"/>
        <v>#N/A</v>
      </c>
      <c r="AD22" s="198" t="e">
        <f t="shared" ca="1" si="13"/>
        <v>#N/A</v>
      </c>
      <c r="AE22" s="197" t="e">
        <f t="shared" ca="1" si="14"/>
        <v>#N/A</v>
      </c>
      <c r="AF22" s="198" t="e">
        <f t="shared" ca="1" si="15"/>
        <v>#N/A</v>
      </c>
      <c r="AG22" s="197" t="e">
        <f t="shared" ca="1" si="16"/>
        <v>#N/A</v>
      </c>
      <c r="AH22" s="197" t="e">
        <f t="shared" ca="1" si="17"/>
        <v>#N/A</v>
      </c>
      <c r="AI22" s="199" t="e">
        <f t="shared" ca="1" si="18"/>
        <v>#N/A</v>
      </c>
      <c r="AJ22" s="197" t="e">
        <f t="shared" ca="1" si="19"/>
        <v>#N/A</v>
      </c>
      <c r="AK22" s="197" t="e">
        <f t="shared" ca="1" si="20"/>
        <v>#N/A</v>
      </c>
    </row>
    <row r="23" spans="1:46" ht="27" customHeight="1" x14ac:dyDescent="0.25">
      <c r="A23" s="51">
        <f>'OSNOVNA PLAČA'!A17</f>
        <v>8</v>
      </c>
      <c r="B23" s="157" t="str">
        <f t="shared" ca="1" si="4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PLAČA'!H17:J17),"")</f>
        <v>0</v>
      </c>
      <c r="F23" s="55"/>
      <c r="G23" s="55"/>
      <c r="H23" s="55"/>
      <c r="I23" s="55"/>
      <c r="J23" s="55"/>
      <c r="K23" s="172">
        <f t="shared" si="5"/>
        <v>0</v>
      </c>
      <c r="L23" s="120">
        <f t="shared" ca="1" si="6"/>
        <v>0</v>
      </c>
      <c r="M23" s="120">
        <f t="shared" ca="1" si="7"/>
        <v>0</v>
      </c>
      <c r="N23" s="120">
        <f t="shared" ca="1" si="8"/>
        <v>0</v>
      </c>
      <c r="O23" s="120">
        <f t="shared" ca="1" si="9"/>
        <v>0</v>
      </c>
      <c r="P23" s="173">
        <f t="shared" ca="1" si="10"/>
        <v>0</v>
      </c>
      <c r="Q23" s="173">
        <f ca="1">IF(LEN(B23)&gt;0,'1-3'!Q23-'1-3'!P23,"")</f>
        <v>0</v>
      </c>
      <c r="R23" s="174"/>
      <c r="AA23" s="161">
        <f>ROW()</f>
        <v>23</v>
      </c>
      <c r="AB23" s="197" t="e">
        <f t="shared" ca="1" si="11"/>
        <v>#N/A</v>
      </c>
      <c r="AC23" s="197" t="e">
        <f t="shared" ca="1" si="12"/>
        <v>#N/A</v>
      </c>
      <c r="AD23" s="198" t="e">
        <f t="shared" ca="1" si="13"/>
        <v>#N/A</v>
      </c>
      <c r="AE23" s="197" t="e">
        <f t="shared" ca="1" si="14"/>
        <v>#N/A</v>
      </c>
      <c r="AF23" s="198" t="e">
        <f t="shared" ca="1" si="15"/>
        <v>#N/A</v>
      </c>
      <c r="AG23" s="197" t="e">
        <f t="shared" ca="1" si="16"/>
        <v>#N/A</v>
      </c>
      <c r="AH23" s="197" t="e">
        <f t="shared" ca="1" si="17"/>
        <v>#N/A</v>
      </c>
      <c r="AI23" s="199" t="e">
        <f t="shared" ca="1" si="18"/>
        <v>#N/A</v>
      </c>
      <c r="AJ23" s="197" t="e">
        <f t="shared" ca="1" si="19"/>
        <v>#N/A</v>
      </c>
      <c r="AK23" s="197" t="e">
        <f t="shared" ca="1" si="20"/>
        <v>#N/A</v>
      </c>
    </row>
    <row r="24" spans="1:46" ht="27" customHeight="1" x14ac:dyDescent="0.25">
      <c r="A24" s="51">
        <f>'OSNOVNA PLAČA'!A18</f>
        <v>9</v>
      </c>
      <c r="B24" s="157" t="str">
        <f t="shared" ca="1" si="4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PLAČA'!H18:J18),"")</f>
        <v>0</v>
      </c>
      <c r="F24" s="55"/>
      <c r="G24" s="55"/>
      <c r="H24" s="55"/>
      <c r="I24" s="55"/>
      <c r="J24" s="55"/>
      <c r="K24" s="172">
        <f t="shared" si="5"/>
        <v>0</v>
      </c>
      <c r="L24" s="120">
        <f t="shared" ca="1" si="6"/>
        <v>0</v>
      </c>
      <c r="M24" s="120">
        <f t="shared" ca="1" si="7"/>
        <v>0</v>
      </c>
      <c r="N24" s="120">
        <f t="shared" ca="1" si="8"/>
        <v>0</v>
      </c>
      <c r="O24" s="120">
        <f t="shared" ca="1" si="9"/>
        <v>0</v>
      </c>
      <c r="P24" s="173">
        <f t="shared" ca="1" si="10"/>
        <v>0</v>
      </c>
      <c r="Q24" s="173">
        <f ca="1">IF(LEN(B24)&gt;0,'1-3'!Q24-'1-3'!P24,"")</f>
        <v>0</v>
      </c>
      <c r="R24" s="174"/>
      <c r="AA24" s="161">
        <f>ROW()</f>
        <v>24</v>
      </c>
      <c r="AB24" s="197" t="e">
        <f t="shared" ca="1" si="11"/>
        <v>#N/A</v>
      </c>
      <c r="AC24" s="197" t="e">
        <f t="shared" ca="1" si="12"/>
        <v>#N/A</v>
      </c>
      <c r="AD24" s="198" t="e">
        <f t="shared" ca="1" si="13"/>
        <v>#N/A</v>
      </c>
      <c r="AE24" s="197" t="e">
        <f t="shared" ca="1" si="14"/>
        <v>#N/A</v>
      </c>
      <c r="AF24" s="198" t="e">
        <f t="shared" ca="1" si="15"/>
        <v>#N/A</v>
      </c>
      <c r="AG24" s="197" t="e">
        <f t="shared" ca="1" si="16"/>
        <v>#N/A</v>
      </c>
      <c r="AH24" s="197" t="e">
        <f t="shared" ca="1" si="17"/>
        <v>#N/A</v>
      </c>
      <c r="AI24" s="199" t="e">
        <f t="shared" ca="1" si="18"/>
        <v>#N/A</v>
      </c>
      <c r="AJ24" s="197" t="e">
        <f t="shared" ca="1" si="19"/>
        <v>#N/A</v>
      </c>
      <c r="AK24" s="197" t="e">
        <f t="shared" ca="1" si="20"/>
        <v>#N/A</v>
      </c>
    </row>
    <row r="25" spans="1:46" ht="27" customHeight="1" x14ac:dyDescent="0.25">
      <c r="A25" s="51">
        <f>'OSNOVNA PLAČA'!A19</f>
        <v>10</v>
      </c>
      <c r="B25" s="157" t="str">
        <f t="shared" ca="1" si="4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PLAČA'!H19:J19),"")</f>
        <v>0</v>
      </c>
      <c r="F25" s="55"/>
      <c r="G25" s="55"/>
      <c r="H25" s="55"/>
      <c r="I25" s="55"/>
      <c r="J25" s="55"/>
      <c r="K25" s="172">
        <f t="shared" si="5"/>
        <v>0</v>
      </c>
      <c r="L25" s="120">
        <f t="shared" ca="1" si="6"/>
        <v>0</v>
      </c>
      <c r="M25" s="120">
        <f t="shared" ca="1" si="7"/>
        <v>0</v>
      </c>
      <c r="N25" s="120">
        <f t="shared" ca="1" si="8"/>
        <v>0</v>
      </c>
      <c r="O25" s="120">
        <f t="shared" ca="1" si="9"/>
        <v>0</v>
      </c>
      <c r="P25" s="173">
        <f t="shared" ca="1" si="10"/>
        <v>0</v>
      </c>
      <c r="Q25" s="173">
        <f ca="1">IF(LEN(B25)&gt;0,'1-3'!Q25-'1-3'!P25,"")</f>
        <v>0</v>
      </c>
      <c r="R25" s="174"/>
      <c r="AA25" s="161">
        <f>ROW()</f>
        <v>25</v>
      </c>
      <c r="AB25" s="197" t="e">
        <f t="shared" ca="1" si="11"/>
        <v>#N/A</v>
      </c>
      <c r="AC25" s="197" t="e">
        <f t="shared" ca="1" si="12"/>
        <v>#N/A</v>
      </c>
      <c r="AD25" s="198" t="e">
        <f t="shared" ca="1" si="13"/>
        <v>#N/A</v>
      </c>
      <c r="AE25" s="197" t="e">
        <f t="shared" ca="1" si="14"/>
        <v>#N/A</v>
      </c>
      <c r="AF25" s="198" t="e">
        <f t="shared" ca="1" si="15"/>
        <v>#N/A</v>
      </c>
      <c r="AG25" s="197" t="e">
        <f t="shared" ca="1" si="16"/>
        <v>#N/A</v>
      </c>
      <c r="AH25" s="197" t="e">
        <f t="shared" ca="1" si="17"/>
        <v>#N/A</v>
      </c>
      <c r="AI25" s="199" t="e">
        <f t="shared" ca="1" si="18"/>
        <v>#N/A</v>
      </c>
      <c r="AJ25" s="197" t="e">
        <f t="shared" ca="1" si="19"/>
        <v>#N/A</v>
      </c>
      <c r="AK25" s="197" t="e">
        <f t="shared" ca="1" si="20"/>
        <v>#N/A</v>
      </c>
    </row>
    <row r="26" spans="1:46" ht="27" customHeight="1" x14ac:dyDescent="0.25">
      <c r="A26" s="51">
        <f>'OSNOVNA PLAČA'!A20</f>
        <v>11</v>
      </c>
      <c r="B26" s="157" t="str">
        <f t="shared" ca="1" si="4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PLAČA'!H20:J20),"")</f>
        <v>6000</v>
      </c>
      <c r="F26" s="55"/>
      <c r="G26" s="55"/>
      <c r="H26" s="55"/>
      <c r="I26" s="55"/>
      <c r="J26" s="55"/>
      <c r="K26" s="172">
        <f t="shared" si="5"/>
        <v>0</v>
      </c>
      <c r="L26" s="120">
        <f t="shared" ca="1" si="6"/>
        <v>0</v>
      </c>
      <c r="M26" s="120">
        <f t="shared" ca="1" si="7"/>
        <v>0</v>
      </c>
      <c r="N26" s="120">
        <f t="shared" ca="1" si="8"/>
        <v>0</v>
      </c>
      <c r="O26" s="120">
        <f t="shared" ca="1" si="9"/>
        <v>0</v>
      </c>
      <c r="P26" s="173">
        <f t="shared" ca="1" si="10"/>
        <v>0</v>
      </c>
      <c r="Q26" s="173">
        <f ca="1">IF(LEN(B26)&gt;0,'1-3'!Q26-'1-3'!P26,"")</f>
        <v>3000</v>
      </c>
      <c r="R26" s="174"/>
      <c r="AA26" s="161">
        <f>ROW()</f>
        <v>26</v>
      </c>
      <c r="AB26" s="197" t="e">
        <f t="shared" ca="1" si="11"/>
        <v>#N/A</v>
      </c>
      <c r="AC26" s="197" t="e">
        <f t="shared" ca="1" si="12"/>
        <v>#N/A</v>
      </c>
      <c r="AD26" s="198" t="e">
        <f t="shared" ca="1" si="13"/>
        <v>#N/A</v>
      </c>
      <c r="AE26" s="197" t="e">
        <f t="shared" ca="1" si="14"/>
        <v>#N/A</v>
      </c>
      <c r="AF26" s="198" t="e">
        <f t="shared" ca="1" si="15"/>
        <v>#N/A</v>
      </c>
      <c r="AG26" s="197" t="e">
        <f t="shared" ca="1" si="16"/>
        <v>#N/A</v>
      </c>
      <c r="AH26" s="197" t="e">
        <f t="shared" ca="1" si="17"/>
        <v>#N/A</v>
      </c>
      <c r="AI26" s="199" t="e">
        <f t="shared" ca="1" si="18"/>
        <v>#N/A</v>
      </c>
      <c r="AJ26" s="197" t="e">
        <f t="shared" ca="1" si="19"/>
        <v>#N/A</v>
      </c>
      <c r="AK26" s="197" t="e">
        <f t="shared" ca="1" si="20"/>
        <v>#N/A</v>
      </c>
    </row>
    <row r="27" spans="1:46" ht="27" customHeight="1" x14ac:dyDescent="0.25">
      <c r="A27" s="51">
        <f>'OSNOVNA PLAČA'!A21</f>
        <v>12</v>
      </c>
      <c r="B27" s="157" t="str">
        <f t="shared" ca="1" si="4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PLAČA'!H21:J21),"")</f>
        <v>0</v>
      </c>
      <c r="F27" s="55"/>
      <c r="G27" s="55"/>
      <c r="H27" s="55"/>
      <c r="I27" s="55"/>
      <c r="J27" s="55"/>
      <c r="K27" s="172">
        <f t="shared" si="5"/>
        <v>0</v>
      </c>
      <c r="L27" s="120">
        <f t="shared" ca="1" si="6"/>
        <v>0</v>
      </c>
      <c r="M27" s="120">
        <f t="shared" ca="1" si="7"/>
        <v>0</v>
      </c>
      <c r="N27" s="120">
        <f t="shared" ca="1" si="8"/>
        <v>0</v>
      </c>
      <c r="O27" s="120">
        <f t="shared" ca="1" si="9"/>
        <v>0</v>
      </c>
      <c r="P27" s="173">
        <f t="shared" ca="1" si="10"/>
        <v>0</v>
      </c>
      <c r="Q27" s="173">
        <f ca="1">IF(LEN(B27)&gt;0,'1-3'!Q27-'1-3'!P27,"")</f>
        <v>0</v>
      </c>
      <c r="R27" s="174"/>
      <c r="AA27" s="161">
        <f>ROW()</f>
        <v>27</v>
      </c>
      <c r="AB27" s="197" t="e">
        <f t="shared" ca="1" si="11"/>
        <v>#N/A</v>
      </c>
      <c r="AC27" s="197" t="e">
        <f t="shared" ca="1" si="12"/>
        <v>#N/A</v>
      </c>
      <c r="AD27" s="198" t="e">
        <f t="shared" ca="1" si="13"/>
        <v>#N/A</v>
      </c>
      <c r="AE27" s="197" t="e">
        <f t="shared" ca="1" si="14"/>
        <v>#N/A</v>
      </c>
      <c r="AF27" s="198" t="e">
        <f t="shared" ca="1" si="15"/>
        <v>#N/A</v>
      </c>
      <c r="AG27" s="197" t="e">
        <f t="shared" ca="1" si="16"/>
        <v>#N/A</v>
      </c>
      <c r="AH27" s="197" t="e">
        <f t="shared" ca="1" si="17"/>
        <v>#N/A</v>
      </c>
      <c r="AI27" s="199" t="e">
        <f t="shared" ca="1" si="18"/>
        <v>#N/A</v>
      </c>
      <c r="AJ27" s="197" t="e">
        <f t="shared" ca="1" si="19"/>
        <v>#N/A</v>
      </c>
      <c r="AK27" s="197" t="e">
        <f t="shared" ca="1" si="20"/>
        <v>#N/A</v>
      </c>
    </row>
    <row r="28" spans="1:46" ht="27" customHeight="1" x14ac:dyDescent="0.25">
      <c r="A28" s="51">
        <f>'OSNOVNA PLAČA'!A22</f>
        <v>13</v>
      </c>
      <c r="B28" s="157" t="str">
        <f t="shared" ca="1" si="4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PLAČA'!H22:J22),"")</f>
        <v>0</v>
      </c>
      <c r="F28" s="55"/>
      <c r="G28" s="55"/>
      <c r="H28" s="55"/>
      <c r="I28" s="55"/>
      <c r="J28" s="55"/>
      <c r="K28" s="172">
        <f t="shared" si="5"/>
        <v>0</v>
      </c>
      <c r="L28" s="120">
        <f t="shared" ca="1" si="6"/>
        <v>0</v>
      </c>
      <c r="M28" s="120">
        <f t="shared" ca="1" si="7"/>
        <v>0</v>
      </c>
      <c r="N28" s="120">
        <f t="shared" ca="1" si="8"/>
        <v>0</v>
      </c>
      <c r="O28" s="120">
        <f t="shared" ca="1" si="9"/>
        <v>0</v>
      </c>
      <c r="P28" s="173">
        <f t="shared" ca="1" si="10"/>
        <v>0</v>
      </c>
      <c r="Q28" s="173">
        <f ca="1">IF(LEN(B28)&gt;0,'1-3'!Q28-'1-3'!P28,"")</f>
        <v>0</v>
      </c>
      <c r="R28" s="174"/>
      <c r="AA28" s="161">
        <f>ROW()</f>
        <v>28</v>
      </c>
      <c r="AB28" s="197" t="e">
        <f t="shared" ca="1" si="11"/>
        <v>#N/A</v>
      </c>
      <c r="AC28" s="197" t="e">
        <f t="shared" ca="1" si="12"/>
        <v>#N/A</v>
      </c>
      <c r="AD28" s="198" t="e">
        <f t="shared" ca="1" si="13"/>
        <v>#N/A</v>
      </c>
      <c r="AE28" s="197" t="e">
        <f t="shared" ca="1" si="14"/>
        <v>#N/A</v>
      </c>
      <c r="AF28" s="198" t="e">
        <f t="shared" ca="1" si="15"/>
        <v>#N/A</v>
      </c>
      <c r="AG28" s="197" t="e">
        <f t="shared" ca="1" si="16"/>
        <v>#N/A</v>
      </c>
      <c r="AH28" s="197" t="e">
        <f t="shared" ca="1" si="17"/>
        <v>#N/A</v>
      </c>
      <c r="AI28" s="199" t="e">
        <f t="shared" ca="1" si="18"/>
        <v>#N/A</v>
      </c>
      <c r="AJ28" s="197" t="e">
        <f t="shared" ca="1" si="19"/>
        <v>#N/A</v>
      </c>
      <c r="AK28" s="197" t="e">
        <f t="shared" ca="1" si="20"/>
        <v>#N/A</v>
      </c>
    </row>
    <row r="29" spans="1:46" ht="27" customHeight="1" x14ac:dyDescent="0.25">
      <c r="A29" s="51">
        <f>'OSNOVNA PLAČA'!A23</f>
        <v>14</v>
      </c>
      <c r="B29" s="157" t="str">
        <f t="shared" ca="1" si="4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PLAČA'!H23:J23),"")</f>
        <v>0</v>
      </c>
      <c r="F29" s="55"/>
      <c r="G29" s="55"/>
      <c r="H29" s="55"/>
      <c r="I29" s="55"/>
      <c r="J29" s="55"/>
      <c r="K29" s="172">
        <f t="shared" si="5"/>
        <v>0</v>
      </c>
      <c r="L29" s="120">
        <f t="shared" ca="1" si="6"/>
        <v>0</v>
      </c>
      <c r="M29" s="120">
        <f t="shared" ca="1" si="7"/>
        <v>0</v>
      </c>
      <c r="N29" s="120">
        <f t="shared" ca="1" si="8"/>
        <v>0</v>
      </c>
      <c r="O29" s="120">
        <f t="shared" ca="1" si="9"/>
        <v>0</v>
      </c>
      <c r="P29" s="173">
        <f t="shared" ca="1" si="10"/>
        <v>0</v>
      </c>
      <c r="Q29" s="173">
        <f ca="1">IF(LEN(B29)&gt;0,'1-3'!Q29-'1-3'!P29,"")</f>
        <v>0</v>
      </c>
      <c r="R29" s="174"/>
      <c r="AA29" s="161">
        <f>ROW()</f>
        <v>29</v>
      </c>
      <c r="AB29" s="197" t="e">
        <f t="shared" ca="1" si="11"/>
        <v>#N/A</v>
      </c>
      <c r="AC29" s="197" t="e">
        <f t="shared" ca="1" si="12"/>
        <v>#N/A</v>
      </c>
      <c r="AD29" s="198" t="e">
        <f t="shared" ca="1" si="13"/>
        <v>#N/A</v>
      </c>
      <c r="AE29" s="197" t="e">
        <f t="shared" ca="1" si="14"/>
        <v>#N/A</v>
      </c>
      <c r="AF29" s="198" t="e">
        <f t="shared" ca="1" si="15"/>
        <v>#N/A</v>
      </c>
      <c r="AG29" s="197" t="e">
        <f t="shared" ca="1" si="16"/>
        <v>#N/A</v>
      </c>
      <c r="AH29" s="197" t="e">
        <f t="shared" ca="1" si="17"/>
        <v>#N/A</v>
      </c>
      <c r="AI29" s="199" t="e">
        <f t="shared" ca="1" si="18"/>
        <v>#N/A</v>
      </c>
      <c r="AJ29" s="197" t="e">
        <f t="shared" ca="1" si="19"/>
        <v>#N/A</v>
      </c>
      <c r="AK29" s="197" t="e">
        <f t="shared" ca="1" si="20"/>
        <v>#N/A</v>
      </c>
    </row>
    <row r="30" spans="1:46" ht="27" customHeight="1" x14ac:dyDescent="0.25">
      <c r="A30" s="51">
        <f>'OSNOVNA PLAČA'!A24</f>
        <v>15</v>
      </c>
      <c r="B30" s="157" t="str">
        <f t="shared" ca="1" si="4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PLAČA'!H24:J24),"")</f>
        <v>0</v>
      </c>
      <c r="F30" s="55"/>
      <c r="G30" s="55"/>
      <c r="H30" s="55"/>
      <c r="I30" s="55"/>
      <c r="J30" s="55"/>
      <c r="K30" s="172">
        <f t="shared" si="5"/>
        <v>0</v>
      </c>
      <c r="L30" s="120">
        <f t="shared" ca="1" si="6"/>
        <v>0</v>
      </c>
      <c r="M30" s="120">
        <f t="shared" ca="1" si="7"/>
        <v>0</v>
      </c>
      <c r="N30" s="120">
        <f t="shared" ca="1" si="8"/>
        <v>0</v>
      </c>
      <c r="O30" s="120">
        <f t="shared" ca="1" si="9"/>
        <v>0</v>
      </c>
      <c r="P30" s="173">
        <f t="shared" ca="1" si="10"/>
        <v>0</v>
      </c>
      <c r="Q30" s="173">
        <f ca="1">IF(LEN(B30)&gt;0,'1-3'!Q30-'1-3'!P30,"")</f>
        <v>0</v>
      </c>
      <c r="R30" s="174"/>
      <c r="AA30" s="161">
        <f>ROW()</f>
        <v>30</v>
      </c>
      <c r="AB30" s="197" t="e">
        <f t="shared" ca="1" si="11"/>
        <v>#N/A</v>
      </c>
      <c r="AC30" s="197" t="e">
        <f t="shared" ca="1" si="12"/>
        <v>#N/A</v>
      </c>
      <c r="AD30" s="198" t="e">
        <f t="shared" ca="1" si="13"/>
        <v>#N/A</v>
      </c>
      <c r="AE30" s="197" t="e">
        <f t="shared" ca="1" si="14"/>
        <v>#N/A</v>
      </c>
      <c r="AF30" s="198" t="e">
        <f t="shared" ca="1" si="15"/>
        <v>#N/A</v>
      </c>
      <c r="AG30" s="197" t="e">
        <f t="shared" ca="1" si="16"/>
        <v>#N/A</v>
      </c>
      <c r="AH30" s="197" t="e">
        <f t="shared" ca="1" si="17"/>
        <v>#N/A</v>
      </c>
      <c r="AI30" s="199" t="e">
        <f t="shared" ca="1" si="18"/>
        <v>#N/A</v>
      </c>
      <c r="AJ30" s="197" t="e">
        <f t="shared" ca="1" si="19"/>
        <v>#N/A</v>
      </c>
      <c r="AK30" s="197" t="e">
        <f t="shared" ca="1" si="20"/>
        <v>#N/A</v>
      </c>
    </row>
    <row r="31" spans="1:46" ht="27" customHeight="1" x14ac:dyDescent="0.25">
      <c r="A31" s="51">
        <f>'OSNOVNA PLAČA'!A25</f>
        <v>16</v>
      </c>
      <c r="B31" s="157" t="str">
        <f t="shared" ca="1" si="4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PLAČA'!H25:J25),"")</f>
        <v>0</v>
      </c>
      <c r="F31" s="55"/>
      <c r="G31" s="55"/>
      <c r="H31" s="55"/>
      <c r="I31" s="55"/>
      <c r="J31" s="55"/>
      <c r="K31" s="172">
        <f t="shared" si="5"/>
        <v>0</v>
      </c>
      <c r="L31" s="120">
        <f t="shared" ca="1" si="6"/>
        <v>0</v>
      </c>
      <c r="M31" s="120">
        <f t="shared" ca="1" si="7"/>
        <v>0</v>
      </c>
      <c r="N31" s="120">
        <f t="shared" ca="1" si="8"/>
        <v>0</v>
      </c>
      <c r="O31" s="120">
        <f t="shared" ca="1" si="9"/>
        <v>0</v>
      </c>
      <c r="P31" s="173">
        <f t="shared" ca="1" si="10"/>
        <v>0</v>
      </c>
      <c r="Q31" s="173">
        <f ca="1">IF(LEN(B31)&gt;0,'1-3'!Q31-'1-3'!P31,"")</f>
        <v>0</v>
      </c>
      <c r="R31" s="174"/>
      <c r="AA31" s="161">
        <f>ROW()</f>
        <v>31</v>
      </c>
      <c r="AB31" s="197" t="e">
        <f t="shared" ca="1" si="11"/>
        <v>#N/A</v>
      </c>
      <c r="AC31" s="197" t="e">
        <f t="shared" ca="1" si="12"/>
        <v>#N/A</v>
      </c>
      <c r="AD31" s="198" t="e">
        <f t="shared" ca="1" si="13"/>
        <v>#N/A</v>
      </c>
      <c r="AE31" s="197" t="e">
        <f t="shared" ca="1" si="14"/>
        <v>#N/A</v>
      </c>
      <c r="AF31" s="198" t="e">
        <f t="shared" ca="1" si="15"/>
        <v>#N/A</v>
      </c>
      <c r="AG31" s="197" t="e">
        <f t="shared" ca="1" si="16"/>
        <v>#N/A</v>
      </c>
      <c r="AH31" s="197" t="e">
        <f t="shared" ca="1" si="17"/>
        <v>#N/A</v>
      </c>
      <c r="AI31" s="199" t="e">
        <f t="shared" ca="1" si="18"/>
        <v>#N/A</v>
      </c>
      <c r="AJ31" s="197" t="e">
        <f t="shared" ca="1" si="19"/>
        <v>#N/A</v>
      </c>
      <c r="AK31" s="197" t="e">
        <f t="shared" ca="1" si="20"/>
        <v>#N/A</v>
      </c>
    </row>
    <row r="32" spans="1:46" ht="27" customHeight="1" x14ac:dyDescent="0.25">
      <c r="A32" s="51">
        <f>'OSNOVNA PLAČA'!A26</f>
        <v>17</v>
      </c>
      <c r="B32" s="157" t="str">
        <f t="shared" ca="1" si="4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PLAČA'!H26:J26),"")</f>
        <v>0</v>
      </c>
      <c r="F32" s="55"/>
      <c r="G32" s="55"/>
      <c r="H32" s="55"/>
      <c r="I32" s="55"/>
      <c r="J32" s="55"/>
      <c r="K32" s="172">
        <f t="shared" si="5"/>
        <v>0</v>
      </c>
      <c r="L32" s="120">
        <f t="shared" ca="1" si="6"/>
        <v>0</v>
      </c>
      <c r="M32" s="120">
        <f t="shared" ca="1" si="7"/>
        <v>0</v>
      </c>
      <c r="N32" s="120">
        <f t="shared" ca="1" si="8"/>
        <v>0</v>
      </c>
      <c r="O32" s="120">
        <f t="shared" ca="1" si="9"/>
        <v>0</v>
      </c>
      <c r="P32" s="173">
        <f t="shared" ca="1" si="10"/>
        <v>0</v>
      </c>
      <c r="Q32" s="173">
        <f ca="1">IF(LEN(B32)&gt;0,'1-3'!Q32-'1-3'!P32,"")</f>
        <v>0</v>
      </c>
      <c r="R32" s="174"/>
      <c r="AA32" s="161">
        <f>ROW()</f>
        <v>32</v>
      </c>
      <c r="AB32" s="197" t="e">
        <f t="shared" ca="1" si="11"/>
        <v>#N/A</v>
      </c>
      <c r="AC32" s="197" t="e">
        <f t="shared" ca="1" si="12"/>
        <v>#N/A</v>
      </c>
      <c r="AD32" s="198" t="e">
        <f t="shared" ca="1" si="13"/>
        <v>#N/A</v>
      </c>
      <c r="AE32" s="197" t="e">
        <f t="shared" ca="1" si="14"/>
        <v>#N/A</v>
      </c>
      <c r="AF32" s="198" t="e">
        <f t="shared" ca="1" si="15"/>
        <v>#N/A</v>
      </c>
      <c r="AG32" s="197" t="e">
        <f t="shared" ca="1" si="16"/>
        <v>#N/A</v>
      </c>
      <c r="AH32" s="197" t="e">
        <f t="shared" ca="1" si="17"/>
        <v>#N/A</v>
      </c>
      <c r="AI32" s="199" t="e">
        <f t="shared" ca="1" si="18"/>
        <v>#N/A</v>
      </c>
      <c r="AJ32" s="197" t="e">
        <f t="shared" ca="1" si="19"/>
        <v>#N/A</v>
      </c>
      <c r="AK32" s="197" t="e">
        <f t="shared" ca="1" si="20"/>
        <v>#N/A</v>
      </c>
    </row>
    <row r="33" spans="1:37" ht="27" customHeight="1" x14ac:dyDescent="0.25">
      <c r="A33" s="51">
        <f>'OSNOVNA PLAČA'!A27</f>
        <v>18</v>
      </c>
      <c r="B33" s="157" t="str">
        <f t="shared" ca="1" si="4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PLAČA'!H27:J27),"")</f>
        <v>0</v>
      </c>
      <c r="F33" s="55"/>
      <c r="G33" s="55"/>
      <c r="H33" s="55"/>
      <c r="I33" s="55"/>
      <c r="J33" s="55"/>
      <c r="K33" s="172">
        <f t="shared" si="5"/>
        <v>0</v>
      </c>
      <c r="L33" s="120">
        <f t="shared" ca="1" si="6"/>
        <v>0</v>
      </c>
      <c r="M33" s="120">
        <f t="shared" ca="1" si="7"/>
        <v>0</v>
      </c>
      <c r="N33" s="120">
        <f t="shared" ca="1" si="8"/>
        <v>0</v>
      </c>
      <c r="O33" s="120">
        <f t="shared" ca="1" si="9"/>
        <v>0</v>
      </c>
      <c r="P33" s="173">
        <f t="shared" ca="1" si="10"/>
        <v>0</v>
      </c>
      <c r="Q33" s="173">
        <f ca="1">IF(LEN(B33)&gt;0,'1-3'!Q33-'1-3'!P33,"")</f>
        <v>0</v>
      </c>
      <c r="R33" s="174"/>
      <c r="AA33" s="161">
        <f>ROW()</f>
        <v>33</v>
      </c>
      <c r="AB33" s="197" t="e">
        <f t="shared" ca="1" si="11"/>
        <v>#N/A</v>
      </c>
      <c r="AC33" s="197" t="e">
        <f t="shared" ca="1" si="12"/>
        <v>#N/A</v>
      </c>
      <c r="AD33" s="198" t="e">
        <f t="shared" ca="1" si="13"/>
        <v>#N/A</v>
      </c>
      <c r="AE33" s="197" t="e">
        <f t="shared" ca="1" si="14"/>
        <v>#N/A</v>
      </c>
      <c r="AF33" s="198" t="e">
        <f t="shared" ca="1" si="15"/>
        <v>#N/A</v>
      </c>
      <c r="AG33" s="197" t="e">
        <f t="shared" ca="1" si="16"/>
        <v>#N/A</v>
      </c>
      <c r="AH33" s="197" t="e">
        <f t="shared" ca="1" si="17"/>
        <v>#N/A</v>
      </c>
      <c r="AI33" s="199" t="e">
        <f t="shared" ca="1" si="18"/>
        <v>#N/A</v>
      </c>
      <c r="AJ33" s="197" t="e">
        <f t="shared" ca="1" si="19"/>
        <v>#N/A</v>
      </c>
      <c r="AK33" s="197" t="e">
        <f t="shared" ca="1" si="20"/>
        <v>#N/A</v>
      </c>
    </row>
    <row r="34" spans="1:37" ht="27" customHeight="1" x14ac:dyDescent="0.25">
      <c r="A34" s="51">
        <f>'OSNOVNA PLAČA'!A28</f>
        <v>19</v>
      </c>
      <c r="B34" s="157" t="str">
        <f t="shared" ca="1" si="4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PLAČA'!H28:J28),"")</f>
        <v>0</v>
      </c>
      <c r="F34" s="55"/>
      <c r="G34" s="55"/>
      <c r="H34" s="55"/>
      <c r="I34" s="55"/>
      <c r="J34" s="55"/>
      <c r="K34" s="172">
        <f t="shared" si="5"/>
        <v>0</v>
      </c>
      <c r="L34" s="120">
        <f t="shared" ca="1" si="6"/>
        <v>0</v>
      </c>
      <c r="M34" s="120">
        <f t="shared" ca="1" si="7"/>
        <v>0</v>
      </c>
      <c r="N34" s="120">
        <f t="shared" ca="1" si="8"/>
        <v>0</v>
      </c>
      <c r="O34" s="120">
        <f t="shared" ca="1" si="9"/>
        <v>0</v>
      </c>
      <c r="P34" s="173">
        <f t="shared" ca="1" si="10"/>
        <v>0</v>
      </c>
      <c r="Q34" s="173">
        <f ca="1">IF(LEN(B34)&gt;0,'1-3'!Q34-'1-3'!P34,"")</f>
        <v>0</v>
      </c>
      <c r="R34" s="174"/>
      <c r="AA34" s="161">
        <f>ROW()</f>
        <v>34</v>
      </c>
      <c r="AB34" s="197" t="e">
        <f t="shared" ca="1" si="11"/>
        <v>#N/A</v>
      </c>
      <c r="AC34" s="197" t="e">
        <f t="shared" ca="1" si="12"/>
        <v>#N/A</v>
      </c>
      <c r="AD34" s="198" t="e">
        <f t="shared" ca="1" si="13"/>
        <v>#N/A</v>
      </c>
      <c r="AE34" s="197" t="e">
        <f t="shared" ca="1" si="14"/>
        <v>#N/A</v>
      </c>
      <c r="AF34" s="198" t="e">
        <f t="shared" ca="1" si="15"/>
        <v>#N/A</v>
      </c>
      <c r="AG34" s="197" t="e">
        <f t="shared" ca="1" si="16"/>
        <v>#N/A</v>
      </c>
      <c r="AH34" s="197" t="e">
        <f t="shared" ca="1" si="17"/>
        <v>#N/A</v>
      </c>
      <c r="AI34" s="199" t="e">
        <f t="shared" ca="1" si="18"/>
        <v>#N/A</v>
      </c>
      <c r="AJ34" s="197" t="e">
        <f t="shared" ca="1" si="19"/>
        <v>#N/A</v>
      </c>
      <c r="AK34" s="197" t="e">
        <f t="shared" ca="1" si="20"/>
        <v>#N/A</v>
      </c>
    </row>
    <row r="35" spans="1:37" ht="27" customHeight="1" x14ac:dyDescent="0.25">
      <c r="A35" s="51">
        <f>'OSNOVNA PLAČA'!A29</f>
        <v>20</v>
      </c>
      <c r="B35" s="157" t="str">
        <f t="shared" ca="1" si="4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PLAČA'!H29:J29),"")</f>
        <v>0</v>
      </c>
      <c r="F35" s="55"/>
      <c r="G35" s="55"/>
      <c r="H35" s="55"/>
      <c r="I35" s="55"/>
      <c r="J35" s="55"/>
      <c r="K35" s="172">
        <f t="shared" si="5"/>
        <v>0</v>
      </c>
      <c r="L35" s="120">
        <f t="shared" ca="1" si="6"/>
        <v>0</v>
      </c>
      <c r="M35" s="120">
        <f t="shared" ca="1" si="7"/>
        <v>0</v>
      </c>
      <c r="N35" s="120">
        <f t="shared" ca="1" si="8"/>
        <v>0</v>
      </c>
      <c r="O35" s="120">
        <f t="shared" ca="1" si="9"/>
        <v>0</v>
      </c>
      <c r="P35" s="173">
        <f t="shared" ca="1" si="10"/>
        <v>0</v>
      </c>
      <c r="Q35" s="173">
        <f ca="1">IF(LEN(B35)&gt;0,'1-3'!Q35-'1-3'!P35,"")</f>
        <v>0</v>
      </c>
      <c r="R35" s="174"/>
      <c r="AA35" s="161">
        <f>ROW()</f>
        <v>35</v>
      </c>
      <c r="AB35" s="197" t="e">
        <f t="shared" ca="1" si="11"/>
        <v>#N/A</v>
      </c>
      <c r="AC35" s="197" t="e">
        <f t="shared" ca="1" si="12"/>
        <v>#N/A</v>
      </c>
      <c r="AD35" s="198" t="e">
        <f t="shared" ca="1" si="13"/>
        <v>#N/A</v>
      </c>
      <c r="AE35" s="197" t="e">
        <f t="shared" ca="1" si="14"/>
        <v>#N/A</v>
      </c>
      <c r="AF35" s="198" t="e">
        <f t="shared" ca="1" si="15"/>
        <v>#N/A</v>
      </c>
      <c r="AG35" s="197" t="e">
        <f t="shared" ca="1" si="16"/>
        <v>#N/A</v>
      </c>
      <c r="AH35" s="197" t="e">
        <f t="shared" ca="1" si="17"/>
        <v>#N/A</v>
      </c>
      <c r="AI35" s="199" t="e">
        <f t="shared" ca="1" si="18"/>
        <v>#N/A</v>
      </c>
      <c r="AJ35" s="197" t="e">
        <f t="shared" ca="1" si="19"/>
        <v>#N/A</v>
      </c>
      <c r="AK35" s="197" t="e">
        <f t="shared" ca="1" si="20"/>
        <v>#N/A</v>
      </c>
    </row>
    <row r="36" spans="1:37" ht="27" customHeight="1" x14ac:dyDescent="0.25">
      <c r="A36" s="51">
        <f>'OSNOVNA PLAČA'!A30</f>
        <v>21</v>
      </c>
      <c r="B36" s="157" t="str">
        <f t="shared" ca="1" si="4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PLAČA'!H30:J30),"")</f>
        <v>0</v>
      </c>
      <c r="F36" s="55"/>
      <c r="G36" s="55"/>
      <c r="H36" s="55"/>
      <c r="I36" s="55"/>
      <c r="J36" s="55"/>
      <c r="K36" s="172">
        <f t="shared" si="5"/>
        <v>0</v>
      </c>
      <c r="L36" s="120">
        <f t="shared" ca="1" si="6"/>
        <v>0</v>
      </c>
      <c r="M36" s="120">
        <f t="shared" ca="1" si="7"/>
        <v>0</v>
      </c>
      <c r="N36" s="120">
        <f t="shared" ca="1" si="8"/>
        <v>0</v>
      </c>
      <c r="O36" s="120">
        <f t="shared" ca="1" si="9"/>
        <v>0</v>
      </c>
      <c r="P36" s="173">
        <f t="shared" ca="1" si="10"/>
        <v>0</v>
      </c>
      <c r="Q36" s="173">
        <f ca="1">IF(LEN(B36)&gt;0,'1-3'!Q36-'1-3'!P36,"")</f>
        <v>0</v>
      </c>
      <c r="R36" s="174"/>
      <c r="AA36" s="161">
        <f>ROW()</f>
        <v>36</v>
      </c>
      <c r="AB36" s="197" t="e">
        <f t="shared" ca="1" si="11"/>
        <v>#N/A</v>
      </c>
      <c r="AC36" s="197" t="e">
        <f t="shared" ca="1" si="12"/>
        <v>#N/A</v>
      </c>
      <c r="AD36" s="198" t="e">
        <f t="shared" ca="1" si="13"/>
        <v>#N/A</v>
      </c>
      <c r="AE36" s="197" t="e">
        <f t="shared" ca="1" si="14"/>
        <v>#N/A</v>
      </c>
      <c r="AF36" s="198" t="e">
        <f t="shared" ca="1" si="15"/>
        <v>#N/A</v>
      </c>
      <c r="AG36" s="197" t="e">
        <f t="shared" ca="1" si="16"/>
        <v>#N/A</v>
      </c>
      <c r="AH36" s="197" t="e">
        <f t="shared" ca="1" si="17"/>
        <v>#N/A</v>
      </c>
      <c r="AI36" s="199" t="e">
        <f t="shared" ca="1" si="18"/>
        <v>#N/A</v>
      </c>
      <c r="AJ36" s="197" t="e">
        <f t="shared" ca="1" si="19"/>
        <v>#N/A</v>
      </c>
      <c r="AK36" s="197" t="e">
        <f t="shared" ca="1" si="20"/>
        <v>#N/A</v>
      </c>
    </row>
    <row r="37" spans="1:37" ht="27" customHeight="1" x14ac:dyDescent="0.25">
      <c r="A37" s="51">
        <f>'OSNOVNA PLAČA'!A31</f>
        <v>22</v>
      </c>
      <c r="B37" s="157" t="str">
        <f t="shared" ca="1" si="4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PLAČA'!H31:J31),"")</f>
        <v>0</v>
      </c>
      <c r="F37" s="55"/>
      <c r="G37" s="55"/>
      <c r="H37" s="55"/>
      <c r="I37" s="55"/>
      <c r="J37" s="55"/>
      <c r="K37" s="172">
        <f t="shared" si="5"/>
        <v>0</v>
      </c>
      <c r="L37" s="120">
        <f t="shared" ca="1" si="6"/>
        <v>0</v>
      </c>
      <c r="M37" s="120">
        <f t="shared" ca="1" si="7"/>
        <v>0</v>
      </c>
      <c r="N37" s="120">
        <f t="shared" ca="1" si="8"/>
        <v>0</v>
      </c>
      <c r="O37" s="120">
        <f t="shared" ca="1" si="9"/>
        <v>0</v>
      </c>
      <c r="P37" s="173">
        <f t="shared" ca="1" si="10"/>
        <v>0</v>
      </c>
      <c r="Q37" s="173">
        <f ca="1">IF(LEN(B37)&gt;0,'1-3'!Q37-'1-3'!P37,"")</f>
        <v>0</v>
      </c>
      <c r="R37" s="174"/>
      <c r="AA37" s="161">
        <f>ROW()</f>
        <v>37</v>
      </c>
      <c r="AB37" s="197" t="e">
        <f t="shared" ca="1" si="11"/>
        <v>#N/A</v>
      </c>
      <c r="AC37" s="197" t="e">
        <f t="shared" ca="1" si="12"/>
        <v>#N/A</v>
      </c>
      <c r="AD37" s="198" t="e">
        <f t="shared" ca="1" si="13"/>
        <v>#N/A</v>
      </c>
      <c r="AE37" s="197" t="e">
        <f t="shared" ca="1" si="14"/>
        <v>#N/A</v>
      </c>
      <c r="AF37" s="198" t="e">
        <f t="shared" ca="1" si="15"/>
        <v>#N/A</v>
      </c>
      <c r="AG37" s="197" t="e">
        <f t="shared" ca="1" si="16"/>
        <v>#N/A</v>
      </c>
      <c r="AH37" s="197" t="e">
        <f t="shared" ca="1" si="17"/>
        <v>#N/A</v>
      </c>
      <c r="AI37" s="199" t="e">
        <f t="shared" ca="1" si="18"/>
        <v>#N/A</v>
      </c>
      <c r="AJ37" s="197" t="e">
        <f t="shared" ca="1" si="19"/>
        <v>#N/A</v>
      </c>
      <c r="AK37" s="197" t="e">
        <f t="shared" ca="1" si="20"/>
        <v>#N/A</v>
      </c>
    </row>
    <row r="38" spans="1:37" ht="27" customHeight="1" x14ac:dyDescent="0.25">
      <c r="A38" s="51">
        <f>'OSNOVNA PLAČA'!A32</f>
        <v>23</v>
      </c>
      <c r="B38" s="157" t="str">
        <f t="shared" ca="1" si="4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PLAČA'!H32:J32),"")</f>
        <v>0</v>
      </c>
      <c r="F38" s="55"/>
      <c r="G38" s="55"/>
      <c r="H38" s="55"/>
      <c r="I38" s="55"/>
      <c r="J38" s="55"/>
      <c r="K38" s="172">
        <f t="shared" si="5"/>
        <v>0</v>
      </c>
      <c r="L38" s="120">
        <f t="shared" ca="1" si="6"/>
        <v>0</v>
      </c>
      <c r="M38" s="120">
        <f t="shared" ca="1" si="7"/>
        <v>0</v>
      </c>
      <c r="N38" s="120">
        <f t="shared" ca="1" si="8"/>
        <v>0</v>
      </c>
      <c r="O38" s="120">
        <f t="shared" ca="1" si="9"/>
        <v>0</v>
      </c>
      <c r="P38" s="173">
        <f t="shared" ca="1" si="10"/>
        <v>0</v>
      </c>
      <c r="Q38" s="173">
        <f ca="1">IF(LEN(B38)&gt;0,'1-3'!Q38-'1-3'!P38,"")</f>
        <v>0</v>
      </c>
      <c r="R38" s="174"/>
      <c r="AA38" s="161">
        <f>ROW()</f>
        <v>38</v>
      </c>
      <c r="AB38" s="197" t="e">
        <f t="shared" ca="1" si="11"/>
        <v>#N/A</v>
      </c>
      <c r="AC38" s="197" t="e">
        <f t="shared" ca="1" si="12"/>
        <v>#N/A</v>
      </c>
      <c r="AD38" s="198" t="e">
        <f t="shared" ca="1" si="13"/>
        <v>#N/A</v>
      </c>
      <c r="AE38" s="197" t="e">
        <f t="shared" ca="1" si="14"/>
        <v>#N/A</v>
      </c>
      <c r="AF38" s="198" t="e">
        <f t="shared" ca="1" si="15"/>
        <v>#N/A</v>
      </c>
      <c r="AG38" s="197" t="e">
        <f t="shared" ca="1" si="16"/>
        <v>#N/A</v>
      </c>
      <c r="AH38" s="197" t="e">
        <f t="shared" ca="1" si="17"/>
        <v>#N/A</v>
      </c>
      <c r="AI38" s="199" t="e">
        <f t="shared" ca="1" si="18"/>
        <v>#N/A</v>
      </c>
      <c r="AJ38" s="197" t="e">
        <f t="shared" ca="1" si="19"/>
        <v>#N/A</v>
      </c>
      <c r="AK38" s="197" t="e">
        <f t="shared" ca="1" si="20"/>
        <v>#N/A</v>
      </c>
    </row>
    <row r="39" spans="1:37" ht="27" customHeight="1" x14ac:dyDescent="0.25">
      <c r="A39" s="51">
        <f>'OSNOVNA PLAČA'!A33</f>
        <v>24</v>
      </c>
      <c r="B39" s="157" t="str">
        <f t="shared" ca="1" si="4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PLAČA'!H33:J33),"")</f>
        <v>0</v>
      </c>
      <c r="F39" s="55"/>
      <c r="G39" s="55"/>
      <c r="H39" s="55"/>
      <c r="I39" s="55"/>
      <c r="J39" s="55"/>
      <c r="K39" s="172">
        <f t="shared" si="5"/>
        <v>0</v>
      </c>
      <c r="L39" s="120">
        <f t="shared" ca="1" si="6"/>
        <v>0</v>
      </c>
      <c r="M39" s="120">
        <f t="shared" ca="1" si="7"/>
        <v>0</v>
      </c>
      <c r="N39" s="120">
        <f t="shared" ca="1" si="8"/>
        <v>0</v>
      </c>
      <c r="O39" s="120">
        <f t="shared" ca="1" si="9"/>
        <v>0</v>
      </c>
      <c r="P39" s="173">
        <f t="shared" ca="1" si="10"/>
        <v>0</v>
      </c>
      <c r="Q39" s="173">
        <f ca="1">IF(LEN(B39)&gt;0,'1-3'!Q39-'1-3'!P39,"")</f>
        <v>0</v>
      </c>
      <c r="R39" s="174"/>
      <c r="AA39" s="161">
        <f>ROW()</f>
        <v>39</v>
      </c>
      <c r="AB39" s="197" t="e">
        <f t="shared" ca="1" si="11"/>
        <v>#N/A</v>
      </c>
      <c r="AC39" s="197" t="e">
        <f t="shared" ca="1" si="12"/>
        <v>#N/A</v>
      </c>
      <c r="AD39" s="198" t="e">
        <f t="shared" ca="1" si="13"/>
        <v>#N/A</v>
      </c>
      <c r="AE39" s="197" t="e">
        <f t="shared" ca="1" si="14"/>
        <v>#N/A</v>
      </c>
      <c r="AF39" s="198" t="e">
        <f t="shared" ca="1" si="15"/>
        <v>#N/A</v>
      </c>
      <c r="AG39" s="197" t="e">
        <f t="shared" ca="1" si="16"/>
        <v>#N/A</v>
      </c>
      <c r="AH39" s="197" t="e">
        <f t="shared" ca="1" si="17"/>
        <v>#N/A</v>
      </c>
      <c r="AI39" s="199" t="e">
        <f t="shared" ca="1" si="18"/>
        <v>#N/A</v>
      </c>
      <c r="AJ39" s="197" t="e">
        <f t="shared" ca="1" si="19"/>
        <v>#N/A</v>
      </c>
      <c r="AK39" s="197" t="e">
        <f t="shared" ca="1" si="20"/>
        <v>#N/A</v>
      </c>
    </row>
    <row r="40" spans="1:37" ht="27" customHeight="1" x14ac:dyDescent="0.25">
      <c r="A40" s="51">
        <f>'OSNOVNA PLAČA'!A34</f>
        <v>25</v>
      </c>
      <c r="B40" s="157" t="str">
        <f t="shared" ca="1" si="4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PLAČA'!H34:J34),"")</f>
        <v>0</v>
      </c>
      <c r="F40" s="55"/>
      <c r="G40" s="55"/>
      <c r="H40" s="55"/>
      <c r="I40" s="55"/>
      <c r="J40" s="55"/>
      <c r="K40" s="172">
        <f t="shared" si="5"/>
        <v>0</v>
      </c>
      <c r="L40" s="120">
        <f t="shared" ca="1" si="6"/>
        <v>0</v>
      </c>
      <c r="M40" s="120">
        <f t="shared" ca="1" si="7"/>
        <v>0</v>
      </c>
      <c r="N40" s="120">
        <f t="shared" ca="1" si="8"/>
        <v>0</v>
      </c>
      <c r="O40" s="120">
        <f t="shared" ca="1" si="9"/>
        <v>0</v>
      </c>
      <c r="P40" s="173">
        <f t="shared" ca="1" si="10"/>
        <v>0</v>
      </c>
      <c r="Q40" s="173">
        <f ca="1">IF(LEN(B40)&gt;0,'1-3'!Q40-'1-3'!P40,"")</f>
        <v>0</v>
      </c>
      <c r="R40" s="174"/>
      <c r="AA40" s="161">
        <f>ROW()</f>
        <v>40</v>
      </c>
      <c r="AB40" s="197" t="e">
        <f t="shared" ca="1" si="11"/>
        <v>#N/A</v>
      </c>
      <c r="AC40" s="197" t="e">
        <f t="shared" ca="1" si="12"/>
        <v>#N/A</v>
      </c>
      <c r="AD40" s="198" t="e">
        <f t="shared" ca="1" si="13"/>
        <v>#N/A</v>
      </c>
      <c r="AE40" s="197" t="e">
        <f t="shared" ca="1" si="14"/>
        <v>#N/A</v>
      </c>
      <c r="AF40" s="198" t="e">
        <f t="shared" ca="1" si="15"/>
        <v>#N/A</v>
      </c>
      <c r="AG40" s="197" t="e">
        <f t="shared" ca="1" si="16"/>
        <v>#N/A</v>
      </c>
      <c r="AH40" s="197" t="e">
        <f t="shared" ca="1" si="17"/>
        <v>#N/A</v>
      </c>
      <c r="AI40" s="199" t="e">
        <f t="shared" ca="1" si="18"/>
        <v>#N/A</v>
      </c>
      <c r="AJ40" s="197" t="e">
        <f t="shared" ca="1" si="19"/>
        <v>#N/A</v>
      </c>
      <c r="AK40" s="197" t="e">
        <f t="shared" ca="1" si="20"/>
        <v>#N/A</v>
      </c>
    </row>
    <row r="41" spans="1:37" ht="27" customHeight="1" x14ac:dyDescent="0.25">
      <c r="A41" s="51">
        <f>'OSNOVNA PLAČA'!A35</f>
        <v>26</v>
      </c>
      <c r="B41" s="157" t="str">
        <f t="shared" ca="1" si="4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PLAČA'!H35:J35),"")</f>
        <v>0</v>
      </c>
      <c r="F41" s="55"/>
      <c r="G41" s="55"/>
      <c r="H41" s="55"/>
      <c r="I41" s="55"/>
      <c r="J41" s="55"/>
      <c r="K41" s="172">
        <f t="shared" si="5"/>
        <v>0</v>
      </c>
      <c r="L41" s="120">
        <f t="shared" ca="1" si="6"/>
        <v>0</v>
      </c>
      <c r="M41" s="120">
        <f t="shared" ca="1" si="7"/>
        <v>0</v>
      </c>
      <c r="N41" s="120">
        <f t="shared" ca="1" si="8"/>
        <v>0</v>
      </c>
      <c r="O41" s="120">
        <f t="shared" ca="1" si="9"/>
        <v>0</v>
      </c>
      <c r="P41" s="173">
        <f t="shared" ca="1" si="10"/>
        <v>0</v>
      </c>
      <c r="Q41" s="173">
        <f ca="1">IF(LEN(B41)&gt;0,'1-3'!Q41-'1-3'!P41,"")</f>
        <v>0</v>
      </c>
      <c r="R41" s="174"/>
      <c r="AA41" s="161">
        <f>ROW()</f>
        <v>41</v>
      </c>
      <c r="AB41" s="197" t="e">
        <f t="shared" ca="1" si="11"/>
        <v>#N/A</v>
      </c>
      <c r="AC41" s="197" t="e">
        <f t="shared" ca="1" si="12"/>
        <v>#N/A</v>
      </c>
      <c r="AD41" s="198" t="e">
        <f t="shared" ca="1" si="13"/>
        <v>#N/A</v>
      </c>
      <c r="AE41" s="197" t="e">
        <f t="shared" ca="1" si="14"/>
        <v>#N/A</v>
      </c>
      <c r="AF41" s="198" t="e">
        <f t="shared" ca="1" si="15"/>
        <v>#N/A</v>
      </c>
      <c r="AG41" s="197" t="e">
        <f t="shared" ca="1" si="16"/>
        <v>#N/A</v>
      </c>
      <c r="AH41" s="197" t="e">
        <f t="shared" ca="1" si="17"/>
        <v>#N/A</v>
      </c>
      <c r="AI41" s="199" t="e">
        <f t="shared" ca="1" si="18"/>
        <v>#N/A</v>
      </c>
      <c r="AJ41" s="197" t="e">
        <f t="shared" ca="1" si="19"/>
        <v>#N/A</v>
      </c>
      <c r="AK41" s="197" t="e">
        <f t="shared" ca="1" si="20"/>
        <v>#N/A</v>
      </c>
    </row>
    <row r="42" spans="1:37" ht="27" customHeight="1" x14ac:dyDescent="0.25">
      <c r="A42" s="51">
        <f>'OSNOVNA PLAČA'!A36</f>
        <v>27</v>
      </c>
      <c r="B42" s="157" t="str">
        <f t="shared" ca="1" si="4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PLAČA'!H36:J36),"")</f>
        <v>0</v>
      </c>
      <c r="F42" s="55"/>
      <c r="G42" s="55"/>
      <c r="H42" s="55"/>
      <c r="I42" s="55"/>
      <c r="J42" s="55"/>
      <c r="K42" s="172">
        <f t="shared" si="5"/>
        <v>0</v>
      </c>
      <c r="L42" s="120">
        <f t="shared" ca="1" si="6"/>
        <v>0</v>
      </c>
      <c r="M42" s="120">
        <f t="shared" ca="1" si="7"/>
        <v>0</v>
      </c>
      <c r="N42" s="120">
        <f t="shared" ca="1" si="8"/>
        <v>0</v>
      </c>
      <c r="O42" s="120">
        <f t="shared" ca="1" si="9"/>
        <v>0</v>
      </c>
      <c r="P42" s="173">
        <f t="shared" ca="1" si="10"/>
        <v>0</v>
      </c>
      <c r="Q42" s="173">
        <f ca="1">IF(LEN(B42)&gt;0,'1-3'!Q42-'1-3'!P42,"")</f>
        <v>0</v>
      </c>
      <c r="R42" s="174"/>
      <c r="AA42" s="161">
        <f>ROW()</f>
        <v>42</v>
      </c>
      <c r="AB42" s="197" t="e">
        <f t="shared" ca="1" si="11"/>
        <v>#N/A</v>
      </c>
      <c r="AC42" s="197" t="e">
        <f t="shared" ca="1" si="12"/>
        <v>#N/A</v>
      </c>
      <c r="AD42" s="198" t="e">
        <f t="shared" ca="1" si="13"/>
        <v>#N/A</v>
      </c>
      <c r="AE42" s="197" t="e">
        <f t="shared" ca="1" si="14"/>
        <v>#N/A</v>
      </c>
      <c r="AF42" s="198" t="e">
        <f t="shared" ca="1" si="15"/>
        <v>#N/A</v>
      </c>
      <c r="AG42" s="197" t="e">
        <f t="shared" ca="1" si="16"/>
        <v>#N/A</v>
      </c>
      <c r="AH42" s="197" t="e">
        <f t="shared" ca="1" si="17"/>
        <v>#N/A</v>
      </c>
      <c r="AI42" s="199" t="e">
        <f t="shared" ca="1" si="18"/>
        <v>#N/A</v>
      </c>
      <c r="AJ42" s="197" t="e">
        <f t="shared" ca="1" si="19"/>
        <v>#N/A</v>
      </c>
      <c r="AK42" s="197" t="e">
        <f t="shared" ca="1" si="20"/>
        <v>#N/A</v>
      </c>
    </row>
    <row r="43" spans="1:37" ht="27" customHeight="1" x14ac:dyDescent="0.25">
      <c r="A43" s="51">
        <f>'OSNOVNA PLAČA'!A37</f>
        <v>28</v>
      </c>
      <c r="B43" s="157" t="str">
        <f t="shared" ca="1" si="4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PLAČA'!H37:J37),"")</f>
        <v>0</v>
      </c>
      <c r="F43" s="55"/>
      <c r="G43" s="55"/>
      <c r="H43" s="55"/>
      <c r="I43" s="55"/>
      <c r="J43" s="55"/>
      <c r="K43" s="172">
        <f t="shared" si="5"/>
        <v>0</v>
      </c>
      <c r="L43" s="120">
        <f t="shared" ca="1" si="6"/>
        <v>0</v>
      </c>
      <c r="M43" s="120">
        <f t="shared" ca="1" si="7"/>
        <v>0</v>
      </c>
      <c r="N43" s="120">
        <f t="shared" ca="1" si="8"/>
        <v>0</v>
      </c>
      <c r="O43" s="120">
        <f t="shared" ca="1" si="9"/>
        <v>0</v>
      </c>
      <c r="P43" s="173">
        <f t="shared" ca="1" si="10"/>
        <v>0</v>
      </c>
      <c r="Q43" s="173">
        <f ca="1">IF(LEN(B43)&gt;0,'1-3'!Q43-'1-3'!P43,"")</f>
        <v>0</v>
      </c>
      <c r="R43" s="174"/>
      <c r="AA43" s="161">
        <f>ROW()</f>
        <v>43</v>
      </c>
      <c r="AB43" s="197" t="e">
        <f t="shared" ca="1" si="11"/>
        <v>#N/A</v>
      </c>
      <c r="AC43" s="197" t="e">
        <f t="shared" ca="1" si="12"/>
        <v>#N/A</v>
      </c>
      <c r="AD43" s="198" t="e">
        <f t="shared" ca="1" si="13"/>
        <v>#N/A</v>
      </c>
      <c r="AE43" s="197" t="e">
        <f t="shared" ca="1" si="14"/>
        <v>#N/A</v>
      </c>
      <c r="AF43" s="198" t="e">
        <f t="shared" ca="1" si="15"/>
        <v>#N/A</v>
      </c>
      <c r="AG43" s="197" t="e">
        <f t="shared" ca="1" si="16"/>
        <v>#N/A</v>
      </c>
      <c r="AH43" s="197" t="e">
        <f t="shared" ca="1" si="17"/>
        <v>#N/A</v>
      </c>
      <c r="AI43" s="199" t="e">
        <f t="shared" ca="1" si="18"/>
        <v>#N/A</v>
      </c>
      <c r="AJ43" s="197" t="e">
        <f t="shared" ca="1" si="19"/>
        <v>#N/A</v>
      </c>
      <c r="AK43" s="197" t="e">
        <f t="shared" ca="1" si="20"/>
        <v>#N/A</v>
      </c>
    </row>
    <row r="44" spans="1:37" ht="27" customHeight="1" x14ac:dyDescent="0.25">
      <c r="A44" s="51">
        <f>'OSNOVNA PLAČA'!A38</f>
        <v>29</v>
      </c>
      <c r="B44" s="157" t="str">
        <f t="shared" ca="1" si="4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PLAČA'!H38:J38),"")</f>
        <v>0</v>
      </c>
      <c r="F44" s="55"/>
      <c r="G44" s="55"/>
      <c r="H44" s="55"/>
      <c r="I44" s="55"/>
      <c r="J44" s="55"/>
      <c r="K44" s="172">
        <f t="shared" si="5"/>
        <v>0</v>
      </c>
      <c r="L44" s="120">
        <f t="shared" ca="1" si="6"/>
        <v>0</v>
      </c>
      <c r="M44" s="120">
        <f t="shared" ca="1" si="7"/>
        <v>0</v>
      </c>
      <c r="N44" s="120">
        <f t="shared" ca="1" si="8"/>
        <v>0</v>
      </c>
      <c r="O44" s="120">
        <f t="shared" ca="1" si="9"/>
        <v>0</v>
      </c>
      <c r="P44" s="173">
        <f t="shared" ca="1" si="10"/>
        <v>0</v>
      </c>
      <c r="Q44" s="173">
        <f ca="1">IF(LEN(B44)&gt;0,'1-3'!Q44-'1-3'!P44,"")</f>
        <v>0</v>
      </c>
      <c r="R44" s="174"/>
      <c r="AA44" s="161">
        <f>ROW()</f>
        <v>44</v>
      </c>
      <c r="AB44" s="197" t="e">
        <f t="shared" ca="1" si="11"/>
        <v>#N/A</v>
      </c>
      <c r="AC44" s="197" t="e">
        <f t="shared" ca="1" si="12"/>
        <v>#N/A</v>
      </c>
      <c r="AD44" s="198" t="e">
        <f t="shared" ca="1" si="13"/>
        <v>#N/A</v>
      </c>
      <c r="AE44" s="197" t="e">
        <f t="shared" ca="1" si="14"/>
        <v>#N/A</v>
      </c>
      <c r="AF44" s="198" t="e">
        <f t="shared" ca="1" si="15"/>
        <v>#N/A</v>
      </c>
      <c r="AG44" s="197" t="e">
        <f t="shared" ca="1" si="16"/>
        <v>#N/A</v>
      </c>
      <c r="AH44" s="197" t="e">
        <f t="shared" ca="1" si="17"/>
        <v>#N/A</v>
      </c>
      <c r="AI44" s="199" t="e">
        <f t="shared" ca="1" si="18"/>
        <v>#N/A</v>
      </c>
      <c r="AJ44" s="197" t="e">
        <f t="shared" ca="1" si="19"/>
        <v>#N/A</v>
      </c>
      <c r="AK44" s="197" t="e">
        <f t="shared" ca="1" si="20"/>
        <v>#N/A</v>
      </c>
    </row>
    <row r="45" spans="1:37" ht="27" customHeight="1" x14ac:dyDescent="0.25">
      <c r="A45" s="51">
        <f>'OSNOVNA PLAČA'!A39</f>
        <v>30</v>
      </c>
      <c r="B45" s="157" t="str">
        <f t="shared" ca="1" si="4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PLAČA'!H39:J39),"")</f>
        <v>0</v>
      </c>
      <c r="F45" s="55"/>
      <c r="G45" s="55"/>
      <c r="H45" s="55"/>
      <c r="I45" s="55"/>
      <c r="J45" s="55"/>
      <c r="K45" s="172">
        <f t="shared" si="5"/>
        <v>0</v>
      </c>
      <c r="L45" s="120">
        <f t="shared" ca="1" si="6"/>
        <v>0</v>
      </c>
      <c r="M45" s="120">
        <f t="shared" ca="1" si="7"/>
        <v>0</v>
      </c>
      <c r="N45" s="120">
        <f t="shared" ca="1" si="8"/>
        <v>0</v>
      </c>
      <c r="O45" s="120">
        <f t="shared" ca="1" si="9"/>
        <v>0</v>
      </c>
      <c r="P45" s="173">
        <f t="shared" ca="1" si="10"/>
        <v>0</v>
      </c>
      <c r="Q45" s="173">
        <f ca="1">IF(LEN(B45)&gt;0,'1-3'!Q45-'1-3'!P45,"")</f>
        <v>0</v>
      </c>
      <c r="R45" s="174"/>
      <c r="AA45" s="161">
        <f>ROW()</f>
        <v>45</v>
      </c>
      <c r="AB45" s="197" t="e">
        <f t="shared" ca="1" si="11"/>
        <v>#N/A</v>
      </c>
      <c r="AC45" s="197" t="e">
        <f t="shared" ca="1" si="12"/>
        <v>#N/A</v>
      </c>
      <c r="AD45" s="198" t="e">
        <f t="shared" ca="1" si="13"/>
        <v>#N/A</v>
      </c>
      <c r="AE45" s="197" t="e">
        <f t="shared" ca="1" si="14"/>
        <v>#N/A</v>
      </c>
      <c r="AF45" s="198" t="e">
        <f t="shared" ca="1" si="15"/>
        <v>#N/A</v>
      </c>
      <c r="AG45" s="197" t="e">
        <f t="shared" ca="1" si="16"/>
        <v>#N/A</v>
      </c>
      <c r="AH45" s="197" t="e">
        <f t="shared" ca="1" si="17"/>
        <v>#N/A</v>
      </c>
      <c r="AI45" s="199" t="e">
        <f t="shared" ca="1" si="18"/>
        <v>#N/A</v>
      </c>
      <c r="AJ45" s="197" t="e">
        <f t="shared" ca="1" si="19"/>
        <v>#N/A</v>
      </c>
      <c r="AK45" s="197" t="e">
        <f t="shared" ca="1" si="20"/>
        <v>#N/A</v>
      </c>
    </row>
    <row r="46" spans="1:37" ht="27" customHeight="1" x14ac:dyDescent="0.25">
      <c r="A46" s="51">
        <f>'OSNOVNA PLAČA'!A40</f>
        <v>31</v>
      </c>
      <c r="B46" s="157" t="str">
        <f t="shared" ca="1" si="4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PLAČA'!H40:J40),"")</f>
        <v>0</v>
      </c>
      <c r="F46" s="55"/>
      <c r="G46" s="55"/>
      <c r="H46" s="55"/>
      <c r="I46" s="55"/>
      <c r="J46" s="55"/>
      <c r="K46" s="172">
        <f t="shared" si="5"/>
        <v>0</v>
      </c>
      <c r="L46" s="120">
        <f t="shared" ca="1" si="6"/>
        <v>0</v>
      </c>
      <c r="M46" s="120">
        <f t="shared" ca="1" si="7"/>
        <v>0</v>
      </c>
      <c r="N46" s="120">
        <f t="shared" ca="1" si="8"/>
        <v>0</v>
      </c>
      <c r="O46" s="120">
        <f t="shared" ca="1" si="9"/>
        <v>0</v>
      </c>
      <c r="P46" s="173">
        <f t="shared" ca="1" si="10"/>
        <v>0</v>
      </c>
      <c r="Q46" s="173">
        <f ca="1">IF(LEN(B46)&gt;0,'1-3'!Q46-'1-3'!P46,"")</f>
        <v>0</v>
      </c>
      <c r="R46" s="174"/>
      <c r="AA46" s="161">
        <f>ROW()</f>
        <v>46</v>
      </c>
      <c r="AB46" s="197" t="e">
        <f t="shared" ca="1" si="11"/>
        <v>#N/A</v>
      </c>
      <c r="AC46" s="197" t="e">
        <f t="shared" ca="1" si="12"/>
        <v>#N/A</v>
      </c>
      <c r="AD46" s="198" t="e">
        <f t="shared" ca="1" si="13"/>
        <v>#N/A</v>
      </c>
      <c r="AE46" s="197" t="e">
        <f t="shared" ca="1" si="14"/>
        <v>#N/A</v>
      </c>
      <c r="AF46" s="198" t="e">
        <f t="shared" ca="1" si="15"/>
        <v>#N/A</v>
      </c>
      <c r="AG46" s="197" t="e">
        <f t="shared" ca="1" si="16"/>
        <v>#N/A</v>
      </c>
      <c r="AH46" s="197" t="e">
        <f t="shared" ca="1" si="17"/>
        <v>#N/A</v>
      </c>
      <c r="AI46" s="199" t="e">
        <f t="shared" ca="1" si="18"/>
        <v>#N/A</v>
      </c>
      <c r="AJ46" s="197" t="e">
        <f t="shared" ca="1" si="19"/>
        <v>#N/A</v>
      </c>
      <c r="AK46" s="197" t="e">
        <f t="shared" ca="1" si="20"/>
        <v>#N/A</v>
      </c>
    </row>
    <row r="47" spans="1:37" ht="27" customHeight="1" x14ac:dyDescent="0.25">
      <c r="A47" s="51">
        <f>'OSNOVNA PLAČA'!A41</f>
        <v>32</v>
      </c>
      <c r="B47" s="157" t="str">
        <f t="shared" ca="1" si="4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PLAČA'!H41:J41),"")</f>
        <v>0</v>
      </c>
      <c r="F47" s="55"/>
      <c r="G47" s="55"/>
      <c r="H47" s="55"/>
      <c r="I47" s="55"/>
      <c r="J47" s="55"/>
      <c r="K47" s="172">
        <f t="shared" si="5"/>
        <v>0</v>
      </c>
      <c r="L47" s="120">
        <f t="shared" ca="1" si="6"/>
        <v>0</v>
      </c>
      <c r="M47" s="120">
        <f t="shared" ca="1" si="7"/>
        <v>0</v>
      </c>
      <c r="N47" s="120">
        <f t="shared" ca="1" si="8"/>
        <v>0</v>
      </c>
      <c r="O47" s="120">
        <f t="shared" ca="1" si="9"/>
        <v>0</v>
      </c>
      <c r="P47" s="173">
        <f t="shared" ca="1" si="10"/>
        <v>0</v>
      </c>
      <c r="Q47" s="173">
        <f ca="1">IF(LEN(B47)&gt;0,'1-3'!Q47-'1-3'!P47,"")</f>
        <v>0</v>
      </c>
      <c r="R47" s="174"/>
      <c r="AA47" s="161">
        <f>ROW()</f>
        <v>47</v>
      </c>
      <c r="AB47" s="197" t="e">
        <f t="shared" ca="1" si="11"/>
        <v>#N/A</v>
      </c>
      <c r="AC47" s="197" t="e">
        <f t="shared" ca="1" si="12"/>
        <v>#N/A</v>
      </c>
      <c r="AD47" s="198" t="e">
        <f t="shared" ca="1" si="13"/>
        <v>#N/A</v>
      </c>
      <c r="AE47" s="197" t="e">
        <f t="shared" ca="1" si="14"/>
        <v>#N/A</v>
      </c>
      <c r="AF47" s="198" t="e">
        <f t="shared" ca="1" si="15"/>
        <v>#N/A</v>
      </c>
      <c r="AG47" s="197" t="e">
        <f t="shared" ca="1" si="16"/>
        <v>#N/A</v>
      </c>
      <c r="AH47" s="197" t="e">
        <f t="shared" ca="1" si="17"/>
        <v>#N/A</v>
      </c>
      <c r="AI47" s="199" t="e">
        <f t="shared" ca="1" si="18"/>
        <v>#N/A</v>
      </c>
      <c r="AJ47" s="197" t="e">
        <f t="shared" ca="1" si="19"/>
        <v>#N/A</v>
      </c>
      <c r="AK47" s="197" t="e">
        <f t="shared" ca="1" si="20"/>
        <v>#N/A</v>
      </c>
    </row>
    <row r="48" spans="1:37" ht="27" customHeight="1" x14ac:dyDescent="0.25">
      <c r="A48" s="51">
        <f>'OSNOVNA PLAČA'!A42</f>
        <v>33</v>
      </c>
      <c r="B48" s="157" t="str">
        <f t="shared" ref="B48:B79" ca="1" si="21">IF(LEN(INDIRECT( "'" &amp; $AC$2 &amp; "'!B" &amp; TEXT($AA48-6,0)))&gt;0,INDIRECT( "'" &amp; $AC$2 &amp; "'!B" &amp; TEXT($AA48-6,0)),"")</f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PLAČA'!H42:J42),"")</f>
        <v>0</v>
      </c>
      <c r="F48" s="55"/>
      <c r="G48" s="55"/>
      <c r="H48" s="55"/>
      <c r="I48" s="55"/>
      <c r="J48" s="55"/>
      <c r="K48" s="172">
        <f t="shared" si="5"/>
        <v>0</v>
      </c>
      <c r="L48" s="120">
        <f t="shared" ca="1" si="6"/>
        <v>0</v>
      </c>
      <c r="M48" s="120">
        <f t="shared" ca="1" si="7"/>
        <v>0</v>
      </c>
      <c r="N48" s="120">
        <f t="shared" ca="1" si="8"/>
        <v>0</v>
      </c>
      <c r="O48" s="120">
        <f t="shared" ca="1" si="9"/>
        <v>0</v>
      </c>
      <c r="P48" s="173">
        <f t="shared" ca="1" si="10"/>
        <v>0</v>
      </c>
      <c r="Q48" s="173">
        <f ca="1">IF(LEN(B48)&gt;0,'1-3'!Q48-'1-3'!P48,"")</f>
        <v>0</v>
      </c>
      <c r="R48" s="174"/>
      <c r="AA48" s="161">
        <f>ROW()</f>
        <v>48</v>
      </c>
      <c r="AB48" s="197" t="e">
        <f t="shared" ca="1" si="11"/>
        <v>#N/A</v>
      </c>
      <c r="AC48" s="197" t="e">
        <f t="shared" ca="1" si="12"/>
        <v>#N/A</v>
      </c>
      <c r="AD48" s="198" t="e">
        <f t="shared" ca="1" si="13"/>
        <v>#N/A</v>
      </c>
      <c r="AE48" s="197" t="e">
        <f t="shared" ca="1" si="14"/>
        <v>#N/A</v>
      </c>
      <c r="AF48" s="198" t="e">
        <f t="shared" ca="1" si="15"/>
        <v>#N/A</v>
      </c>
      <c r="AG48" s="197" t="e">
        <f t="shared" ca="1" si="16"/>
        <v>#N/A</v>
      </c>
      <c r="AH48" s="197" t="e">
        <f t="shared" ca="1" si="17"/>
        <v>#N/A</v>
      </c>
      <c r="AI48" s="199" t="e">
        <f t="shared" ca="1" si="18"/>
        <v>#N/A</v>
      </c>
      <c r="AJ48" s="197" t="e">
        <f t="shared" ca="1" si="19"/>
        <v>#N/A</v>
      </c>
      <c r="AK48" s="197" t="e">
        <f t="shared" ca="1" si="20"/>
        <v>#N/A</v>
      </c>
    </row>
    <row r="49" spans="1:37" ht="27" customHeight="1" x14ac:dyDescent="0.25">
      <c r="A49" s="51">
        <f>'OSNOVNA PLAČA'!A43</f>
        <v>34</v>
      </c>
      <c r="B49" s="157" t="str">
        <f t="shared" ca="1" si="21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PLAČA'!H43:J43),"")</f>
        <v>0</v>
      </c>
      <c r="F49" s="55"/>
      <c r="G49" s="55"/>
      <c r="H49" s="55"/>
      <c r="I49" s="55"/>
      <c r="J49" s="55"/>
      <c r="K49" s="172">
        <f t="shared" si="5"/>
        <v>0</v>
      </c>
      <c r="L49" s="120">
        <f t="shared" ca="1" si="6"/>
        <v>0</v>
      </c>
      <c r="M49" s="120">
        <f t="shared" ca="1" si="7"/>
        <v>0</v>
      </c>
      <c r="N49" s="120">
        <f t="shared" ca="1" si="8"/>
        <v>0</v>
      </c>
      <c r="O49" s="120">
        <f t="shared" ca="1" si="9"/>
        <v>0</v>
      </c>
      <c r="P49" s="173">
        <f t="shared" ca="1" si="10"/>
        <v>0</v>
      </c>
      <c r="Q49" s="173">
        <f ca="1">IF(LEN(B49)&gt;0,'1-3'!Q49-'1-3'!P49,"")</f>
        <v>0</v>
      </c>
      <c r="R49" s="174"/>
      <c r="AA49" s="161">
        <f>ROW()</f>
        <v>49</v>
      </c>
      <c r="AB49" s="197" t="e">
        <f t="shared" ca="1" si="11"/>
        <v>#N/A</v>
      </c>
      <c r="AC49" s="197" t="e">
        <f t="shared" ca="1" si="12"/>
        <v>#N/A</v>
      </c>
      <c r="AD49" s="198" t="e">
        <f t="shared" ca="1" si="13"/>
        <v>#N/A</v>
      </c>
      <c r="AE49" s="197" t="e">
        <f t="shared" ca="1" si="14"/>
        <v>#N/A</v>
      </c>
      <c r="AF49" s="198" t="e">
        <f t="shared" ca="1" si="15"/>
        <v>#N/A</v>
      </c>
      <c r="AG49" s="197" t="e">
        <f t="shared" ca="1" si="16"/>
        <v>#N/A</v>
      </c>
      <c r="AH49" s="197" t="e">
        <f t="shared" ca="1" si="17"/>
        <v>#N/A</v>
      </c>
      <c r="AI49" s="199" t="e">
        <f t="shared" ca="1" si="18"/>
        <v>#N/A</v>
      </c>
      <c r="AJ49" s="197" t="e">
        <f t="shared" ca="1" si="19"/>
        <v>#N/A</v>
      </c>
      <c r="AK49" s="197" t="e">
        <f t="shared" ca="1" si="20"/>
        <v>#N/A</v>
      </c>
    </row>
    <row r="50" spans="1:37" ht="27" customHeight="1" x14ac:dyDescent="0.25">
      <c r="A50" s="51">
        <f>'OSNOVNA PLAČA'!A44</f>
        <v>35</v>
      </c>
      <c r="B50" s="157" t="str">
        <f t="shared" ca="1" si="21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PLAČA'!H44:J44),"")</f>
        <v>0</v>
      </c>
      <c r="F50" s="55"/>
      <c r="G50" s="55"/>
      <c r="H50" s="55"/>
      <c r="I50" s="55"/>
      <c r="J50" s="55"/>
      <c r="K50" s="172">
        <f t="shared" si="5"/>
        <v>0</v>
      </c>
      <c r="L50" s="120">
        <f t="shared" ca="1" si="6"/>
        <v>0</v>
      </c>
      <c r="M50" s="120">
        <f t="shared" ca="1" si="7"/>
        <v>0</v>
      </c>
      <c r="N50" s="120">
        <f t="shared" ca="1" si="8"/>
        <v>0</v>
      </c>
      <c r="O50" s="120">
        <f t="shared" ca="1" si="9"/>
        <v>0</v>
      </c>
      <c r="P50" s="173">
        <f t="shared" ca="1" si="10"/>
        <v>0</v>
      </c>
      <c r="Q50" s="173">
        <f ca="1">IF(LEN(B50)&gt;0,'1-3'!Q50-'1-3'!P50,"")</f>
        <v>0</v>
      </c>
      <c r="R50" s="174"/>
      <c r="AA50" s="161">
        <f>ROW()</f>
        <v>50</v>
      </c>
      <c r="AB50" s="197" t="e">
        <f t="shared" ca="1" si="11"/>
        <v>#N/A</v>
      </c>
      <c r="AC50" s="197" t="e">
        <f t="shared" ca="1" si="12"/>
        <v>#N/A</v>
      </c>
      <c r="AD50" s="198" t="e">
        <f t="shared" ca="1" si="13"/>
        <v>#N/A</v>
      </c>
      <c r="AE50" s="197" t="e">
        <f t="shared" ca="1" si="14"/>
        <v>#N/A</v>
      </c>
      <c r="AF50" s="198" t="e">
        <f t="shared" ca="1" si="15"/>
        <v>#N/A</v>
      </c>
      <c r="AG50" s="197" t="e">
        <f t="shared" ca="1" si="16"/>
        <v>#N/A</v>
      </c>
      <c r="AH50" s="197" t="e">
        <f t="shared" ca="1" si="17"/>
        <v>#N/A</v>
      </c>
      <c r="AI50" s="199" t="e">
        <f t="shared" ca="1" si="18"/>
        <v>#N/A</v>
      </c>
      <c r="AJ50" s="197" t="e">
        <f t="shared" ca="1" si="19"/>
        <v>#N/A</v>
      </c>
      <c r="AK50" s="197" t="e">
        <f t="shared" ca="1" si="20"/>
        <v>#N/A</v>
      </c>
    </row>
    <row r="51" spans="1:37" ht="27" customHeight="1" x14ac:dyDescent="0.25">
      <c r="A51" s="51">
        <f>'OSNOVNA PLAČA'!A45</f>
        <v>36</v>
      </c>
      <c r="B51" s="157" t="str">
        <f t="shared" ca="1" si="21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PLAČA'!H45:J45),"")</f>
        <v>0</v>
      </c>
      <c r="F51" s="55"/>
      <c r="G51" s="55"/>
      <c r="H51" s="55"/>
      <c r="I51" s="55"/>
      <c r="J51" s="55"/>
      <c r="K51" s="172">
        <f t="shared" si="5"/>
        <v>0</v>
      </c>
      <c r="L51" s="120">
        <f t="shared" ca="1" si="6"/>
        <v>0</v>
      </c>
      <c r="M51" s="120">
        <f t="shared" ca="1" si="7"/>
        <v>0</v>
      </c>
      <c r="N51" s="120">
        <f t="shared" ca="1" si="8"/>
        <v>0</v>
      </c>
      <c r="O51" s="120">
        <f t="shared" ca="1" si="9"/>
        <v>0</v>
      </c>
      <c r="P51" s="173">
        <f t="shared" ca="1" si="10"/>
        <v>0</v>
      </c>
      <c r="Q51" s="173">
        <f ca="1">IF(LEN(B51)&gt;0,'1-3'!Q51-'1-3'!P51,"")</f>
        <v>0</v>
      </c>
      <c r="R51" s="174"/>
      <c r="AA51" s="161">
        <f>ROW()</f>
        <v>51</v>
      </c>
      <c r="AB51" s="197" t="e">
        <f t="shared" ca="1" si="11"/>
        <v>#N/A</v>
      </c>
      <c r="AC51" s="197" t="e">
        <f t="shared" ca="1" si="12"/>
        <v>#N/A</v>
      </c>
      <c r="AD51" s="198" t="e">
        <f t="shared" ca="1" si="13"/>
        <v>#N/A</v>
      </c>
      <c r="AE51" s="197" t="e">
        <f t="shared" ca="1" si="14"/>
        <v>#N/A</v>
      </c>
      <c r="AF51" s="198" t="e">
        <f t="shared" ca="1" si="15"/>
        <v>#N/A</v>
      </c>
      <c r="AG51" s="197" t="e">
        <f t="shared" ca="1" si="16"/>
        <v>#N/A</v>
      </c>
      <c r="AH51" s="197" t="e">
        <f t="shared" ca="1" si="17"/>
        <v>#N/A</v>
      </c>
      <c r="AI51" s="199" t="e">
        <f t="shared" ca="1" si="18"/>
        <v>#N/A</v>
      </c>
      <c r="AJ51" s="197" t="e">
        <f t="shared" ca="1" si="19"/>
        <v>#N/A</v>
      </c>
      <c r="AK51" s="197" t="e">
        <f t="shared" ca="1" si="20"/>
        <v>#N/A</v>
      </c>
    </row>
    <row r="52" spans="1:37" ht="27" customHeight="1" x14ac:dyDescent="0.25">
      <c r="A52" s="51">
        <f>'OSNOVNA PLAČA'!A46</f>
        <v>37</v>
      </c>
      <c r="B52" s="157" t="str">
        <f t="shared" ca="1" si="21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PLAČA'!H46:J46),"")</f>
        <v>0</v>
      </c>
      <c r="F52" s="55"/>
      <c r="G52" s="55"/>
      <c r="H52" s="55"/>
      <c r="I52" s="55"/>
      <c r="J52" s="55"/>
      <c r="K52" s="172">
        <f t="shared" si="5"/>
        <v>0</v>
      </c>
      <c r="L52" s="120">
        <f t="shared" ca="1" si="6"/>
        <v>0</v>
      </c>
      <c r="M52" s="120">
        <f t="shared" ca="1" si="7"/>
        <v>0</v>
      </c>
      <c r="N52" s="120">
        <f t="shared" ca="1" si="8"/>
        <v>0</v>
      </c>
      <c r="O52" s="120">
        <f t="shared" ca="1" si="9"/>
        <v>0</v>
      </c>
      <c r="P52" s="173">
        <f t="shared" ca="1" si="10"/>
        <v>0</v>
      </c>
      <c r="Q52" s="173">
        <f ca="1">IF(LEN(B52)&gt;0,'1-3'!Q52-'1-3'!P52,"")</f>
        <v>0</v>
      </c>
      <c r="R52" s="174"/>
      <c r="AA52" s="161">
        <f>ROW()</f>
        <v>52</v>
      </c>
      <c r="AB52" s="197" t="e">
        <f t="shared" ca="1" si="11"/>
        <v>#N/A</v>
      </c>
      <c r="AC52" s="197" t="e">
        <f t="shared" ca="1" si="12"/>
        <v>#N/A</v>
      </c>
      <c r="AD52" s="198" t="e">
        <f t="shared" ca="1" si="13"/>
        <v>#N/A</v>
      </c>
      <c r="AE52" s="197" t="e">
        <f t="shared" ca="1" si="14"/>
        <v>#N/A</v>
      </c>
      <c r="AF52" s="198" t="e">
        <f t="shared" ca="1" si="15"/>
        <v>#N/A</v>
      </c>
      <c r="AG52" s="197" t="e">
        <f t="shared" ca="1" si="16"/>
        <v>#N/A</v>
      </c>
      <c r="AH52" s="197" t="e">
        <f t="shared" ca="1" si="17"/>
        <v>#N/A</v>
      </c>
      <c r="AI52" s="199" t="e">
        <f t="shared" ca="1" si="18"/>
        <v>#N/A</v>
      </c>
      <c r="AJ52" s="197" t="e">
        <f t="shared" ca="1" si="19"/>
        <v>#N/A</v>
      </c>
      <c r="AK52" s="197" t="e">
        <f t="shared" ca="1" si="20"/>
        <v>#N/A</v>
      </c>
    </row>
    <row r="53" spans="1:37" ht="27" customHeight="1" x14ac:dyDescent="0.25">
      <c r="A53" s="51">
        <f>'OSNOVNA PLAČA'!A47</f>
        <v>38</v>
      </c>
      <c r="B53" s="157" t="str">
        <f t="shared" ca="1" si="21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PLAČA'!H47:J47),"")</f>
        <v>0</v>
      </c>
      <c r="F53" s="55"/>
      <c r="G53" s="55"/>
      <c r="H53" s="55"/>
      <c r="I53" s="55"/>
      <c r="J53" s="55"/>
      <c r="K53" s="172">
        <f t="shared" si="5"/>
        <v>0</v>
      </c>
      <c r="L53" s="120">
        <f t="shared" ca="1" si="6"/>
        <v>0</v>
      </c>
      <c r="M53" s="120">
        <f t="shared" ca="1" si="7"/>
        <v>0</v>
      </c>
      <c r="N53" s="120">
        <f t="shared" ca="1" si="8"/>
        <v>0</v>
      </c>
      <c r="O53" s="120">
        <f t="shared" ca="1" si="9"/>
        <v>0</v>
      </c>
      <c r="P53" s="173">
        <f t="shared" ca="1" si="10"/>
        <v>0</v>
      </c>
      <c r="Q53" s="173">
        <f ca="1">IF(LEN(B53)&gt;0,'1-3'!Q53-'1-3'!P53,"")</f>
        <v>0</v>
      </c>
      <c r="R53" s="174"/>
      <c r="AA53" s="161">
        <f>ROW()</f>
        <v>53</v>
      </c>
      <c r="AB53" s="197" t="e">
        <f t="shared" ca="1" si="11"/>
        <v>#N/A</v>
      </c>
      <c r="AC53" s="197" t="e">
        <f t="shared" ca="1" si="12"/>
        <v>#N/A</v>
      </c>
      <c r="AD53" s="198" t="e">
        <f t="shared" ca="1" si="13"/>
        <v>#N/A</v>
      </c>
      <c r="AE53" s="197" t="e">
        <f t="shared" ca="1" si="14"/>
        <v>#N/A</v>
      </c>
      <c r="AF53" s="198" t="e">
        <f t="shared" ca="1" si="15"/>
        <v>#N/A</v>
      </c>
      <c r="AG53" s="197" t="e">
        <f t="shared" ca="1" si="16"/>
        <v>#N/A</v>
      </c>
      <c r="AH53" s="197" t="e">
        <f t="shared" ca="1" si="17"/>
        <v>#N/A</v>
      </c>
      <c r="AI53" s="199" t="e">
        <f t="shared" ca="1" si="18"/>
        <v>#N/A</v>
      </c>
      <c r="AJ53" s="197" t="e">
        <f t="shared" ca="1" si="19"/>
        <v>#N/A</v>
      </c>
      <c r="AK53" s="197" t="e">
        <f t="shared" ca="1" si="20"/>
        <v>#N/A</v>
      </c>
    </row>
    <row r="54" spans="1:37" ht="27" customHeight="1" x14ac:dyDescent="0.25">
      <c r="A54" s="51">
        <f>'OSNOVNA PLAČA'!A48</f>
        <v>39</v>
      </c>
      <c r="B54" s="157" t="str">
        <f t="shared" ca="1" si="21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PLAČA'!H48:J48),"")</f>
        <v>0</v>
      </c>
      <c r="F54" s="55"/>
      <c r="G54" s="55"/>
      <c r="H54" s="55"/>
      <c r="I54" s="55"/>
      <c r="J54" s="55"/>
      <c r="K54" s="172">
        <f t="shared" si="5"/>
        <v>0</v>
      </c>
      <c r="L54" s="120">
        <f t="shared" ca="1" si="6"/>
        <v>0</v>
      </c>
      <c r="M54" s="120">
        <f t="shared" ca="1" si="7"/>
        <v>0</v>
      </c>
      <c r="N54" s="120">
        <f t="shared" ca="1" si="8"/>
        <v>0</v>
      </c>
      <c r="O54" s="120">
        <f t="shared" ca="1" si="9"/>
        <v>0</v>
      </c>
      <c r="P54" s="173">
        <f t="shared" ca="1" si="10"/>
        <v>0</v>
      </c>
      <c r="Q54" s="173">
        <f ca="1">IF(LEN(B54)&gt;0,'1-3'!Q54-'1-3'!P54,"")</f>
        <v>0</v>
      </c>
      <c r="R54" s="174"/>
      <c r="AA54" s="161">
        <f>ROW()</f>
        <v>54</v>
      </c>
      <c r="AB54" s="197" t="e">
        <f t="shared" ca="1" si="11"/>
        <v>#N/A</v>
      </c>
      <c r="AC54" s="197" t="e">
        <f t="shared" ca="1" si="12"/>
        <v>#N/A</v>
      </c>
      <c r="AD54" s="198" t="e">
        <f t="shared" ca="1" si="13"/>
        <v>#N/A</v>
      </c>
      <c r="AE54" s="197" t="e">
        <f t="shared" ca="1" si="14"/>
        <v>#N/A</v>
      </c>
      <c r="AF54" s="198" t="e">
        <f t="shared" ca="1" si="15"/>
        <v>#N/A</v>
      </c>
      <c r="AG54" s="197" t="e">
        <f t="shared" ca="1" si="16"/>
        <v>#N/A</v>
      </c>
      <c r="AH54" s="197" t="e">
        <f t="shared" ca="1" si="17"/>
        <v>#N/A</v>
      </c>
      <c r="AI54" s="199" t="e">
        <f t="shared" ca="1" si="18"/>
        <v>#N/A</v>
      </c>
      <c r="AJ54" s="197" t="e">
        <f t="shared" ca="1" si="19"/>
        <v>#N/A</v>
      </c>
      <c r="AK54" s="197" t="e">
        <f t="shared" ca="1" si="20"/>
        <v>#N/A</v>
      </c>
    </row>
    <row r="55" spans="1:37" ht="27" customHeight="1" x14ac:dyDescent="0.25">
      <c r="A55" s="51">
        <f>'OSNOVNA PLAČA'!A49</f>
        <v>40</v>
      </c>
      <c r="B55" s="157" t="str">
        <f t="shared" ca="1" si="21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PLAČA'!H49:J49),"")</f>
        <v>0</v>
      </c>
      <c r="F55" s="55"/>
      <c r="G55" s="55"/>
      <c r="H55" s="55"/>
      <c r="I55" s="55"/>
      <c r="J55" s="55"/>
      <c r="K55" s="172">
        <f t="shared" si="5"/>
        <v>0</v>
      </c>
      <c r="L55" s="120">
        <f t="shared" ca="1" si="6"/>
        <v>0</v>
      </c>
      <c r="M55" s="120">
        <f t="shared" ca="1" si="7"/>
        <v>0</v>
      </c>
      <c r="N55" s="120">
        <f t="shared" ca="1" si="8"/>
        <v>0</v>
      </c>
      <c r="O55" s="120">
        <f t="shared" ca="1" si="9"/>
        <v>0</v>
      </c>
      <c r="P55" s="173">
        <f t="shared" ca="1" si="10"/>
        <v>0</v>
      </c>
      <c r="Q55" s="173">
        <f ca="1">IF(LEN(B55)&gt;0,'1-3'!Q55-'1-3'!P55,"")</f>
        <v>0</v>
      </c>
      <c r="R55" s="174"/>
      <c r="AA55" s="161">
        <f>ROW()</f>
        <v>55</v>
      </c>
      <c r="AB55" s="197" t="e">
        <f t="shared" ca="1" si="11"/>
        <v>#N/A</v>
      </c>
      <c r="AC55" s="197" t="e">
        <f t="shared" ca="1" si="12"/>
        <v>#N/A</v>
      </c>
      <c r="AD55" s="198" t="e">
        <f t="shared" ca="1" si="13"/>
        <v>#N/A</v>
      </c>
      <c r="AE55" s="197" t="e">
        <f t="shared" ca="1" si="14"/>
        <v>#N/A</v>
      </c>
      <c r="AF55" s="198" t="e">
        <f t="shared" ca="1" si="15"/>
        <v>#N/A</v>
      </c>
      <c r="AG55" s="197" t="e">
        <f t="shared" ca="1" si="16"/>
        <v>#N/A</v>
      </c>
      <c r="AH55" s="197" t="e">
        <f t="shared" ca="1" si="17"/>
        <v>#N/A</v>
      </c>
      <c r="AI55" s="199" t="e">
        <f t="shared" ca="1" si="18"/>
        <v>#N/A</v>
      </c>
      <c r="AJ55" s="197" t="e">
        <f t="shared" ca="1" si="19"/>
        <v>#N/A</v>
      </c>
      <c r="AK55" s="197" t="e">
        <f t="shared" ca="1" si="20"/>
        <v>#N/A</v>
      </c>
    </row>
    <row r="56" spans="1:37" ht="27" customHeight="1" x14ac:dyDescent="0.25">
      <c r="A56" s="51">
        <f>'OSNOVNA PLAČA'!A50</f>
        <v>41</v>
      </c>
      <c r="B56" s="157" t="str">
        <f t="shared" ca="1" si="21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PLAČA'!H50:J50),"")</f>
        <v>0</v>
      </c>
      <c r="F56" s="55"/>
      <c r="G56" s="55"/>
      <c r="H56" s="55"/>
      <c r="I56" s="55"/>
      <c r="J56" s="55"/>
      <c r="K56" s="172">
        <f t="shared" si="5"/>
        <v>0</v>
      </c>
      <c r="L56" s="120">
        <f t="shared" ca="1" si="6"/>
        <v>0</v>
      </c>
      <c r="M56" s="120">
        <f t="shared" ca="1" si="7"/>
        <v>0</v>
      </c>
      <c r="N56" s="120">
        <f t="shared" ca="1" si="8"/>
        <v>0</v>
      </c>
      <c r="O56" s="120">
        <f t="shared" ca="1" si="9"/>
        <v>0</v>
      </c>
      <c r="P56" s="173">
        <f t="shared" ca="1" si="10"/>
        <v>0</v>
      </c>
      <c r="Q56" s="173">
        <f ca="1">IF(LEN(B56)&gt;0,'1-3'!Q56-'1-3'!P56,"")</f>
        <v>0</v>
      </c>
      <c r="R56" s="174"/>
      <c r="AA56" s="161">
        <f>ROW()</f>
        <v>56</v>
      </c>
      <c r="AB56" s="197" t="e">
        <f t="shared" ca="1" si="11"/>
        <v>#N/A</v>
      </c>
      <c r="AC56" s="197" t="e">
        <f t="shared" ca="1" si="12"/>
        <v>#N/A</v>
      </c>
      <c r="AD56" s="198" t="e">
        <f t="shared" ca="1" si="13"/>
        <v>#N/A</v>
      </c>
      <c r="AE56" s="197" t="e">
        <f t="shared" ca="1" si="14"/>
        <v>#N/A</v>
      </c>
      <c r="AF56" s="198" t="e">
        <f t="shared" ca="1" si="15"/>
        <v>#N/A</v>
      </c>
      <c r="AG56" s="197" t="e">
        <f t="shared" ca="1" si="16"/>
        <v>#N/A</v>
      </c>
      <c r="AH56" s="197" t="e">
        <f t="shared" ca="1" si="17"/>
        <v>#N/A</v>
      </c>
      <c r="AI56" s="199" t="e">
        <f t="shared" ca="1" si="18"/>
        <v>#N/A</v>
      </c>
      <c r="AJ56" s="197" t="e">
        <f t="shared" ca="1" si="19"/>
        <v>#N/A</v>
      </c>
      <c r="AK56" s="197" t="e">
        <f t="shared" ca="1" si="20"/>
        <v>#N/A</v>
      </c>
    </row>
    <row r="57" spans="1:37" ht="27" customHeight="1" x14ac:dyDescent="0.25">
      <c r="A57" s="51">
        <f>'OSNOVNA PLAČA'!A51</f>
        <v>42</v>
      </c>
      <c r="B57" s="157" t="str">
        <f t="shared" ca="1" si="21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PLAČA'!H51:J51),"")</f>
        <v>0</v>
      </c>
      <c r="F57" s="55"/>
      <c r="G57" s="55"/>
      <c r="H57" s="55"/>
      <c r="I57" s="55"/>
      <c r="J57" s="55"/>
      <c r="K57" s="172">
        <f t="shared" si="5"/>
        <v>0</v>
      </c>
      <c r="L57" s="120">
        <f t="shared" ca="1" si="6"/>
        <v>0</v>
      </c>
      <c r="M57" s="120">
        <f t="shared" ca="1" si="7"/>
        <v>0</v>
      </c>
      <c r="N57" s="120">
        <f t="shared" ca="1" si="8"/>
        <v>0</v>
      </c>
      <c r="O57" s="120">
        <f t="shared" ca="1" si="9"/>
        <v>0</v>
      </c>
      <c r="P57" s="173">
        <f t="shared" ca="1" si="10"/>
        <v>0</v>
      </c>
      <c r="Q57" s="173">
        <f ca="1">IF(LEN(B57)&gt;0,'1-3'!Q57-'1-3'!P57,"")</f>
        <v>0</v>
      </c>
      <c r="R57" s="174"/>
      <c r="AA57" s="161">
        <f>ROW()</f>
        <v>57</v>
      </c>
      <c r="AB57" s="197" t="e">
        <f t="shared" ca="1" si="11"/>
        <v>#N/A</v>
      </c>
      <c r="AC57" s="197" t="e">
        <f t="shared" ca="1" si="12"/>
        <v>#N/A</v>
      </c>
      <c r="AD57" s="198" t="e">
        <f t="shared" ca="1" si="13"/>
        <v>#N/A</v>
      </c>
      <c r="AE57" s="197" t="e">
        <f t="shared" ca="1" si="14"/>
        <v>#N/A</v>
      </c>
      <c r="AF57" s="198" t="e">
        <f t="shared" ca="1" si="15"/>
        <v>#N/A</v>
      </c>
      <c r="AG57" s="197" t="e">
        <f t="shared" ca="1" si="16"/>
        <v>#N/A</v>
      </c>
      <c r="AH57" s="197" t="e">
        <f t="shared" ca="1" si="17"/>
        <v>#N/A</v>
      </c>
      <c r="AI57" s="199" t="e">
        <f t="shared" ca="1" si="18"/>
        <v>#N/A</v>
      </c>
      <c r="AJ57" s="197" t="e">
        <f t="shared" ca="1" si="19"/>
        <v>#N/A</v>
      </c>
      <c r="AK57" s="197" t="e">
        <f t="shared" ca="1" si="20"/>
        <v>#N/A</v>
      </c>
    </row>
    <row r="58" spans="1:37" ht="27" customHeight="1" x14ac:dyDescent="0.25">
      <c r="A58" s="51">
        <f>'OSNOVNA PLAČA'!A52</f>
        <v>43</v>
      </c>
      <c r="B58" s="157" t="str">
        <f t="shared" ca="1" si="21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PLAČA'!H52:J52),"")</f>
        <v>0</v>
      </c>
      <c r="F58" s="55"/>
      <c r="G58" s="55"/>
      <c r="H58" s="55"/>
      <c r="I58" s="55"/>
      <c r="J58" s="55"/>
      <c r="K58" s="172">
        <f t="shared" si="5"/>
        <v>0</v>
      </c>
      <c r="L58" s="120">
        <f t="shared" ca="1" si="6"/>
        <v>0</v>
      </c>
      <c r="M58" s="120">
        <f t="shared" ca="1" si="7"/>
        <v>0</v>
      </c>
      <c r="N58" s="120">
        <f t="shared" ca="1" si="8"/>
        <v>0</v>
      </c>
      <c r="O58" s="120">
        <f t="shared" ca="1" si="9"/>
        <v>0</v>
      </c>
      <c r="P58" s="173">
        <f t="shared" ca="1" si="10"/>
        <v>0</v>
      </c>
      <c r="Q58" s="173">
        <f ca="1">IF(LEN(B58)&gt;0,'1-3'!Q58-'1-3'!P58,"")</f>
        <v>0</v>
      </c>
      <c r="R58" s="174"/>
      <c r="AA58" s="161">
        <f>ROW()</f>
        <v>58</v>
      </c>
      <c r="AB58" s="197" t="e">
        <f t="shared" ca="1" si="11"/>
        <v>#N/A</v>
      </c>
      <c r="AC58" s="197" t="e">
        <f t="shared" ca="1" si="12"/>
        <v>#N/A</v>
      </c>
      <c r="AD58" s="198" t="e">
        <f t="shared" ca="1" si="13"/>
        <v>#N/A</v>
      </c>
      <c r="AE58" s="197" t="e">
        <f t="shared" ca="1" si="14"/>
        <v>#N/A</v>
      </c>
      <c r="AF58" s="198" t="e">
        <f t="shared" ca="1" si="15"/>
        <v>#N/A</v>
      </c>
      <c r="AG58" s="197" t="e">
        <f t="shared" ca="1" si="16"/>
        <v>#N/A</v>
      </c>
      <c r="AH58" s="197" t="e">
        <f t="shared" ca="1" si="17"/>
        <v>#N/A</v>
      </c>
      <c r="AI58" s="199" t="e">
        <f t="shared" ca="1" si="18"/>
        <v>#N/A</v>
      </c>
      <c r="AJ58" s="197" t="e">
        <f t="shared" ca="1" si="19"/>
        <v>#N/A</v>
      </c>
      <c r="AK58" s="197" t="e">
        <f t="shared" ca="1" si="20"/>
        <v>#N/A</v>
      </c>
    </row>
    <row r="59" spans="1:37" ht="27" customHeight="1" x14ac:dyDescent="0.25">
      <c r="A59" s="51">
        <f>'OSNOVNA PLAČA'!A53</f>
        <v>44</v>
      </c>
      <c r="B59" s="157" t="str">
        <f t="shared" ca="1" si="21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PLAČA'!H53:J53),"")</f>
        <v>0</v>
      </c>
      <c r="F59" s="55"/>
      <c r="G59" s="55"/>
      <c r="H59" s="55"/>
      <c r="I59" s="55"/>
      <c r="J59" s="55"/>
      <c r="K59" s="172">
        <f t="shared" si="5"/>
        <v>0</v>
      </c>
      <c r="L59" s="120">
        <f t="shared" ca="1" si="6"/>
        <v>0</v>
      </c>
      <c r="M59" s="120">
        <f t="shared" ca="1" si="7"/>
        <v>0</v>
      </c>
      <c r="N59" s="120">
        <f t="shared" ca="1" si="8"/>
        <v>0</v>
      </c>
      <c r="O59" s="120">
        <f t="shared" ca="1" si="9"/>
        <v>0</v>
      </c>
      <c r="P59" s="173">
        <f t="shared" ca="1" si="10"/>
        <v>0</v>
      </c>
      <c r="Q59" s="173">
        <f ca="1">IF(LEN(B59)&gt;0,'1-3'!Q59-'1-3'!P59,"")</f>
        <v>0</v>
      </c>
      <c r="R59" s="174"/>
      <c r="AA59" s="161">
        <f>ROW()</f>
        <v>59</v>
      </c>
      <c r="AB59" s="197" t="e">
        <f t="shared" ca="1" si="11"/>
        <v>#N/A</v>
      </c>
      <c r="AC59" s="197" t="e">
        <f t="shared" ca="1" si="12"/>
        <v>#N/A</v>
      </c>
      <c r="AD59" s="198" t="e">
        <f t="shared" ca="1" si="13"/>
        <v>#N/A</v>
      </c>
      <c r="AE59" s="197" t="e">
        <f t="shared" ca="1" si="14"/>
        <v>#N/A</v>
      </c>
      <c r="AF59" s="198" t="e">
        <f t="shared" ca="1" si="15"/>
        <v>#N/A</v>
      </c>
      <c r="AG59" s="197" t="e">
        <f t="shared" ca="1" si="16"/>
        <v>#N/A</v>
      </c>
      <c r="AH59" s="197" t="e">
        <f t="shared" ca="1" si="17"/>
        <v>#N/A</v>
      </c>
      <c r="AI59" s="199" t="e">
        <f t="shared" ca="1" si="18"/>
        <v>#N/A</v>
      </c>
      <c r="AJ59" s="197" t="e">
        <f t="shared" ca="1" si="19"/>
        <v>#N/A</v>
      </c>
      <c r="AK59" s="197" t="e">
        <f t="shared" ca="1" si="20"/>
        <v>#N/A</v>
      </c>
    </row>
    <row r="60" spans="1:37" ht="27" customHeight="1" x14ac:dyDescent="0.25">
      <c r="A60" s="51">
        <f>'OSNOVNA PLAČA'!A54</f>
        <v>45</v>
      </c>
      <c r="B60" s="157" t="str">
        <f t="shared" ca="1" si="21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PLAČA'!H54:J54),"")</f>
        <v>0</v>
      </c>
      <c r="F60" s="55"/>
      <c r="G60" s="55"/>
      <c r="H60" s="55"/>
      <c r="I60" s="55"/>
      <c r="J60" s="55"/>
      <c r="K60" s="172">
        <f t="shared" si="5"/>
        <v>0</v>
      </c>
      <c r="L60" s="120">
        <f t="shared" ca="1" si="6"/>
        <v>0</v>
      </c>
      <c r="M60" s="120">
        <f t="shared" ca="1" si="7"/>
        <v>0</v>
      </c>
      <c r="N60" s="120">
        <f t="shared" ca="1" si="8"/>
        <v>0</v>
      </c>
      <c r="O60" s="120">
        <f t="shared" ca="1" si="9"/>
        <v>0</v>
      </c>
      <c r="P60" s="173">
        <f t="shared" ca="1" si="10"/>
        <v>0</v>
      </c>
      <c r="Q60" s="173">
        <f ca="1">IF(LEN(B60)&gt;0,'1-3'!Q60-'1-3'!P60,"")</f>
        <v>0</v>
      </c>
      <c r="R60" s="174"/>
      <c r="AA60" s="161">
        <f>ROW()</f>
        <v>60</v>
      </c>
      <c r="AB60" s="197" t="e">
        <f t="shared" ca="1" si="11"/>
        <v>#N/A</v>
      </c>
      <c r="AC60" s="197" t="e">
        <f t="shared" ca="1" si="12"/>
        <v>#N/A</v>
      </c>
      <c r="AD60" s="198" t="e">
        <f t="shared" ca="1" si="13"/>
        <v>#N/A</v>
      </c>
      <c r="AE60" s="197" t="e">
        <f t="shared" ca="1" si="14"/>
        <v>#N/A</v>
      </c>
      <c r="AF60" s="198" t="e">
        <f t="shared" ca="1" si="15"/>
        <v>#N/A</v>
      </c>
      <c r="AG60" s="197" t="e">
        <f t="shared" ca="1" si="16"/>
        <v>#N/A</v>
      </c>
      <c r="AH60" s="197" t="e">
        <f t="shared" ca="1" si="17"/>
        <v>#N/A</v>
      </c>
      <c r="AI60" s="199" t="e">
        <f t="shared" ca="1" si="18"/>
        <v>#N/A</v>
      </c>
      <c r="AJ60" s="197" t="e">
        <f t="shared" ca="1" si="19"/>
        <v>#N/A</v>
      </c>
      <c r="AK60" s="197" t="e">
        <f t="shared" ca="1" si="20"/>
        <v>#N/A</v>
      </c>
    </row>
    <row r="61" spans="1:37" ht="27" customHeight="1" x14ac:dyDescent="0.25">
      <c r="A61" s="51">
        <f>'OSNOVNA PLAČA'!A55</f>
        <v>46</v>
      </c>
      <c r="B61" s="157" t="str">
        <f t="shared" ca="1" si="21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PLAČA'!H55:J55),"")</f>
        <v>0</v>
      </c>
      <c r="F61" s="55"/>
      <c r="G61" s="55"/>
      <c r="H61" s="55"/>
      <c r="I61" s="55"/>
      <c r="J61" s="55"/>
      <c r="K61" s="172">
        <f t="shared" si="5"/>
        <v>0</v>
      </c>
      <c r="L61" s="120">
        <f t="shared" ca="1" si="6"/>
        <v>0</v>
      </c>
      <c r="M61" s="120">
        <f t="shared" ca="1" si="7"/>
        <v>0</v>
      </c>
      <c r="N61" s="120">
        <f t="shared" ca="1" si="8"/>
        <v>0</v>
      </c>
      <c r="O61" s="120">
        <f t="shared" ca="1" si="9"/>
        <v>0</v>
      </c>
      <c r="P61" s="173">
        <f t="shared" ca="1" si="10"/>
        <v>0</v>
      </c>
      <c r="Q61" s="173">
        <f ca="1">IF(LEN(B61)&gt;0,'1-3'!Q61-'1-3'!P61,"")</f>
        <v>0</v>
      </c>
      <c r="R61" s="174"/>
      <c r="AA61" s="161">
        <f>ROW()</f>
        <v>61</v>
      </c>
      <c r="AB61" s="197" t="e">
        <f t="shared" ca="1" si="11"/>
        <v>#N/A</v>
      </c>
      <c r="AC61" s="197" t="e">
        <f t="shared" ca="1" si="12"/>
        <v>#N/A</v>
      </c>
      <c r="AD61" s="198" t="e">
        <f t="shared" ca="1" si="13"/>
        <v>#N/A</v>
      </c>
      <c r="AE61" s="197" t="e">
        <f t="shared" ca="1" si="14"/>
        <v>#N/A</v>
      </c>
      <c r="AF61" s="198" t="e">
        <f t="shared" ca="1" si="15"/>
        <v>#N/A</v>
      </c>
      <c r="AG61" s="197" t="e">
        <f t="shared" ca="1" si="16"/>
        <v>#N/A</v>
      </c>
      <c r="AH61" s="197" t="e">
        <f t="shared" ca="1" si="17"/>
        <v>#N/A</v>
      </c>
      <c r="AI61" s="199" t="e">
        <f t="shared" ca="1" si="18"/>
        <v>#N/A</v>
      </c>
      <c r="AJ61" s="197" t="e">
        <f t="shared" ca="1" si="19"/>
        <v>#N/A</v>
      </c>
      <c r="AK61" s="197" t="e">
        <f t="shared" ca="1" si="20"/>
        <v>#N/A</v>
      </c>
    </row>
    <row r="62" spans="1:37" ht="27" customHeight="1" x14ac:dyDescent="0.25">
      <c r="A62" s="51">
        <f>'OSNOVNA PLAČA'!A56</f>
        <v>47</v>
      </c>
      <c r="B62" s="157" t="str">
        <f t="shared" ca="1" si="21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PLAČA'!H56:J56),"")</f>
        <v>0</v>
      </c>
      <c r="F62" s="55"/>
      <c r="G62" s="55"/>
      <c r="H62" s="55"/>
      <c r="I62" s="55"/>
      <c r="J62" s="55"/>
      <c r="K62" s="172">
        <f t="shared" si="5"/>
        <v>0</v>
      </c>
      <c r="L62" s="120">
        <f t="shared" ca="1" si="6"/>
        <v>0</v>
      </c>
      <c r="M62" s="120">
        <f t="shared" ca="1" si="7"/>
        <v>0</v>
      </c>
      <c r="N62" s="120">
        <f t="shared" ca="1" si="8"/>
        <v>0</v>
      </c>
      <c r="O62" s="120">
        <f t="shared" ca="1" si="9"/>
        <v>0</v>
      </c>
      <c r="P62" s="173">
        <f t="shared" ca="1" si="10"/>
        <v>0</v>
      </c>
      <c r="Q62" s="173">
        <f ca="1">IF(LEN(B62)&gt;0,'1-3'!Q62-'1-3'!P62,"")</f>
        <v>0</v>
      </c>
      <c r="R62" s="174"/>
      <c r="AA62" s="161">
        <f>ROW()</f>
        <v>62</v>
      </c>
      <c r="AB62" s="197" t="e">
        <f t="shared" ca="1" si="11"/>
        <v>#N/A</v>
      </c>
      <c r="AC62" s="197" t="e">
        <f t="shared" ca="1" si="12"/>
        <v>#N/A</v>
      </c>
      <c r="AD62" s="198" t="e">
        <f t="shared" ca="1" si="13"/>
        <v>#N/A</v>
      </c>
      <c r="AE62" s="197" t="e">
        <f t="shared" ca="1" si="14"/>
        <v>#N/A</v>
      </c>
      <c r="AF62" s="198" t="e">
        <f t="shared" ca="1" si="15"/>
        <v>#N/A</v>
      </c>
      <c r="AG62" s="197" t="e">
        <f t="shared" ca="1" si="16"/>
        <v>#N/A</v>
      </c>
      <c r="AH62" s="197" t="e">
        <f t="shared" ca="1" si="17"/>
        <v>#N/A</v>
      </c>
      <c r="AI62" s="199" t="e">
        <f t="shared" ca="1" si="18"/>
        <v>#N/A</v>
      </c>
      <c r="AJ62" s="197" t="e">
        <f t="shared" ca="1" si="19"/>
        <v>#N/A</v>
      </c>
      <c r="AK62" s="197" t="e">
        <f t="shared" ca="1" si="20"/>
        <v>#N/A</v>
      </c>
    </row>
    <row r="63" spans="1:37" ht="27" customHeight="1" x14ac:dyDescent="0.25">
      <c r="A63" s="51">
        <f>'OSNOVNA PLAČA'!A57</f>
        <v>48</v>
      </c>
      <c r="B63" s="157" t="str">
        <f t="shared" ca="1" si="21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PLAČA'!H57:J57),"")</f>
        <v>0</v>
      </c>
      <c r="F63" s="55"/>
      <c r="G63" s="55"/>
      <c r="H63" s="55"/>
      <c r="I63" s="55"/>
      <c r="J63" s="55"/>
      <c r="K63" s="172">
        <f t="shared" si="5"/>
        <v>0</v>
      </c>
      <c r="L63" s="120">
        <f t="shared" ca="1" si="6"/>
        <v>0</v>
      </c>
      <c r="M63" s="120">
        <f t="shared" ca="1" si="7"/>
        <v>0</v>
      </c>
      <c r="N63" s="120">
        <f t="shared" ca="1" si="8"/>
        <v>0</v>
      </c>
      <c r="O63" s="120">
        <f t="shared" ca="1" si="9"/>
        <v>0</v>
      </c>
      <c r="P63" s="173">
        <f t="shared" ca="1" si="10"/>
        <v>0</v>
      </c>
      <c r="Q63" s="173">
        <f ca="1">IF(LEN(B63)&gt;0,'1-3'!Q63-'1-3'!P63,"")</f>
        <v>0</v>
      </c>
      <c r="R63" s="174"/>
      <c r="AA63" s="161">
        <f>ROW()</f>
        <v>63</v>
      </c>
      <c r="AB63" s="197" t="e">
        <f t="shared" ca="1" si="11"/>
        <v>#N/A</v>
      </c>
      <c r="AC63" s="197" t="e">
        <f t="shared" ca="1" si="12"/>
        <v>#N/A</v>
      </c>
      <c r="AD63" s="198" t="e">
        <f t="shared" ca="1" si="13"/>
        <v>#N/A</v>
      </c>
      <c r="AE63" s="197" t="e">
        <f t="shared" ca="1" si="14"/>
        <v>#N/A</v>
      </c>
      <c r="AF63" s="198" t="e">
        <f t="shared" ca="1" si="15"/>
        <v>#N/A</v>
      </c>
      <c r="AG63" s="197" t="e">
        <f t="shared" ca="1" si="16"/>
        <v>#N/A</v>
      </c>
      <c r="AH63" s="197" t="e">
        <f t="shared" ca="1" si="17"/>
        <v>#N/A</v>
      </c>
      <c r="AI63" s="199" t="e">
        <f t="shared" ca="1" si="18"/>
        <v>#N/A</v>
      </c>
      <c r="AJ63" s="197" t="e">
        <f t="shared" ca="1" si="19"/>
        <v>#N/A</v>
      </c>
      <c r="AK63" s="197" t="e">
        <f t="shared" ca="1" si="20"/>
        <v>#N/A</v>
      </c>
    </row>
    <row r="64" spans="1:37" ht="27" customHeight="1" x14ac:dyDescent="0.25">
      <c r="A64" s="51">
        <f>'OSNOVNA PLAČA'!A58</f>
        <v>49</v>
      </c>
      <c r="B64" s="157" t="str">
        <f t="shared" ca="1" si="21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PLAČA'!H58:J58),"")</f>
        <v>0</v>
      </c>
      <c r="F64" s="55"/>
      <c r="G64" s="55"/>
      <c r="H64" s="55"/>
      <c r="I64" s="55"/>
      <c r="J64" s="55"/>
      <c r="K64" s="172">
        <f t="shared" si="5"/>
        <v>0</v>
      </c>
      <c r="L64" s="120">
        <f t="shared" ca="1" si="6"/>
        <v>0</v>
      </c>
      <c r="M64" s="120">
        <f t="shared" ca="1" si="7"/>
        <v>0</v>
      </c>
      <c r="N64" s="120">
        <f t="shared" ca="1" si="8"/>
        <v>0</v>
      </c>
      <c r="O64" s="120">
        <f t="shared" ca="1" si="9"/>
        <v>0</v>
      </c>
      <c r="P64" s="173">
        <f t="shared" ca="1" si="10"/>
        <v>0</v>
      </c>
      <c r="Q64" s="173">
        <f ca="1">IF(LEN(B64)&gt;0,'1-3'!Q64-'1-3'!P64,"")</f>
        <v>0</v>
      </c>
      <c r="R64" s="174"/>
      <c r="AA64" s="161">
        <f>ROW()</f>
        <v>64</v>
      </c>
      <c r="AB64" s="197" t="e">
        <f t="shared" ca="1" si="11"/>
        <v>#N/A</v>
      </c>
      <c r="AC64" s="197" t="e">
        <f t="shared" ca="1" si="12"/>
        <v>#N/A</v>
      </c>
      <c r="AD64" s="198" t="e">
        <f t="shared" ca="1" si="13"/>
        <v>#N/A</v>
      </c>
      <c r="AE64" s="197" t="e">
        <f t="shared" ca="1" si="14"/>
        <v>#N/A</v>
      </c>
      <c r="AF64" s="198" t="e">
        <f t="shared" ca="1" si="15"/>
        <v>#N/A</v>
      </c>
      <c r="AG64" s="197" t="e">
        <f t="shared" ca="1" si="16"/>
        <v>#N/A</v>
      </c>
      <c r="AH64" s="197" t="e">
        <f t="shared" ca="1" si="17"/>
        <v>#N/A</v>
      </c>
      <c r="AI64" s="199" t="e">
        <f t="shared" ca="1" si="18"/>
        <v>#N/A</v>
      </c>
      <c r="AJ64" s="197" t="e">
        <f t="shared" ca="1" si="19"/>
        <v>#N/A</v>
      </c>
      <c r="AK64" s="197" t="e">
        <f t="shared" ca="1" si="20"/>
        <v>#N/A</v>
      </c>
    </row>
    <row r="65" spans="1:37" ht="27" customHeight="1" x14ac:dyDescent="0.25">
      <c r="A65" s="51">
        <f>'OSNOVNA PLAČA'!A59</f>
        <v>50</v>
      </c>
      <c r="B65" s="157" t="str">
        <f t="shared" ca="1" si="21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PLAČA'!H59:J59),"")</f>
        <v>0</v>
      </c>
      <c r="F65" s="55"/>
      <c r="G65" s="55"/>
      <c r="H65" s="55"/>
      <c r="I65" s="55"/>
      <c r="J65" s="55"/>
      <c r="K65" s="172">
        <f t="shared" si="5"/>
        <v>0</v>
      </c>
      <c r="L65" s="120">
        <f t="shared" ca="1" si="6"/>
        <v>0</v>
      </c>
      <c r="M65" s="120">
        <f t="shared" ca="1" si="7"/>
        <v>0</v>
      </c>
      <c r="N65" s="120">
        <f t="shared" ca="1" si="8"/>
        <v>0</v>
      </c>
      <c r="O65" s="120">
        <f t="shared" ca="1" si="9"/>
        <v>0</v>
      </c>
      <c r="P65" s="173">
        <f t="shared" ca="1" si="10"/>
        <v>0</v>
      </c>
      <c r="Q65" s="173">
        <f ca="1">IF(LEN(B65)&gt;0,'1-3'!Q65-'1-3'!P65,"")</f>
        <v>0</v>
      </c>
      <c r="R65" s="174"/>
      <c r="AA65" s="161">
        <f>ROW()</f>
        <v>65</v>
      </c>
      <c r="AB65" s="197" t="e">
        <f t="shared" ca="1" si="11"/>
        <v>#N/A</v>
      </c>
      <c r="AC65" s="197" t="e">
        <f t="shared" ca="1" si="12"/>
        <v>#N/A</v>
      </c>
      <c r="AD65" s="198" t="e">
        <f t="shared" ca="1" si="13"/>
        <v>#N/A</v>
      </c>
      <c r="AE65" s="197" t="e">
        <f t="shared" ca="1" si="14"/>
        <v>#N/A</v>
      </c>
      <c r="AF65" s="198" t="e">
        <f t="shared" ca="1" si="15"/>
        <v>#N/A</v>
      </c>
      <c r="AG65" s="197" t="e">
        <f t="shared" ca="1" si="16"/>
        <v>#N/A</v>
      </c>
      <c r="AH65" s="197" t="e">
        <f t="shared" ca="1" si="17"/>
        <v>#N/A</v>
      </c>
      <c r="AI65" s="199" t="e">
        <f t="shared" ca="1" si="18"/>
        <v>#N/A</v>
      </c>
      <c r="AJ65" s="197" t="e">
        <f t="shared" ca="1" si="19"/>
        <v>#N/A</v>
      </c>
      <c r="AK65" s="197" t="e">
        <f t="shared" ca="1" si="20"/>
        <v>#N/A</v>
      </c>
    </row>
    <row r="66" spans="1:37" ht="27" customHeight="1" x14ac:dyDescent="0.25">
      <c r="A66" s="51">
        <f>'OSNOVNA PLAČA'!A60</f>
        <v>51</v>
      </c>
      <c r="B66" s="157" t="str">
        <f t="shared" ca="1" si="21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1">
        <f ca="1">IF(LEN(B66)&gt;0,SUM('OBRAČUNANA OSNOVNA PLAČA'!H60:J60),"")</f>
        <v>0</v>
      </c>
      <c r="F66" s="55"/>
      <c r="G66" s="55"/>
      <c r="H66" s="55"/>
      <c r="I66" s="55"/>
      <c r="J66" s="55"/>
      <c r="K66" s="172">
        <f t="shared" si="5"/>
        <v>0</v>
      </c>
      <c r="L66" s="120">
        <f t="shared" ca="1" si="6"/>
        <v>0</v>
      </c>
      <c r="M66" s="120">
        <f t="shared" ca="1" si="7"/>
        <v>0</v>
      </c>
      <c r="N66" s="120">
        <f t="shared" ca="1" si="8"/>
        <v>0</v>
      </c>
      <c r="O66" s="120">
        <f t="shared" ca="1" si="9"/>
        <v>0</v>
      </c>
      <c r="P66" s="173">
        <f t="shared" ca="1" si="10"/>
        <v>0</v>
      </c>
      <c r="Q66" s="173">
        <f ca="1">IF(LEN(B66)&gt;0,'1-3'!Q66-'1-3'!P66,"")</f>
        <v>0</v>
      </c>
      <c r="R66" s="174"/>
      <c r="AA66" s="161">
        <f>ROW()</f>
        <v>66</v>
      </c>
      <c r="AB66" s="197" t="e">
        <f t="shared" ca="1" si="11"/>
        <v>#N/A</v>
      </c>
      <c r="AC66" s="197" t="e">
        <f t="shared" ca="1" si="12"/>
        <v>#N/A</v>
      </c>
      <c r="AD66" s="198" t="e">
        <f t="shared" ca="1" si="13"/>
        <v>#N/A</v>
      </c>
      <c r="AE66" s="197" t="e">
        <f t="shared" ca="1" si="14"/>
        <v>#N/A</v>
      </c>
      <c r="AF66" s="198" t="e">
        <f t="shared" ca="1" si="15"/>
        <v>#N/A</v>
      </c>
      <c r="AG66" s="197" t="e">
        <f t="shared" ca="1" si="16"/>
        <v>#N/A</v>
      </c>
      <c r="AH66" s="197" t="e">
        <f t="shared" ca="1" si="17"/>
        <v>#N/A</v>
      </c>
      <c r="AI66" s="199" t="e">
        <f t="shared" ca="1" si="18"/>
        <v>#N/A</v>
      </c>
      <c r="AJ66" s="197" t="e">
        <f t="shared" ca="1" si="19"/>
        <v>#N/A</v>
      </c>
      <c r="AK66" s="197" t="e">
        <f t="shared" ca="1" si="20"/>
        <v>#N/A</v>
      </c>
    </row>
    <row r="67" spans="1:37" ht="27" customHeight="1" x14ac:dyDescent="0.25">
      <c r="A67" s="51">
        <f>'OSNOVNA PLAČA'!A61</f>
        <v>52</v>
      </c>
      <c r="B67" s="157" t="str">
        <f t="shared" ca="1" si="21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1">
        <f ca="1">IF(LEN(B67)&gt;0,SUM('OBRAČUNANA OSNOVNA PLAČA'!H61:J61),"")</f>
        <v>0</v>
      </c>
      <c r="F67" s="55"/>
      <c r="G67" s="55"/>
      <c r="H67" s="55"/>
      <c r="I67" s="55"/>
      <c r="J67" s="55"/>
      <c r="K67" s="172">
        <f t="shared" si="5"/>
        <v>0</v>
      </c>
      <c r="L67" s="120">
        <f t="shared" ca="1" si="6"/>
        <v>0</v>
      </c>
      <c r="M67" s="120">
        <f t="shared" ca="1" si="7"/>
        <v>0</v>
      </c>
      <c r="N67" s="120">
        <f t="shared" ca="1" si="8"/>
        <v>0</v>
      </c>
      <c r="O67" s="120">
        <f t="shared" ca="1" si="9"/>
        <v>0</v>
      </c>
      <c r="P67" s="173">
        <f t="shared" ca="1" si="10"/>
        <v>0</v>
      </c>
      <c r="Q67" s="173">
        <f ca="1">IF(LEN(B67)&gt;0,'1-3'!Q67-'1-3'!P67,"")</f>
        <v>0</v>
      </c>
      <c r="R67" s="174"/>
      <c r="AA67" s="161">
        <f>ROW()</f>
        <v>67</v>
      </c>
      <c r="AB67" s="197" t="e">
        <f t="shared" ca="1" si="11"/>
        <v>#N/A</v>
      </c>
      <c r="AC67" s="197" t="e">
        <f t="shared" ca="1" si="12"/>
        <v>#N/A</v>
      </c>
      <c r="AD67" s="198" t="e">
        <f t="shared" ca="1" si="13"/>
        <v>#N/A</v>
      </c>
      <c r="AE67" s="197" t="e">
        <f t="shared" ca="1" si="14"/>
        <v>#N/A</v>
      </c>
      <c r="AF67" s="198" t="e">
        <f t="shared" ca="1" si="15"/>
        <v>#N/A</v>
      </c>
      <c r="AG67" s="197" t="e">
        <f t="shared" ca="1" si="16"/>
        <v>#N/A</v>
      </c>
      <c r="AH67" s="197" t="e">
        <f t="shared" ca="1" si="17"/>
        <v>#N/A</v>
      </c>
      <c r="AI67" s="199" t="e">
        <f t="shared" ca="1" si="18"/>
        <v>#N/A</v>
      </c>
      <c r="AJ67" s="197" t="e">
        <f t="shared" ca="1" si="19"/>
        <v>#N/A</v>
      </c>
      <c r="AK67" s="197" t="e">
        <f t="shared" ca="1" si="20"/>
        <v>#N/A</v>
      </c>
    </row>
    <row r="68" spans="1:37" ht="27" customHeight="1" x14ac:dyDescent="0.25">
      <c r="A68" s="51">
        <f>'OSNOVNA PLAČA'!A62</f>
        <v>53</v>
      </c>
      <c r="B68" s="157" t="str">
        <f t="shared" ca="1" si="21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1">
        <f ca="1">IF(LEN(B68)&gt;0,SUM('OBRAČUNANA OSNOVNA PLAČA'!H62:J62),"")</f>
        <v>0</v>
      </c>
      <c r="F68" s="55"/>
      <c r="G68" s="55"/>
      <c r="H68" s="55"/>
      <c r="I68" s="55"/>
      <c r="J68" s="55"/>
      <c r="K68" s="172">
        <f t="shared" si="5"/>
        <v>0</v>
      </c>
      <c r="L68" s="120">
        <f t="shared" ca="1" si="6"/>
        <v>0</v>
      </c>
      <c r="M68" s="120">
        <f t="shared" ca="1" si="7"/>
        <v>0</v>
      </c>
      <c r="N68" s="120">
        <f t="shared" ca="1" si="8"/>
        <v>0</v>
      </c>
      <c r="O68" s="120">
        <f t="shared" ca="1" si="9"/>
        <v>0</v>
      </c>
      <c r="P68" s="173">
        <f t="shared" ca="1" si="10"/>
        <v>0</v>
      </c>
      <c r="Q68" s="173">
        <f ca="1">IF(LEN(B68)&gt;0,'1-3'!Q68-'1-3'!P68,"")</f>
        <v>0</v>
      </c>
      <c r="R68" s="174"/>
      <c r="AA68" s="161">
        <f>ROW()</f>
        <v>68</v>
      </c>
      <c r="AB68" s="197" t="e">
        <f t="shared" ca="1" si="11"/>
        <v>#N/A</v>
      </c>
      <c r="AC68" s="197" t="e">
        <f t="shared" ca="1" si="12"/>
        <v>#N/A</v>
      </c>
      <c r="AD68" s="198" t="e">
        <f t="shared" ca="1" si="13"/>
        <v>#N/A</v>
      </c>
      <c r="AE68" s="197" t="e">
        <f t="shared" ca="1" si="14"/>
        <v>#N/A</v>
      </c>
      <c r="AF68" s="198" t="e">
        <f t="shared" ca="1" si="15"/>
        <v>#N/A</v>
      </c>
      <c r="AG68" s="197" t="e">
        <f t="shared" ca="1" si="16"/>
        <v>#N/A</v>
      </c>
      <c r="AH68" s="197" t="e">
        <f t="shared" ca="1" si="17"/>
        <v>#N/A</v>
      </c>
      <c r="AI68" s="199" t="e">
        <f t="shared" ca="1" si="18"/>
        <v>#N/A</v>
      </c>
      <c r="AJ68" s="197" t="e">
        <f t="shared" ca="1" si="19"/>
        <v>#N/A</v>
      </c>
      <c r="AK68" s="197" t="e">
        <f t="shared" ca="1" si="20"/>
        <v>#N/A</v>
      </c>
    </row>
    <row r="69" spans="1:37" ht="27" customHeight="1" x14ac:dyDescent="0.25">
      <c r="A69" s="51">
        <f>'OSNOVNA PLAČA'!A63</f>
        <v>54</v>
      </c>
      <c r="B69" s="157" t="str">
        <f t="shared" ca="1" si="21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1">
        <f ca="1">IF(LEN(B69)&gt;0,SUM('OBRAČUNANA OSNOVNA PLAČA'!H63:J63),"")</f>
        <v>0</v>
      </c>
      <c r="F69" s="55"/>
      <c r="G69" s="55"/>
      <c r="H69" s="55"/>
      <c r="I69" s="55"/>
      <c r="J69" s="55"/>
      <c r="K69" s="172">
        <f t="shared" si="5"/>
        <v>0</v>
      </c>
      <c r="L69" s="120">
        <f t="shared" ca="1" si="6"/>
        <v>0</v>
      </c>
      <c r="M69" s="120">
        <f t="shared" ca="1" si="7"/>
        <v>0</v>
      </c>
      <c r="N69" s="120">
        <f t="shared" ca="1" si="8"/>
        <v>0</v>
      </c>
      <c r="O69" s="120">
        <f t="shared" ca="1" si="9"/>
        <v>0</v>
      </c>
      <c r="P69" s="173">
        <f t="shared" ca="1" si="10"/>
        <v>0</v>
      </c>
      <c r="Q69" s="173">
        <f ca="1">IF(LEN(B69)&gt;0,'1-3'!Q69-'1-3'!P69,"")</f>
        <v>0</v>
      </c>
      <c r="R69" s="174"/>
      <c r="AA69" s="161">
        <f>ROW()</f>
        <v>69</v>
      </c>
      <c r="AB69" s="197" t="e">
        <f t="shared" ca="1" si="11"/>
        <v>#N/A</v>
      </c>
      <c r="AC69" s="197" t="e">
        <f t="shared" ca="1" si="12"/>
        <v>#N/A</v>
      </c>
      <c r="AD69" s="198" t="e">
        <f t="shared" ca="1" si="13"/>
        <v>#N/A</v>
      </c>
      <c r="AE69" s="197" t="e">
        <f t="shared" ca="1" si="14"/>
        <v>#N/A</v>
      </c>
      <c r="AF69" s="198" t="e">
        <f t="shared" ca="1" si="15"/>
        <v>#N/A</v>
      </c>
      <c r="AG69" s="197" t="e">
        <f t="shared" ca="1" si="16"/>
        <v>#N/A</v>
      </c>
      <c r="AH69" s="197" t="e">
        <f t="shared" ca="1" si="17"/>
        <v>#N/A</v>
      </c>
      <c r="AI69" s="199" t="e">
        <f t="shared" ca="1" si="18"/>
        <v>#N/A</v>
      </c>
      <c r="AJ69" s="197" t="e">
        <f t="shared" ca="1" si="19"/>
        <v>#N/A</v>
      </c>
      <c r="AK69" s="197" t="e">
        <f t="shared" ca="1" si="20"/>
        <v>#N/A</v>
      </c>
    </row>
    <row r="70" spans="1:37" ht="27" customHeight="1" x14ac:dyDescent="0.25">
      <c r="A70" s="51">
        <f>'OSNOVNA PLAČA'!A64</f>
        <v>55</v>
      </c>
      <c r="B70" s="157" t="str">
        <f t="shared" ca="1" si="21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1">
        <f ca="1">IF(LEN(B70)&gt;0,SUM('OBRAČUNANA OSNOVNA PLAČA'!H64:J64),"")</f>
        <v>0</v>
      </c>
      <c r="F70" s="55"/>
      <c r="G70" s="55"/>
      <c r="H70" s="55"/>
      <c r="I70" s="55"/>
      <c r="J70" s="55"/>
      <c r="K70" s="172">
        <f t="shared" si="5"/>
        <v>0</v>
      </c>
      <c r="L70" s="120">
        <f t="shared" ca="1" si="6"/>
        <v>0</v>
      </c>
      <c r="M70" s="120">
        <f t="shared" ca="1" si="7"/>
        <v>0</v>
      </c>
      <c r="N70" s="120">
        <f t="shared" ca="1" si="8"/>
        <v>0</v>
      </c>
      <c r="O70" s="120">
        <f t="shared" ca="1" si="9"/>
        <v>0</v>
      </c>
      <c r="P70" s="173">
        <f t="shared" ca="1" si="10"/>
        <v>0</v>
      </c>
      <c r="Q70" s="173">
        <f ca="1">IF(LEN(B70)&gt;0,'1-3'!Q70-'1-3'!P70,"")</f>
        <v>0</v>
      </c>
      <c r="R70" s="174"/>
      <c r="AA70" s="161">
        <f>ROW()</f>
        <v>70</v>
      </c>
      <c r="AB70" s="197" t="e">
        <f t="shared" ca="1" si="11"/>
        <v>#N/A</v>
      </c>
      <c r="AC70" s="197" t="e">
        <f t="shared" ca="1" si="12"/>
        <v>#N/A</v>
      </c>
      <c r="AD70" s="198" t="e">
        <f t="shared" ca="1" si="13"/>
        <v>#N/A</v>
      </c>
      <c r="AE70" s="197" t="e">
        <f t="shared" ca="1" si="14"/>
        <v>#N/A</v>
      </c>
      <c r="AF70" s="198" t="e">
        <f t="shared" ca="1" si="15"/>
        <v>#N/A</v>
      </c>
      <c r="AG70" s="197" t="e">
        <f t="shared" ca="1" si="16"/>
        <v>#N/A</v>
      </c>
      <c r="AH70" s="197" t="e">
        <f t="shared" ca="1" si="17"/>
        <v>#N/A</v>
      </c>
      <c r="AI70" s="199" t="e">
        <f t="shared" ca="1" si="18"/>
        <v>#N/A</v>
      </c>
      <c r="AJ70" s="197" t="e">
        <f t="shared" ca="1" si="19"/>
        <v>#N/A</v>
      </c>
      <c r="AK70" s="197" t="e">
        <f t="shared" ca="1" si="20"/>
        <v>#N/A</v>
      </c>
    </row>
    <row r="71" spans="1:37" ht="27" customHeight="1" x14ac:dyDescent="0.25">
      <c r="A71" s="51">
        <f>'OSNOVNA PLAČA'!A65</f>
        <v>56</v>
      </c>
      <c r="B71" s="157" t="str">
        <f t="shared" ca="1" si="21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1">
        <f ca="1">IF(LEN(B71)&gt;0,SUM('OBRAČUNANA OSNOVNA PLAČA'!H65:J65),"")</f>
        <v>0</v>
      </c>
      <c r="F71" s="55"/>
      <c r="G71" s="55"/>
      <c r="H71" s="55"/>
      <c r="I71" s="55"/>
      <c r="J71" s="55"/>
      <c r="K71" s="172">
        <f t="shared" si="5"/>
        <v>0</v>
      </c>
      <c r="L71" s="120">
        <f t="shared" ca="1" si="6"/>
        <v>0</v>
      </c>
      <c r="M71" s="120">
        <f t="shared" ca="1" si="7"/>
        <v>0</v>
      </c>
      <c r="N71" s="120">
        <f t="shared" ca="1" si="8"/>
        <v>0</v>
      </c>
      <c r="O71" s="120">
        <f t="shared" ca="1" si="9"/>
        <v>0</v>
      </c>
      <c r="P71" s="173">
        <f t="shared" ca="1" si="10"/>
        <v>0</v>
      </c>
      <c r="Q71" s="173">
        <f ca="1">IF(LEN(B71)&gt;0,'1-3'!Q71-'1-3'!P71,"")</f>
        <v>0</v>
      </c>
      <c r="R71" s="174"/>
      <c r="AA71" s="161">
        <f>ROW()</f>
        <v>71</v>
      </c>
      <c r="AB71" s="197" t="e">
        <f t="shared" ca="1" si="11"/>
        <v>#N/A</v>
      </c>
      <c r="AC71" s="197" t="e">
        <f t="shared" ca="1" si="12"/>
        <v>#N/A</v>
      </c>
      <c r="AD71" s="198" t="e">
        <f t="shared" ca="1" si="13"/>
        <v>#N/A</v>
      </c>
      <c r="AE71" s="197" t="e">
        <f t="shared" ca="1" si="14"/>
        <v>#N/A</v>
      </c>
      <c r="AF71" s="198" t="e">
        <f t="shared" ca="1" si="15"/>
        <v>#N/A</v>
      </c>
      <c r="AG71" s="197" t="e">
        <f t="shared" ca="1" si="16"/>
        <v>#N/A</v>
      </c>
      <c r="AH71" s="197" t="e">
        <f t="shared" ca="1" si="17"/>
        <v>#N/A</v>
      </c>
      <c r="AI71" s="199" t="e">
        <f t="shared" ca="1" si="18"/>
        <v>#N/A</v>
      </c>
      <c r="AJ71" s="197" t="e">
        <f t="shared" ca="1" si="19"/>
        <v>#N/A</v>
      </c>
      <c r="AK71" s="197" t="e">
        <f t="shared" ca="1" si="20"/>
        <v>#N/A</v>
      </c>
    </row>
    <row r="72" spans="1:37" ht="27" customHeight="1" x14ac:dyDescent="0.25">
      <c r="A72" s="51">
        <f>'OSNOVNA PLAČA'!A66</f>
        <v>57</v>
      </c>
      <c r="B72" s="157" t="str">
        <f t="shared" ca="1" si="21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1">
        <f ca="1">IF(LEN(B72)&gt;0,SUM('OBRAČUNANA OSNOVNA PLAČA'!H66:J66),"")</f>
        <v>0</v>
      </c>
      <c r="F72" s="55"/>
      <c r="G72" s="55"/>
      <c r="H72" s="55"/>
      <c r="I72" s="55"/>
      <c r="J72" s="55"/>
      <c r="K72" s="172">
        <f t="shared" si="5"/>
        <v>0</v>
      </c>
      <c r="L72" s="120">
        <f t="shared" ca="1" si="6"/>
        <v>0</v>
      </c>
      <c r="M72" s="120">
        <f t="shared" ca="1" si="7"/>
        <v>0</v>
      </c>
      <c r="N72" s="120">
        <f t="shared" ca="1" si="8"/>
        <v>0</v>
      </c>
      <c r="O72" s="120">
        <f t="shared" ca="1" si="9"/>
        <v>0</v>
      </c>
      <c r="P72" s="173">
        <f t="shared" ca="1" si="10"/>
        <v>0</v>
      </c>
      <c r="Q72" s="173">
        <f ca="1">IF(LEN(B72)&gt;0,'1-3'!Q72-'1-3'!P72,"")</f>
        <v>0</v>
      </c>
      <c r="R72" s="174"/>
      <c r="AA72" s="161">
        <f>ROW()</f>
        <v>72</v>
      </c>
      <c r="AB72" s="197" t="e">
        <f t="shared" ca="1" si="11"/>
        <v>#N/A</v>
      </c>
      <c r="AC72" s="197" t="e">
        <f t="shared" ca="1" si="12"/>
        <v>#N/A</v>
      </c>
      <c r="AD72" s="198" t="e">
        <f t="shared" ca="1" si="13"/>
        <v>#N/A</v>
      </c>
      <c r="AE72" s="197" t="e">
        <f t="shared" ca="1" si="14"/>
        <v>#N/A</v>
      </c>
      <c r="AF72" s="198" t="e">
        <f t="shared" ca="1" si="15"/>
        <v>#N/A</v>
      </c>
      <c r="AG72" s="197" t="e">
        <f t="shared" ca="1" si="16"/>
        <v>#N/A</v>
      </c>
      <c r="AH72" s="197" t="e">
        <f t="shared" ca="1" si="17"/>
        <v>#N/A</v>
      </c>
      <c r="AI72" s="199" t="e">
        <f t="shared" ca="1" si="18"/>
        <v>#N/A</v>
      </c>
      <c r="AJ72" s="197" t="e">
        <f t="shared" ca="1" si="19"/>
        <v>#N/A</v>
      </c>
      <c r="AK72" s="197" t="e">
        <f t="shared" ca="1" si="20"/>
        <v>#N/A</v>
      </c>
    </row>
    <row r="73" spans="1:37" ht="27" customHeight="1" x14ac:dyDescent="0.25">
      <c r="A73" s="51">
        <f>'OSNOVNA PLAČA'!A67</f>
        <v>58</v>
      </c>
      <c r="B73" s="157" t="str">
        <f t="shared" ca="1" si="21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1">
        <f ca="1">IF(LEN(B73)&gt;0,SUM('OBRAČUNANA OSNOVNA PLAČA'!H67:J67),"")</f>
        <v>0</v>
      </c>
      <c r="F73" s="55"/>
      <c r="G73" s="55"/>
      <c r="H73" s="55"/>
      <c r="I73" s="55"/>
      <c r="J73" s="55"/>
      <c r="K73" s="172">
        <f t="shared" si="5"/>
        <v>0</v>
      </c>
      <c r="L73" s="120">
        <f t="shared" ca="1" si="6"/>
        <v>0</v>
      </c>
      <c r="M73" s="120">
        <f t="shared" ca="1" si="7"/>
        <v>0</v>
      </c>
      <c r="N73" s="120">
        <f t="shared" ca="1" si="8"/>
        <v>0</v>
      </c>
      <c r="O73" s="120">
        <f t="shared" ca="1" si="9"/>
        <v>0</v>
      </c>
      <c r="P73" s="173">
        <f t="shared" ca="1" si="10"/>
        <v>0</v>
      </c>
      <c r="Q73" s="173">
        <f ca="1">IF(LEN(B73)&gt;0,'1-3'!Q73-'1-3'!P73,"")</f>
        <v>0</v>
      </c>
      <c r="R73" s="174"/>
      <c r="AA73" s="161">
        <f>ROW()</f>
        <v>73</v>
      </c>
      <c r="AB73" s="197" t="e">
        <f t="shared" ca="1" si="11"/>
        <v>#N/A</v>
      </c>
      <c r="AC73" s="197" t="e">
        <f t="shared" ca="1" si="12"/>
        <v>#N/A</v>
      </c>
      <c r="AD73" s="198" t="e">
        <f t="shared" ca="1" si="13"/>
        <v>#N/A</v>
      </c>
      <c r="AE73" s="197" t="e">
        <f t="shared" ca="1" si="14"/>
        <v>#N/A</v>
      </c>
      <c r="AF73" s="198" t="e">
        <f t="shared" ca="1" si="15"/>
        <v>#N/A</v>
      </c>
      <c r="AG73" s="197" t="e">
        <f t="shared" ca="1" si="16"/>
        <v>#N/A</v>
      </c>
      <c r="AH73" s="197" t="e">
        <f t="shared" ca="1" si="17"/>
        <v>#N/A</v>
      </c>
      <c r="AI73" s="199" t="e">
        <f t="shared" ca="1" si="18"/>
        <v>#N/A</v>
      </c>
      <c r="AJ73" s="197" t="e">
        <f t="shared" ca="1" si="19"/>
        <v>#N/A</v>
      </c>
      <c r="AK73" s="197" t="e">
        <f t="shared" ca="1" si="20"/>
        <v>#N/A</v>
      </c>
    </row>
    <row r="74" spans="1:37" ht="27" customHeight="1" x14ac:dyDescent="0.25">
      <c r="A74" s="51">
        <f>'OSNOVNA PLAČA'!A68</f>
        <v>59</v>
      </c>
      <c r="B74" s="157" t="str">
        <f t="shared" ca="1" si="21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1">
        <f ca="1">IF(LEN(B74)&gt;0,SUM('OBRAČUNANA OSNOVNA PLAČA'!H68:J68),"")</f>
        <v>0</v>
      </c>
      <c r="F74" s="55"/>
      <c r="G74" s="55"/>
      <c r="H74" s="55"/>
      <c r="I74" s="55"/>
      <c r="J74" s="55"/>
      <c r="K74" s="172">
        <f t="shared" si="5"/>
        <v>0</v>
      </c>
      <c r="L74" s="120">
        <f t="shared" ca="1" si="6"/>
        <v>0</v>
      </c>
      <c r="M74" s="120">
        <f t="shared" ca="1" si="7"/>
        <v>0</v>
      </c>
      <c r="N74" s="120">
        <f t="shared" ca="1" si="8"/>
        <v>0</v>
      </c>
      <c r="O74" s="120">
        <f t="shared" ca="1" si="9"/>
        <v>0</v>
      </c>
      <c r="P74" s="173">
        <f t="shared" ca="1" si="10"/>
        <v>0</v>
      </c>
      <c r="Q74" s="173">
        <f ca="1">IF(LEN(B74)&gt;0,'1-3'!Q74-'1-3'!P74,"")</f>
        <v>0</v>
      </c>
      <c r="R74" s="174"/>
      <c r="AA74" s="161">
        <f>ROW()</f>
        <v>74</v>
      </c>
      <c r="AB74" s="197" t="e">
        <f t="shared" ca="1" si="11"/>
        <v>#N/A</v>
      </c>
      <c r="AC74" s="197" t="e">
        <f t="shared" ca="1" si="12"/>
        <v>#N/A</v>
      </c>
      <c r="AD74" s="198" t="e">
        <f t="shared" ca="1" si="13"/>
        <v>#N/A</v>
      </c>
      <c r="AE74" s="197" t="e">
        <f t="shared" ca="1" si="14"/>
        <v>#N/A</v>
      </c>
      <c r="AF74" s="198" t="e">
        <f t="shared" ca="1" si="15"/>
        <v>#N/A</v>
      </c>
      <c r="AG74" s="197" t="e">
        <f t="shared" ca="1" si="16"/>
        <v>#N/A</v>
      </c>
      <c r="AH74" s="197" t="e">
        <f t="shared" ca="1" si="17"/>
        <v>#N/A</v>
      </c>
      <c r="AI74" s="199" t="e">
        <f t="shared" ca="1" si="18"/>
        <v>#N/A</v>
      </c>
      <c r="AJ74" s="197" t="e">
        <f t="shared" ca="1" si="19"/>
        <v>#N/A</v>
      </c>
      <c r="AK74" s="197" t="e">
        <f t="shared" ca="1" si="20"/>
        <v>#N/A</v>
      </c>
    </row>
    <row r="75" spans="1:37" ht="27" customHeight="1" x14ac:dyDescent="0.25">
      <c r="A75" s="51">
        <f>'OSNOVNA PLAČA'!A69</f>
        <v>60</v>
      </c>
      <c r="B75" s="157" t="str">
        <f t="shared" ca="1" si="21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1">
        <f ca="1">IF(LEN(B75)&gt;0,SUM('OBRAČUNANA OSNOVNA PLAČA'!H69:J69),"")</f>
        <v>0</v>
      </c>
      <c r="F75" s="55"/>
      <c r="G75" s="55"/>
      <c r="H75" s="55"/>
      <c r="I75" s="55"/>
      <c r="J75" s="55"/>
      <c r="K75" s="172">
        <f t="shared" si="5"/>
        <v>0</v>
      </c>
      <c r="L75" s="120">
        <f t="shared" ca="1" si="6"/>
        <v>0</v>
      </c>
      <c r="M75" s="120">
        <f t="shared" ca="1" si="7"/>
        <v>0</v>
      </c>
      <c r="N75" s="120">
        <f t="shared" ca="1" si="8"/>
        <v>0</v>
      </c>
      <c r="O75" s="120">
        <f t="shared" ca="1" si="9"/>
        <v>0</v>
      </c>
      <c r="P75" s="173">
        <f t="shared" ca="1" si="10"/>
        <v>0</v>
      </c>
      <c r="Q75" s="173">
        <f ca="1">IF(LEN(B75)&gt;0,'1-3'!Q75-'1-3'!P75,"")</f>
        <v>0</v>
      </c>
      <c r="R75" s="174"/>
      <c r="AA75" s="161">
        <f>ROW()</f>
        <v>75</v>
      </c>
      <c r="AB75" s="197" t="e">
        <f t="shared" ca="1" si="11"/>
        <v>#N/A</v>
      </c>
      <c r="AC75" s="197" t="e">
        <f t="shared" ca="1" si="12"/>
        <v>#N/A</v>
      </c>
      <c r="AD75" s="198" t="e">
        <f t="shared" ca="1" si="13"/>
        <v>#N/A</v>
      </c>
      <c r="AE75" s="197" t="e">
        <f t="shared" ca="1" si="14"/>
        <v>#N/A</v>
      </c>
      <c r="AF75" s="198" t="e">
        <f t="shared" ca="1" si="15"/>
        <v>#N/A</v>
      </c>
      <c r="AG75" s="197" t="e">
        <f t="shared" ca="1" si="16"/>
        <v>#N/A</v>
      </c>
      <c r="AH75" s="197" t="e">
        <f t="shared" ca="1" si="17"/>
        <v>#N/A</v>
      </c>
      <c r="AI75" s="199" t="e">
        <f t="shared" ca="1" si="18"/>
        <v>#N/A</v>
      </c>
      <c r="AJ75" s="197" t="e">
        <f t="shared" ca="1" si="19"/>
        <v>#N/A</v>
      </c>
      <c r="AK75" s="197" t="e">
        <f t="shared" ca="1" si="20"/>
        <v>#N/A</v>
      </c>
    </row>
    <row r="76" spans="1:37" ht="27" customHeight="1" x14ac:dyDescent="0.25">
      <c r="A76" s="51">
        <f>'OSNOVNA PLAČA'!A70</f>
        <v>61</v>
      </c>
      <c r="B76" s="157" t="str">
        <f t="shared" ca="1" si="21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1">
        <f ca="1">IF(LEN(B76)&gt;0,SUM('OBRAČUNANA OSNOVNA PLAČA'!H70:J70),"")</f>
        <v>0</v>
      </c>
      <c r="F76" s="55"/>
      <c r="G76" s="55"/>
      <c r="H76" s="55"/>
      <c r="I76" s="55"/>
      <c r="J76" s="55"/>
      <c r="K76" s="172">
        <f t="shared" si="5"/>
        <v>0</v>
      </c>
      <c r="L76" s="120">
        <f t="shared" ca="1" si="6"/>
        <v>0</v>
      </c>
      <c r="M76" s="120">
        <f t="shared" ca="1" si="7"/>
        <v>0</v>
      </c>
      <c r="N76" s="120">
        <f t="shared" ca="1" si="8"/>
        <v>0</v>
      </c>
      <c r="O76" s="120">
        <f t="shared" ca="1" si="9"/>
        <v>0</v>
      </c>
      <c r="P76" s="173">
        <f t="shared" ca="1" si="10"/>
        <v>0</v>
      </c>
      <c r="Q76" s="173">
        <f ca="1">IF(LEN(B76)&gt;0,'1-3'!Q76-'1-3'!P76,"")</f>
        <v>0</v>
      </c>
      <c r="R76" s="174"/>
      <c r="AA76" s="161">
        <f>ROW()</f>
        <v>76</v>
      </c>
      <c r="AB76" s="197" t="e">
        <f t="shared" ca="1" si="11"/>
        <v>#N/A</v>
      </c>
      <c r="AC76" s="197" t="e">
        <f t="shared" ca="1" si="12"/>
        <v>#N/A</v>
      </c>
      <c r="AD76" s="198" t="e">
        <f t="shared" ca="1" si="13"/>
        <v>#N/A</v>
      </c>
      <c r="AE76" s="197" t="e">
        <f t="shared" ca="1" si="14"/>
        <v>#N/A</v>
      </c>
      <c r="AF76" s="198" t="e">
        <f t="shared" ca="1" si="15"/>
        <v>#N/A</v>
      </c>
      <c r="AG76" s="197" t="e">
        <f t="shared" ca="1" si="16"/>
        <v>#N/A</v>
      </c>
      <c r="AH76" s="197" t="e">
        <f t="shared" ca="1" si="17"/>
        <v>#N/A</v>
      </c>
      <c r="AI76" s="199" t="e">
        <f t="shared" ca="1" si="18"/>
        <v>#N/A</v>
      </c>
      <c r="AJ76" s="197" t="e">
        <f t="shared" ca="1" si="19"/>
        <v>#N/A</v>
      </c>
      <c r="AK76" s="197" t="e">
        <f t="shared" ca="1" si="20"/>
        <v>#N/A</v>
      </c>
    </row>
    <row r="77" spans="1:37" ht="27" customHeight="1" x14ac:dyDescent="0.25">
      <c r="A77" s="51">
        <f>'OSNOVNA PLAČA'!A71</f>
        <v>62</v>
      </c>
      <c r="B77" s="157" t="str">
        <f t="shared" ca="1" si="21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1">
        <f ca="1">IF(LEN(B77)&gt;0,SUM('OBRAČUNANA OSNOVNA PLAČA'!H71:J71),"")</f>
        <v>0</v>
      </c>
      <c r="F77" s="55"/>
      <c r="G77" s="55"/>
      <c r="H77" s="55"/>
      <c r="I77" s="55"/>
      <c r="J77" s="55"/>
      <c r="K77" s="172">
        <f t="shared" si="5"/>
        <v>0</v>
      </c>
      <c r="L77" s="120">
        <f t="shared" ca="1" si="6"/>
        <v>0</v>
      </c>
      <c r="M77" s="120">
        <f t="shared" ca="1" si="7"/>
        <v>0</v>
      </c>
      <c r="N77" s="120">
        <f t="shared" ca="1" si="8"/>
        <v>0</v>
      </c>
      <c r="O77" s="120">
        <f t="shared" ca="1" si="9"/>
        <v>0</v>
      </c>
      <c r="P77" s="173">
        <f t="shared" ca="1" si="10"/>
        <v>0</v>
      </c>
      <c r="Q77" s="173">
        <f ca="1">IF(LEN(B77)&gt;0,'1-3'!Q77-'1-3'!P77,"")</f>
        <v>0</v>
      </c>
      <c r="R77" s="174"/>
      <c r="AA77" s="161">
        <f>ROW()</f>
        <v>77</v>
      </c>
      <c r="AB77" s="197" t="e">
        <f t="shared" ca="1" si="11"/>
        <v>#N/A</v>
      </c>
      <c r="AC77" s="197" t="e">
        <f t="shared" ca="1" si="12"/>
        <v>#N/A</v>
      </c>
      <c r="AD77" s="198" t="e">
        <f t="shared" ca="1" si="13"/>
        <v>#N/A</v>
      </c>
      <c r="AE77" s="197" t="e">
        <f t="shared" ca="1" si="14"/>
        <v>#N/A</v>
      </c>
      <c r="AF77" s="198" t="e">
        <f t="shared" ca="1" si="15"/>
        <v>#N/A</v>
      </c>
      <c r="AG77" s="197" t="e">
        <f t="shared" ca="1" si="16"/>
        <v>#N/A</v>
      </c>
      <c r="AH77" s="197" t="e">
        <f t="shared" ca="1" si="17"/>
        <v>#N/A</v>
      </c>
      <c r="AI77" s="199" t="e">
        <f t="shared" ca="1" si="18"/>
        <v>#N/A</v>
      </c>
      <c r="AJ77" s="197" t="e">
        <f t="shared" ca="1" si="19"/>
        <v>#N/A</v>
      </c>
      <c r="AK77" s="197" t="e">
        <f t="shared" ca="1" si="20"/>
        <v>#N/A</v>
      </c>
    </row>
    <row r="78" spans="1:37" ht="27" customHeight="1" x14ac:dyDescent="0.25">
      <c r="A78" s="51">
        <f>'OSNOVNA PLAČA'!A72</f>
        <v>63</v>
      </c>
      <c r="B78" s="157" t="str">
        <f t="shared" ca="1" si="21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1">
        <f ca="1">IF(LEN(B78)&gt;0,SUM('OBRAČUNANA OSNOVNA PLAČA'!H72:J72),"")</f>
        <v>0</v>
      </c>
      <c r="F78" s="55"/>
      <c r="G78" s="55"/>
      <c r="H78" s="55"/>
      <c r="I78" s="55"/>
      <c r="J78" s="55"/>
      <c r="K78" s="172">
        <f t="shared" si="5"/>
        <v>0</v>
      </c>
      <c r="L78" s="120">
        <f t="shared" ca="1" si="6"/>
        <v>0</v>
      </c>
      <c r="M78" s="120">
        <f t="shared" ca="1" si="7"/>
        <v>0</v>
      </c>
      <c r="N78" s="120">
        <f t="shared" ca="1" si="8"/>
        <v>0</v>
      </c>
      <c r="O78" s="120">
        <f t="shared" ca="1" si="9"/>
        <v>0</v>
      </c>
      <c r="P78" s="173">
        <f t="shared" ca="1" si="10"/>
        <v>0</v>
      </c>
      <c r="Q78" s="173">
        <f ca="1">IF(LEN(B78)&gt;0,'1-3'!Q78-'1-3'!P78,"")</f>
        <v>0</v>
      </c>
      <c r="R78" s="174"/>
      <c r="AA78" s="161">
        <f>ROW()</f>
        <v>78</v>
      </c>
      <c r="AB78" s="197" t="e">
        <f t="shared" ca="1" si="11"/>
        <v>#N/A</v>
      </c>
      <c r="AC78" s="197" t="e">
        <f t="shared" ca="1" si="12"/>
        <v>#N/A</v>
      </c>
      <c r="AD78" s="198" t="e">
        <f t="shared" ca="1" si="13"/>
        <v>#N/A</v>
      </c>
      <c r="AE78" s="197" t="e">
        <f t="shared" ca="1" si="14"/>
        <v>#N/A</v>
      </c>
      <c r="AF78" s="198" t="e">
        <f t="shared" ca="1" si="15"/>
        <v>#N/A</v>
      </c>
      <c r="AG78" s="197" t="e">
        <f t="shared" ca="1" si="16"/>
        <v>#N/A</v>
      </c>
      <c r="AH78" s="197" t="e">
        <f t="shared" ca="1" si="17"/>
        <v>#N/A</v>
      </c>
      <c r="AI78" s="199" t="e">
        <f t="shared" ca="1" si="18"/>
        <v>#N/A</v>
      </c>
      <c r="AJ78" s="197" t="e">
        <f t="shared" ca="1" si="19"/>
        <v>#N/A</v>
      </c>
      <c r="AK78" s="197" t="e">
        <f t="shared" ca="1" si="20"/>
        <v>#N/A</v>
      </c>
    </row>
    <row r="79" spans="1:37" ht="27" customHeight="1" x14ac:dyDescent="0.25">
      <c r="A79" s="51">
        <f>'OSNOVNA PLAČA'!A73</f>
        <v>64</v>
      </c>
      <c r="B79" s="157" t="str">
        <f t="shared" ca="1" si="21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1">
        <f ca="1">IF(LEN(B79)&gt;0,SUM('OBRAČUNANA OSNOVNA PLAČA'!H73:J73),"")</f>
        <v>0</v>
      </c>
      <c r="F79" s="55"/>
      <c r="G79" s="55"/>
      <c r="H79" s="55"/>
      <c r="I79" s="55"/>
      <c r="J79" s="55"/>
      <c r="K79" s="172">
        <f t="shared" si="5"/>
        <v>0</v>
      </c>
      <c r="L79" s="120">
        <f t="shared" ca="1" si="6"/>
        <v>0</v>
      </c>
      <c r="M79" s="120">
        <f t="shared" ca="1" si="7"/>
        <v>0</v>
      </c>
      <c r="N79" s="120">
        <f t="shared" ca="1" si="8"/>
        <v>0</v>
      </c>
      <c r="O79" s="120">
        <f t="shared" ca="1" si="9"/>
        <v>0</v>
      </c>
      <c r="P79" s="173">
        <f t="shared" ca="1" si="10"/>
        <v>0</v>
      </c>
      <c r="Q79" s="173">
        <f ca="1">IF(LEN(B79)&gt;0,'1-3'!Q79-'1-3'!P79,"")</f>
        <v>0</v>
      </c>
      <c r="R79" s="174"/>
      <c r="AA79" s="161">
        <f>ROW()</f>
        <v>79</v>
      </c>
      <c r="AB79" s="197" t="e">
        <f t="shared" ca="1" si="11"/>
        <v>#N/A</v>
      </c>
      <c r="AC79" s="197" t="e">
        <f t="shared" ca="1" si="12"/>
        <v>#N/A</v>
      </c>
      <c r="AD79" s="198" t="e">
        <f t="shared" ca="1" si="13"/>
        <v>#N/A</v>
      </c>
      <c r="AE79" s="197" t="e">
        <f t="shared" ca="1" si="14"/>
        <v>#N/A</v>
      </c>
      <c r="AF79" s="198" t="e">
        <f t="shared" ca="1" si="15"/>
        <v>#N/A</v>
      </c>
      <c r="AG79" s="197" t="e">
        <f t="shared" ca="1" si="16"/>
        <v>#N/A</v>
      </c>
      <c r="AH79" s="197" t="e">
        <f t="shared" ca="1" si="17"/>
        <v>#N/A</v>
      </c>
      <c r="AI79" s="199" t="e">
        <f t="shared" ca="1" si="18"/>
        <v>#N/A</v>
      </c>
      <c r="AJ79" s="197" t="e">
        <f t="shared" ca="1" si="19"/>
        <v>#N/A</v>
      </c>
      <c r="AK79" s="197" t="e">
        <f t="shared" ca="1" si="20"/>
        <v>#N/A</v>
      </c>
    </row>
    <row r="80" spans="1:37" ht="27" customHeight="1" x14ac:dyDescent="0.25">
      <c r="A80" s="51">
        <f>'OSNOVNA PLAČA'!A74</f>
        <v>65</v>
      </c>
      <c r="B80" s="157" t="str">
        <f t="shared" ref="B80:B265" ca="1" si="22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1">
        <f ca="1">IF(LEN(B80)&gt;0,SUM('OBRAČUNANA OSNOVNA PLAČA'!H74:J74),"")</f>
        <v>0</v>
      </c>
      <c r="F80" s="55"/>
      <c r="G80" s="55"/>
      <c r="H80" s="55"/>
      <c r="I80" s="55"/>
      <c r="J80" s="55"/>
      <c r="K80" s="172">
        <f t="shared" ref="K80:K143" si="23">+F80+G80+H80+I80+J80</f>
        <v>0</v>
      </c>
      <c r="L80" s="120">
        <f t="shared" ref="L80:L143" ca="1" si="24">IF(LEN(B80)&gt;0,K80/5,"")</f>
        <v>0</v>
      </c>
      <c r="M80" s="120">
        <f t="shared" ref="M80:M143" ca="1" si="25">IF(LEN(B80)&gt;0,E80*L80,"")</f>
        <v>0</v>
      </c>
      <c r="N80" s="120">
        <f t="shared" ref="N80:N143" ca="1" si="26">IF(LEN(B80)&gt;0,L80*$O$267,"")</f>
        <v>0</v>
      </c>
      <c r="O80" s="120">
        <f t="shared" ref="O80:O143" ca="1" si="27">IF(LEN(B80)&gt;0,E80*N80,"")</f>
        <v>0</v>
      </c>
      <c r="P80" s="173">
        <f t="shared" ref="P80:P143" ca="1" si="28">MIN(O80,Q80)</f>
        <v>0</v>
      </c>
      <c r="Q80" s="173">
        <f ca="1">IF(LEN(B80)&gt;0,'1-3'!Q80-'1-3'!P80,"")</f>
        <v>0</v>
      </c>
      <c r="R80" s="174"/>
      <c r="AA80" s="161">
        <f>ROW()</f>
        <v>80</v>
      </c>
      <c r="AB80" s="197" t="e">
        <f t="shared" ref="AB80:AB265" ca="1" si="29">IF($AN$3=1,0,INDIRECT( "'" &amp; $AN$2 &amp; "'!P" &amp; TEXT($AA80,0)))</f>
        <v>#N/A</v>
      </c>
      <c r="AC80" s="197" t="e">
        <f t="shared" ref="AC80:AC265" ca="1" si="30">IF($AN$3=1,(INDIRECT( "'" &amp; $AC$2 &amp; "'!F" &amp; TEXT($AA80-6,0))*2/12+INDIRECT( "'" &amp; $AC$2 &amp; "'!G" &amp; TEXT($AA80-6,0))*10/12)*2,INDIRECT( "'" &amp; $AN$2 &amp; "'!Q" &amp; TEXT($AA80,0)))</f>
        <v>#N/A</v>
      </c>
      <c r="AD80" s="198" t="e">
        <f t="shared" ref="AD80:AD143" ca="1" si="31">IF(AB80&gt;=AC80,"-",$K80/(5*MAX($L$271:$L$272)))</f>
        <v>#N/A</v>
      </c>
      <c r="AE80" s="197" t="e">
        <f t="shared" ref="AE80:AE143" ca="1" si="32">IF(AB80&gt;=AC80,"-",$K80/(5*MAX($L$271:$L$272))*AJ80)</f>
        <v>#N/A</v>
      </c>
      <c r="AF80" s="198" t="e">
        <f t="shared" ref="AF80:AF143" ca="1" si="33">IF(AD80="-","-",AD80*$AE$267)</f>
        <v>#N/A</v>
      </c>
      <c r="AG80" s="197" t="e">
        <f t="shared" ref="AG80:AG143" ca="1" si="34">IF(AE80="-","-",AE80*$AE$267)</f>
        <v>#N/A</v>
      </c>
      <c r="AH80" s="197" t="e">
        <f t="shared" ref="AH80:AH143" ca="1" si="35">IF(AF80="-",0,MIN(AG80,Q80))</f>
        <v>#N/A</v>
      </c>
      <c r="AI80" s="199" t="e">
        <f t="shared" ref="AI80:AI143" ca="1" si="36">+AC80-AB80</f>
        <v>#N/A</v>
      </c>
      <c r="AJ80" s="197" t="e">
        <f t="shared" ref="AJ80:AJ265" ca="1" si="37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7" t="e">
        <f t="shared" ref="AK80:AK265" ca="1" si="38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5">
      <c r="A81" s="51">
        <f>'OSNOVNA PLAČA'!A75</f>
        <v>66</v>
      </c>
      <c r="B81" s="157" t="str">
        <f t="shared" ca="1" si="22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1">
        <f ca="1">IF(LEN(B81)&gt;0,SUM('OBRAČUNANA OSNOVNA PLAČA'!H75:J75),"")</f>
        <v>0</v>
      </c>
      <c r="F81" s="55"/>
      <c r="G81" s="55"/>
      <c r="H81" s="55"/>
      <c r="I81" s="55"/>
      <c r="J81" s="55"/>
      <c r="K81" s="172">
        <f t="shared" si="23"/>
        <v>0</v>
      </c>
      <c r="L81" s="120">
        <f t="shared" ca="1" si="24"/>
        <v>0</v>
      </c>
      <c r="M81" s="120">
        <f t="shared" ca="1" si="25"/>
        <v>0</v>
      </c>
      <c r="N81" s="120">
        <f t="shared" ca="1" si="26"/>
        <v>0</v>
      </c>
      <c r="O81" s="120">
        <f t="shared" ca="1" si="27"/>
        <v>0</v>
      </c>
      <c r="P81" s="173">
        <f t="shared" ca="1" si="28"/>
        <v>0</v>
      </c>
      <c r="Q81" s="173">
        <f ca="1">IF(LEN(B81)&gt;0,'1-3'!Q81-'1-3'!P81,"")</f>
        <v>0</v>
      </c>
      <c r="R81" s="174"/>
      <c r="AA81" s="161">
        <f>ROW()</f>
        <v>81</v>
      </c>
      <c r="AB81" s="197" t="e">
        <f t="shared" ca="1" si="29"/>
        <v>#N/A</v>
      </c>
      <c r="AC81" s="197" t="e">
        <f t="shared" ca="1" si="30"/>
        <v>#N/A</v>
      </c>
      <c r="AD81" s="198" t="e">
        <f t="shared" ca="1" si="31"/>
        <v>#N/A</v>
      </c>
      <c r="AE81" s="197" t="e">
        <f t="shared" ca="1" si="32"/>
        <v>#N/A</v>
      </c>
      <c r="AF81" s="198" t="e">
        <f t="shared" ca="1" si="33"/>
        <v>#N/A</v>
      </c>
      <c r="AG81" s="197" t="e">
        <f t="shared" ca="1" si="34"/>
        <v>#N/A</v>
      </c>
      <c r="AH81" s="197" t="e">
        <f t="shared" ca="1" si="35"/>
        <v>#N/A</v>
      </c>
      <c r="AI81" s="199" t="e">
        <f t="shared" ca="1" si="36"/>
        <v>#N/A</v>
      </c>
      <c r="AJ81" s="197" t="e">
        <f t="shared" ca="1" si="37"/>
        <v>#N/A</v>
      </c>
      <c r="AK81" s="197" t="e">
        <f t="shared" ca="1" si="38"/>
        <v>#N/A</v>
      </c>
    </row>
    <row r="82" spans="1:37" ht="27" customHeight="1" x14ac:dyDescent="0.25">
      <c r="A82" s="51">
        <f>'OSNOVNA PLAČA'!A76</f>
        <v>67</v>
      </c>
      <c r="B82" s="157" t="str">
        <f t="shared" ca="1" si="22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1">
        <f ca="1">IF(LEN(B82)&gt;0,SUM('OBRAČUNANA OSNOVNA PLAČA'!H76:J76),"")</f>
        <v>0</v>
      </c>
      <c r="F82" s="55"/>
      <c r="G82" s="55"/>
      <c r="H82" s="55"/>
      <c r="I82" s="55"/>
      <c r="J82" s="55"/>
      <c r="K82" s="172">
        <f t="shared" si="23"/>
        <v>0</v>
      </c>
      <c r="L82" s="120">
        <f t="shared" ca="1" si="24"/>
        <v>0</v>
      </c>
      <c r="M82" s="120">
        <f t="shared" ca="1" si="25"/>
        <v>0</v>
      </c>
      <c r="N82" s="120">
        <f t="shared" ca="1" si="26"/>
        <v>0</v>
      </c>
      <c r="O82" s="120">
        <f t="shared" ca="1" si="27"/>
        <v>0</v>
      </c>
      <c r="P82" s="173">
        <f t="shared" ca="1" si="28"/>
        <v>0</v>
      </c>
      <c r="Q82" s="173">
        <f ca="1">IF(LEN(B82)&gt;0,'1-3'!Q82-'1-3'!P82,"")</f>
        <v>0</v>
      </c>
      <c r="R82" s="174"/>
      <c r="AA82" s="161">
        <f>ROW()</f>
        <v>82</v>
      </c>
      <c r="AB82" s="197" t="e">
        <f t="shared" ca="1" si="29"/>
        <v>#N/A</v>
      </c>
      <c r="AC82" s="197" t="e">
        <f t="shared" ca="1" si="30"/>
        <v>#N/A</v>
      </c>
      <c r="AD82" s="198" t="e">
        <f t="shared" ca="1" si="31"/>
        <v>#N/A</v>
      </c>
      <c r="AE82" s="197" t="e">
        <f t="shared" ca="1" si="32"/>
        <v>#N/A</v>
      </c>
      <c r="AF82" s="198" t="e">
        <f t="shared" ca="1" si="33"/>
        <v>#N/A</v>
      </c>
      <c r="AG82" s="197" t="e">
        <f t="shared" ca="1" si="34"/>
        <v>#N/A</v>
      </c>
      <c r="AH82" s="197" t="e">
        <f t="shared" ca="1" si="35"/>
        <v>#N/A</v>
      </c>
      <c r="AI82" s="199" t="e">
        <f t="shared" ca="1" si="36"/>
        <v>#N/A</v>
      </c>
      <c r="AJ82" s="197" t="e">
        <f t="shared" ca="1" si="37"/>
        <v>#N/A</v>
      </c>
      <c r="AK82" s="197" t="e">
        <f t="shared" ca="1" si="38"/>
        <v>#N/A</v>
      </c>
    </row>
    <row r="83" spans="1:37" ht="27" customHeight="1" x14ac:dyDescent="0.25">
      <c r="A83" s="51">
        <f>'OSNOVNA PLAČA'!A77</f>
        <v>68</v>
      </c>
      <c r="B83" s="157" t="str">
        <f t="shared" ca="1" si="22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1">
        <f ca="1">IF(LEN(B83)&gt;0,SUM('OBRAČUNANA OSNOVNA PLAČA'!H77:J77),"")</f>
        <v>0</v>
      </c>
      <c r="F83" s="55"/>
      <c r="G83" s="55"/>
      <c r="H83" s="55"/>
      <c r="I83" s="55"/>
      <c r="J83" s="55"/>
      <c r="K83" s="172">
        <f t="shared" si="23"/>
        <v>0</v>
      </c>
      <c r="L83" s="120">
        <f t="shared" ca="1" si="24"/>
        <v>0</v>
      </c>
      <c r="M83" s="120">
        <f t="shared" ca="1" si="25"/>
        <v>0</v>
      </c>
      <c r="N83" s="120">
        <f t="shared" ca="1" si="26"/>
        <v>0</v>
      </c>
      <c r="O83" s="120">
        <f t="shared" ca="1" si="27"/>
        <v>0</v>
      </c>
      <c r="P83" s="173">
        <f t="shared" ca="1" si="28"/>
        <v>0</v>
      </c>
      <c r="Q83" s="173">
        <f ca="1">IF(LEN(B83)&gt;0,'1-3'!Q83-'1-3'!P83,"")</f>
        <v>0</v>
      </c>
      <c r="R83" s="174"/>
      <c r="AA83" s="161">
        <f>ROW()</f>
        <v>83</v>
      </c>
      <c r="AB83" s="197" t="e">
        <f t="shared" ca="1" si="29"/>
        <v>#N/A</v>
      </c>
      <c r="AC83" s="197" t="e">
        <f t="shared" ca="1" si="30"/>
        <v>#N/A</v>
      </c>
      <c r="AD83" s="198" t="e">
        <f t="shared" ca="1" si="31"/>
        <v>#N/A</v>
      </c>
      <c r="AE83" s="197" t="e">
        <f t="shared" ca="1" si="32"/>
        <v>#N/A</v>
      </c>
      <c r="AF83" s="198" t="e">
        <f t="shared" ca="1" si="33"/>
        <v>#N/A</v>
      </c>
      <c r="AG83" s="197" t="e">
        <f t="shared" ca="1" si="34"/>
        <v>#N/A</v>
      </c>
      <c r="AH83" s="197" t="e">
        <f t="shared" ca="1" si="35"/>
        <v>#N/A</v>
      </c>
      <c r="AI83" s="199" t="e">
        <f t="shared" ca="1" si="36"/>
        <v>#N/A</v>
      </c>
      <c r="AJ83" s="197" t="e">
        <f t="shared" ca="1" si="37"/>
        <v>#N/A</v>
      </c>
      <c r="AK83" s="197" t="e">
        <f t="shared" ca="1" si="38"/>
        <v>#N/A</v>
      </c>
    </row>
    <row r="84" spans="1:37" ht="27" customHeight="1" x14ac:dyDescent="0.25">
      <c r="A84" s="51">
        <f>'OSNOVNA PLAČA'!A78</f>
        <v>69</v>
      </c>
      <c r="B84" s="157" t="str">
        <f t="shared" ca="1" si="22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1">
        <f ca="1">IF(LEN(B84)&gt;0,SUM('OBRAČUNANA OSNOVNA PLAČA'!H78:J78),"")</f>
        <v>0</v>
      </c>
      <c r="F84" s="55"/>
      <c r="G84" s="55"/>
      <c r="H84" s="55"/>
      <c r="I84" s="55"/>
      <c r="J84" s="55"/>
      <c r="K84" s="172">
        <f t="shared" si="23"/>
        <v>0</v>
      </c>
      <c r="L84" s="120">
        <f t="shared" ca="1" si="24"/>
        <v>0</v>
      </c>
      <c r="M84" s="120">
        <f t="shared" ca="1" si="25"/>
        <v>0</v>
      </c>
      <c r="N84" s="120">
        <f t="shared" ca="1" si="26"/>
        <v>0</v>
      </c>
      <c r="O84" s="120">
        <f t="shared" ca="1" si="27"/>
        <v>0</v>
      </c>
      <c r="P84" s="173">
        <f t="shared" ca="1" si="28"/>
        <v>0</v>
      </c>
      <c r="Q84" s="173">
        <f ca="1">IF(LEN(B84)&gt;0,'1-3'!Q84-'1-3'!P84,"")</f>
        <v>0</v>
      </c>
      <c r="R84" s="174"/>
      <c r="AA84" s="161">
        <f>ROW()</f>
        <v>84</v>
      </c>
      <c r="AB84" s="197" t="e">
        <f t="shared" ca="1" si="29"/>
        <v>#N/A</v>
      </c>
      <c r="AC84" s="197" t="e">
        <f t="shared" ca="1" si="30"/>
        <v>#N/A</v>
      </c>
      <c r="AD84" s="198" t="e">
        <f t="shared" ca="1" si="31"/>
        <v>#N/A</v>
      </c>
      <c r="AE84" s="197" t="e">
        <f t="shared" ca="1" si="32"/>
        <v>#N/A</v>
      </c>
      <c r="AF84" s="198" t="e">
        <f t="shared" ca="1" si="33"/>
        <v>#N/A</v>
      </c>
      <c r="AG84" s="197" t="e">
        <f t="shared" ca="1" si="34"/>
        <v>#N/A</v>
      </c>
      <c r="AH84" s="197" t="e">
        <f t="shared" ca="1" si="35"/>
        <v>#N/A</v>
      </c>
      <c r="AI84" s="199" t="e">
        <f t="shared" ca="1" si="36"/>
        <v>#N/A</v>
      </c>
      <c r="AJ84" s="197" t="e">
        <f t="shared" ca="1" si="37"/>
        <v>#N/A</v>
      </c>
      <c r="AK84" s="197" t="e">
        <f t="shared" ca="1" si="38"/>
        <v>#N/A</v>
      </c>
    </row>
    <row r="85" spans="1:37" ht="27" customHeight="1" x14ac:dyDescent="0.25">
      <c r="A85" s="51">
        <f>'OSNOVNA PLAČA'!A79</f>
        <v>70</v>
      </c>
      <c r="B85" s="157" t="str">
        <f t="shared" ca="1" si="22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1">
        <f ca="1">IF(LEN(B85)&gt;0,SUM('OBRAČUNANA OSNOVNA PLAČA'!H79:J79),"")</f>
        <v>0</v>
      </c>
      <c r="F85" s="55"/>
      <c r="G85" s="55"/>
      <c r="H85" s="55"/>
      <c r="I85" s="55"/>
      <c r="J85" s="55"/>
      <c r="K85" s="172">
        <f t="shared" si="23"/>
        <v>0</v>
      </c>
      <c r="L85" s="120">
        <f t="shared" ca="1" si="24"/>
        <v>0</v>
      </c>
      <c r="M85" s="120">
        <f t="shared" ca="1" si="25"/>
        <v>0</v>
      </c>
      <c r="N85" s="120">
        <f t="shared" ca="1" si="26"/>
        <v>0</v>
      </c>
      <c r="O85" s="120">
        <f t="shared" ca="1" si="27"/>
        <v>0</v>
      </c>
      <c r="P85" s="173">
        <f t="shared" ca="1" si="28"/>
        <v>0</v>
      </c>
      <c r="Q85" s="173">
        <f ca="1">IF(LEN(B85)&gt;0,'1-3'!Q85-'1-3'!P85,"")</f>
        <v>0</v>
      </c>
      <c r="R85" s="174"/>
      <c r="AA85" s="161">
        <f>ROW()</f>
        <v>85</v>
      </c>
      <c r="AB85" s="197" t="e">
        <f t="shared" ca="1" si="29"/>
        <v>#N/A</v>
      </c>
      <c r="AC85" s="197" t="e">
        <f t="shared" ca="1" si="30"/>
        <v>#N/A</v>
      </c>
      <c r="AD85" s="198" t="e">
        <f t="shared" ca="1" si="31"/>
        <v>#N/A</v>
      </c>
      <c r="AE85" s="197" t="e">
        <f t="shared" ca="1" si="32"/>
        <v>#N/A</v>
      </c>
      <c r="AF85" s="198" t="e">
        <f t="shared" ca="1" si="33"/>
        <v>#N/A</v>
      </c>
      <c r="AG85" s="197" t="e">
        <f t="shared" ca="1" si="34"/>
        <v>#N/A</v>
      </c>
      <c r="AH85" s="197" t="e">
        <f t="shared" ca="1" si="35"/>
        <v>#N/A</v>
      </c>
      <c r="AI85" s="199" t="e">
        <f t="shared" ca="1" si="36"/>
        <v>#N/A</v>
      </c>
      <c r="AJ85" s="197" t="e">
        <f t="shared" ca="1" si="37"/>
        <v>#N/A</v>
      </c>
      <c r="AK85" s="197" t="e">
        <f t="shared" ca="1" si="38"/>
        <v>#N/A</v>
      </c>
    </row>
    <row r="86" spans="1:37" ht="27" customHeight="1" x14ac:dyDescent="0.25">
      <c r="A86" s="51">
        <f>'OSNOVNA PLAČA'!A80</f>
        <v>71</v>
      </c>
      <c r="B86" s="157" t="str">
        <f t="shared" ca="1" si="22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1">
        <f ca="1">IF(LEN(B86)&gt;0,SUM('OBRAČUNANA OSNOVNA PLAČA'!H80:J80),"")</f>
        <v>0</v>
      </c>
      <c r="F86" s="55"/>
      <c r="G86" s="55"/>
      <c r="H86" s="55"/>
      <c r="I86" s="55"/>
      <c r="J86" s="55"/>
      <c r="K86" s="172">
        <f t="shared" si="23"/>
        <v>0</v>
      </c>
      <c r="L86" s="120">
        <f t="shared" ca="1" si="24"/>
        <v>0</v>
      </c>
      <c r="M86" s="120">
        <f t="shared" ca="1" si="25"/>
        <v>0</v>
      </c>
      <c r="N86" s="120">
        <f t="shared" ca="1" si="26"/>
        <v>0</v>
      </c>
      <c r="O86" s="120">
        <f t="shared" ca="1" si="27"/>
        <v>0</v>
      </c>
      <c r="P86" s="173">
        <f t="shared" ca="1" si="28"/>
        <v>0</v>
      </c>
      <c r="Q86" s="173">
        <f ca="1">IF(LEN(B86)&gt;0,'1-3'!Q86-'1-3'!P86,"")</f>
        <v>0</v>
      </c>
      <c r="R86" s="174"/>
      <c r="AA86" s="161">
        <f>ROW()</f>
        <v>86</v>
      </c>
      <c r="AB86" s="197" t="e">
        <f t="shared" ca="1" si="29"/>
        <v>#N/A</v>
      </c>
      <c r="AC86" s="197" t="e">
        <f t="shared" ca="1" si="30"/>
        <v>#N/A</v>
      </c>
      <c r="AD86" s="198" t="e">
        <f t="shared" ca="1" si="31"/>
        <v>#N/A</v>
      </c>
      <c r="AE86" s="197" t="e">
        <f t="shared" ca="1" si="32"/>
        <v>#N/A</v>
      </c>
      <c r="AF86" s="198" t="e">
        <f t="shared" ca="1" si="33"/>
        <v>#N/A</v>
      </c>
      <c r="AG86" s="197" t="e">
        <f t="shared" ca="1" si="34"/>
        <v>#N/A</v>
      </c>
      <c r="AH86" s="197" t="e">
        <f t="shared" ca="1" si="35"/>
        <v>#N/A</v>
      </c>
      <c r="AI86" s="199" t="e">
        <f t="shared" ca="1" si="36"/>
        <v>#N/A</v>
      </c>
      <c r="AJ86" s="197" t="e">
        <f t="shared" ca="1" si="37"/>
        <v>#N/A</v>
      </c>
      <c r="AK86" s="197" t="e">
        <f t="shared" ca="1" si="38"/>
        <v>#N/A</v>
      </c>
    </row>
    <row r="87" spans="1:37" ht="27" customHeight="1" x14ac:dyDescent="0.25">
      <c r="A87" s="51">
        <f>'OSNOVNA PLAČA'!A81</f>
        <v>72</v>
      </c>
      <c r="B87" s="157" t="str">
        <f t="shared" ca="1" si="22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1">
        <f ca="1">IF(LEN(B87)&gt;0,SUM('OBRAČUNANA OSNOVNA PLAČA'!H81:J81),"")</f>
        <v>0</v>
      </c>
      <c r="F87" s="55"/>
      <c r="G87" s="55"/>
      <c r="H87" s="55"/>
      <c r="I87" s="55"/>
      <c r="J87" s="55"/>
      <c r="K87" s="172">
        <f t="shared" si="23"/>
        <v>0</v>
      </c>
      <c r="L87" s="120">
        <f t="shared" ca="1" si="24"/>
        <v>0</v>
      </c>
      <c r="M87" s="120">
        <f t="shared" ca="1" si="25"/>
        <v>0</v>
      </c>
      <c r="N87" s="120">
        <f t="shared" ca="1" si="26"/>
        <v>0</v>
      </c>
      <c r="O87" s="120">
        <f t="shared" ca="1" si="27"/>
        <v>0</v>
      </c>
      <c r="P87" s="173">
        <f t="shared" ca="1" si="28"/>
        <v>0</v>
      </c>
      <c r="Q87" s="173">
        <f ca="1">IF(LEN(B87)&gt;0,'1-3'!Q87-'1-3'!P87,"")</f>
        <v>0</v>
      </c>
      <c r="R87" s="174"/>
      <c r="AA87" s="161">
        <f>ROW()</f>
        <v>87</v>
      </c>
      <c r="AB87" s="197" t="e">
        <f t="shared" ca="1" si="29"/>
        <v>#N/A</v>
      </c>
      <c r="AC87" s="197" t="e">
        <f t="shared" ca="1" si="30"/>
        <v>#N/A</v>
      </c>
      <c r="AD87" s="198" t="e">
        <f t="shared" ca="1" si="31"/>
        <v>#N/A</v>
      </c>
      <c r="AE87" s="197" t="e">
        <f t="shared" ca="1" si="32"/>
        <v>#N/A</v>
      </c>
      <c r="AF87" s="198" t="e">
        <f t="shared" ca="1" si="33"/>
        <v>#N/A</v>
      </c>
      <c r="AG87" s="197" t="e">
        <f t="shared" ca="1" si="34"/>
        <v>#N/A</v>
      </c>
      <c r="AH87" s="197" t="e">
        <f t="shared" ca="1" si="35"/>
        <v>#N/A</v>
      </c>
      <c r="AI87" s="199" t="e">
        <f t="shared" ca="1" si="36"/>
        <v>#N/A</v>
      </c>
      <c r="AJ87" s="197" t="e">
        <f t="shared" ca="1" si="37"/>
        <v>#N/A</v>
      </c>
      <c r="AK87" s="197" t="e">
        <f t="shared" ca="1" si="38"/>
        <v>#N/A</v>
      </c>
    </row>
    <row r="88" spans="1:37" ht="27" customHeight="1" x14ac:dyDescent="0.25">
      <c r="A88" s="51">
        <f>'OSNOVNA PLAČA'!A82</f>
        <v>73</v>
      </c>
      <c r="B88" s="157" t="str">
        <f t="shared" ca="1" si="22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1">
        <f ca="1">IF(LEN(B88)&gt;0,SUM('OBRAČUNANA OSNOVNA PLAČA'!H82:J82),"")</f>
        <v>0</v>
      </c>
      <c r="F88" s="55"/>
      <c r="G88" s="55"/>
      <c r="H88" s="55"/>
      <c r="I88" s="55"/>
      <c r="J88" s="55"/>
      <c r="K88" s="172">
        <f t="shared" si="23"/>
        <v>0</v>
      </c>
      <c r="L88" s="120">
        <f t="shared" ca="1" si="24"/>
        <v>0</v>
      </c>
      <c r="M88" s="120">
        <f t="shared" ca="1" si="25"/>
        <v>0</v>
      </c>
      <c r="N88" s="120">
        <f t="shared" ca="1" si="26"/>
        <v>0</v>
      </c>
      <c r="O88" s="120">
        <f t="shared" ca="1" si="27"/>
        <v>0</v>
      </c>
      <c r="P88" s="173">
        <f t="shared" ca="1" si="28"/>
        <v>0</v>
      </c>
      <c r="Q88" s="173">
        <f ca="1">IF(LEN(B88)&gt;0,'1-3'!Q88-'1-3'!P88,"")</f>
        <v>0</v>
      </c>
      <c r="R88" s="174"/>
      <c r="AA88" s="161">
        <f>ROW()</f>
        <v>88</v>
      </c>
      <c r="AB88" s="197" t="e">
        <f t="shared" ca="1" si="29"/>
        <v>#N/A</v>
      </c>
      <c r="AC88" s="197" t="e">
        <f t="shared" ca="1" si="30"/>
        <v>#N/A</v>
      </c>
      <c r="AD88" s="198" t="e">
        <f t="shared" ca="1" si="31"/>
        <v>#N/A</v>
      </c>
      <c r="AE88" s="197" t="e">
        <f t="shared" ca="1" si="32"/>
        <v>#N/A</v>
      </c>
      <c r="AF88" s="198" t="e">
        <f t="shared" ca="1" si="33"/>
        <v>#N/A</v>
      </c>
      <c r="AG88" s="197" t="e">
        <f t="shared" ca="1" si="34"/>
        <v>#N/A</v>
      </c>
      <c r="AH88" s="197" t="e">
        <f t="shared" ca="1" si="35"/>
        <v>#N/A</v>
      </c>
      <c r="AI88" s="199" t="e">
        <f t="shared" ca="1" si="36"/>
        <v>#N/A</v>
      </c>
      <c r="AJ88" s="197" t="e">
        <f t="shared" ca="1" si="37"/>
        <v>#N/A</v>
      </c>
      <c r="AK88" s="197" t="e">
        <f t="shared" ca="1" si="38"/>
        <v>#N/A</v>
      </c>
    </row>
    <row r="89" spans="1:37" ht="27" customHeight="1" x14ac:dyDescent="0.25">
      <c r="A89" s="51">
        <f>'OSNOVNA PLAČA'!A83</f>
        <v>74</v>
      </c>
      <c r="B89" s="157" t="str">
        <f t="shared" ca="1" si="22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1">
        <f ca="1">IF(LEN(B89)&gt;0,SUM('OBRAČUNANA OSNOVNA PLAČA'!H83:J83),"")</f>
        <v>0</v>
      </c>
      <c r="F89" s="55"/>
      <c r="G89" s="55"/>
      <c r="H89" s="55"/>
      <c r="I89" s="55"/>
      <c r="J89" s="55"/>
      <c r="K89" s="172">
        <f t="shared" si="23"/>
        <v>0</v>
      </c>
      <c r="L89" s="120">
        <f t="shared" ca="1" si="24"/>
        <v>0</v>
      </c>
      <c r="M89" s="120">
        <f t="shared" ca="1" si="25"/>
        <v>0</v>
      </c>
      <c r="N89" s="120">
        <f t="shared" ca="1" si="26"/>
        <v>0</v>
      </c>
      <c r="O89" s="120">
        <f t="shared" ca="1" si="27"/>
        <v>0</v>
      </c>
      <c r="P89" s="173">
        <f t="shared" ca="1" si="28"/>
        <v>0</v>
      </c>
      <c r="Q89" s="173">
        <f ca="1">IF(LEN(B89)&gt;0,'1-3'!Q89-'1-3'!P89,"")</f>
        <v>0</v>
      </c>
      <c r="R89" s="174"/>
      <c r="AA89" s="161">
        <f>ROW()</f>
        <v>89</v>
      </c>
      <c r="AB89" s="197" t="e">
        <f t="shared" ca="1" si="29"/>
        <v>#N/A</v>
      </c>
      <c r="AC89" s="197" t="e">
        <f t="shared" ca="1" si="30"/>
        <v>#N/A</v>
      </c>
      <c r="AD89" s="198" t="e">
        <f t="shared" ca="1" si="31"/>
        <v>#N/A</v>
      </c>
      <c r="AE89" s="197" t="e">
        <f t="shared" ca="1" si="32"/>
        <v>#N/A</v>
      </c>
      <c r="AF89" s="198" t="e">
        <f t="shared" ca="1" si="33"/>
        <v>#N/A</v>
      </c>
      <c r="AG89" s="197" t="e">
        <f t="shared" ca="1" si="34"/>
        <v>#N/A</v>
      </c>
      <c r="AH89" s="197" t="e">
        <f t="shared" ca="1" si="35"/>
        <v>#N/A</v>
      </c>
      <c r="AI89" s="199" t="e">
        <f t="shared" ca="1" si="36"/>
        <v>#N/A</v>
      </c>
      <c r="AJ89" s="197" t="e">
        <f t="shared" ca="1" si="37"/>
        <v>#N/A</v>
      </c>
      <c r="AK89" s="197" t="e">
        <f t="shared" ca="1" si="38"/>
        <v>#N/A</v>
      </c>
    </row>
    <row r="90" spans="1:37" ht="27" customHeight="1" x14ac:dyDescent="0.25">
      <c r="A90" s="51">
        <f>'OSNOVNA PLAČA'!A84</f>
        <v>75</v>
      </c>
      <c r="B90" s="157" t="str">
        <f t="shared" ca="1" si="22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1">
        <f ca="1">IF(LEN(B90)&gt;0,SUM('OBRAČUNANA OSNOVNA PLAČA'!H84:J84),"")</f>
        <v>0</v>
      </c>
      <c r="F90" s="55"/>
      <c r="G90" s="55"/>
      <c r="H90" s="55"/>
      <c r="I90" s="55"/>
      <c r="J90" s="55"/>
      <c r="K90" s="172">
        <f t="shared" si="23"/>
        <v>0</v>
      </c>
      <c r="L90" s="120">
        <f t="shared" ca="1" si="24"/>
        <v>0</v>
      </c>
      <c r="M90" s="120">
        <f t="shared" ca="1" si="25"/>
        <v>0</v>
      </c>
      <c r="N90" s="120">
        <f t="shared" ca="1" si="26"/>
        <v>0</v>
      </c>
      <c r="O90" s="120">
        <f t="shared" ca="1" si="27"/>
        <v>0</v>
      </c>
      <c r="P90" s="173">
        <f t="shared" ca="1" si="28"/>
        <v>0</v>
      </c>
      <c r="Q90" s="173">
        <f ca="1">IF(LEN(B90)&gt;0,'1-3'!Q90-'1-3'!P90,"")</f>
        <v>0</v>
      </c>
      <c r="R90" s="174"/>
      <c r="AA90" s="161">
        <f>ROW()</f>
        <v>90</v>
      </c>
      <c r="AB90" s="197" t="e">
        <f t="shared" ca="1" si="29"/>
        <v>#N/A</v>
      </c>
      <c r="AC90" s="197" t="e">
        <f t="shared" ca="1" si="30"/>
        <v>#N/A</v>
      </c>
      <c r="AD90" s="198" t="e">
        <f t="shared" ca="1" si="31"/>
        <v>#N/A</v>
      </c>
      <c r="AE90" s="197" t="e">
        <f t="shared" ca="1" si="32"/>
        <v>#N/A</v>
      </c>
      <c r="AF90" s="198" t="e">
        <f t="shared" ca="1" si="33"/>
        <v>#N/A</v>
      </c>
      <c r="AG90" s="197" t="e">
        <f t="shared" ca="1" si="34"/>
        <v>#N/A</v>
      </c>
      <c r="AH90" s="197" t="e">
        <f t="shared" ca="1" si="35"/>
        <v>#N/A</v>
      </c>
      <c r="AI90" s="199" t="e">
        <f t="shared" ca="1" si="36"/>
        <v>#N/A</v>
      </c>
      <c r="AJ90" s="197" t="e">
        <f t="shared" ca="1" si="37"/>
        <v>#N/A</v>
      </c>
      <c r="AK90" s="197" t="e">
        <f t="shared" ca="1" si="38"/>
        <v>#N/A</v>
      </c>
    </row>
    <row r="91" spans="1:37" ht="27" customHeight="1" x14ac:dyDescent="0.25">
      <c r="A91" s="51">
        <f>'OSNOVNA PLAČA'!A85</f>
        <v>76</v>
      </c>
      <c r="B91" s="157" t="str">
        <f t="shared" ca="1" si="22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1">
        <f ca="1">IF(LEN(B91)&gt;0,SUM('OBRAČUNANA OSNOVNA PLAČA'!H85:J85),"")</f>
        <v>0</v>
      </c>
      <c r="F91" s="55"/>
      <c r="G91" s="55"/>
      <c r="H91" s="55"/>
      <c r="I91" s="55"/>
      <c r="J91" s="55"/>
      <c r="K91" s="172">
        <f t="shared" si="23"/>
        <v>0</v>
      </c>
      <c r="L91" s="120">
        <f t="shared" ca="1" si="24"/>
        <v>0</v>
      </c>
      <c r="M91" s="120">
        <f t="shared" ca="1" si="25"/>
        <v>0</v>
      </c>
      <c r="N91" s="120">
        <f t="shared" ca="1" si="26"/>
        <v>0</v>
      </c>
      <c r="O91" s="120">
        <f t="shared" ca="1" si="27"/>
        <v>0</v>
      </c>
      <c r="P91" s="173">
        <f t="shared" ca="1" si="28"/>
        <v>0</v>
      </c>
      <c r="Q91" s="173">
        <f ca="1">IF(LEN(B91)&gt;0,'1-3'!Q91-'1-3'!P91,"")</f>
        <v>0</v>
      </c>
      <c r="R91" s="174"/>
      <c r="AA91" s="161">
        <f>ROW()</f>
        <v>91</v>
      </c>
      <c r="AB91" s="197" t="e">
        <f t="shared" ca="1" si="29"/>
        <v>#N/A</v>
      </c>
      <c r="AC91" s="197" t="e">
        <f t="shared" ca="1" si="30"/>
        <v>#N/A</v>
      </c>
      <c r="AD91" s="198" t="e">
        <f t="shared" ca="1" si="31"/>
        <v>#N/A</v>
      </c>
      <c r="AE91" s="197" t="e">
        <f t="shared" ca="1" si="32"/>
        <v>#N/A</v>
      </c>
      <c r="AF91" s="198" t="e">
        <f t="shared" ca="1" si="33"/>
        <v>#N/A</v>
      </c>
      <c r="AG91" s="197" t="e">
        <f t="shared" ca="1" si="34"/>
        <v>#N/A</v>
      </c>
      <c r="AH91" s="197" t="e">
        <f t="shared" ca="1" si="35"/>
        <v>#N/A</v>
      </c>
      <c r="AI91" s="199" t="e">
        <f t="shared" ca="1" si="36"/>
        <v>#N/A</v>
      </c>
      <c r="AJ91" s="197" t="e">
        <f t="shared" ca="1" si="37"/>
        <v>#N/A</v>
      </c>
      <c r="AK91" s="197" t="e">
        <f t="shared" ca="1" si="38"/>
        <v>#N/A</v>
      </c>
    </row>
    <row r="92" spans="1:37" ht="27" customHeight="1" x14ac:dyDescent="0.25">
      <c r="A92" s="51">
        <f>'OSNOVNA PLAČA'!A86</f>
        <v>77</v>
      </c>
      <c r="B92" s="157" t="str">
        <f t="shared" ca="1" si="22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1">
        <f ca="1">IF(LEN(B92)&gt;0,SUM('OBRAČUNANA OSNOVNA PLAČA'!H86:J86),"")</f>
        <v>0</v>
      </c>
      <c r="F92" s="55"/>
      <c r="G92" s="55"/>
      <c r="H92" s="55"/>
      <c r="I92" s="55"/>
      <c r="J92" s="55"/>
      <c r="K92" s="172">
        <f t="shared" si="23"/>
        <v>0</v>
      </c>
      <c r="L92" s="120">
        <f t="shared" ca="1" si="24"/>
        <v>0</v>
      </c>
      <c r="M92" s="120">
        <f t="shared" ca="1" si="25"/>
        <v>0</v>
      </c>
      <c r="N92" s="120">
        <f t="shared" ca="1" si="26"/>
        <v>0</v>
      </c>
      <c r="O92" s="120">
        <f t="shared" ca="1" si="27"/>
        <v>0</v>
      </c>
      <c r="P92" s="173">
        <f t="shared" ca="1" si="28"/>
        <v>0</v>
      </c>
      <c r="Q92" s="173">
        <f ca="1">IF(LEN(B92)&gt;0,'1-3'!Q92-'1-3'!P92,"")</f>
        <v>0</v>
      </c>
      <c r="R92" s="174"/>
      <c r="AA92" s="161">
        <f>ROW()</f>
        <v>92</v>
      </c>
      <c r="AB92" s="197" t="e">
        <f t="shared" ca="1" si="29"/>
        <v>#N/A</v>
      </c>
      <c r="AC92" s="197" t="e">
        <f t="shared" ca="1" si="30"/>
        <v>#N/A</v>
      </c>
      <c r="AD92" s="198" t="e">
        <f t="shared" ca="1" si="31"/>
        <v>#N/A</v>
      </c>
      <c r="AE92" s="197" t="e">
        <f t="shared" ca="1" si="32"/>
        <v>#N/A</v>
      </c>
      <c r="AF92" s="198" t="e">
        <f t="shared" ca="1" si="33"/>
        <v>#N/A</v>
      </c>
      <c r="AG92" s="197" t="e">
        <f t="shared" ca="1" si="34"/>
        <v>#N/A</v>
      </c>
      <c r="AH92" s="197" t="e">
        <f t="shared" ca="1" si="35"/>
        <v>#N/A</v>
      </c>
      <c r="AI92" s="199" t="e">
        <f t="shared" ca="1" si="36"/>
        <v>#N/A</v>
      </c>
      <c r="AJ92" s="197" t="e">
        <f t="shared" ca="1" si="37"/>
        <v>#N/A</v>
      </c>
      <c r="AK92" s="197" t="e">
        <f t="shared" ca="1" si="38"/>
        <v>#N/A</v>
      </c>
    </row>
    <row r="93" spans="1:37" ht="27" customHeight="1" x14ac:dyDescent="0.25">
      <c r="A93" s="51">
        <f>'OSNOVNA PLAČA'!A87</f>
        <v>78</v>
      </c>
      <c r="B93" s="157" t="str">
        <f t="shared" ca="1" si="22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1">
        <f ca="1">IF(LEN(B93)&gt;0,SUM('OBRAČUNANA OSNOVNA PLAČA'!H87:J87),"")</f>
        <v>0</v>
      </c>
      <c r="F93" s="55"/>
      <c r="G93" s="55"/>
      <c r="H93" s="55"/>
      <c r="I93" s="55"/>
      <c r="J93" s="55"/>
      <c r="K93" s="172">
        <f t="shared" si="23"/>
        <v>0</v>
      </c>
      <c r="L93" s="120">
        <f t="shared" ca="1" si="24"/>
        <v>0</v>
      </c>
      <c r="M93" s="120">
        <f t="shared" ca="1" si="25"/>
        <v>0</v>
      </c>
      <c r="N93" s="120">
        <f t="shared" ca="1" si="26"/>
        <v>0</v>
      </c>
      <c r="O93" s="120">
        <f t="shared" ca="1" si="27"/>
        <v>0</v>
      </c>
      <c r="P93" s="173">
        <f t="shared" ca="1" si="28"/>
        <v>0</v>
      </c>
      <c r="Q93" s="173">
        <f ca="1">IF(LEN(B93)&gt;0,'1-3'!Q93-'1-3'!P93,"")</f>
        <v>0</v>
      </c>
      <c r="R93" s="174"/>
      <c r="AA93" s="161">
        <f>ROW()</f>
        <v>93</v>
      </c>
      <c r="AB93" s="197" t="e">
        <f t="shared" ca="1" si="29"/>
        <v>#N/A</v>
      </c>
      <c r="AC93" s="197" t="e">
        <f t="shared" ca="1" si="30"/>
        <v>#N/A</v>
      </c>
      <c r="AD93" s="198" t="e">
        <f t="shared" ca="1" si="31"/>
        <v>#N/A</v>
      </c>
      <c r="AE93" s="197" t="e">
        <f t="shared" ca="1" si="32"/>
        <v>#N/A</v>
      </c>
      <c r="AF93" s="198" t="e">
        <f t="shared" ca="1" si="33"/>
        <v>#N/A</v>
      </c>
      <c r="AG93" s="197" t="e">
        <f t="shared" ca="1" si="34"/>
        <v>#N/A</v>
      </c>
      <c r="AH93" s="197" t="e">
        <f t="shared" ca="1" si="35"/>
        <v>#N/A</v>
      </c>
      <c r="AI93" s="199" t="e">
        <f t="shared" ca="1" si="36"/>
        <v>#N/A</v>
      </c>
      <c r="AJ93" s="197" t="e">
        <f t="shared" ca="1" si="37"/>
        <v>#N/A</v>
      </c>
      <c r="AK93" s="197" t="e">
        <f t="shared" ca="1" si="38"/>
        <v>#N/A</v>
      </c>
    </row>
    <row r="94" spans="1:37" ht="27" customHeight="1" x14ac:dyDescent="0.25">
      <c r="A94" s="51">
        <f>'OSNOVNA PLAČA'!A88</f>
        <v>79</v>
      </c>
      <c r="B94" s="157" t="str">
        <f t="shared" ca="1" si="22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1">
        <f ca="1">IF(LEN(B94)&gt;0,SUM('OBRAČUNANA OSNOVNA PLAČA'!H88:J88),"")</f>
        <v>0</v>
      </c>
      <c r="F94" s="55"/>
      <c r="G94" s="55"/>
      <c r="H94" s="55"/>
      <c r="I94" s="55"/>
      <c r="J94" s="55"/>
      <c r="K94" s="172">
        <f t="shared" si="23"/>
        <v>0</v>
      </c>
      <c r="L94" s="120">
        <f t="shared" ca="1" si="24"/>
        <v>0</v>
      </c>
      <c r="M94" s="120">
        <f t="shared" ca="1" si="25"/>
        <v>0</v>
      </c>
      <c r="N94" s="120">
        <f t="shared" ca="1" si="26"/>
        <v>0</v>
      </c>
      <c r="O94" s="120">
        <f t="shared" ca="1" si="27"/>
        <v>0</v>
      </c>
      <c r="P94" s="173">
        <f t="shared" ca="1" si="28"/>
        <v>0</v>
      </c>
      <c r="Q94" s="173">
        <f ca="1">IF(LEN(B94)&gt;0,'1-3'!Q94-'1-3'!P94,"")</f>
        <v>0</v>
      </c>
      <c r="R94" s="174"/>
      <c r="AA94" s="161">
        <f>ROW()</f>
        <v>94</v>
      </c>
      <c r="AB94" s="197" t="e">
        <f t="shared" ca="1" si="29"/>
        <v>#N/A</v>
      </c>
      <c r="AC94" s="197" t="e">
        <f t="shared" ca="1" si="30"/>
        <v>#N/A</v>
      </c>
      <c r="AD94" s="198" t="e">
        <f t="shared" ca="1" si="31"/>
        <v>#N/A</v>
      </c>
      <c r="AE94" s="197" t="e">
        <f t="shared" ca="1" si="32"/>
        <v>#N/A</v>
      </c>
      <c r="AF94" s="198" t="e">
        <f t="shared" ca="1" si="33"/>
        <v>#N/A</v>
      </c>
      <c r="AG94" s="197" t="e">
        <f t="shared" ca="1" si="34"/>
        <v>#N/A</v>
      </c>
      <c r="AH94" s="197" t="e">
        <f t="shared" ca="1" si="35"/>
        <v>#N/A</v>
      </c>
      <c r="AI94" s="199" t="e">
        <f t="shared" ca="1" si="36"/>
        <v>#N/A</v>
      </c>
      <c r="AJ94" s="197" t="e">
        <f t="shared" ca="1" si="37"/>
        <v>#N/A</v>
      </c>
      <c r="AK94" s="197" t="e">
        <f t="shared" ca="1" si="38"/>
        <v>#N/A</v>
      </c>
    </row>
    <row r="95" spans="1:37" ht="27" customHeight="1" x14ac:dyDescent="0.25">
      <c r="A95" s="51">
        <f>'OSNOVNA PLAČA'!A89</f>
        <v>80</v>
      </c>
      <c r="B95" s="157" t="str">
        <f t="shared" ca="1" si="22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1">
        <f ca="1">IF(LEN(B95)&gt;0,SUM('OBRAČUNANA OSNOVNA PLAČA'!H89:J89),"")</f>
        <v>0</v>
      </c>
      <c r="F95" s="55"/>
      <c r="G95" s="55"/>
      <c r="H95" s="55"/>
      <c r="I95" s="55"/>
      <c r="J95" s="55"/>
      <c r="K95" s="172">
        <f t="shared" si="23"/>
        <v>0</v>
      </c>
      <c r="L95" s="120">
        <f t="shared" ca="1" si="24"/>
        <v>0</v>
      </c>
      <c r="M95" s="120">
        <f t="shared" ca="1" si="25"/>
        <v>0</v>
      </c>
      <c r="N95" s="120">
        <f t="shared" ca="1" si="26"/>
        <v>0</v>
      </c>
      <c r="O95" s="120">
        <f t="shared" ca="1" si="27"/>
        <v>0</v>
      </c>
      <c r="P95" s="173">
        <f t="shared" ca="1" si="28"/>
        <v>0</v>
      </c>
      <c r="Q95" s="173">
        <f ca="1">IF(LEN(B95)&gt;0,'1-3'!Q95-'1-3'!P95,"")</f>
        <v>0</v>
      </c>
      <c r="R95" s="174"/>
      <c r="AA95" s="161">
        <f>ROW()</f>
        <v>95</v>
      </c>
      <c r="AB95" s="197" t="e">
        <f t="shared" ca="1" si="29"/>
        <v>#N/A</v>
      </c>
      <c r="AC95" s="197" t="e">
        <f t="shared" ca="1" si="30"/>
        <v>#N/A</v>
      </c>
      <c r="AD95" s="198" t="e">
        <f t="shared" ca="1" si="31"/>
        <v>#N/A</v>
      </c>
      <c r="AE95" s="197" t="e">
        <f t="shared" ca="1" si="32"/>
        <v>#N/A</v>
      </c>
      <c r="AF95" s="198" t="e">
        <f t="shared" ca="1" si="33"/>
        <v>#N/A</v>
      </c>
      <c r="AG95" s="197" t="e">
        <f t="shared" ca="1" si="34"/>
        <v>#N/A</v>
      </c>
      <c r="AH95" s="197" t="e">
        <f t="shared" ca="1" si="35"/>
        <v>#N/A</v>
      </c>
      <c r="AI95" s="199" t="e">
        <f t="shared" ca="1" si="36"/>
        <v>#N/A</v>
      </c>
      <c r="AJ95" s="197" t="e">
        <f t="shared" ca="1" si="37"/>
        <v>#N/A</v>
      </c>
      <c r="AK95" s="197" t="e">
        <f t="shared" ca="1" si="38"/>
        <v>#N/A</v>
      </c>
    </row>
    <row r="96" spans="1:37" ht="27" customHeight="1" x14ac:dyDescent="0.25">
      <c r="A96" s="51">
        <f>'OSNOVNA PLAČA'!A90</f>
        <v>81</v>
      </c>
      <c r="B96" s="157" t="str">
        <f t="shared" ca="1" si="22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1">
        <f ca="1">IF(LEN(B96)&gt;0,SUM('OBRAČUNANA OSNOVNA PLAČA'!H90:J90),"")</f>
        <v>0</v>
      </c>
      <c r="F96" s="55"/>
      <c r="G96" s="55"/>
      <c r="H96" s="55"/>
      <c r="I96" s="55"/>
      <c r="J96" s="55"/>
      <c r="K96" s="172">
        <f t="shared" si="23"/>
        <v>0</v>
      </c>
      <c r="L96" s="120">
        <f t="shared" ca="1" si="24"/>
        <v>0</v>
      </c>
      <c r="M96" s="120">
        <f t="shared" ca="1" si="25"/>
        <v>0</v>
      </c>
      <c r="N96" s="120">
        <f t="shared" ca="1" si="26"/>
        <v>0</v>
      </c>
      <c r="O96" s="120">
        <f t="shared" ca="1" si="27"/>
        <v>0</v>
      </c>
      <c r="P96" s="173">
        <f t="shared" ca="1" si="28"/>
        <v>0</v>
      </c>
      <c r="Q96" s="173">
        <f ca="1">IF(LEN(B96)&gt;0,'1-3'!Q96-'1-3'!P96,"")</f>
        <v>0</v>
      </c>
      <c r="R96" s="174"/>
      <c r="AA96" s="161">
        <f>ROW()</f>
        <v>96</v>
      </c>
      <c r="AB96" s="197" t="e">
        <f t="shared" ca="1" si="29"/>
        <v>#N/A</v>
      </c>
      <c r="AC96" s="197" t="e">
        <f t="shared" ca="1" si="30"/>
        <v>#N/A</v>
      </c>
      <c r="AD96" s="198" t="e">
        <f t="shared" ca="1" si="31"/>
        <v>#N/A</v>
      </c>
      <c r="AE96" s="197" t="e">
        <f t="shared" ca="1" si="32"/>
        <v>#N/A</v>
      </c>
      <c r="AF96" s="198" t="e">
        <f t="shared" ca="1" si="33"/>
        <v>#N/A</v>
      </c>
      <c r="AG96" s="197" t="e">
        <f t="shared" ca="1" si="34"/>
        <v>#N/A</v>
      </c>
      <c r="AH96" s="197" t="e">
        <f t="shared" ca="1" si="35"/>
        <v>#N/A</v>
      </c>
      <c r="AI96" s="199" t="e">
        <f t="shared" ca="1" si="36"/>
        <v>#N/A</v>
      </c>
      <c r="AJ96" s="197" t="e">
        <f t="shared" ca="1" si="37"/>
        <v>#N/A</v>
      </c>
      <c r="AK96" s="197" t="e">
        <f t="shared" ca="1" si="38"/>
        <v>#N/A</v>
      </c>
    </row>
    <row r="97" spans="1:37" ht="27" customHeight="1" x14ac:dyDescent="0.25">
      <c r="A97" s="51">
        <f>'OSNOVNA PLAČA'!A91</f>
        <v>82</v>
      </c>
      <c r="B97" s="157" t="str">
        <f t="shared" ca="1" si="22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1">
        <f ca="1">IF(LEN(B97)&gt;0,SUM('OBRAČUNANA OSNOVNA PLAČA'!H91:J91),"")</f>
        <v>0</v>
      </c>
      <c r="F97" s="55"/>
      <c r="G97" s="55"/>
      <c r="H97" s="55"/>
      <c r="I97" s="55"/>
      <c r="J97" s="55"/>
      <c r="K97" s="172">
        <f t="shared" si="23"/>
        <v>0</v>
      </c>
      <c r="L97" s="120">
        <f t="shared" ca="1" si="24"/>
        <v>0</v>
      </c>
      <c r="M97" s="120">
        <f t="shared" ca="1" si="25"/>
        <v>0</v>
      </c>
      <c r="N97" s="120">
        <f t="shared" ca="1" si="26"/>
        <v>0</v>
      </c>
      <c r="O97" s="120">
        <f t="shared" ca="1" si="27"/>
        <v>0</v>
      </c>
      <c r="P97" s="173">
        <f t="shared" ca="1" si="28"/>
        <v>0</v>
      </c>
      <c r="Q97" s="173">
        <f ca="1">IF(LEN(B97)&gt;0,'1-3'!Q97-'1-3'!P97,"")</f>
        <v>0</v>
      </c>
      <c r="R97" s="174"/>
      <c r="AA97" s="161">
        <f>ROW()</f>
        <v>97</v>
      </c>
      <c r="AB97" s="197" t="e">
        <f t="shared" ca="1" si="29"/>
        <v>#N/A</v>
      </c>
      <c r="AC97" s="197" t="e">
        <f t="shared" ca="1" si="30"/>
        <v>#N/A</v>
      </c>
      <c r="AD97" s="198" t="e">
        <f t="shared" ca="1" si="31"/>
        <v>#N/A</v>
      </c>
      <c r="AE97" s="197" t="e">
        <f t="shared" ca="1" si="32"/>
        <v>#N/A</v>
      </c>
      <c r="AF97" s="198" t="e">
        <f t="shared" ca="1" si="33"/>
        <v>#N/A</v>
      </c>
      <c r="AG97" s="197" t="e">
        <f t="shared" ca="1" si="34"/>
        <v>#N/A</v>
      </c>
      <c r="AH97" s="197" t="e">
        <f t="shared" ca="1" si="35"/>
        <v>#N/A</v>
      </c>
      <c r="AI97" s="199" t="e">
        <f t="shared" ca="1" si="36"/>
        <v>#N/A</v>
      </c>
      <c r="AJ97" s="197" t="e">
        <f t="shared" ca="1" si="37"/>
        <v>#N/A</v>
      </c>
      <c r="AK97" s="197" t="e">
        <f t="shared" ca="1" si="38"/>
        <v>#N/A</v>
      </c>
    </row>
    <row r="98" spans="1:37" ht="27" customHeight="1" x14ac:dyDescent="0.25">
      <c r="A98" s="51">
        <f>'OSNOVNA PLAČA'!A92</f>
        <v>83</v>
      </c>
      <c r="B98" s="157" t="str">
        <f t="shared" ca="1" si="22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1">
        <f ca="1">IF(LEN(B98)&gt;0,SUM('OBRAČUNANA OSNOVNA PLAČA'!H92:J92),"")</f>
        <v>0</v>
      </c>
      <c r="F98" s="55"/>
      <c r="G98" s="55"/>
      <c r="H98" s="55"/>
      <c r="I98" s="55"/>
      <c r="J98" s="55"/>
      <c r="K98" s="172">
        <f t="shared" si="23"/>
        <v>0</v>
      </c>
      <c r="L98" s="120">
        <f t="shared" ca="1" si="24"/>
        <v>0</v>
      </c>
      <c r="M98" s="120">
        <f t="shared" ca="1" si="25"/>
        <v>0</v>
      </c>
      <c r="N98" s="120">
        <f t="shared" ca="1" si="26"/>
        <v>0</v>
      </c>
      <c r="O98" s="120">
        <f t="shared" ca="1" si="27"/>
        <v>0</v>
      </c>
      <c r="P98" s="173">
        <f t="shared" ca="1" si="28"/>
        <v>0</v>
      </c>
      <c r="Q98" s="173">
        <f ca="1">IF(LEN(B98)&gt;0,'1-3'!Q98-'1-3'!P98,"")</f>
        <v>0</v>
      </c>
      <c r="R98" s="174"/>
      <c r="AA98" s="161">
        <f>ROW()</f>
        <v>98</v>
      </c>
      <c r="AB98" s="197" t="e">
        <f t="shared" ca="1" si="29"/>
        <v>#N/A</v>
      </c>
      <c r="AC98" s="197" t="e">
        <f t="shared" ca="1" si="30"/>
        <v>#N/A</v>
      </c>
      <c r="AD98" s="198" t="e">
        <f t="shared" ca="1" si="31"/>
        <v>#N/A</v>
      </c>
      <c r="AE98" s="197" t="e">
        <f t="shared" ca="1" si="32"/>
        <v>#N/A</v>
      </c>
      <c r="AF98" s="198" t="e">
        <f t="shared" ca="1" si="33"/>
        <v>#N/A</v>
      </c>
      <c r="AG98" s="197" t="e">
        <f t="shared" ca="1" si="34"/>
        <v>#N/A</v>
      </c>
      <c r="AH98" s="197" t="e">
        <f t="shared" ca="1" si="35"/>
        <v>#N/A</v>
      </c>
      <c r="AI98" s="199" t="e">
        <f t="shared" ca="1" si="36"/>
        <v>#N/A</v>
      </c>
      <c r="AJ98" s="197" t="e">
        <f t="shared" ca="1" si="37"/>
        <v>#N/A</v>
      </c>
      <c r="AK98" s="197" t="e">
        <f t="shared" ca="1" si="38"/>
        <v>#N/A</v>
      </c>
    </row>
    <row r="99" spans="1:37" ht="27" customHeight="1" x14ac:dyDescent="0.25">
      <c r="A99" s="51">
        <f>'OSNOVNA PLAČA'!A93</f>
        <v>84</v>
      </c>
      <c r="B99" s="157" t="str">
        <f t="shared" ca="1" si="22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1">
        <f ca="1">IF(LEN(B99)&gt;0,SUM('OBRAČUNANA OSNOVNA PLAČA'!H93:J93),"")</f>
        <v>0</v>
      </c>
      <c r="F99" s="55"/>
      <c r="G99" s="55"/>
      <c r="H99" s="55"/>
      <c r="I99" s="55"/>
      <c r="J99" s="55"/>
      <c r="K99" s="172">
        <f t="shared" si="23"/>
        <v>0</v>
      </c>
      <c r="L99" s="120">
        <f t="shared" ca="1" si="24"/>
        <v>0</v>
      </c>
      <c r="M99" s="120">
        <f t="shared" ca="1" si="25"/>
        <v>0</v>
      </c>
      <c r="N99" s="120">
        <f t="shared" ca="1" si="26"/>
        <v>0</v>
      </c>
      <c r="O99" s="120">
        <f t="shared" ca="1" si="27"/>
        <v>0</v>
      </c>
      <c r="P99" s="173">
        <f t="shared" ca="1" si="28"/>
        <v>0</v>
      </c>
      <c r="Q99" s="173">
        <f ca="1">IF(LEN(B99)&gt;0,'1-3'!Q99-'1-3'!P99,"")</f>
        <v>0</v>
      </c>
      <c r="R99" s="174"/>
      <c r="AA99" s="161">
        <f>ROW()</f>
        <v>99</v>
      </c>
      <c r="AB99" s="197" t="e">
        <f t="shared" ca="1" si="29"/>
        <v>#N/A</v>
      </c>
      <c r="AC99" s="197" t="e">
        <f t="shared" ca="1" si="30"/>
        <v>#N/A</v>
      </c>
      <c r="AD99" s="198" t="e">
        <f t="shared" ca="1" si="31"/>
        <v>#N/A</v>
      </c>
      <c r="AE99" s="197" t="e">
        <f t="shared" ca="1" si="32"/>
        <v>#N/A</v>
      </c>
      <c r="AF99" s="198" t="e">
        <f t="shared" ca="1" si="33"/>
        <v>#N/A</v>
      </c>
      <c r="AG99" s="197" t="e">
        <f t="shared" ca="1" si="34"/>
        <v>#N/A</v>
      </c>
      <c r="AH99" s="197" t="e">
        <f t="shared" ca="1" si="35"/>
        <v>#N/A</v>
      </c>
      <c r="AI99" s="199" t="e">
        <f t="shared" ca="1" si="36"/>
        <v>#N/A</v>
      </c>
      <c r="AJ99" s="197" t="e">
        <f t="shared" ca="1" si="37"/>
        <v>#N/A</v>
      </c>
      <c r="AK99" s="197" t="e">
        <f t="shared" ca="1" si="38"/>
        <v>#N/A</v>
      </c>
    </row>
    <row r="100" spans="1:37" ht="27" customHeight="1" x14ac:dyDescent="0.25">
      <c r="A100" s="51">
        <f>'OSNOVNA PLAČA'!A94</f>
        <v>85</v>
      </c>
      <c r="B100" s="157" t="str">
        <f t="shared" ca="1" si="22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1">
        <f ca="1">IF(LEN(B100)&gt;0,SUM('OBRAČUNANA OSNOVNA PLAČA'!H94:J94),"")</f>
        <v>0</v>
      </c>
      <c r="F100" s="55"/>
      <c r="G100" s="55"/>
      <c r="H100" s="55"/>
      <c r="I100" s="55"/>
      <c r="J100" s="55"/>
      <c r="K100" s="172">
        <f t="shared" si="23"/>
        <v>0</v>
      </c>
      <c r="L100" s="120">
        <f t="shared" ca="1" si="24"/>
        <v>0</v>
      </c>
      <c r="M100" s="120">
        <f t="shared" ca="1" si="25"/>
        <v>0</v>
      </c>
      <c r="N100" s="120">
        <f t="shared" ca="1" si="26"/>
        <v>0</v>
      </c>
      <c r="O100" s="120">
        <f t="shared" ca="1" si="27"/>
        <v>0</v>
      </c>
      <c r="P100" s="173">
        <f t="shared" ca="1" si="28"/>
        <v>0</v>
      </c>
      <c r="Q100" s="173">
        <f ca="1">IF(LEN(B100)&gt;0,'1-3'!Q100-'1-3'!P100,"")</f>
        <v>0</v>
      </c>
      <c r="R100" s="174"/>
      <c r="AA100" s="161">
        <f>ROW()</f>
        <v>100</v>
      </c>
      <c r="AB100" s="197" t="e">
        <f t="shared" ca="1" si="29"/>
        <v>#N/A</v>
      </c>
      <c r="AC100" s="197" t="e">
        <f t="shared" ca="1" si="30"/>
        <v>#N/A</v>
      </c>
      <c r="AD100" s="198" t="e">
        <f t="shared" ca="1" si="31"/>
        <v>#N/A</v>
      </c>
      <c r="AE100" s="197" t="e">
        <f t="shared" ca="1" si="32"/>
        <v>#N/A</v>
      </c>
      <c r="AF100" s="198" t="e">
        <f t="shared" ca="1" si="33"/>
        <v>#N/A</v>
      </c>
      <c r="AG100" s="197" t="e">
        <f t="shared" ca="1" si="34"/>
        <v>#N/A</v>
      </c>
      <c r="AH100" s="197" t="e">
        <f t="shared" ca="1" si="35"/>
        <v>#N/A</v>
      </c>
      <c r="AI100" s="199" t="e">
        <f t="shared" ca="1" si="36"/>
        <v>#N/A</v>
      </c>
      <c r="AJ100" s="197" t="e">
        <f t="shared" ca="1" si="37"/>
        <v>#N/A</v>
      </c>
      <c r="AK100" s="197" t="e">
        <f t="shared" ca="1" si="38"/>
        <v>#N/A</v>
      </c>
    </row>
    <row r="101" spans="1:37" ht="27" customHeight="1" x14ac:dyDescent="0.25">
      <c r="A101" s="51">
        <f>'OSNOVNA PLAČA'!A95</f>
        <v>86</v>
      </c>
      <c r="B101" s="157" t="str">
        <f t="shared" ca="1" si="22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1">
        <f ca="1">IF(LEN(B101)&gt;0,SUM('OBRAČUNANA OSNOVNA PLAČA'!H95:J95),"")</f>
        <v>0</v>
      </c>
      <c r="F101" s="55"/>
      <c r="G101" s="55"/>
      <c r="H101" s="55"/>
      <c r="I101" s="55"/>
      <c r="J101" s="55"/>
      <c r="K101" s="172">
        <f t="shared" si="23"/>
        <v>0</v>
      </c>
      <c r="L101" s="120">
        <f t="shared" ca="1" si="24"/>
        <v>0</v>
      </c>
      <c r="M101" s="120">
        <f t="shared" ca="1" si="25"/>
        <v>0</v>
      </c>
      <c r="N101" s="120">
        <f t="shared" ca="1" si="26"/>
        <v>0</v>
      </c>
      <c r="O101" s="120">
        <f t="shared" ca="1" si="27"/>
        <v>0</v>
      </c>
      <c r="P101" s="173">
        <f t="shared" ca="1" si="28"/>
        <v>0</v>
      </c>
      <c r="Q101" s="173">
        <f ca="1">IF(LEN(B101)&gt;0,'1-3'!Q101-'1-3'!P101,"")</f>
        <v>0</v>
      </c>
      <c r="R101" s="174"/>
      <c r="AA101" s="161">
        <f>ROW()</f>
        <v>101</v>
      </c>
      <c r="AB101" s="197" t="e">
        <f t="shared" ca="1" si="29"/>
        <v>#N/A</v>
      </c>
      <c r="AC101" s="197" t="e">
        <f t="shared" ca="1" si="30"/>
        <v>#N/A</v>
      </c>
      <c r="AD101" s="198" t="e">
        <f t="shared" ca="1" si="31"/>
        <v>#N/A</v>
      </c>
      <c r="AE101" s="197" t="e">
        <f t="shared" ca="1" si="32"/>
        <v>#N/A</v>
      </c>
      <c r="AF101" s="198" t="e">
        <f t="shared" ca="1" si="33"/>
        <v>#N/A</v>
      </c>
      <c r="AG101" s="197" t="e">
        <f t="shared" ca="1" si="34"/>
        <v>#N/A</v>
      </c>
      <c r="AH101" s="197" t="e">
        <f t="shared" ca="1" si="35"/>
        <v>#N/A</v>
      </c>
      <c r="AI101" s="199" t="e">
        <f t="shared" ca="1" si="36"/>
        <v>#N/A</v>
      </c>
      <c r="AJ101" s="197" t="e">
        <f t="shared" ca="1" si="37"/>
        <v>#N/A</v>
      </c>
      <c r="AK101" s="197" t="e">
        <f t="shared" ca="1" si="38"/>
        <v>#N/A</v>
      </c>
    </row>
    <row r="102" spans="1:37" ht="27" customHeight="1" x14ac:dyDescent="0.25">
      <c r="A102" s="51">
        <f>'OSNOVNA PLAČA'!A96</f>
        <v>87</v>
      </c>
      <c r="B102" s="157" t="str">
        <f t="shared" ca="1" si="22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1">
        <f ca="1">IF(LEN(B102)&gt;0,SUM('OBRAČUNANA OSNOVNA PLAČA'!H96:J96),"")</f>
        <v>0</v>
      </c>
      <c r="F102" s="55"/>
      <c r="G102" s="55"/>
      <c r="H102" s="55"/>
      <c r="I102" s="55"/>
      <c r="J102" s="55"/>
      <c r="K102" s="172">
        <f t="shared" si="23"/>
        <v>0</v>
      </c>
      <c r="L102" s="120">
        <f t="shared" ca="1" si="24"/>
        <v>0</v>
      </c>
      <c r="M102" s="120">
        <f t="shared" ca="1" si="25"/>
        <v>0</v>
      </c>
      <c r="N102" s="120">
        <f t="shared" ca="1" si="26"/>
        <v>0</v>
      </c>
      <c r="O102" s="120">
        <f t="shared" ca="1" si="27"/>
        <v>0</v>
      </c>
      <c r="P102" s="173">
        <f t="shared" ca="1" si="28"/>
        <v>0</v>
      </c>
      <c r="Q102" s="173">
        <f ca="1">IF(LEN(B102)&gt;0,'1-3'!Q102-'1-3'!P102,"")</f>
        <v>0</v>
      </c>
      <c r="R102" s="174"/>
      <c r="AA102" s="161">
        <f>ROW()</f>
        <v>102</v>
      </c>
      <c r="AB102" s="197" t="e">
        <f t="shared" ca="1" si="29"/>
        <v>#N/A</v>
      </c>
      <c r="AC102" s="197" t="e">
        <f t="shared" ca="1" si="30"/>
        <v>#N/A</v>
      </c>
      <c r="AD102" s="198" t="e">
        <f t="shared" ca="1" si="31"/>
        <v>#N/A</v>
      </c>
      <c r="AE102" s="197" t="e">
        <f t="shared" ca="1" si="32"/>
        <v>#N/A</v>
      </c>
      <c r="AF102" s="198" t="e">
        <f t="shared" ca="1" si="33"/>
        <v>#N/A</v>
      </c>
      <c r="AG102" s="197" t="e">
        <f t="shared" ca="1" si="34"/>
        <v>#N/A</v>
      </c>
      <c r="AH102" s="197" t="e">
        <f t="shared" ca="1" si="35"/>
        <v>#N/A</v>
      </c>
      <c r="AI102" s="199" t="e">
        <f t="shared" ca="1" si="36"/>
        <v>#N/A</v>
      </c>
      <c r="AJ102" s="197" t="e">
        <f t="shared" ca="1" si="37"/>
        <v>#N/A</v>
      </c>
      <c r="AK102" s="197" t="e">
        <f t="shared" ca="1" si="38"/>
        <v>#N/A</v>
      </c>
    </row>
    <row r="103" spans="1:37" ht="27" customHeight="1" x14ac:dyDescent="0.25">
      <c r="A103" s="51">
        <f>'OSNOVNA PLAČA'!A97</f>
        <v>88</v>
      </c>
      <c r="B103" s="157" t="str">
        <f t="shared" ca="1" si="22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1">
        <f ca="1">IF(LEN(B103)&gt;0,SUM('OBRAČUNANA OSNOVNA PLAČA'!H97:J97),"")</f>
        <v>0</v>
      </c>
      <c r="F103" s="55"/>
      <c r="G103" s="55"/>
      <c r="H103" s="55"/>
      <c r="I103" s="55"/>
      <c r="J103" s="55"/>
      <c r="K103" s="172">
        <f t="shared" si="23"/>
        <v>0</v>
      </c>
      <c r="L103" s="120">
        <f t="shared" ca="1" si="24"/>
        <v>0</v>
      </c>
      <c r="M103" s="120">
        <f t="shared" ca="1" si="25"/>
        <v>0</v>
      </c>
      <c r="N103" s="120">
        <f t="shared" ca="1" si="26"/>
        <v>0</v>
      </c>
      <c r="O103" s="120">
        <f t="shared" ca="1" si="27"/>
        <v>0</v>
      </c>
      <c r="P103" s="173">
        <f t="shared" ca="1" si="28"/>
        <v>0</v>
      </c>
      <c r="Q103" s="173">
        <f ca="1">IF(LEN(B103)&gt;0,'1-3'!Q103-'1-3'!P103,"")</f>
        <v>0</v>
      </c>
      <c r="R103" s="174"/>
      <c r="AA103" s="161">
        <f>ROW()</f>
        <v>103</v>
      </c>
      <c r="AB103" s="197" t="e">
        <f t="shared" ca="1" si="29"/>
        <v>#N/A</v>
      </c>
      <c r="AC103" s="197" t="e">
        <f t="shared" ca="1" si="30"/>
        <v>#N/A</v>
      </c>
      <c r="AD103" s="198" t="e">
        <f t="shared" ca="1" si="31"/>
        <v>#N/A</v>
      </c>
      <c r="AE103" s="197" t="e">
        <f t="shared" ca="1" si="32"/>
        <v>#N/A</v>
      </c>
      <c r="AF103" s="198" t="e">
        <f t="shared" ca="1" si="33"/>
        <v>#N/A</v>
      </c>
      <c r="AG103" s="197" t="e">
        <f t="shared" ca="1" si="34"/>
        <v>#N/A</v>
      </c>
      <c r="AH103" s="197" t="e">
        <f t="shared" ca="1" si="35"/>
        <v>#N/A</v>
      </c>
      <c r="AI103" s="199" t="e">
        <f t="shared" ca="1" si="36"/>
        <v>#N/A</v>
      </c>
      <c r="AJ103" s="197" t="e">
        <f t="shared" ca="1" si="37"/>
        <v>#N/A</v>
      </c>
      <c r="AK103" s="197" t="e">
        <f t="shared" ca="1" si="38"/>
        <v>#N/A</v>
      </c>
    </row>
    <row r="104" spans="1:37" ht="27" customHeight="1" x14ac:dyDescent="0.25">
      <c r="A104" s="51">
        <f>'OSNOVNA PLAČA'!A98</f>
        <v>89</v>
      </c>
      <c r="B104" s="157" t="str">
        <f t="shared" ca="1" si="22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1">
        <f ca="1">IF(LEN(B104)&gt;0,SUM('OBRAČUNANA OSNOVNA PLAČA'!H98:J98),"")</f>
        <v>0</v>
      </c>
      <c r="F104" s="55"/>
      <c r="G104" s="55"/>
      <c r="H104" s="55"/>
      <c r="I104" s="55"/>
      <c r="J104" s="55"/>
      <c r="K104" s="172">
        <f t="shared" si="23"/>
        <v>0</v>
      </c>
      <c r="L104" s="120">
        <f t="shared" ca="1" si="24"/>
        <v>0</v>
      </c>
      <c r="M104" s="120">
        <f t="shared" ca="1" si="25"/>
        <v>0</v>
      </c>
      <c r="N104" s="120">
        <f t="shared" ca="1" si="26"/>
        <v>0</v>
      </c>
      <c r="O104" s="120">
        <f t="shared" ca="1" si="27"/>
        <v>0</v>
      </c>
      <c r="P104" s="173">
        <f t="shared" ca="1" si="28"/>
        <v>0</v>
      </c>
      <c r="Q104" s="173">
        <f ca="1">IF(LEN(B104)&gt;0,'1-3'!Q104-'1-3'!P104,"")</f>
        <v>0</v>
      </c>
      <c r="R104" s="174"/>
      <c r="AA104" s="161">
        <f>ROW()</f>
        <v>104</v>
      </c>
      <c r="AB104" s="197" t="e">
        <f t="shared" ca="1" si="29"/>
        <v>#N/A</v>
      </c>
      <c r="AC104" s="197" t="e">
        <f t="shared" ca="1" si="30"/>
        <v>#N/A</v>
      </c>
      <c r="AD104" s="198" t="e">
        <f t="shared" ca="1" si="31"/>
        <v>#N/A</v>
      </c>
      <c r="AE104" s="197" t="e">
        <f t="shared" ca="1" si="32"/>
        <v>#N/A</v>
      </c>
      <c r="AF104" s="198" t="e">
        <f t="shared" ca="1" si="33"/>
        <v>#N/A</v>
      </c>
      <c r="AG104" s="197" t="e">
        <f t="shared" ca="1" si="34"/>
        <v>#N/A</v>
      </c>
      <c r="AH104" s="197" t="e">
        <f t="shared" ca="1" si="35"/>
        <v>#N/A</v>
      </c>
      <c r="AI104" s="199" t="e">
        <f t="shared" ca="1" si="36"/>
        <v>#N/A</v>
      </c>
      <c r="AJ104" s="197" t="e">
        <f t="shared" ca="1" si="37"/>
        <v>#N/A</v>
      </c>
      <c r="AK104" s="197" t="e">
        <f t="shared" ca="1" si="38"/>
        <v>#N/A</v>
      </c>
    </row>
    <row r="105" spans="1:37" ht="27" customHeight="1" x14ac:dyDescent="0.25">
      <c r="A105" s="51">
        <f>'OSNOVNA PLAČA'!A99</f>
        <v>90</v>
      </c>
      <c r="B105" s="157" t="str">
        <f t="shared" ca="1" si="22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1">
        <f ca="1">IF(LEN(B105)&gt;0,SUM('OBRAČUNANA OSNOVNA PLAČA'!H99:J99),"")</f>
        <v>0</v>
      </c>
      <c r="F105" s="55"/>
      <c r="G105" s="55"/>
      <c r="H105" s="55"/>
      <c r="I105" s="55"/>
      <c r="J105" s="55"/>
      <c r="K105" s="172">
        <f t="shared" si="23"/>
        <v>0</v>
      </c>
      <c r="L105" s="120">
        <f t="shared" ca="1" si="24"/>
        <v>0</v>
      </c>
      <c r="M105" s="120">
        <f t="shared" ca="1" si="25"/>
        <v>0</v>
      </c>
      <c r="N105" s="120">
        <f t="shared" ca="1" si="26"/>
        <v>0</v>
      </c>
      <c r="O105" s="120">
        <f t="shared" ca="1" si="27"/>
        <v>0</v>
      </c>
      <c r="P105" s="173">
        <f t="shared" ca="1" si="28"/>
        <v>0</v>
      </c>
      <c r="Q105" s="173">
        <f ca="1">IF(LEN(B105)&gt;0,'1-3'!Q105-'1-3'!P105,"")</f>
        <v>0</v>
      </c>
      <c r="R105" s="174"/>
      <c r="AA105" s="161">
        <f>ROW()</f>
        <v>105</v>
      </c>
      <c r="AB105" s="197" t="e">
        <f t="shared" ca="1" si="29"/>
        <v>#N/A</v>
      </c>
      <c r="AC105" s="197" t="e">
        <f t="shared" ca="1" si="30"/>
        <v>#N/A</v>
      </c>
      <c r="AD105" s="198" t="e">
        <f t="shared" ca="1" si="31"/>
        <v>#N/A</v>
      </c>
      <c r="AE105" s="197" t="e">
        <f t="shared" ca="1" si="32"/>
        <v>#N/A</v>
      </c>
      <c r="AF105" s="198" t="e">
        <f t="shared" ca="1" si="33"/>
        <v>#N/A</v>
      </c>
      <c r="AG105" s="197" t="e">
        <f t="shared" ca="1" si="34"/>
        <v>#N/A</v>
      </c>
      <c r="AH105" s="197" t="e">
        <f t="shared" ca="1" si="35"/>
        <v>#N/A</v>
      </c>
      <c r="AI105" s="199" t="e">
        <f t="shared" ca="1" si="36"/>
        <v>#N/A</v>
      </c>
      <c r="AJ105" s="197" t="e">
        <f t="shared" ca="1" si="37"/>
        <v>#N/A</v>
      </c>
      <c r="AK105" s="197" t="e">
        <f t="shared" ca="1" si="38"/>
        <v>#N/A</v>
      </c>
    </row>
    <row r="106" spans="1:37" ht="27" customHeight="1" x14ac:dyDescent="0.25">
      <c r="A106" s="51">
        <f>'OSNOVNA PLAČA'!A100</f>
        <v>91</v>
      </c>
      <c r="B106" s="157" t="str">
        <f t="shared" ca="1" si="22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1">
        <f ca="1">IF(LEN(B106)&gt;0,SUM('OBRAČUNANA OSNOVNA PLAČA'!H100:J100),"")</f>
        <v>0</v>
      </c>
      <c r="F106" s="55"/>
      <c r="G106" s="55"/>
      <c r="H106" s="55"/>
      <c r="I106" s="55"/>
      <c r="J106" s="55"/>
      <c r="K106" s="172">
        <f t="shared" si="23"/>
        <v>0</v>
      </c>
      <c r="L106" s="120">
        <f t="shared" ca="1" si="24"/>
        <v>0</v>
      </c>
      <c r="M106" s="120">
        <f t="shared" ca="1" si="25"/>
        <v>0</v>
      </c>
      <c r="N106" s="120">
        <f t="shared" ca="1" si="26"/>
        <v>0</v>
      </c>
      <c r="O106" s="120">
        <f t="shared" ca="1" si="27"/>
        <v>0</v>
      </c>
      <c r="P106" s="173">
        <f t="shared" ca="1" si="28"/>
        <v>0</v>
      </c>
      <c r="Q106" s="173">
        <f ca="1">IF(LEN(B106)&gt;0,'1-3'!Q106-'1-3'!P106,"")</f>
        <v>0</v>
      </c>
      <c r="R106" s="174"/>
      <c r="AA106" s="161">
        <f>ROW()</f>
        <v>106</v>
      </c>
      <c r="AB106" s="197" t="e">
        <f t="shared" ca="1" si="29"/>
        <v>#N/A</v>
      </c>
      <c r="AC106" s="197" t="e">
        <f t="shared" ca="1" si="30"/>
        <v>#N/A</v>
      </c>
      <c r="AD106" s="198" t="e">
        <f t="shared" ca="1" si="31"/>
        <v>#N/A</v>
      </c>
      <c r="AE106" s="197" t="e">
        <f t="shared" ca="1" si="32"/>
        <v>#N/A</v>
      </c>
      <c r="AF106" s="198" t="e">
        <f t="shared" ca="1" si="33"/>
        <v>#N/A</v>
      </c>
      <c r="AG106" s="197" t="e">
        <f t="shared" ca="1" si="34"/>
        <v>#N/A</v>
      </c>
      <c r="AH106" s="197" t="e">
        <f t="shared" ca="1" si="35"/>
        <v>#N/A</v>
      </c>
      <c r="AI106" s="199" t="e">
        <f t="shared" ca="1" si="36"/>
        <v>#N/A</v>
      </c>
      <c r="AJ106" s="197" t="e">
        <f t="shared" ca="1" si="37"/>
        <v>#N/A</v>
      </c>
      <c r="AK106" s="197" t="e">
        <f t="shared" ca="1" si="38"/>
        <v>#N/A</v>
      </c>
    </row>
    <row r="107" spans="1:37" ht="27" customHeight="1" x14ac:dyDescent="0.25">
      <c r="A107" s="51">
        <f>'OSNOVNA PLAČA'!A101</f>
        <v>92</v>
      </c>
      <c r="B107" s="157" t="str">
        <f t="shared" ca="1" si="22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1">
        <f ca="1">IF(LEN(B107)&gt;0,SUM('OBRAČUNANA OSNOVNA PLAČA'!H101:J101),"")</f>
        <v>0</v>
      </c>
      <c r="F107" s="55"/>
      <c r="G107" s="55"/>
      <c r="H107" s="55"/>
      <c r="I107" s="55"/>
      <c r="J107" s="55"/>
      <c r="K107" s="172">
        <f t="shared" si="23"/>
        <v>0</v>
      </c>
      <c r="L107" s="120">
        <f t="shared" ca="1" si="24"/>
        <v>0</v>
      </c>
      <c r="M107" s="120">
        <f t="shared" ca="1" si="25"/>
        <v>0</v>
      </c>
      <c r="N107" s="120">
        <f t="shared" ca="1" si="26"/>
        <v>0</v>
      </c>
      <c r="O107" s="120">
        <f t="shared" ca="1" si="27"/>
        <v>0</v>
      </c>
      <c r="P107" s="173">
        <f t="shared" ca="1" si="28"/>
        <v>0</v>
      </c>
      <c r="Q107" s="173">
        <f ca="1">IF(LEN(B107)&gt;0,'1-3'!Q107-'1-3'!P107,"")</f>
        <v>0</v>
      </c>
      <c r="R107" s="174"/>
      <c r="AA107" s="161">
        <f>ROW()</f>
        <v>107</v>
      </c>
      <c r="AB107" s="197" t="e">
        <f t="shared" ca="1" si="29"/>
        <v>#N/A</v>
      </c>
      <c r="AC107" s="197" t="e">
        <f t="shared" ca="1" si="30"/>
        <v>#N/A</v>
      </c>
      <c r="AD107" s="198" t="e">
        <f t="shared" ca="1" si="31"/>
        <v>#N/A</v>
      </c>
      <c r="AE107" s="197" t="e">
        <f t="shared" ca="1" si="32"/>
        <v>#N/A</v>
      </c>
      <c r="AF107" s="198" t="e">
        <f t="shared" ca="1" si="33"/>
        <v>#N/A</v>
      </c>
      <c r="AG107" s="197" t="e">
        <f t="shared" ca="1" si="34"/>
        <v>#N/A</v>
      </c>
      <c r="AH107" s="197" t="e">
        <f t="shared" ca="1" si="35"/>
        <v>#N/A</v>
      </c>
      <c r="AI107" s="199" t="e">
        <f t="shared" ca="1" si="36"/>
        <v>#N/A</v>
      </c>
      <c r="AJ107" s="197" t="e">
        <f t="shared" ca="1" si="37"/>
        <v>#N/A</v>
      </c>
      <c r="AK107" s="197" t="e">
        <f t="shared" ca="1" si="38"/>
        <v>#N/A</v>
      </c>
    </row>
    <row r="108" spans="1:37" ht="27" customHeight="1" x14ac:dyDescent="0.25">
      <c r="A108" s="51">
        <f>'OSNOVNA PLAČA'!A102</f>
        <v>93</v>
      </c>
      <c r="B108" s="157" t="str">
        <f t="shared" ca="1" si="22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1">
        <f ca="1">IF(LEN(B108)&gt;0,SUM('OBRAČUNANA OSNOVNA PLAČA'!H102:J102),"")</f>
        <v>0</v>
      </c>
      <c r="F108" s="55"/>
      <c r="G108" s="55"/>
      <c r="H108" s="55"/>
      <c r="I108" s="55"/>
      <c r="J108" s="55"/>
      <c r="K108" s="172">
        <f t="shared" si="23"/>
        <v>0</v>
      </c>
      <c r="L108" s="120">
        <f t="shared" ca="1" si="24"/>
        <v>0</v>
      </c>
      <c r="M108" s="120">
        <f t="shared" ca="1" si="25"/>
        <v>0</v>
      </c>
      <c r="N108" s="120">
        <f t="shared" ca="1" si="26"/>
        <v>0</v>
      </c>
      <c r="O108" s="120">
        <f t="shared" ca="1" si="27"/>
        <v>0</v>
      </c>
      <c r="P108" s="173">
        <f t="shared" ca="1" si="28"/>
        <v>0</v>
      </c>
      <c r="Q108" s="173">
        <f ca="1">IF(LEN(B108)&gt;0,'1-3'!Q108-'1-3'!P108,"")</f>
        <v>0</v>
      </c>
      <c r="R108" s="174"/>
      <c r="AA108" s="161">
        <f>ROW()</f>
        <v>108</v>
      </c>
      <c r="AB108" s="197" t="e">
        <f t="shared" ca="1" si="29"/>
        <v>#N/A</v>
      </c>
      <c r="AC108" s="197" t="e">
        <f t="shared" ca="1" si="30"/>
        <v>#N/A</v>
      </c>
      <c r="AD108" s="198" t="e">
        <f t="shared" ca="1" si="31"/>
        <v>#N/A</v>
      </c>
      <c r="AE108" s="197" t="e">
        <f t="shared" ca="1" si="32"/>
        <v>#N/A</v>
      </c>
      <c r="AF108" s="198" t="e">
        <f t="shared" ca="1" si="33"/>
        <v>#N/A</v>
      </c>
      <c r="AG108" s="197" t="e">
        <f t="shared" ca="1" si="34"/>
        <v>#N/A</v>
      </c>
      <c r="AH108" s="197" t="e">
        <f t="shared" ca="1" si="35"/>
        <v>#N/A</v>
      </c>
      <c r="AI108" s="199" t="e">
        <f t="shared" ca="1" si="36"/>
        <v>#N/A</v>
      </c>
      <c r="AJ108" s="197" t="e">
        <f t="shared" ca="1" si="37"/>
        <v>#N/A</v>
      </c>
      <c r="AK108" s="197" t="e">
        <f t="shared" ca="1" si="38"/>
        <v>#N/A</v>
      </c>
    </row>
    <row r="109" spans="1:37" ht="27" customHeight="1" x14ac:dyDescent="0.25">
      <c r="A109" s="51">
        <f>'OSNOVNA PLAČA'!A103</f>
        <v>94</v>
      </c>
      <c r="B109" s="157" t="str">
        <f t="shared" ca="1" si="22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1">
        <f ca="1">IF(LEN(B109)&gt;0,SUM('OBRAČUNANA OSNOVNA PLAČA'!H103:J103),"")</f>
        <v>0</v>
      </c>
      <c r="F109" s="55"/>
      <c r="G109" s="55"/>
      <c r="H109" s="55"/>
      <c r="I109" s="55"/>
      <c r="J109" s="55"/>
      <c r="K109" s="172">
        <f t="shared" si="23"/>
        <v>0</v>
      </c>
      <c r="L109" s="120">
        <f t="shared" ca="1" si="24"/>
        <v>0</v>
      </c>
      <c r="M109" s="120">
        <f t="shared" ca="1" si="25"/>
        <v>0</v>
      </c>
      <c r="N109" s="120">
        <f t="shared" ca="1" si="26"/>
        <v>0</v>
      </c>
      <c r="O109" s="120">
        <f t="shared" ca="1" si="27"/>
        <v>0</v>
      </c>
      <c r="P109" s="173">
        <f t="shared" ca="1" si="28"/>
        <v>0</v>
      </c>
      <c r="Q109" s="173">
        <f ca="1">IF(LEN(B109)&gt;0,'1-3'!Q109-'1-3'!P109,"")</f>
        <v>0</v>
      </c>
      <c r="R109" s="174"/>
      <c r="AA109" s="161">
        <f>ROW()</f>
        <v>109</v>
      </c>
      <c r="AB109" s="197" t="e">
        <f t="shared" ca="1" si="29"/>
        <v>#N/A</v>
      </c>
      <c r="AC109" s="197" t="e">
        <f t="shared" ca="1" si="30"/>
        <v>#N/A</v>
      </c>
      <c r="AD109" s="198" t="e">
        <f t="shared" ca="1" si="31"/>
        <v>#N/A</v>
      </c>
      <c r="AE109" s="197" t="e">
        <f t="shared" ca="1" si="32"/>
        <v>#N/A</v>
      </c>
      <c r="AF109" s="198" t="e">
        <f t="shared" ca="1" si="33"/>
        <v>#N/A</v>
      </c>
      <c r="AG109" s="197" t="e">
        <f t="shared" ca="1" si="34"/>
        <v>#N/A</v>
      </c>
      <c r="AH109" s="197" t="e">
        <f t="shared" ca="1" si="35"/>
        <v>#N/A</v>
      </c>
      <c r="AI109" s="199" t="e">
        <f t="shared" ca="1" si="36"/>
        <v>#N/A</v>
      </c>
      <c r="AJ109" s="197" t="e">
        <f t="shared" ca="1" si="37"/>
        <v>#N/A</v>
      </c>
      <c r="AK109" s="197" t="e">
        <f t="shared" ca="1" si="38"/>
        <v>#N/A</v>
      </c>
    </row>
    <row r="110" spans="1:37" ht="27" customHeight="1" x14ac:dyDescent="0.25">
      <c r="A110" s="51">
        <f>'OSNOVNA PLAČA'!A104</f>
        <v>95</v>
      </c>
      <c r="B110" s="157" t="str">
        <f t="shared" ca="1" si="22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1">
        <f ca="1">IF(LEN(B110)&gt;0,SUM('OBRAČUNANA OSNOVNA PLAČA'!H104:J104),"")</f>
        <v>0</v>
      </c>
      <c r="F110" s="55"/>
      <c r="G110" s="55"/>
      <c r="H110" s="55"/>
      <c r="I110" s="55"/>
      <c r="J110" s="55"/>
      <c r="K110" s="172">
        <f t="shared" si="23"/>
        <v>0</v>
      </c>
      <c r="L110" s="120">
        <f t="shared" ca="1" si="24"/>
        <v>0</v>
      </c>
      <c r="M110" s="120">
        <f t="shared" ca="1" si="25"/>
        <v>0</v>
      </c>
      <c r="N110" s="120">
        <f t="shared" ca="1" si="26"/>
        <v>0</v>
      </c>
      <c r="O110" s="120">
        <f t="shared" ca="1" si="27"/>
        <v>0</v>
      </c>
      <c r="P110" s="173">
        <f t="shared" ca="1" si="28"/>
        <v>0</v>
      </c>
      <c r="Q110" s="173">
        <f ca="1">IF(LEN(B110)&gt;0,'1-3'!Q110-'1-3'!P110,"")</f>
        <v>0</v>
      </c>
      <c r="R110" s="174"/>
      <c r="AA110" s="161">
        <f>ROW()</f>
        <v>110</v>
      </c>
      <c r="AB110" s="197" t="e">
        <f t="shared" ca="1" si="29"/>
        <v>#N/A</v>
      </c>
      <c r="AC110" s="197" t="e">
        <f t="shared" ca="1" si="30"/>
        <v>#N/A</v>
      </c>
      <c r="AD110" s="198" t="e">
        <f t="shared" ca="1" si="31"/>
        <v>#N/A</v>
      </c>
      <c r="AE110" s="197" t="e">
        <f t="shared" ca="1" si="32"/>
        <v>#N/A</v>
      </c>
      <c r="AF110" s="198" t="e">
        <f t="shared" ca="1" si="33"/>
        <v>#N/A</v>
      </c>
      <c r="AG110" s="197" t="e">
        <f t="shared" ca="1" si="34"/>
        <v>#N/A</v>
      </c>
      <c r="AH110" s="197" t="e">
        <f t="shared" ca="1" si="35"/>
        <v>#N/A</v>
      </c>
      <c r="AI110" s="199" t="e">
        <f t="shared" ca="1" si="36"/>
        <v>#N/A</v>
      </c>
      <c r="AJ110" s="197" t="e">
        <f t="shared" ca="1" si="37"/>
        <v>#N/A</v>
      </c>
      <c r="AK110" s="197" t="e">
        <f t="shared" ca="1" si="38"/>
        <v>#N/A</v>
      </c>
    </row>
    <row r="111" spans="1:37" ht="27" customHeight="1" x14ac:dyDescent="0.25">
      <c r="A111" s="51">
        <f>'OSNOVNA PLAČA'!A105</f>
        <v>96</v>
      </c>
      <c r="B111" s="157" t="str">
        <f t="shared" ca="1" si="22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1">
        <f ca="1">IF(LEN(B111)&gt;0,SUM('OBRAČUNANA OSNOVNA PLAČA'!H105:J105),"")</f>
        <v>0</v>
      </c>
      <c r="F111" s="55"/>
      <c r="G111" s="55"/>
      <c r="H111" s="55"/>
      <c r="I111" s="55"/>
      <c r="J111" s="55"/>
      <c r="K111" s="172">
        <f t="shared" si="23"/>
        <v>0</v>
      </c>
      <c r="L111" s="120">
        <f t="shared" ca="1" si="24"/>
        <v>0</v>
      </c>
      <c r="M111" s="120">
        <f t="shared" ca="1" si="25"/>
        <v>0</v>
      </c>
      <c r="N111" s="120">
        <f t="shared" ca="1" si="26"/>
        <v>0</v>
      </c>
      <c r="O111" s="120">
        <f t="shared" ca="1" si="27"/>
        <v>0</v>
      </c>
      <c r="P111" s="173">
        <f t="shared" ca="1" si="28"/>
        <v>0</v>
      </c>
      <c r="Q111" s="173">
        <f ca="1">IF(LEN(B111)&gt;0,'1-3'!Q111-'1-3'!P111,"")</f>
        <v>0</v>
      </c>
      <c r="R111" s="174"/>
      <c r="AA111" s="161">
        <f>ROW()</f>
        <v>111</v>
      </c>
      <c r="AB111" s="197" t="e">
        <f t="shared" ca="1" si="29"/>
        <v>#N/A</v>
      </c>
      <c r="AC111" s="197" t="e">
        <f t="shared" ca="1" si="30"/>
        <v>#N/A</v>
      </c>
      <c r="AD111" s="198" t="e">
        <f t="shared" ca="1" si="31"/>
        <v>#N/A</v>
      </c>
      <c r="AE111" s="197" t="e">
        <f t="shared" ca="1" si="32"/>
        <v>#N/A</v>
      </c>
      <c r="AF111" s="198" t="e">
        <f t="shared" ca="1" si="33"/>
        <v>#N/A</v>
      </c>
      <c r="AG111" s="197" t="e">
        <f t="shared" ca="1" si="34"/>
        <v>#N/A</v>
      </c>
      <c r="AH111" s="197" t="e">
        <f t="shared" ca="1" si="35"/>
        <v>#N/A</v>
      </c>
      <c r="AI111" s="199" t="e">
        <f t="shared" ca="1" si="36"/>
        <v>#N/A</v>
      </c>
      <c r="AJ111" s="197" t="e">
        <f t="shared" ca="1" si="37"/>
        <v>#N/A</v>
      </c>
      <c r="AK111" s="197" t="e">
        <f t="shared" ca="1" si="38"/>
        <v>#N/A</v>
      </c>
    </row>
    <row r="112" spans="1:37" ht="27" customHeight="1" x14ac:dyDescent="0.25">
      <c r="A112" s="51">
        <f>'OSNOVNA PLAČA'!A106</f>
        <v>97</v>
      </c>
      <c r="B112" s="157" t="str">
        <f t="shared" ca="1" si="22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1">
        <f ca="1">IF(LEN(B112)&gt;0,SUM('OBRAČUNANA OSNOVNA PLAČA'!H106:J106),"")</f>
        <v>0</v>
      </c>
      <c r="F112" s="55"/>
      <c r="G112" s="55"/>
      <c r="H112" s="55"/>
      <c r="I112" s="55"/>
      <c r="J112" s="55"/>
      <c r="K112" s="172">
        <f t="shared" si="23"/>
        <v>0</v>
      </c>
      <c r="L112" s="120">
        <f t="shared" ca="1" si="24"/>
        <v>0</v>
      </c>
      <c r="M112" s="120">
        <f t="shared" ca="1" si="25"/>
        <v>0</v>
      </c>
      <c r="N112" s="120">
        <f t="shared" ca="1" si="26"/>
        <v>0</v>
      </c>
      <c r="O112" s="120">
        <f t="shared" ca="1" si="27"/>
        <v>0</v>
      </c>
      <c r="P112" s="173">
        <f t="shared" ca="1" si="28"/>
        <v>0</v>
      </c>
      <c r="Q112" s="173">
        <f ca="1">IF(LEN(B112)&gt;0,'1-3'!Q112-'1-3'!P112,"")</f>
        <v>0</v>
      </c>
      <c r="R112" s="174"/>
      <c r="AA112" s="161">
        <f>ROW()</f>
        <v>112</v>
      </c>
      <c r="AB112" s="197" t="e">
        <f t="shared" ca="1" si="29"/>
        <v>#N/A</v>
      </c>
      <c r="AC112" s="197" t="e">
        <f t="shared" ca="1" si="30"/>
        <v>#N/A</v>
      </c>
      <c r="AD112" s="198" t="e">
        <f t="shared" ca="1" si="31"/>
        <v>#N/A</v>
      </c>
      <c r="AE112" s="197" t="e">
        <f t="shared" ca="1" si="32"/>
        <v>#N/A</v>
      </c>
      <c r="AF112" s="198" t="e">
        <f t="shared" ca="1" si="33"/>
        <v>#N/A</v>
      </c>
      <c r="AG112" s="197" t="e">
        <f t="shared" ca="1" si="34"/>
        <v>#N/A</v>
      </c>
      <c r="AH112" s="197" t="e">
        <f t="shared" ca="1" si="35"/>
        <v>#N/A</v>
      </c>
      <c r="AI112" s="199" t="e">
        <f t="shared" ca="1" si="36"/>
        <v>#N/A</v>
      </c>
      <c r="AJ112" s="197" t="e">
        <f t="shared" ca="1" si="37"/>
        <v>#N/A</v>
      </c>
      <c r="AK112" s="197" t="e">
        <f t="shared" ca="1" si="38"/>
        <v>#N/A</v>
      </c>
    </row>
    <row r="113" spans="1:37" ht="27" customHeight="1" x14ac:dyDescent="0.25">
      <c r="A113" s="51">
        <f>'OSNOVNA PLAČA'!A107</f>
        <v>98</v>
      </c>
      <c r="B113" s="157" t="str">
        <f t="shared" ca="1" si="22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1">
        <f ca="1">IF(LEN(B113)&gt;0,SUM('OBRAČUNANA OSNOVNA PLAČA'!H107:J107),"")</f>
        <v>0</v>
      </c>
      <c r="F113" s="55"/>
      <c r="G113" s="55"/>
      <c r="H113" s="55"/>
      <c r="I113" s="55"/>
      <c r="J113" s="55"/>
      <c r="K113" s="172">
        <f t="shared" si="23"/>
        <v>0</v>
      </c>
      <c r="L113" s="120">
        <f t="shared" ca="1" si="24"/>
        <v>0</v>
      </c>
      <c r="M113" s="120">
        <f t="shared" ca="1" si="25"/>
        <v>0</v>
      </c>
      <c r="N113" s="120">
        <f t="shared" ca="1" si="26"/>
        <v>0</v>
      </c>
      <c r="O113" s="120">
        <f t="shared" ca="1" si="27"/>
        <v>0</v>
      </c>
      <c r="P113" s="173">
        <f t="shared" ca="1" si="28"/>
        <v>0</v>
      </c>
      <c r="Q113" s="173">
        <f ca="1">IF(LEN(B113)&gt;0,'1-3'!Q113-'1-3'!P113,"")</f>
        <v>0</v>
      </c>
      <c r="R113" s="174"/>
      <c r="AA113" s="161">
        <f>ROW()</f>
        <v>113</v>
      </c>
      <c r="AB113" s="197" t="e">
        <f t="shared" ca="1" si="29"/>
        <v>#N/A</v>
      </c>
      <c r="AC113" s="197" t="e">
        <f t="shared" ca="1" si="30"/>
        <v>#N/A</v>
      </c>
      <c r="AD113" s="198" t="e">
        <f t="shared" ca="1" si="31"/>
        <v>#N/A</v>
      </c>
      <c r="AE113" s="197" t="e">
        <f t="shared" ca="1" si="32"/>
        <v>#N/A</v>
      </c>
      <c r="AF113" s="198" t="e">
        <f t="shared" ca="1" si="33"/>
        <v>#N/A</v>
      </c>
      <c r="AG113" s="197" t="e">
        <f t="shared" ca="1" si="34"/>
        <v>#N/A</v>
      </c>
      <c r="AH113" s="197" t="e">
        <f t="shared" ca="1" si="35"/>
        <v>#N/A</v>
      </c>
      <c r="AI113" s="199" t="e">
        <f t="shared" ca="1" si="36"/>
        <v>#N/A</v>
      </c>
      <c r="AJ113" s="197" t="e">
        <f t="shared" ca="1" si="37"/>
        <v>#N/A</v>
      </c>
      <c r="AK113" s="197" t="e">
        <f t="shared" ca="1" si="38"/>
        <v>#N/A</v>
      </c>
    </row>
    <row r="114" spans="1:37" ht="27" customHeight="1" x14ac:dyDescent="0.25">
      <c r="A114" s="51">
        <f>'OSNOVNA PLAČA'!A108</f>
        <v>99</v>
      </c>
      <c r="B114" s="157" t="str">
        <f t="shared" ca="1" si="22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1">
        <f ca="1">IF(LEN(B114)&gt;0,SUM('OBRAČUNANA OSNOVNA PLAČA'!H108:J108),"")</f>
        <v>0</v>
      </c>
      <c r="F114" s="55"/>
      <c r="G114" s="55"/>
      <c r="H114" s="55"/>
      <c r="I114" s="55"/>
      <c r="J114" s="55"/>
      <c r="K114" s="172">
        <f t="shared" si="23"/>
        <v>0</v>
      </c>
      <c r="L114" s="120">
        <f t="shared" ca="1" si="24"/>
        <v>0</v>
      </c>
      <c r="M114" s="120">
        <f t="shared" ca="1" si="25"/>
        <v>0</v>
      </c>
      <c r="N114" s="120">
        <f t="shared" ca="1" si="26"/>
        <v>0</v>
      </c>
      <c r="O114" s="120">
        <f t="shared" ca="1" si="27"/>
        <v>0</v>
      </c>
      <c r="P114" s="173">
        <f t="shared" ca="1" si="28"/>
        <v>0</v>
      </c>
      <c r="Q114" s="173">
        <f ca="1">IF(LEN(B114)&gt;0,'1-3'!Q114-'1-3'!P114,"")</f>
        <v>0</v>
      </c>
      <c r="R114" s="174"/>
      <c r="AA114" s="161">
        <f>ROW()</f>
        <v>114</v>
      </c>
      <c r="AB114" s="197" t="e">
        <f t="shared" ca="1" si="29"/>
        <v>#N/A</v>
      </c>
      <c r="AC114" s="197" t="e">
        <f t="shared" ca="1" si="30"/>
        <v>#N/A</v>
      </c>
      <c r="AD114" s="198" t="e">
        <f t="shared" ca="1" si="31"/>
        <v>#N/A</v>
      </c>
      <c r="AE114" s="197" t="e">
        <f t="shared" ca="1" si="32"/>
        <v>#N/A</v>
      </c>
      <c r="AF114" s="198" t="e">
        <f t="shared" ca="1" si="33"/>
        <v>#N/A</v>
      </c>
      <c r="AG114" s="197" t="e">
        <f t="shared" ca="1" si="34"/>
        <v>#N/A</v>
      </c>
      <c r="AH114" s="197" t="e">
        <f t="shared" ca="1" si="35"/>
        <v>#N/A</v>
      </c>
      <c r="AI114" s="199" t="e">
        <f t="shared" ca="1" si="36"/>
        <v>#N/A</v>
      </c>
      <c r="AJ114" s="197" t="e">
        <f t="shared" ca="1" si="37"/>
        <v>#N/A</v>
      </c>
      <c r="AK114" s="197" t="e">
        <f t="shared" ca="1" si="38"/>
        <v>#N/A</v>
      </c>
    </row>
    <row r="115" spans="1:37" ht="27" customHeight="1" x14ac:dyDescent="0.25">
      <c r="A115" s="51">
        <f>'OSNOVNA PLAČA'!A109</f>
        <v>100</v>
      </c>
      <c r="B115" s="157" t="str">
        <f t="shared" ca="1" si="22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1">
        <f ca="1">IF(LEN(B115)&gt;0,SUM('OBRAČUNANA OSNOVNA PLAČA'!H109:J109),"")</f>
        <v>0</v>
      </c>
      <c r="F115" s="55"/>
      <c r="G115" s="55"/>
      <c r="H115" s="55"/>
      <c r="I115" s="55"/>
      <c r="J115" s="55"/>
      <c r="K115" s="172">
        <f t="shared" si="23"/>
        <v>0</v>
      </c>
      <c r="L115" s="120">
        <f t="shared" ca="1" si="24"/>
        <v>0</v>
      </c>
      <c r="M115" s="120">
        <f t="shared" ca="1" si="25"/>
        <v>0</v>
      </c>
      <c r="N115" s="120">
        <f t="shared" ca="1" si="26"/>
        <v>0</v>
      </c>
      <c r="O115" s="120">
        <f t="shared" ca="1" si="27"/>
        <v>0</v>
      </c>
      <c r="P115" s="173">
        <f t="shared" ca="1" si="28"/>
        <v>0</v>
      </c>
      <c r="Q115" s="173">
        <f ca="1">IF(LEN(B115)&gt;0,'1-3'!Q115-'1-3'!P115,"")</f>
        <v>0</v>
      </c>
      <c r="R115" s="174"/>
      <c r="AA115" s="161">
        <f>ROW()</f>
        <v>115</v>
      </c>
      <c r="AB115" s="197" t="e">
        <f t="shared" ca="1" si="29"/>
        <v>#N/A</v>
      </c>
      <c r="AC115" s="197" t="e">
        <f t="shared" ca="1" si="30"/>
        <v>#N/A</v>
      </c>
      <c r="AD115" s="198" t="e">
        <f t="shared" ca="1" si="31"/>
        <v>#N/A</v>
      </c>
      <c r="AE115" s="197" t="e">
        <f t="shared" ca="1" si="32"/>
        <v>#N/A</v>
      </c>
      <c r="AF115" s="198" t="e">
        <f t="shared" ca="1" si="33"/>
        <v>#N/A</v>
      </c>
      <c r="AG115" s="197" t="e">
        <f t="shared" ca="1" si="34"/>
        <v>#N/A</v>
      </c>
      <c r="AH115" s="197" t="e">
        <f t="shared" ca="1" si="35"/>
        <v>#N/A</v>
      </c>
      <c r="AI115" s="199" t="e">
        <f t="shared" ca="1" si="36"/>
        <v>#N/A</v>
      </c>
      <c r="AJ115" s="197" t="e">
        <f t="shared" ca="1" si="37"/>
        <v>#N/A</v>
      </c>
      <c r="AK115" s="197" t="e">
        <f t="shared" ca="1" si="38"/>
        <v>#N/A</v>
      </c>
    </row>
    <row r="116" spans="1:37" ht="27" customHeight="1" x14ac:dyDescent="0.25">
      <c r="A116" s="51">
        <f>'OSNOVNA PLAČA'!A110</f>
        <v>101</v>
      </c>
      <c r="B116" s="157" t="str">
        <f t="shared" ca="1" si="22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1">
        <f ca="1">IF(LEN(B116)&gt;0,SUM('OBRAČUNANA OSNOVNA PLAČA'!H110:J110),"")</f>
        <v>10500</v>
      </c>
      <c r="F116" s="55"/>
      <c r="G116" s="55"/>
      <c r="H116" s="55"/>
      <c r="I116" s="55"/>
      <c r="J116" s="55"/>
      <c r="K116" s="172">
        <f t="shared" si="23"/>
        <v>0</v>
      </c>
      <c r="L116" s="120">
        <f t="shared" ca="1" si="24"/>
        <v>0</v>
      </c>
      <c r="M116" s="120">
        <f t="shared" ca="1" si="25"/>
        <v>0</v>
      </c>
      <c r="N116" s="120">
        <f t="shared" ca="1" si="26"/>
        <v>0</v>
      </c>
      <c r="O116" s="120">
        <f t="shared" ca="1" si="27"/>
        <v>0</v>
      </c>
      <c r="P116" s="173">
        <f t="shared" ca="1" si="28"/>
        <v>0</v>
      </c>
      <c r="Q116" s="173">
        <f ca="1">IF(LEN(B116)&gt;0,'1-3'!Q116-'1-3'!P116,"")</f>
        <v>7000</v>
      </c>
      <c r="R116" s="174"/>
      <c r="AA116" s="161">
        <f>ROW()</f>
        <v>116</v>
      </c>
      <c r="AB116" s="197" t="e">
        <f t="shared" ca="1" si="29"/>
        <v>#N/A</v>
      </c>
      <c r="AC116" s="197" t="e">
        <f t="shared" ca="1" si="30"/>
        <v>#N/A</v>
      </c>
      <c r="AD116" s="198" t="e">
        <f t="shared" ca="1" si="31"/>
        <v>#N/A</v>
      </c>
      <c r="AE116" s="197" t="e">
        <f t="shared" ca="1" si="32"/>
        <v>#N/A</v>
      </c>
      <c r="AF116" s="198" t="e">
        <f t="shared" ca="1" si="33"/>
        <v>#N/A</v>
      </c>
      <c r="AG116" s="197" t="e">
        <f t="shared" ca="1" si="34"/>
        <v>#N/A</v>
      </c>
      <c r="AH116" s="197" t="e">
        <f t="shared" ca="1" si="35"/>
        <v>#N/A</v>
      </c>
      <c r="AI116" s="199" t="e">
        <f t="shared" ca="1" si="36"/>
        <v>#N/A</v>
      </c>
      <c r="AJ116" s="197" t="e">
        <f t="shared" ca="1" si="37"/>
        <v>#N/A</v>
      </c>
      <c r="AK116" s="197" t="e">
        <f t="shared" ca="1" si="38"/>
        <v>#N/A</v>
      </c>
    </row>
    <row r="117" spans="1:37" ht="27" customHeight="1" x14ac:dyDescent="0.25">
      <c r="A117" s="51">
        <f>'OSNOVNA PLAČA'!A111</f>
        <v>102</v>
      </c>
      <c r="B117" s="157" t="str">
        <f t="shared" ca="1" si="22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1">
        <f ca="1">IF(LEN(B117)&gt;0,SUM('OBRAČUNANA OSNOVNA PLAČA'!H111:J111),"")</f>
        <v>0</v>
      </c>
      <c r="F117" s="55"/>
      <c r="G117" s="55"/>
      <c r="H117" s="55"/>
      <c r="I117" s="55"/>
      <c r="J117" s="55"/>
      <c r="K117" s="172">
        <f t="shared" si="23"/>
        <v>0</v>
      </c>
      <c r="L117" s="120">
        <f t="shared" ca="1" si="24"/>
        <v>0</v>
      </c>
      <c r="M117" s="120">
        <f t="shared" ca="1" si="25"/>
        <v>0</v>
      </c>
      <c r="N117" s="120">
        <f t="shared" ca="1" si="26"/>
        <v>0</v>
      </c>
      <c r="O117" s="120">
        <f t="shared" ca="1" si="27"/>
        <v>0</v>
      </c>
      <c r="P117" s="173">
        <f t="shared" ca="1" si="28"/>
        <v>0</v>
      </c>
      <c r="Q117" s="173">
        <f ca="1">IF(LEN(B117)&gt;0,'1-3'!Q117-'1-3'!P117,"")</f>
        <v>0</v>
      </c>
      <c r="R117" s="174"/>
      <c r="AA117" s="161">
        <f>ROW()</f>
        <v>117</v>
      </c>
      <c r="AB117" s="197" t="e">
        <f t="shared" ca="1" si="29"/>
        <v>#N/A</v>
      </c>
      <c r="AC117" s="197" t="e">
        <f t="shared" ca="1" si="30"/>
        <v>#N/A</v>
      </c>
      <c r="AD117" s="198" t="e">
        <f t="shared" ca="1" si="31"/>
        <v>#N/A</v>
      </c>
      <c r="AE117" s="197" t="e">
        <f t="shared" ca="1" si="32"/>
        <v>#N/A</v>
      </c>
      <c r="AF117" s="198" t="e">
        <f t="shared" ca="1" si="33"/>
        <v>#N/A</v>
      </c>
      <c r="AG117" s="197" t="e">
        <f t="shared" ca="1" si="34"/>
        <v>#N/A</v>
      </c>
      <c r="AH117" s="197" t="e">
        <f t="shared" ca="1" si="35"/>
        <v>#N/A</v>
      </c>
      <c r="AI117" s="199" t="e">
        <f t="shared" ca="1" si="36"/>
        <v>#N/A</v>
      </c>
      <c r="AJ117" s="197" t="e">
        <f t="shared" ca="1" si="37"/>
        <v>#N/A</v>
      </c>
      <c r="AK117" s="197" t="e">
        <f t="shared" ca="1" si="38"/>
        <v>#N/A</v>
      </c>
    </row>
    <row r="118" spans="1:37" ht="27" customHeight="1" x14ac:dyDescent="0.25">
      <c r="A118" s="51">
        <f>'OSNOVNA PLAČA'!A112</f>
        <v>103</v>
      </c>
      <c r="B118" s="157" t="str">
        <f t="shared" ca="1" si="22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1">
        <f ca="1">IF(LEN(B118)&gt;0,SUM('OBRAČUNANA OSNOVNA PLAČA'!H112:J112),"")</f>
        <v>0</v>
      </c>
      <c r="F118" s="55"/>
      <c r="G118" s="55"/>
      <c r="H118" s="55"/>
      <c r="I118" s="55"/>
      <c r="J118" s="55"/>
      <c r="K118" s="172">
        <f t="shared" si="23"/>
        <v>0</v>
      </c>
      <c r="L118" s="120">
        <f t="shared" ca="1" si="24"/>
        <v>0</v>
      </c>
      <c r="M118" s="120">
        <f t="shared" ca="1" si="25"/>
        <v>0</v>
      </c>
      <c r="N118" s="120">
        <f t="shared" ca="1" si="26"/>
        <v>0</v>
      </c>
      <c r="O118" s="120">
        <f t="shared" ca="1" si="27"/>
        <v>0</v>
      </c>
      <c r="P118" s="173">
        <f t="shared" ca="1" si="28"/>
        <v>0</v>
      </c>
      <c r="Q118" s="173">
        <f ca="1">IF(LEN(B118)&gt;0,'1-3'!Q118-'1-3'!P118,"")</f>
        <v>0</v>
      </c>
      <c r="R118" s="174"/>
      <c r="AA118" s="161">
        <f>ROW()</f>
        <v>118</v>
      </c>
      <c r="AB118" s="197" t="e">
        <f t="shared" ca="1" si="29"/>
        <v>#N/A</v>
      </c>
      <c r="AC118" s="197" t="e">
        <f t="shared" ca="1" si="30"/>
        <v>#N/A</v>
      </c>
      <c r="AD118" s="198" t="e">
        <f t="shared" ca="1" si="31"/>
        <v>#N/A</v>
      </c>
      <c r="AE118" s="197" t="e">
        <f t="shared" ca="1" si="32"/>
        <v>#N/A</v>
      </c>
      <c r="AF118" s="198" t="e">
        <f t="shared" ca="1" si="33"/>
        <v>#N/A</v>
      </c>
      <c r="AG118" s="197" t="e">
        <f t="shared" ca="1" si="34"/>
        <v>#N/A</v>
      </c>
      <c r="AH118" s="197" t="e">
        <f t="shared" ca="1" si="35"/>
        <v>#N/A</v>
      </c>
      <c r="AI118" s="199" t="e">
        <f t="shared" ca="1" si="36"/>
        <v>#N/A</v>
      </c>
      <c r="AJ118" s="197" t="e">
        <f t="shared" ca="1" si="37"/>
        <v>#N/A</v>
      </c>
      <c r="AK118" s="197" t="e">
        <f t="shared" ca="1" si="38"/>
        <v>#N/A</v>
      </c>
    </row>
    <row r="119" spans="1:37" ht="27" customHeight="1" x14ac:dyDescent="0.25">
      <c r="A119" s="51">
        <f>'OSNOVNA PLAČA'!A113</f>
        <v>104</v>
      </c>
      <c r="B119" s="157" t="str">
        <f t="shared" ca="1" si="22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1">
        <f ca="1">IF(LEN(B119)&gt;0,SUM('OBRAČUNANA OSNOVNA PLAČA'!H113:J113),"")</f>
        <v>0</v>
      </c>
      <c r="F119" s="55"/>
      <c r="G119" s="55"/>
      <c r="H119" s="55"/>
      <c r="I119" s="55"/>
      <c r="J119" s="55"/>
      <c r="K119" s="172">
        <f t="shared" si="23"/>
        <v>0</v>
      </c>
      <c r="L119" s="120">
        <f t="shared" ca="1" si="24"/>
        <v>0</v>
      </c>
      <c r="M119" s="120">
        <f t="shared" ca="1" si="25"/>
        <v>0</v>
      </c>
      <c r="N119" s="120">
        <f t="shared" ca="1" si="26"/>
        <v>0</v>
      </c>
      <c r="O119" s="120">
        <f t="shared" ca="1" si="27"/>
        <v>0</v>
      </c>
      <c r="P119" s="173">
        <f t="shared" ca="1" si="28"/>
        <v>0</v>
      </c>
      <c r="Q119" s="173">
        <f ca="1">IF(LEN(B119)&gt;0,'1-3'!Q119-'1-3'!P119,"")</f>
        <v>0</v>
      </c>
      <c r="R119" s="174"/>
      <c r="AA119" s="161">
        <f>ROW()</f>
        <v>119</v>
      </c>
      <c r="AB119" s="197" t="e">
        <f t="shared" ca="1" si="29"/>
        <v>#N/A</v>
      </c>
      <c r="AC119" s="197" t="e">
        <f t="shared" ca="1" si="30"/>
        <v>#N/A</v>
      </c>
      <c r="AD119" s="198" t="e">
        <f t="shared" ca="1" si="31"/>
        <v>#N/A</v>
      </c>
      <c r="AE119" s="197" t="e">
        <f t="shared" ca="1" si="32"/>
        <v>#N/A</v>
      </c>
      <c r="AF119" s="198" t="e">
        <f t="shared" ca="1" si="33"/>
        <v>#N/A</v>
      </c>
      <c r="AG119" s="197" t="e">
        <f t="shared" ca="1" si="34"/>
        <v>#N/A</v>
      </c>
      <c r="AH119" s="197" t="e">
        <f t="shared" ca="1" si="35"/>
        <v>#N/A</v>
      </c>
      <c r="AI119" s="199" t="e">
        <f t="shared" ca="1" si="36"/>
        <v>#N/A</v>
      </c>
      <c r="AJ119" s="197" t="e">
        <f t="shared" ca="1" si="37"/>
        <v>#N/A</v>
      </c>
      <c r="AK119" s="197" t="e">
        <f t="shared" ca="1" si="38"/>
        <v>#N/A</v>
      </c>
    </row>
    <row r="120" spans="1:37" ht="27" customHeight="1" x14ac:dyDescent="0.25">
      <c r="A120" s="51">
        <f>'OSNOVNA PLAČA'!A114</f>
        <v>105</v>
      </c>
      <c r="B120" s="157" t="str">
        <f t="shared" ca="1" si="22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1">
        <f ca="1">IF(LEN(B120)&gt;0,SUM('OBRAČUNANA OSNOVNA PLAČA'!H114:J114),"")</f>
        <v>0</v>
      </c>
      <c r="F120" s="55"/>
      <c r="G120" s="55"/>
      <c r="H120" s="55"/>
      <c r="I120" s="55"/>
      <c r="J120" s="55"/>
      <c r="K120" s="172">
        <f t="shared" si="23"/>
        <v>0</v>
      </c>
      <c r="L120" s="120">
        <f t="shared" ca="1" si="24"/>
        <v>0</v>
      </c>
      <c r="M120" s="120">
        <f t="shared" ca="1" si="25"/>
        <v>0</v>
      </c>
      <c r="N120" s="120">
        <f t="shared" ca="1" si="26"/>
        <v>0</v>
      </c>
      <c r="O120" s="120">
        <f t="shared" ca="1" si="27"/>
        <v>0</v>
      </c>
      <c r="P120" s="173">
        <f t="shared" ca="1" si="28"/>
        <v>0</v>
      </c>
      <c r="Q120" s="173">
        <f ca="1">IF(LEN(B120)&gt;0,'1-3'!Q120-'1-3'!P120,"")</f>
        <v>0</v>
      </c>
      <c r="R120" s="174"/>
      <c r="AA120" s="161">
        <f>ROW()</f>
        <v>120</v>
      </c>
      <c r="AB120" s="197" t="e">
        <f t="shared" ca="1" si="29"/>
        <v>#N/A</v>
      </c>
      <c r="AC120" s="197" t="e">
        <f t="shared" ca="1" si="30"/>
        <v>#N/A</v>
      </c>
      <c r="AD120" s="198" t="e">
        <f t="shared" ca="1" si="31"/>
        <v>#N/A</v>
      </c>
      <c r="AE120" s="197" t="e">
        <f t="shared" ca="1" si="32"/>
        <v>#N/A</v>
      </c>
      <c r="AF120" s="198" t="e">
        <f t="shared" ca="1" si="33"/>
        <v>#N/A</v>
      </c>
      <c r="AG120" s="197" t="e">
        <f t="shared" ca="1" si="34"/>
        <v>#N/A</v>
      </c>
      <c r="AH120" s="197" t="e">
        <f t="shared" ca="1" si="35"/>
        <v>#N/A</v>
      </c>
      <c r="AI120" s="199" t="e">
        <f t="shared" ca="1" si="36"/>
        <v>#N/A</v>
      </c>
      <c r="AJ120" s="197" t="e">
        <f t="shared" ca="1" si="37"/>
        <v>#N/A</v>
      </c>
      <c r="AK120" s="197" t="e">
        <f t="shared" ca="1" si="38"/>
        <v>#N/A</v>
      </c>
    </row>
    <row r="121" spans="1:37" ht="27" customHeight="1" x14ac:dyDescent="0.25">
      <c r="A121" s="51">
        <f>'OSNOVNA PLAČA'!A115</f>
        <v>106</v>
      </c>
      <c r="B121" s="157" t="str">
        <f t="shared" ca="1" si="22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1">
        <f ca="1">IF(LEN(B121)&gt;0,SUM('OBRAČUNANA OSNOVNA PLAČA'!H115:J115),"")</f>
        <v>0</v>
      </c>
      <c r="F121" s="55"/>
      <c r="G121" s="55"/>
      <c r="H121" s="55"/>
      <c r="I121" s="55"/>
      <c r="J121" s="55"/>
      <c r="K121" s="172">
        <f t="shared" si="23"/>
        <v>0</v>
      </c>
      <c r="L121" s="120">
        <f t="shared" ca="1" si="24"/>
        <v>0</v>
      </c>
      <c r="M121" s="120">
        <f t="shared" ca="1" si="25"/>
        <v>0</v>
      </c>
      <c r="N121" s="120">
        <f t="shared" ca="1" si="26"/>
        <v>0</v>
      </c>
      <c r="O121" s="120">
        <f t="shared" ca="1" si="27"/>
        <v>0</v>
      </c>
      <c r="P121" s="173">
        <f t="shared" ca="1" si="28"/>
        <v>0</v>
      </c>
      <c r="Q121" s="173">
        <f ca="1">IF(LEN(B121)&gt;0,'1-3'!Q121-'1-3'!P121,"")</f>
        <v>0</v>
      </c>
      <c r="R121" s="174"/>
      <c r="AA121" s="161">
        <f>ROW()</f>
        <v>121</v>
      </c>
      <c r="AB121" s="197" t="e">
        <f t="shared" ca="1" si="29"/>
        <v>#N/A</v>
      </c>
      <c r="AC121" s="197" t="e">
        <f t="shared" ca="1" si="30"/>
        <v>#N/A</v>
      </c>
      <c r="AD121" s="198" t="e">
        <f t="shared" ca="1" si="31"/>
        <v>#N/A</v>
      </c>
      <c r="AE121" s="197" t="e">
        <f t="shared" ca="1" si="32"/>
        <v>#N/A</v>
      </c>
      <c r="AF121" s="198" t="e">
        <f t="shared" ca="1" si="33"/>
        <v>#N/A</v>
      </c>
      <c r="AG121" s="197" t="e">
        <f t="shared" ca="1" si="34"/>
        <v>#N/A</v>
      </c>
      <c r="AH121" s="197" t="e">
        <f t="shared" ca="1" si="35"/>
        <v>#N/A</v>
      </c>
      <c r="AI121" s="199" t="e">
        <f t="shared" ca="1" si="36"/>
        <v>#N/A</v>
      </c>
      <c r="AJ121" s="197" t="e">
        <f t="shared" ca="1" si="37"/>
        <v>#N/A</v>
      </c>
      <c r="AK121" s="197" t="e">
        <f t="shared" ca="1" si="38"/>
        <v>#N/A</v>
      </c>
    </row>
    <row r="122" spans="1:37" ht="27" customHeight="1" x14ac:dyDescent="0.25">
      <c r="A122" s="51">
        <f>'OSNOVNA PLAČA'!A116</f>
        <v>107</v>
      </c>
      <c r="B122" s="157" t="str">
        <f t="shared" ca="1" si="22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1">
        <f ca="1">IF(LEN(B122)&gt;0,SUM('OBRAČUNANA OSNOVNA PLAČA'!H116:J116),"")</f>
        <v>0</v>
      </c>
      <c r="F122" s="55"/>
      <c r="G122" s="55"/>
      <c r="H122" s="55"/>
      <c r="I122" s="55"/>
      <c r="J122" s="55"/>
      <c r="K122" s="172">
        <f t="shared" si="23"/>
        <v>0</v>
      </c>
      <c r="L122" s="120">
        <f t="shared" ca="1" si="24"/>
        <v>0</v>
      </c>
      <c r="M122" s="120">
        <f t="shared" ca="1" si="25"/>
        <v>0</v>
      </c>
      <c r="N122" s="120">
        <f t="shared" ca="1" si="26"/>
        <v>0</v>
      </c>
      <c r="O122" s="120">
        <f t="shared" ca="1" si="27"/>
        <v>0</v>
      </c>
      <c r="P122" s="173">
        <f t="shared" ca="1" si="28"/>
        <v>0</v>
      </c>
      <c r="Q122" s="173">
        <f ca="1">IF(LEN(B122)&gt;0,'1-3'!Q122-'1-3'!P122,"")</f>
        <v>0</v>
      </c>
      <c r="R122" s="174"/>
      <c r="AA122" s="161">
        <f>ROW()</f>
        <v>122</v>
      </c>
      <c r="AB122" s="197" t="e">
        <f t="shared" ca="1" si="29"/>
        <v>#N/A</v>
      </c>
      <c r="AC122" s="197" t="e">
        <f t="shared" ca="1" si="30"/>
        <v>#N/A</v>
      </c>
      <c r="AD122" s="198" t="e">
        <f t="shared" ca="1" si="31"/>
        <v>#N/A</v>
      </c>
      <c r="AE122" s="197" t="e">
        <f t="shared" ca="1" si="32"/>
        <v>#N/A</v>
      </c>
      <c r="AF122" s="198" t="e">
        <f t="shared" ca="1" si="33"/>
        <v>#N/A</v>
      </c>
      <c r="AG122" s="197" t="e">
        <f t="shared" ca="1" si="34"/>
        <v>#N/A</v>
      </c>
      <c r="AH122" s="197" t="e">
        <f t="shared" ca="1" si="35"/>
        <v>#N/A</v>
      </c>
      <c r="AI122" s="199" t="e">
        <f t="shared" ca="1" si="36"/>
        <v>#N/A</v>
      </c>
      <c r="AJ122" s="197" t="e">
        <f t="shared" ca="1" si="37"/>
        <v>#N/A</v>
      </c>
      <c r="AK122" s="197" t="e">
        <f t="shared" ca="1" si="38"/>
        <v>#N/A</v>
      </c>
    </row>
    <row r="123" spans="1:37" ht="27" customHeight="1" x14ac:dyDescent="0.25">
      <c r="A123" s="51">
        <f>'OSNOVNA PLAČA'!A117</f>
        <v>108</v>
      </c>
      <c r="B123" s="157" t="str">
        <f t="shared" ca="1" si="22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1">
        <f ca="1">IF(LEN(B123)&gt;0,SUM('OBRAČUNANA OSNOVNA PLAČA'!H117:J117),"")</f>
        <v>0</v>
      </c>
      <c r="F123" s="55"/>
      <c r="G123" s="55"/>
      <c r="H123" s="55"/>
      <c r="I123" s="55"/>
      <c r="J123" s="55"/>
      <c r="K123" s="172">
        <f t="shared" si="23"/>
        <v>0</v>
      </c>
      <c r="L123" s="120">
        <f t="shared" ca="1" si="24"/>
        <v>0</v>
      </c>
      <c r="M123" s="120">
        <f t="shared" ca="1" si="25"/>
        <v>0</v>
      </c>
      <c r="N123" s="120">
        <f t="shared" ca="1" si="26"/>
        <v>0</v>
      </c>
      <c r="O123" s="120">
        <f t="shared" ca="1" si="27"/>
        <v>0</v>
      </c>
      <c r="P123" s="173">
        <f t="shared" ca="1" si="28"/>
        <v>0</v>
      </c>
      <c r="Q123" s="173">
        <f ca="1">IF(LEN(B123)&gt;0,'1-3'!Q123-'1-3'!P123,"")</f>
        <v>0</v>
      </c>
      <c r="R123" s="174"/>
      <c r="AA123" s="161">
        <f>ROW()</f>
        <v>123</v>
      </c>
      <c r="AB123" s="197" t="e">
        <f t="shared" ca="1" si="29"/>
        <v>#N/A</v>
      </c>
      <c r="AC123" s="197" t="e">
        <f t="shared" ca="1" si="30"/>
        <v>#N/A</v>
      </c>
      <c r="AD123" s="198" t="e">
        <f t="shared" ca="1" si="31"/>
        <v>#N/A</v>
      </c>
      <c r="AE123" s="197" t="e">
        <f t="shared" ca="1" si="32"/>
        <v>#N/A</v>
      </c>
      <c r="AF123" s="198" t="e">
        <f t="shared" ca="1" si="33"/>
        <v>#N/A</v>
      </c>
      <c r="AG123" s="197" t="e">
        <f t="shared" ca="1" si="34"/>
        <v>#N/A</v>
      </c>
      <c r="AH123" s="197" t="e">
        <f t="shared" ca="1" si="35"/>
        <v>#N/A</v>
      </c>
      <c r="AI123" s="199" t="e">
        <f t="shared" ca="1" si="36"/>
        <v>#N/A</v>
      </c>
      <c r="AJ123" s="197" t="e">
        <f t="shared" ca="1" si="37"/>
        <v>#N/A</v>
      </c>
      <c r="AK123" s="197" t="e">
        <f t="shared" ca="1" si="38"/>
        <v>#N/A</v>
      </c>
    </row>
    <row r="124" spans="1:37" ht="27" customHeight="1" x14ac:dyDescent="0.25">
      <c r="A124" s="51">
        <f>'OSNOVNA PLAČA'!A118</f>
        <v>109</v>
      </c>
      <c r="B124" s="157" t="str">
        <f t="shared" ca="1" si="22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1">
        <f ca="1">IF(LEN(B124)&gt;0,SUM('OBRAČUNANA OSNOVNA PLAČA'!H118:J118),"")</f>
        <v>0</v>
      </c>
      <c r="F124" s="55"/>
      <c r="G124" s="55"/>
      <c r="H124" s="55"/>
      <c r="I124" s="55"/>
      <c r="J124" s="55"/>
      <c r="K124" s="172">
        <f t="shared" si="23"/>
        <v>0</v>
      </c>
      <c r="L124" s="120">
        <f t="shared" ca="1" si="24"/>
        <v>0</v>
      </c>
      <c r="M124" s="120">
        <f t="shared" ca="1" si="25"/>
        <v>0</v>
      </c>
      <c r="N124" s="120">
        <f t="shared" ca="1" si="26"/>
        <v>0</v>
      </c>
      <c r="O124" s="120">
        <f t="shared" ca="1" si="27"/>
        <v>0</v>
      </c>
      <c r="P124" s="173">
        <f t="shared" ca="1" si="28"/>
        <v>0</v>
      </c>
      <c r="Q124" s="173">
        <f ca="1">IF(LEN(B124)&gt;0,'1-3'!Q124-'1-3'!P124,"")</f>
        <v>0</v>
      </c>
      <c r="R124" s="174"/>
      <c r="AA124" s="161">
        <f>ROW()</f>
        <v>124</v>
      </c>
      <c r="AB124" s="197" t="e">
        <f t="shared" ca="1" si="29"/>
        <v>#N/A</v>
      </c>
      <c r="AC124" s="197" t="e">
        <f t="shared" ca="1" si="30"/>
        <v>#N/A</v>
      </c>
      <c r="AD124" s="198" t="e">
        <f t="shared" ca="1" si="31"/>
        <v>#N/A</v>
      </c>
      <c r="AE124" s="197" t="e">
        <f t="shared" ca="1" si="32"/>
        <v>#N/A</v>
      </c>
      <c r="AF124" s="198" t="e">
        <f t="shared" ca="1" si="33"/>
        <v>#N/A</v>
      </c>
      <c r="AG124" s="197" t="e">
        <f t="shared" ca="1" si="34"/>
        <v>#N/A</v>
      </c>
      <c r="AH124" s="197" t="e">
        <f t="shared" ca="1" si="35"/>
        <v>#N/A</v>
      </c>
      <c r="AI124" s="199" t="e">
        <f t="shared" ca="1" si="36"/>
        <v>#N/A</v>
      </c>
      <c r="AJ124" s="197" t="e">
        <f t="shared" ca="1" si="37"/>
        <v>#N/A</v>
      </c>
      <c r="AK124" s="197" t="e">
        <f t="shared" ca="1" si="38"/>
        <v>#N/A</v>
      </c>
    </row>
    <row r="125" spans="1:37" ht="27" customHeight="1" x14ac:dyDescent="0.25">
      <c r="A125" s="51">
        <f>'OSNOVNA PLAČA'!A119</f>
        <v>110</v>
      </c>
      <c r="B125" s="157" t="str">
        <f t="shared" ca="1" si="22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1">
        <f ca="1">IF(LEN(B125)&gt;0,SUM('OBRAČUNANA OSNOVNA PLAČA'!H119:J119),"")</f>
        <v>0</v>
      </c>
      <c r="F125" s="55"/>
      <c r="G125" s="55"/>
      <c r="H125" s="55"/>
      <c r="I125" s="55"/>
      <c r="J125" s="55"/>
      <c r="K125" s="172">
        <f t="shared" si="23"/>
        <v>0</v>
      </c>
      <c r="L125" s="120">
        <f t="shared" ca="1" si="24"/>
        <v>0</v>
      </c>
      <c r="M125" s="120">
        <f t="shared" ca="1" si="25"/>
        <v>0</v>
      </c>
      <c r="N125" s="120">
        <f t="shared" ca="1" si="26"/>
        <v>0</v>
      </c>
      <c r="O125" s="120">
        <f t="shared" ca="1" si="27"/>
        <v>0</v>
      </c>
      <c r="P125" s="173">
        <f t="shared" ca="1" si="28"/>
        <v>0</v>
      </c>
      <c r="Q125" s="173">
        <f ca="1">IF(LEN(B125)&gt;0,'1-3'!Q125-'1-3'!P125,"")</f>
        <v>0</v>
      </c>
      <c r="R125" s="174"/>
      <c r="AA125" s="161">
        <f>ROW()</f>
        <v>125</v>
      </c>
      <c r="AB125" s="197" t="e">
        <f t="shared" ca="1" si="29"/>
        <v>#N/A</v>
      </c>
      <c r="AC125" s="197" t="e">
        <f t="shared" ca="1" si="30"/>
        <v>#N/A</v>
      </c>
      <c r="AD125" s="198" t="e">
        <f t="shared" ca="1" si="31"/>
        <v>#N/A</v>
      </c>
      <c r="AE125" s="197" t="e">
        <f t="shared" ca="1" si="32"/>
        <v>#N/A</v>
      </c>
      <c r="AF125" s="198" t="e">
        <f t="shared" ca="1" si="33"/>
        <v>#N/A</v>
      </c>
      <c r="AG125" s="197" t="e">
        <f t="shared" ca="1" si="34"/>
        <v>#N/A</v>
      </c>
      <c r="AH125" s="197" t="e">
        <f t="shared" ca="1" si="35"/>
        <v>#N/A</v>
      </c>
      <c r="AI125" s="199" t="e">
        <f t="shared" ca="1" si="36"/>
        <v>#N/A</v>
      </c>
      <c r="AJ125" s="197" t="e">
        <f t="shared" ca="1" si="37"/>
        <v>#N/A</v>
      </c>
      <c r="AK125" s="197" t="e">
        <f t="shared" ca="1" si="38"/>
        <v>#N/A</v>
      </c>
    </row>
    <row r="126" spans="1:37" ht="27" customHeight="1" x14ac:dyDescent="0.25">
      <c r="A126" s="51">
        <f>'OSNOVNA PLAČA'!A120</f>
        <v>111</v>
      </c>
      <c r="B126" s="157" t="str">
        <f t="shared" ca="1" si="22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1">
        <f ca="1">IF(LEN(B126)&gt;0,SUM('OBRAČUNANA OSNOVNA PLAČA'!H120:J120),"")</f>
        <v>0</v>
      </c>
      <c r="F126" s="55"/>
      <c r="G126" s="55"/>
      <c r="H126" s="55"/>
      <c r="I126" s="55"/>
      <c r="J126" s="55"/>
      <c r="K126" s="172">
        <f t="shared" si="23"/>
        <v>0</v>
      </c>
      <c r="L126" s="120">
        <f t="shared" ca="1" si="24"/>
        <v>0</v>
      </c>
      <c r="M126" s="120">
        <f t="shared" ca="1" si="25"/>
        <v>0</v>
      </c>
      <c r="N126" s="120">
        <f t="shared" ca="1" si="26"/>
        <v>0</v>
      </c>
      <c r="O126" s="120">
        <f t="shared" ca="1" si="27"/>
        <v>0</v>
      </c>
      <c r="P126" s="173">
        <f t="shared" ca="1" si="28"/>
        <v>0</v>
      </c>
      <c r="Q126" s="173">
        <f ca="1">IF(LEN(B126)&gt;0,'1-3'!Q126-'1-3'!P126,"")</f>
        <v>0</v>
      </c>
      <c r="R126" s="174"/>
      <c r="AA126" s="161">
        <f>ROW()</f>
        <v>126</v>
      </c>
      <c r="AB126" s="197" t="e">
        <f t="shared" ca="1" si="29"/>
        <v>#N/A</v>
      </c>
      <c r="AC126" s="197" t="e">
        <f t="shared" ca="1" si="30"/>
        <v>#N/A</v>
      </c>
      <c r="AD126" s="198" t="e">
        <f t="shared" ca="1" si="31"/>
        <v>#N/A</v>
      </c>
      <c r="AE126" s="197" t="e">
        <f t="shared" ca="1" si="32"/>
        <v>#N/A</v>
      </c>
      <c r="AF126" s="198" t="e">
        <f t="shared" ca="1" si="33"/>
        <v>#N/A</v>
      </c>
      <c r="AG126" s="197" t="e">
        <f t="shared" ca="1" si="34"/>
        <v>#N/A</v>
      </c>
      <c r="AH126" s="197" t="e">
        <f t="shared" ca="1" si="35"/>
        <v>#N/A</v>
      </c>
      <c r="AI126" s="199" t="e">
        <f t="shared" ca="1" si="36"/>
        <v>#N/A</v>
      </c>
      <c r="AJ126" s="197" t="e">
        <f t="shared" ca="1" si="37"/>
        <v>#N/A</v>
      </c>
      <c r="AK126" s="197" t="e">
        <f t="shared" ca="1" si="38"/>
        <v>#N/A</v>
      </c>
    </row>
    <row r="127" spans="1:37" ht="27" customHeight="1" x14ac:dyDescent="0.25">
      <c r="A127" s="51">
        <f>'OSNOVNA PLAČA'!A121</f>
        <v>112</v>
      </c>
      <c r="B127" s="157" t="str">
        <f t="shared" ca="1" si="22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1">
        <f ca="1">IF(LEN(B127)&gt;0,SUM('OBRAČUNANA OSNOVNA PLAČA'!H121:J121),"")</f>
        <v>0</v>
      </c>
      <c r="F127" s="55"/>
      <c r="G127" s="55"/>
      <c r="H127" s="55"/>
      <c r="I127" s="55"/>
      <c r="J127" s="55"/>
      <c r="K127" s="172">
        <f t="shared" si="23"/>
        <v>0</v>
      </c>
      <c r="L127" s="120">
        <f t="shared" ca="1" si="24"/>
        <v>0</v>
      </c>
      <c r="M127" s="120">
        <f t="shared" ca="1" si="25"/>
        <v>0</v>
      </c>
      <c r="N127" s="120">
        <f t="shared" ca="1" si="26"/>
        <v>0</v>
      </c>
      <c r="O127" s="120">
        <f t="shared" ca="1" si="27"/>
        <v>0</v>
      </c>
      <c r="P127" s="173">
        <f t="shared" ca="1" si="28"/>
        <v>0</v>
      </c>
      <c r="Q127" s="173">
        <f ca="1">IF(LEN(B127)&gt;0,'1-3'!Q127-'1-3'!P127,"")</f>
        <v>0</v>
      </c>
      <c r="R127" s="174"/>
      <c r="AA127" s="161">
        <f>ROW()</f>
        <v>127</v>
      </c>
      <c r="AB127" s="197" t="e">
        <f t="shared" ca="1" si="29"/>
        <v>#N/A</v>
      </c>
      <c r="AC127" s="197" t="e">
        <f t="shared" ca="1" si="30"/>
        <v>#N/A</v>
      </c>
      <c r="AD127" s="198" t="e">
        <f t="shared" ca="1" si="31"/>
        <v>#N/A</v>
      </c>
      <c r="AE127" s="197" t="e">
        <f t="shared" ca="1" si="32"/>
        <v>#N/A</v>
      </c>
      <c r="AF127" s="198" t="e">
        <f t="shared" ca="1" si="33"/>
        <v>#N/A</v>
      </c>
      <c r="AG127" s="197" t="e">
        <f t="shared" ca="1" si="34"/>
        <v>#N/A</v>
      </c>
      <c r="AH127" s="197" t="e">
        <f t="shared" ca="1" si="35"/>
        <v>#N/A</v>
      </c>
      <c r="AI127" s="199" t="e">
        <f t="shared" ca="1" si="36"/>
        <v>#N/A</v>
      </c>
      <c r="AJ127" s="197" t="e">
        <f t="shared" ca="1" si="37"/>
        <v>#N/A</v>
      </c>
      <c r="AK127" s="197" t="e">
        <f t="shared" ca="1" si="38"/>
        <v>#N/A</v>
      </c>
    </row>
    <row r="128" spans="1:37" ht="27" customHeight="1" x14ac:dyDescent="0.25">
      <c r="A128" s="51">
        <f>'OSNOVNA PLAČA'!A122</f>
        <v>113</v>
      </c>
      <c r="B128" s="157" t="str">
        <f t="shared" ca="1" si="22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1">
        <f ca="1">IF(LEN(B128)&gt;0,SUM('OBRAČUNANA OSNOVNA PLAČA'!H122:J122),"")</f>
        <v>0</v>
      </c>
      <c r="F128" s="55"/>
      <c r="G128" s="55"/>
      <c r="H128" s="55"/>
      <c r="I128" s="55"/>
      <c r="J128" s="55"/>
      <c r="K128" s="172">
        <f t="shared" si="23"/>
        <v>0</v>
      </c>
      <c r="L128" s="120">
        <f t="shared" ca="1" si="24"/>
        <v>0</v>
      </c>
      <c r="M128" s="120">
        <f t="shared" ca="1" si="25"/>
        <v>0</v>
      </c>
      <c r="N128" s="120">
        <f t="shared" ca="1" si="26"/>
        <v>0</v>
      </c>
      <c r="O128" s="120">
        <f t="shared" ca="1" si="27"/>
        <v>0</v>
      </c>
      <c r="P128" s="173">
        <f t="shared" ca="1" si="28"/>
        <v>0</v>
      </c>
      <c r="Q128" s="173">
        <f ca="1">IF(LEN(B128)&gt;0,'1-3'!Q128-'1-3'!P128,"")</f>
        <v>0</v>
      </c>
      <c r="R128" s="174"/>
      <c r="AA128" s="161">
        <f>ROW()</f>
        <v>128</v>
      </c>
      <c r="AB128" s="197" t="e">
        <f t="shared" ca="1" si="29"/>
        <v>#N/A</v>
      </c>
      <c r="AC128" s="197" t="e">
        <f t="shared" ca="1" si="30"/>
        <v>#N/A</v>
      </c>
      <c r="AD128" s="198" t="e">
        <f t="shared" ca="1" si="31"/>
        <v>#N/A</v>
      </c>
      <c r="AE128" s="197" t="e">
        <f t="shared" ca="1" si="32"/>
        <v>#N/A</v>
      </c>
      <c r="AF128" s="198" t="e">
        <f t="shared" ca="1" si="33"/>
        <v>#N/A</v>
      </c>
      <c r="AG128" s="197" t="e">
        <f t="shared" ca="1" si="34"/>
        <v>#N/A</v>
      </c>
      <c r="AH128" s="197" t="e">
        <f t="shared" ca="1" si="35"/>
        <v>#N/A</v>
      </c>
      <c r="AI128" s="199" t="e">
        <f t="shared" ca="1" si="36"/>
        <v>#N/A</v>
      </c>
      <c r="AJ128" s="197" t="e">
        <f t="shared" ca="1" si="37"/>
        <v>#N/A</v>
      </c>
      <c r="AK128" s="197" t="e">
        <f t="shared" ca="1" si="38"/>
        <v>#N/A</v>
      </c>
    </row>
    <row r="129" spans="1:37" ht="27" customHeight="1" x14ac:dyDescent="0.25">
      <c r="A129" s="51">
        <f>'OSNOVNA PLAČA'!A123</f>
        <v>114</v>
      </c>
      <c r="B129" s="157" t="str">
        <f t="shared" ca="1" si="22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1">
        <f ca="1">IF(LEN(B129)&gt;0,SUM('OBRAČUNANA OSNOVNA PLAČA'!H123:J123),"")</f>
        <v>0</v>
      </c>
      <c r="F129" s="55"/>
      <c r="G129" s="55"/>
      <c r="H129" s="55"/>
      <c r="I129" s="55"/>
      <c r="J129" s="55"/>
      <c r="K129" s="172">
        <f t="shared" si="23"/>
        <v>0</v>
      </c>
      <c r="L129" s="120">
        <f t="shared" ca="1" si="24"/>
        <v>0</v>
      </c>
      <c r="M129" s="120">
        <f t="shared" ca="1" si="25"/>
        <v>0</v>
      </c>
      <c r="N129" s="120">
        <f t="shared" ca="1" si="26"/>
        <v>0</v>
      </c>
      <c r="O129" s="120">
        <f t="shared" ca="1" si="27"/>
        <v>0</v>
      </c>
      <c r="P129" s="173">
        <f t="shared" ca="1" si="28"/>
        <v>0</v>
      </c>
      <c r="Q129" s="173">
        <f ca="1">IF(LEN(B129)&gt;0,'1-3'!Q129-'1-3'!P129,"")</f>
        <v>0</v>
      </c>
      <c r="R129" s="174"/>
      <c r="AA129" s="161">
        <f>ROW()</f>
        <v>129</v>
      </c>
      <c r="AB129" s="197" t="e">
        <f t="shared" ca="1" si="29"/>
        <v>#N/A</v>
      </c>
      <c r="AC129" s="197" t="e">
        <f t="shared" ca="1" si="30"/>
        <v>#N/A</v>
      </c>
      <c r="AD129" s="198" t="e">
        <f t="shared" ca="1" si="31"/>
        <v>#N/A</v>
      </c>
      <c r="AE129" s="197" t="e">
        <f t="shared" ca="1" si="32"/>
        <v>#N/A</v>
      </c>
      <c r="AF129" s="198" t="e">
        <f t="shared" ca="1" si="33"/>
        <v>#N/A</v>
      </c>
      <c r="AG129" s="197" t="e">
        <f t="shared" ca="1" si="34"/>
        <v>#N/A</v>
      </c>
      <c r="AH129" s="197" t="e">
        <f t="shared" ca="1" si="35"/>
        <v>#N/A</v>
      </c>
      <c r="AI129" s="199" t="e">
        <f t="shared" ca="1" si="36"/>
        <v>#N/A</v>
      </c>
      <c r="AJ129" s="197" t="e">
        <f t="shared" ca="1" si="37"/>
        <v>#N/A</v>
      </c>
      <c r="AK129" s="197" t="e">
        <f t="shared" ca="1" si="38"/>
        <v>#N/A</v>
      </c>
    </row>
    <row r="130" spans="1:37" ht="27" customHeight="1" x14ac:dyDescent="0.25">
      <c r="A130" s="51">
        <f>'OSNOVNA PLAČA'!A124</f>
        <v>115</v>
      </c>
      <c r="B130" s="157" t="str">
        <f t="shared" ca="1" si="22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1">
        <f ca="1">IF(LEN(B130)&gt;0,SUM('OBRAČUNANA OSNOVNA PLAČA'!H124:J124),"")</f>
        <v>0</v>
      </c>
      <c r="F130" s="55"/>
      <c r="G130" s="55"/>
      <c r="H130" s="55"/>
      <c r="I130" s="55"/>
      <c r="J130" s="55"/>
      <c r="K130" s="172">
        <f t="shared" si="23"/>
        <v>0</v>
      </c>
      <c r="L130" s="120">
        <f t="shared" ca="1" si="24"/>
        <v>0</v>
      </c>
      <c r="M130" s="120">
        <f t="shared" ca="1" si="25"/>
        <v>0</v>
      </c>
      <c r="N130" s="120">
        <f t="shared" ca="1" si="26"/>
        <v>0</v>
      </c>
      <c r="O130" s="120">
        <f t="shared" ca="1" si="27"/>
        <v>0</v>
      </c>
      <c r="P130" s="173">
        <f t="shared" ca="1" si="28"/>
        <v>0</v>
      </c>
      <c r="Q130" s="173">
        <f ca="1">IF(LEN(B130)&gt;0,'1-3'!Q130-'1-3'!P130,"")</f>
        <v>0</v>
      </c>
      <c r="R130" s="174"/>
      <c r="AA130" s="161">
        <f>ROW()</f>
        <v>130</v>
      </c>
      <c r="AB130" s="197" t="e">
        <f t="shared" ca="1" si="29"/>
        <v>#N/A</v>
      </c>
      <c r="AC130" s="197" t="e">
        <f t="shared" ca="1" si="30"/>
        <v>#N/A</v>
      </c>
      <c r="AD130" s="198" t="e">
        <f t="shared" ca="1" si="31"/>
        <v>#N/A</v>
      </c>
      <c r="AE130" s="197" t="e">
        <f t="shared" ca="1" si="32"/>
        <v>#N/A</v>
      </c>
      <c r="AF130" s="198" t="e">
        <f t="shared" ca="1" si="33"/>
        <v>#N/A</v>
      </c>
      <c r="AG130" s="197" t="e">
        <f t="shared" ca="1" si="34"/>
        <v>#N/A</v>
      </c>
      <c r="AH130" s="197" t="e">
        <f t="shared" ca="1" si="35"/>
        <v>#N/A</v>
      </c>
      <c r="AI130" s="199" t="e">
        <f t="shared" ca="1" si="36"/>
        <v>#N/A</v>
      </c>
      <c r="AJ130" s="197" t="e">
        <f t="shared" ca="1" si="37"/>
        <v>#N/A</v>
      </c>
      <c r="AK130" s="197" t="e">
        <f t="shared" ca="1" si="38"/>
        <v>#N/A</v>
      </c>
    </row>
    <row r="131" spans="1:37" ht="27" customHeight="1" x14ac:dyDescent="0.25">
      <c r="A131" s="51">
        <f>'OSNOVNA PLAČA'!A125</f>
        <v>116</v>
      </c>
      <c r="B131" s="157" t="str">
        <f t="shared" ca="1" si="22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1">
        <f ca="1">IF(LEN(B131)&gt;0,SUM('OBRAČUNANA OSNOVNA PLAČA'!H125:J125),"")</f>
        <v>0</v>
      </c>
      <c r="F131" s="55"/>
      <c r="G131" s="55"/>
      <c r="H131" s="55"/>
      <c r="I131" s="55"/>
      <c r="J131" s="55"/>
      <c r="K131" s="172">
        <f t="shared" si="23"/>
        <v>0</v>
      </c>
      <c r="L131" s="120">
        <f t="shared" ca="1" si="24"/>
        <v>0</v>
      </c>
      <c r="M131" s="120">
        <f t="shared" ca="1" si="25"/>
        <v>0</v>
      </c>
      <c r="N131" s="120">
        <f t="shared" ca="1" si="26"/>
        <v>0</v>
      </c>
      <c r="O131" s="120">
        <f t="shared" ca="1" si="27"/>
        <v>0</v>
      </c>
      <c r="P131" s="173">
        <f t="shared" ca="1" si="28"/>
        <v>0</v>
      </c>
      <c r="Q131" s="173">
        <f ca="1">IF(LEN(B131)&gt;0,'1-3'!Q131-'1-3'!P131,"")</f>
        <v>0</v>
      </c>
      <c r="R131" s="174"/>
      <c r="AA131" s="161">
        <f>ROW()</f>
        <v>131</v>
      </c>
      <c r="AB131" s="197" t="e">
        <f t="shared" ca="1" si="29"/>
        <v>#N/A</v>
      </c>
      <c r="AC131" s="197" t="e">
        <f t="shared" ca="1" si="30"/>
        <v>#N/A</v>
      </c>
      <c r="AD131" s="198" t="e">
        <f t="shared" ca="1" si="31"/>
        <v>#N/A</v>
      </c>
      <c r="AE131" s="197" t="e">
        <f t="shared" ca="1" si="32"/>
        <v>#N/A</v>
      </c>
      <c r="AF131" s="198" t="e">
        <f t="shared" ca="1" si="33"/>
        <v>#N/A</v>
      </c>
      <c r="AG131" s="197" t="e">
        <f t="shared" ca="1" si="34"/>
        <v>#N/A</v>
      </c>
      <c r="AH131" s="197" t="e">
        <f t="shared" ca="1" si="35"/>
        <v>#N/A</v>
      </c>
      <c r="AI131" s="199" t="e">
        <f t="shared" ca="1" si="36"/>
        <v>#N/A</v>
      </c>
      <c r="AJ131" s="197" t="e">
        <f t="shared" ca="1" si="37"/>
        <v>#N/A</v>
      </c>
      <c r="AK131" s="197" t="e">
        <f t="shared" ca="1" si="38"/>
        <v>#N/A</v>
      </c>
    </row>
    <row r="132" spans="1:37" ht="27" customHeight="1" x14ac:dyDescent="0.25">
      <c r="A132" s="51">
        <f>'OSNOVNA PLAČA'!A126</f>
        <v>117</v>
      </c>
      <c r="B132" s="157" t="str">
        <f t="shared" ca="1" si="22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1">
        <f ca="1">IF(LEN(B132)&gt;0,SUM('OBRAČUNANA OSNOVNA PLAČA'!H126:J126),"")</f>
        <v>0</v>
      </c>
      <c r="F132" s="55"/>
      <c r="G132" s="55"/>
      <c r="H132" s="55"/>
      <c r="I132" s="55"/>
      <c r="J132" s="55"/>
      <c r="K132" s="172">
        <f t="shared" si="23"/>
        <v>0</v>
      </c>
      <c r="L132" s="120">
        <f t="shared" ca="1" si="24"/>
        <v>0</v>
      </c>
      <c r="M132" s="120">
        <f t="shared" ca="1" si="25"/>
        <v>0</v>
      </c>
      <c r="N132" s="120">
        <f t="shared" ca="1" si="26"/>
        <v>0</v>
      </c>
      <c r="O132" s="120">
        <f t="shared" ca="1" si="27"/>
        <v>0</v>
      </c>
      <c r="P132" s="173">
        <f t="shared" ca="1" si="28"/>
        <v>0</v>
      </c>
      <c r="Q132" s="173">
        <f ca="1">IF(LEN(B132)&gt;0,'1-3'!Q132-'1-3'!P132,"")</f>
        <v>0</v>
      </c>
      <c r="R132" s="174"/>
      <c r="AA132" s="161">
        <f>ROW()</f>
        <v>132</v>
      </c>
      <c r="AB132" s="197" t="e">
        <f t="shared" ca="1" si="29"/>
        <v>#N/A</v>
      </c>
      <c r="AC132" s="197" t="e">
        <f t="shared" ca="1" si="30"/>
        <v>#N/A</v>
      </c>
      <c r="AD132" s="198" t="e">
        <f t="shared" ca="1" si="31"/>
        <v>#N/A</v>
      </c>
      <c r="AE132" s="197" t="e">
        <f t="shared" ca="1" si="32"/>
        <v>#N/A</v>
      </c>
      <c r="AF132" s="198" t="e">
        <f t="shared" ca="1" si="33"/>
        <v>#N/A</v>
      </c>
      <c r="AG132" s="197" t="e">
        <f t="shared" ca="1" si="34"/>
        <v>#N/A</v>
      </c>
      <c r="AH132" s="197" t="e">
        <f t="shared" ca="1" si="35"/>
        <v>#N/A</v>
      </c>
      <c r="AI132" s="199" t="e">
        <f t="shared" ca="1" si="36"/>
        <v>#N/A</v>
      </c>
      <c r="AJ132" s="197" t="e">
        <f t="shared" ca="1" si="37"/>
        <v>#N/A</v>
      </c>
      <c r="AK132" s="197" t="e">
        <f t="shared" ca="1" si="38"/>
        <v>#N/A</v>
      </c>
    </row>
    <row r="133" spans="1:37" ht="27" customHeight="1" x14ac:dyDescent="0.25">
      <c r="A133" s="51">
        <f>'OSNOVNA PLAČA'!A127</f>
        <v>118</v>
      </c>
      <c r="B133" s="157" t="str">
        <f t="shared" ca="1" si="22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1">
        <f ca="1">IF(LEN(B133)&gt;0,SUM('OBRAČUNANA OSNOVNA PLAČA'!H127:J127),"")</f>
        <v>0</v>
      </c>
      <c r="F133" s="55"/>
      <c r="G133" s="55"/>
      <c r="H133" s="55"/>
      <c r="I133" s="55"/>
      <c r="J133" s="55"/>
      <c r="K133" s="172">
        <f t="shared" si="23"/>
        <v>0</v>
      </c>
      <c r="L133" s="120">
        <f t="shared" ca="1" si="24"/>
        <v>0</v>
      </c>
      <c r="M133" s="120">
        <f t="shared" ca="1" si="25"/>
        <v>0</v>
      </c>
      <c r="N133" s="120">
        <f t="shared" ca="1" si="26"/>
        <v>0</v>
      </c>
      <c r="O133" s="120">
        <f t="shared" ca="1" si="27"/>
        <v>0</v>
      </c>
      <c r="P133" s="173">
        <f t="shared" ca="1" si="28"/>
        <v>0</v>
      </c>
      <c r="Q133" s="173">
        <f ca="1">IF(LEN(B133)&gt;0,'1-3'!Q133-'1-3'!P133,"")</f>
        <v>0</v>
      </c>
      <c r="R133" s="174"/>
      <c r="AA133" s="161">
        <f>ROW()</f>
        <v>133</v>
      </c>
      <c r="AB133" s="197" t="e">
        <f t="shared" ca="1" si="29"/>
        <v>#N/A</v>
      </c>
      <c r="AC133" s="197" t="e">
        <f t="shared" ca="1" si="30"/>
        <v>#N/A</v>
      </c>
      <c r="AD133" s="198" t="e">
        <f t="shared" ca="1" si="31"/>
        <v>#N/A</v>
      </c>
      <c r="AE133" s="197" t="e">
        <f t="shared" ca="1" si="32"/>
        <v>#N/A</v>
      </c>
      <c r="AF133" s="198" t="e">
        <f t="shared" ca="1" si="33"/>
        <v>#N/A</v>
      </c>
      <c r="AG133" s="197" t="e">
        <f t="shared" ca="1" si="34"/>
        <v>#N/A</v>
      </c>
      <c r="AH133" s="197" t="e">
        <f t="shared" ca="1" si="35"/>
        <v>#N/A</v>
      </c>
      <c r="AI133" s="199" t="e">
        <f t="shared" ca="1" si="36"/>
        <v>#N/A</v>
      </c>
      <c r="AJ133" s="197" t="e">
        <f t="shared" ca="1" si="37"/>
        <v>#N/A</v>
      </c>
      <c r="AK133" s="197" t="e">
        <f t="shared" ca="1" si="38"/>
        <v>#N/A</v>
      </c>
    </row>
    <row r="134" spans="1:37" ht="27" customHeight="1" x14ac:dyDescent="0.25">
      <c r="A134" s="51">
        <f>'OSNOVNA PLAČA'!A128</f>
        <v>119</v>
      </c>
      <c r="B134" s="157" t="str">
        <f t="shared" ca="1" si="22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1">
        <f ca="1">IF(LEN(B134)&gt;0,SUM('OBRAČUNANA OSNOVNA PLAČA'!H128:J128),"")</f>
        <v>0</v>
      </c>
      <c r="F134" s="55"/>
      <c r="G134" s="55"/>
      <c r="H134" s="55"/>
      <c r="I134" s="55"/>
      <c r="J134" s="55"/>
      <c r="K134" s="172">
        <f t="shared" si="23"/>
        <v>0</v>
      </c>
      <c r="L134" s="120">
        <f t="shared" ca="1" si="24"/>
        <v>0</v>
      </c>
      <c r="M134" s="120">
        <f t="shared" ca="1" si="25"/>
        <v>0</v>
      </c>
      <c r="N134" s="120">
        <f t="shared" ca="1" si="26"/>
        <v>0</v>
      </c>
      <c r="O134" s="120">
        <f t="shared" ca="1" si="27"/>
        <v>0</v>
      </c>
      <c r="P134" s="173">
        <f t="shared" ca="1" si="28"/>
        <v>0</v>
      </c>
      <c r="Q134" s="173">
        <f ca="1">IF(LEN(B134)&gt;0,'1-3'!Q134-'1-3'!P134,"")</f>
        <v>0</v>
      </c>
      <c r="R134" s="174"/>
      <c r="AA134" s="161">
        <f>ROW()</f>
        <v>134</v>
      </c>
      <c r="AB134" s="197" t="e">
        <f t="shared" ca="1" si="29"/>
        <v>#N/A</v>
      </c>
      <c r="AC134" s="197" t="e">
        <f t="shared" ca="1" si="30"/>
        <v>#N/A</v>
      </c>
      <c r="AD134" s="198" t="e">
        <f t="shared" ca="1" si="31"/>
        <v>#N/A</v>
      </c>
      <c r="AE134" s="197" t="e">
        <f t="shared" ca="1" si="32"/>
        <v>#N/A</v>
      </c>
      <c r="AF134" s="198" t="e">
        <f t="shared" ca="1" si="33"/>
        <v>#N/A</v>
      </c>
      <c r="AG134" s="197" t="e">
        <f t="shared" ca="1" si="34"/>
        <v>#N/A</v>
      </c>
      <c r="AH134" s="197" t="e">
        <f t="shared" ca="1" si="35"/>
        <v>#N/A</v>
      </c>
      <c r="AI134" s="199" t="e">
        <f t="shared" ca="1" si="36"/>
        <v>#N/A</v>
      </c>
      <c r="AJ134" s="197" t="e">
        <f t="shared" ca="1" si="37"/>
        <v>#N/A</v>
      </c>
      <c r="AK134" s="197" t="e">
        <f t="shared" ca="1" si="38"/>
        <v>#N/A</v>
      </c>
    </row>
    <row r="135" spans="1:37" ht="27" customHeight="1" x14ac:dyDescent="0.25">
      <c r="A135" s="51">
        <f>'OSNOVNA PLAČA'!A129</f>
        <v>120</v>
      </c>
      <c r="B135" s="157" t="str">
        <f t="shared" ca="1" si="22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1">
        <f ca="1">IF(LEN(B135)&gt;0,SUM('OBRAČUNANA OSNOVNA PLAČA'!H129:J129),"")</f>
        <v>0</v>
      </c>
      <c r="F135" s="55"/>
      <c r="G135" s="55"/>
      <c r="H135" s="55"/>
      <c r="I135" s="55"/>
      <c r="J135" s="55"/>
      <c r="K135" s="172">
        <f t="shared" si="23"/>
        <v>0</v>
      </c>
      <c r="L135" s="120">
        <f t="shared" ca="1" si="24"/>
        <v>0</v>
      </c>
      <c r="M135" s="120">
        <f t="shared" ca="1" si="25"/>
        <v>0</v>
      </c>
      <c r="N135" s="120">
        <f t="shared" ca="1" si="26"/>
        <v>0</v>
      </c>
      <c r="O135" s="120">
        <f t="shared" ca="1" si="27"/>
        <v>0</v>
      </c>
      <c r="P135" s="173">
        <f t="shared" ca="1" si="28"/>
        <v>0</v>
      </c>
      <c r="Q135" s="173">
        <f ca="1">IF(LEN(B135)&gt;0,'1-3'!Q135-'1-3'!P135,"")</f>
        <v>0</v>
      </c>
      <c r="R135" s="174"/>
      <c r="AA135" s="161">
        <f>ROW()</f>
        <v>135</v>
      </c>
      <c r="AB135" s="197" t="e">
        <f t="shared" ca="1" si="29"/>
        <v>#N/A</v>
      </c>
      <c r="AC135" s="197" t="e">
        <f t="shared" ca="1" si="30"/>
        <v>#N/A</v>
      </c>
      <c r="AD135" s="198" t="e">
        <f t="shared" ca="1" si="31"/>
        <v>#N/A</v>
      </c>
      <c r="AE135" s="197" t="e">
        <f t="shared" ca="1" si="32"/>
        <v>#N/A</v>
      </c>
      <c r="AF135" s="198" t="e">
        <f t="shared" ca="1" si="33"/>
        <v>#N/A</v>
      </c>
      <c r="AG135" s="197" t="e">
        <f t="shared" ca="1" si="34"/>
        <v>#N/A</v>
      </c>
      <c r="AH135" s="197" t="e">
        <f t="shared" ca="1" si="35"/>
        <v>#N/A</v>
      </c>
      <c r="AI135" s="199" t="e">
        <f t="shared" ca="1" si="36"/>
        <v>#N/A</v>
      </c>
      <c r="AJ135" s="197" t="e">
        <f t="shared" ca="1" si="37"/>
        <v>#N/A</v>
      </c>
      <c r="AK135" s="197" t="e">
        <f t="shared" ca="1" si="38"/>
        <v>#N/A</v>
      </c>
    </row>
    <row r="136" spans="1:37" ht="27" customHeight="1" x14ac:dyDescent="0.25">
      <c r="A136" s="51">
        <f>'OSNOVNA PLAČA'!A130</f>
        <v>121</v>
      </c>
      <c r="B136" s="157" t="str">
        <f t="shared" ca="1" si="22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1">
        <f ca="1">IF(LEN(B136)&gt;0,SUM('OBRAČUNANA OSNOVNA PLAČA'!H130:J130),"")</f>
        <v>0</v>
      </c>
      <c r="F136" s="55"/>
      <c r="G136" s="55"/>
      <c r="H136" s="55"/>
      <c r="I136" s="55"/>
      <c r="J136" s="55"/>
      <c r="K136" s="172">
        <f t="shared" si="23"/>
        <v>0</v>
      </c>
      <c r="L136" s="120">
        <f t="shared" ca="1" si="24"/>
        <v>0</v>
      </c>
      <c r="M136" s="120">
        <f t="shared" ca="1" si="25"/>
        <v>0</v>
      </c>
      <c r="N136" s="120">
        <f t="shared" ca="1" si="26"/>
        <v>0</v>
      </c>
      <c r="O136" s="120">
        <f t="shared" ca="1" si="27"/>
        <v>0</v>
      </c>
      <c r="P136" s="173">
        <f t="shared" ca="1" si="28"/>
        <v>0</v>
      </c>
      <c r="Q136" s="173">
        <f ca="1">IF(LEN(B136)&gt;0,'1-3'!Q136-'1-3'!P136,"")</f>
        <v>0</v>
      </c>
      <c r="R136" s="174"/>
      <c r="AA136" s="161">
        <f>ROW()</f>
        <v>136</v>
      </c>
      <c r="AB136" s="197" t="e">
        <f t="shared" ca="1" si="29"/>
        <v>#N/A</v>
      </c>
      <c r="AC136" s="197" t="e">
        <f t="shared" ca="1" si="30"/>
        <v>#N/A</v>
      </c>
      <c r="AD136" s="198" t="e">
        <f t="shared" ca="1" si="31"/>
        <v>#N/A</v>
      </c>
      <c r="AE136" s="197" t="e">
        <f t="shared" ca="1" si="32"/>
        <v>#N/A</v>
      </c>
      <c r="AF136" s="198" t="e">
        <f t="shared" ca="1" si="33"/>
        <v>#N/A</v>
      </c>
      <c r="AG136" s="197" t="e">
        <f t="shared" ca="1" si="34"/>
        <v>#N/A</v>
      </c>
      <c r="AH136" s="197" t="e">
        <f t="shared" ca="1" si="35"/>
        <v>#N/A</v>
      </c>
      <c r="AI136" s="199" t="e">
        <f t="shared" ca="1" si="36"/>
        <v>#N/A</v>
      </c>
      <c r="AJ136" s="197" t="e">
        <f t="shared" ca="1" si="37"/>
        <v>#N/A</v>
      </c>
      <c r="AK136" s="197" t="e">
        <f t="shared" ca="1" si="38"/>
        <v>#N/A</v>
      </c>
    </row>
    <row r="137" spans="1:37" ht="27" customHeight="1" x14ac:dyDescent="0.25">
      <c r="A137" s="51">
        <f>'OSNOVNA PLAČA'!A131</f>
        <v>122</v>
      </c>
      <c r="B137" s="157" t="str">
        <f t="shared" ca="1" si="22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1">
        <f ca="1">IF(LEN(B137)&gt;0,SUM('OBRAČUNANA OSNOVNA PLAČA'!H131:J131),"")</f>
        <v>0</v>
      </c>
      <c r="F137" s="55"/>
      <c r="G137" s="55"/>
      <c r="H137" s="55"/>
      <c r="I137" s="55"/>
      <c r="J137" s="55"/>
      <c r="K137" s="172">
        <f t="shared" si="23"/>
        <v>0</v>
      </c>
      <c r="L137" s="120">
        <f t="shared" ca="1" si="24"/>
        <v>0</v>
      </c>
      <c r="M137" s="120">
        <f t="shared" ca="1" si="25"/>
        <v>0</v>
      </c>
      <c r="N137" s="120">
        <f t="shared" ca="1" si="26"/>
        <v>0</v>
      </c>
      <c r="O137" s="120">
        <f t="shared" ca="1" si="27"/>
        <v>0</v>
      </c>
      <c r="P137" s="173">
        <f t="shared" ca="1" si="28"/>
        <v>0</v>
      </c>
      <c r="Q137" s="173">
        <f ca="1">IF(LEN(B137)&gt;0,'1-3'!Q137-'1-3'!P137,"")</f>
        <v>0</v>
      </c>
      <c r="R137" s="174"/>
      <c r="AA137" s="161">
        <f>ROW()</f>
        <v>137</v>
      </c>
      <c r="AB137" s="197" t="e">
        <f t="shared" ca="1" si="29"/>
        <v>#N/A</v>
      </c>
      <c r="AC137" s="197" t="e">
        <f t="shared" ca="1" si="30"/>
        <v>#N/A</v>
      </c>
      <c r="AD137" s="198" t="e">
        <f t="shared" ca="1" si="31"/>
        <v>#N/A</v>
      </c>
      <c r="AE137" s="197" t="e">
        <f t="shared" ca="1" si="32"/>
        <v>#N/A</v>
      </c>
      <c r="AF137" s="198" t="e">
        <f t="shared" ca="1" si="33"/>
        <v>#N/A</v>
      </c>
      <c r="AG137" s="197" t="e">
        <f t="shared" ca="1" si="34"/>
        <v>#N/A</v>
      </c>
      <c r="AH137" s="197" t="e">
        <f t="shared" ca="1" si="35"/>
        <v>#N/A</v>
      </c>
      <c r="AI137" s="199" t="e">
        <f t="shared" ca="1" si="36"/>
        <v>#N/A</v>
      </c>
      <c r="AJ137" s="197" t="e">
        <f t="shared" ca="1" si="37"/>
        <v>#N/A</v>
      </c>
      <c r="AK137" s="197" t="e">
        <f t="shared" ca="1" si="38"/>
        <v>#N/A</v>
      </c>
    </row>
    <row r="138" spans="1:37" ht="27" customHeight="1" x14ac:dyDescent="0.25">
      <c r="A138" s="51">
        <f>'OSNOVNA PLAČA'!A132</f>
        <v>123</v>
      </c>
      <c r="B138" s="157" t="str">
        <f t="shared" ca="1" si="22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1">
        <f ca="1">IF(LEN(B138)&gt;0,SUM('OBRAČUNANA OSNOVNA PLAČA'!H132:J132),"")</f>
        <v>0</v>
      </c>
      <c r="F138" s="55"/>
      <c r="G138" s="55"/>
      <c r="H138" s="55"/>
      <c r="I138" s="55"/>
      <c r="J138" s="55"/>
      <c r="K138" s="172">
        <f t="shared" si="23"/>
        <v>0</v>
      </c>
      <c r="L138" s="120">
        <f t="shared" ca="1" si="24"/>
        <v>0</v>
      </c>
      <c r="M138" s="120">
        <f t="shared" ca="1" si="25"/>
        <v>0</v>
      </c>
      <c r="N138" s="120">
        <f t="shared" ca="1" si="26"/>
        <v>0</v>
      </c>
      <c r="O138" s="120">
        <f t="shared" ca="1" si="27"/>
        <v>0</v>
      </c>
      <c r="P138" s="173">
        <f t="shared" ca="1" si="28"/>
        <v>0</v>
      </c>
      <c r="Q138" s="173">
        <f ca="1">IF(LEN(B138)&gt;0,'1-3'!Q138-'1-3'!P138,"")</f>
        <v>0</v>
      </c>
      <c r="R138" s="174"/>
      <c r="AA138" s="161">
        <f>ROW()</f>
        <v>138</v>
      </c>
      <c r="AB138" s="197" t="e">
        <f t="shared" ca="1" si="29"/>
        <v>#N/A</v>
      </c>
      <c r="AC138" s="197" t="e">
        <f t="shared" ca="1" si="30"/>
        <v>#N/A</v>
      </c>
      <c r="AD138" s="198" t="e">
        <f t="shared" ca="1" si="31"/>
        <v>#N/A</v>
      </c>
      <c r="AE138" s="197" t="e">
        <f t="shared" ca="1" si="32"/>
        <v>#N/A</v>
      </c>
      <c r="AF138" s="198" t="e">
        <f t="shared" ca="1" si="33"/>
        <v>#N/A</v>
      </c>
      <c r="AG138" s="197" t="e">
        <f t="shared" ca="1" si="34"/>
        <v>#N/A</v>
      </c>
      <c r="AH138" s="197" t="e">
        <f t="shared" ca="1" si="35"/>
        <v>#N/A</v>
      </c>
      <c r="AI138" s="199" t="e">
        <f t="shared" ca="1" si="36"/>
        <v>#N/A</v>
      </c>
      <c r="AJ138" s="197" t="e">
        <f t="shared" ca="1" si="37"/>
        <v>#N/A</v>
      </c>
      <c r="AK138" s="197" t="e">
        <f t="shared" ca="1" si="38"/>
        <v>#N/A</v>
      </c>
    </row>
    <row r="139" spans="1:37" ht="27" customHeight="1" x14ac:dyDescent="0.25">
      <c r="A139" s="51">
        <f>'OSNOVNA PLAČA'!A133</f>
        <v>124</v>
      </c>
      <c r="B139" s="157" t="str">
        <f t="shared" ca="1" si="22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1">
        <f ca="1">IF(LEN(B139)&gt;0,SUM('OBRAČUNANA OSNOVNA PLAČA'!H133:J133),"")</f>
        <v>0</v>
      </c>
      <c r="F139" s="55"/>
      <c r="G139" s="55"/>
      <c r="H139" s="55"/>
      <c r="I139" s="55"/>
      <c r="J139" s="55"/>
      <c r="K139" s="172">
        <f t="shared" si="23"/>
        <v>0</v>
      </c>
      <c r="L139" s="120">
        <f t="shared" ca="1" si="24"/>
        <v>0</v>
      </c>
      <c r="M139" s="120">
        <f t="shared" ca="1" si="25"/>
        <v>0</v>
      </c>
      <c r="N139" s="120">
        <f t="shared" ca="1" si="26"/>
        <v>0</v>
      </c>
      <c r="O139" s="120">
        <f t="shared" ca="1" si="27"/>
        <v>0</v>
      </c>
      <c r="P139" s="173">
        <f t="shared" ca="1" si="28"/>
        <v>0</v>
      </c>
      <c r="Q139" s="173">
        <f ca="1">IF(LEN(B139)&gt;0,'1-3'!Q139-'1-3'!P139,"")</f>
        <v>0</v>
      </c>
      <c r="R139" s="174"/>
      <c r="AA139" s="161">
        <f>ROW()</f>
        <v>139</v>
      </c>
      <c r="AB139" s="197" t="e">
        <f t="shared" ca="1" si="29"/>
        <v>#N/A</v>
      </c>
      <c r="AC139" s="197" t="e">
        <f t="shared" ca="1" si="30"/>
        <v>#N/A</v>
      </c>
      <c r="AD139" s="198" t="e">
        <f t="shared" ca="1" si="31"/>
        <v>#N/A</v>
      </c>
      <c r="AE139" s="197" t="e">
        <f t="shared" ca="1" si="32"/>
        <v>#N/A</v>
      </c>
      <c r="AF139" s="198" t="e">
        <f t="shared" ca="1" si="33"/>
        <v>#N/A</v>
      </c>
      <c r="AG139" s="197" t="e">
        <f t="shared" ca="1" si="34"/>
        <v>#N/A</v>
      </c>
      <c r="AH139" s="197" t="e">
        <f t="shared" ca="1" si="35"/>
        <v>#N/A</v>
      </c>
      <c r="AI139" s="199" t="e">
        <f t="shared" ca="1" si="36"/>
        <v>#N/A</v>
      </c>
      <c r="AJ139" s="197" t="e">
        <f t="shared" ca="1" si="37"/>
        <v>#N/A</v>
      </c>
      <c r="AK139" s="197" t="e">
        <f t="shared" ca="1" si="38"/>
        <v>#N/A</v>
      </c>
    </row>
    <row r="140" spans="1:37" ht="27" customHeight="1" x14ac:dyDescent="0.25">
      <c r="A140" s="51">
        <f>'OSNOVNA PLAČA'!A134</f>
        <v>125</v>
      </c>
      <c r="B140" s="157" t="str">
        <f t="shared" ca="1" si="22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1">
        <f ca="1">IF(LEN(B140)&gt;0,SUM('OBRAČUNANA OSNOVNA PLAČA'!H134:J134),"")</f>
        <v>0</v>
      </c>
      <c r="F140" s="55"/>
      <c r="G140" s="55"/>
      <c r="H140" s="55"/>
      <c r="I140" s="55"/>
      <c r="J140" s="55"/>
      <c r="K140" s="172">
        <f t="shared" si="23"/>
        <v>0</v>
      </c>
      <c r="L140" s="120">
        <f t="shared" ca="1" si="24"/>
        <v>0</v>
      </c>
      <c r="M140" s="120">
        <f t="shared" ca="1" si="25"/>
        <v>0</v>
      </c>
      <c r="N140" s="120">
        <f t="shared" ca="1" si="26"/>
        <v>0</v>
      </c>
      <c r="O140" s="120">
        <f t="shared" ca="1" si="27"/>
        <v>0</v>
      </c>
      <c r="P140" s="173">
        <f t="shared" ca="1" si="28"/>
        <v>0</v>
      </c>
      <c r="Q140" s="173">
        <f ca="1">IF(LEN(B140)&gt;0,'1-3'!Q140-'1-3'!P140,"")</f>
        <v>0</v>
      </c>
      <c r="R140" s="174"/>
      <c r="AA140" s="161">
        <f>ROW()</f>
        <v>140</v>
      </c>
      <c r="AB140" s="197" t="e">
        <f t="shared" ca="1" si="29"/>
        <v>#N/A</v>
      </c>
      <c r="AC140" s="197" t="e">
        <f t="shared" ca="1" si="30"/>
        <v>#N/A</v>
      </c>
      <c r="AD140" s="198" t="e">
        <f t="shared" ca="1" si="31"/>
        <v>#N/A</v>
      </c>
      <c r="AE140" s="197" t="e">
        <f t="shared" ca="1" si="32"/>
        <v>#N/A</v>
      </c>
      <c r="AF140" s="198" t="e">
        <f t="shared" ca="1" si="33"/>
        <v>#N/A</v>
      </c>
      <c r="AG140" s="197" t="e">
        <f t="shared" ca="1" si="34"/>
        <v>#N/A</v>
      </c>
      <c r="AH140" s="197" t="e">
        <f t="shared" ca="1" si="35"/>
        <v>#N/A</v>
      </c>
      <c r="AI140" s="199" t="e">
        <f t="shared" ca="1" si="36"/>
        <v>#N/A</v>
      </c>
      <c r="AJ140" s="197" t="e">
        <f t="shared" ca="1" si="37"/>
        <v>#N/A</v>
      </c>
      <c r="AK140" s="197" t="e">
        <f t="shared" ca="1" si="38"/>
        <v>#N/A</v>
      </c>
    </row>
    <row r="141" spans="1:37" ht="27" customHeight="1" x14ac:dyDescent="0.25">
      <c r="A141" s="51">
        <f>'OSNOVNA PLAČA'!A135</f>
        <v>126</v>
      </c>
      <c r="B141" s="157" t="str">
        <f t="shared" ca="1" si="22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1">
        <f ca="1">IF(LEN(B141)&gt;0,SUM('OBRAČUNANA OSNOVNA PLAČA'!H135:J135),"")</f>
        <v>0</v>
      </c>
      <c r="F141" s="55"/>
      <c r="G141" s="55"/>
      <c r="H141" s="55"/>
      <c r="I141" s="55"/>
      <c r="J141" s="55"/>
      <c r="K141" s="172">
        <f t="shared" si="23"/>
        <v>0</v>
      </c>
      <c r="L141" s="120">
        <f t="shared" ca="1" si="24"/>
        <v>0</v>
      </c>
      <c r="M141" s="120">
        <f t="shared" ca="1" si="25"/>
        <v>0</v>
      </c>
      <c r="N141" s="120">
        <f t="shared" ca="1" si="26"/>
        <v>0</v>
      </c>
      <c r="O141" s="120">
        <f t="shared" ca="1" si="27"/>
        <v>0</v>
      </c>
      <c r="P141" s="173">
        <f t="shared" ca="1" si="28"/>
        <v>0</v>
      </c>
      <c r="Q141" s="173">
        <f ca="1">IF(LEN(B141)&gt;0,'1-3'!Q141-'1-3'!P141,"")</f>
        <v>0</v>
      </c>
      <c r="R141" s="174"/>
      <c r="AA141" s="161">
        <f>ROW()</f>
        <v>141</v>
      </c>
      <c r="AB141" s="197" t="e">
        <f t="shared" ca="1" si="29"/>
        <v>#N/A</v>
      </c>
      <c r="AC141" s="197" t="e">
        <f t="shared" ca="1" si="30"/>
        <v>#N/A</v>
      </c>
      <c r="AD141" s="198" t="e">
        <f t="shared" ca="1" si="31"/>
        <v>#N/A</v>
      </c>
      <c r="AE141" s="197" t="e">
        <f t="shared" ca="1" si="32"/>
        <v>#N/A</v>
      </c>
      <c r="AF141" s="198" t="e">
        <f t="shared" ca="1" si="33"/>
        <v>#N/A</v>
      </c>
      <c r="AG141" s="197" t="e">
        <f t="shared" ca="1" si="34"/>
        <v>#N/A</v>
      </c>
      <c r="AH141" s="197" t="e">
        <f t="shared" ca="1" si="35"/>
        <v>#N/A</v>
      </c>
      <c r="AI141" s="199" t="e">
        <f t="shared" ca="1" si="36"/>
        <v>#N/A</v>
      </c>
      <c r="AJ141" s="197" t="e">
        <f t="shared" ca="1" si="37"/>
        <v>#N/A</v>
      </c>
      <c r="AK141" s="197" t="e">
        <f t="shared" ca="1" si="38"/>
        <v>#N/A</v>
      </c>
    </row>
    <row r="142" spans="1:37" ht="27" customHeight="1" x14ac:dyDescent="0.25">
      <c r="A142" s="51">
        <f>'OSNOVNA PLAČA'!A136</f>
        <v>127</v>
      </c>
      <c r="B142" s="157" t="str">
        <f t="shared" ca="1" si="22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1">
        <f ca="1">IF(LEN(B142)&gt;0,SUM('OBRAČUNANA OSNOVNA PLAČA'!H136:J136),"")</f>
        <v>0</v>
      </c>
      <c r="F142" s="55"/>
      <c r="G142" s="55"/>
      <c r="H142" s="55"/>
      <c r="I142" s="55"/>
      <c r="J142" s="55"/>
      <c r="K142" s="172">
        <f t="shared" si="23"/>
        <v>0</v>
      </c>
      <c r="L142" s="120">
        <f t="shared" ca="1" si="24"/>
        <v>0</v>
      </c>
      <c r="M142" s="120">
        <f t="shared" ca="1" si="25"/>
        <v>0</v>
      </c>
      <c r="N142" s="120">
        <f t="shared" ca="1" si="26"/>
        <v>0</v>
      </c>
      <c r="O142" s="120">
        <f t="shared" ca="1" si="27"/>
        <v>0</v>
      </c>
      <c r="P142" s="173">
        <f t="shared" ca="1" si="28"/>
        <v>0</v>
      </c>
      <c r="Q142" s="173">
        <f ca="1">IF(LEN(B142)&gt;0,'1-3'!Q142-'1-3'!P142,"")</f>
        <v>0</v>
      </c>
      <c r="R142" s="174"/>
      <c r="AA142" s="161">
        <f>ROW()</f>
        <v>142</v>
      </c>
      <c r="AB142" s="197" t="e">
        <f t="shared" ca="1" si="29"/>
        <v>#N/A</v>
      </c>
      <c r="AC142" s="197" t="e">
        <f t="shared" ca="1" si="30"/>
        <v>#N/A</v>
      </c>
      <c r="AD142" s="198" t="e">
        <f t="shared" ca="1" si="31"/>
        <v>#N/A</v>
      </c>
      <c r="AE142" s="197" t="e">
        <f t="shared" ca="1" si="32"/>
        <v>#N/A</v>
      </c>
      <c r="AF142" s="198" t="e">
        <f t="shared" ca="1" si="33"/>
        <v>#N/A</v>
      </c>
      <c r="AG142" s="197" t="e">
        <f t="shared" ca="1" si="34"/>
        <v>#N/A</v>
      </c>
      <c r="AH142" s="197" t="e">
        <f t="shared" ca="1" si="35"/>
        <v>#N/A</v>
      </c>
      <c r="AI142" s="199" t="e">
        <f t="shared" ca="1" si="36"/>
        <v>#N/A</v>
      </c>
      <c r="AJ142" s="197" t="e">
        <f t="shared" ca="1" si="37"/>
        <v>#N/A</v>
      </c>
      <c r="AK142" s="197" t="e">
        <f t="shared" ca="1" si="38"/>
        <v>#N/A</v>
      </c>
    </row>
    <row r="143" spans="1:37" ht="27" customHeight="1" x14ac:dyDescent="0.25">
      <c r="A143" s="51">
        <f>'OSNOVNA PLAČA'!A137</f>
        <v>128</v>
      </c>
      <c r="B143" s="157" t="str">
        <f t="shared" ca="1" si="22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1">
        <f ca="1">IF(LEN(B143)&gt;0,SUM('OBRAČUNANA OSNOVNA PLAČA'!H137:J137),"")</f>
        <v>0</v>
      </c>
      <c r="F143" s="55"/>
      <c r="G143" s="55"/>
      <c r="H143" s="55"/>
      <c r="I143" s="55"/>
      <c r="J143" s="55"/>
      <c r="K143" s="172">
        <f t="shared" si="23"/>
        <v>0</v>
      </c>
      <c r="L143" s="120">
        <f t="shared" ca="1" si="24"/>
        <v>0</v>
      </c>
      <c r="M143" s="120">
        <f t="shared" ca="1" si="25"/>
        <v>0</v>
      </c>
      <c r="N143" s="120">
        <f t="shared" ca="1" si="26"/>
        <v>0</v>
      </c>
      <c r="O143" s="120">
        <f t="shared" ca="1" si="27"/>
        <v>0</v>
      </c>
      <c r="P143" s="173">
        <f t="shared" ca="1" si="28"/>
        <v>0</v>
      </c>
      <c r="Q143" s="173">
        <f ca="1">IF(LEN(B143)&gt;0,'1-3'!Q143-'1-3'!P143,"")</f>
        <v>0</v>
      </c>
      <c r="R143" s="174"/>
      <c r="AA143" s="161">
        <f>ROW()</f>
        <v>143</v>
      </c>
      <c r="AB143" s="197" t="e">
        <f t="shared" ca="1" si="29"/>
        <v>#N/A</v>
      </c>
      <c r="AC143" s="197" t="e">
        <f t="shared" ca="1" si="30"/>
        <v>#N/A</v>
      </c>
      <c r="AD143" s="198" t="e">
        <f t="shared" ca="1" si="31"/>
        <v>#N/A</v>
      </c>
      <c r="AE143" s="197" t="e">
        <f t="shared" ca="1" si="32"/>
        <v>#N/A</v>
      </c>
      <c r="AF143" s="198" t="e">
        <f t="shared" ca="1" si="33"/>
        <v>#N/A</v>
      </c>
      <c r="AG143" s="197" t="e">
        <f t="shared" ca="1" si="34"/>
        <v>#N/A</v>
      </c>
      <c r="AH143" s="197" t="e">
        <f t="shared" ca="1" si="35"/>
        <v>#N/A</v>
      </c>
      <c r="AI143" s="199" t="e">
        <f t="shared" ca="1" si="36"/>
        <v>#N/A</v>
      </c>
      <c r="AJ143" s="197" t="e">
        <f t="shared" ca="1" si="37"/>
        <v>#N/A</v>
      </c>
      <c r="AK143" s="197" t="e">
        <f t="shared" ca="1" si="38"/>
        <v>#N/A</v>
      </c>
    </row>
    <row r="144" spans="1:37" ht="27" customHeight="1" x14ac:dyDescent="0.25">
      <c r="A144" s="51">
        <f>'OSNOVNA PLAČA'!A138</f>
        <v>129</v>
      </c>
      <c r="B144" s="157" t="str">
        <f t="shared" ca="1" si="22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1">
        <f ca="1">IF(LEN(B144)&gt;0,SUM('OBRAČUNANA OSNOVNA PLAČA'!H138:J138),"")</f>
        <v>0</v>
      </c>
      <c r="F144" s="55"/>
      <c r="G144" s="55"/>
      <c r="H144" s="55"/>
      <c r="I144" s="55"/>
      <c r="J144" s="55"/>
      <c r="K144" s="172">
        <f t="shared" ref="K144:K207" si="39">+F144+G144+H144+I144+J144</f>
        <v>0</v>
      </c>
      <c r="L144" s="120">
        <f t="shared" ref="L144:L207" ca="1" si="40">IF(LEN(B144)&gt;0,K144/5,"")</f>
        <v>0</v>
      </c>
      <c r="M144" s="120">
        <f t="shared" ref="M144:M207" ca="1" si="41">IF(LEN(B144)&gt;0,E144*L144,"")</f>
        <v>0</v>
      </c>
      <c r="N144" s="120">
        <f t="shared" ref="N144:N207" ca="1" si="42">IF(LEN(B144)&gt;0,L144*$O$267,"")</f>
        <v>0</v>
      </c>
      <c r="O144" s="120">
        <f t="shared" ref="O144:O207" ca="1" si="43">IF(LEN(B144)&gt;0,E144*N144,"")</f>
        <v>0</v>
      </c>
      <c r="P144" s="173">
        <f t="shared" ref="P144:P207" ca="1" si="44">MIN(O144,Q144)</f>
        <v>0</v>
      </c>
      <c r="Q144" s="173">
        <f ca="1">IF(LEN(B144)&gt;0,'1-3'!Q144-'1-3'!P144,"")</f>
        <v>0</v>
      </c>
      <c r="R144" s="174"/>
      <c r="AA144" s="161">
        <f>ROW()</f>
        <v>144</v>
      </c>
      <c r="AB144" s="197" t="e">
        <f t="shared" ca="1" si="29"/>
        <v>#N/A</v>
      </c>
      <c r="AC144" s="197" t="e">
        <f t="shared" ca="1" si="30"/>
        <v>#N/A</v>
      </c>
      <c r="AD144" s="198" t="e">
        <f t="shared" ref="AD144:AD207" ca="1" si="45">IF(AB144&gt;=AC144,"-",$K144/(5*MAX($L$271:$L$272)))</f>
        <v>#N/A</v>
      </c>
      <c r="AE144" s="197" t="e">
        <f t="shared" ref="AE144:AE207" ca="1" si="46">IF(AB144&gt;=AC144,"-",$K144/(5*MAX($L$271:$L$272))*AJ144)</f>
        <v>#N/A</v>
      </c>
      <c r="AF144" s="198" t="e">
        <f t="shared" ref="AF144:AF207" ca="1" si="47">IF(AD144="-","-",AD144*$AE$267)</f>
        <v>#N/A</v>
      </c>
      <c r="AG144" s="197" t="e">
        <f t="shared" ref="AG144:AG207" ca="1" si="48">IF(AE144="-","-",AE144*$AE$267)</f>
        <v>#N/A</v>
      </c>
      <c r="AH144" s="197" t="e">
        <f t="shared" ref="AH144:AH207" ca="1" si="49">IF(AF144="-",0,MIN(AG144,Q144))</f>
        <v>#N/A</v>
      </c>
      <c r="AI144" s="199" t="e">
        <f t="shared" ref="AI144:AI207" ca="1" si="50">+AC144-AB144</f>
        <v>#N/A</v>
      </c>
      <c r="AJ144" s="197" t="e">
        <f t="shared" ca="1" si="37"/>
        <v>#N/A</v>
      </c>
      <c r="AK144" s="197" t="e">
        <f t="shared" ca="1" si="38"/>
        <v>#N/A</v>
      </c>
    </row>
    <row r="145" spans="1:37" ht="27" customHeight="1" x14ac:dyDescent="0.25">
      <c r="A145" s="51">
        <f>'OSNOVNA PLAČA'!A139</f>
        <v>130</v>
      </c>
      <c r="B145" s="157" t="str">
        <f t="shared" ca="1" si="22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1">
        <f ca="1">IF(LEN(B145)&gt;0,SUM('OBRAČUNANA OSNOVNA PLAČA'!H139:J139),"")</f>
        <v>0</v>
      </c>
      <c r="F145" s="55"/>
      <c r="G145" s="55"/>
      <c r="H145" s="55"/>
      <c r="I145" s="55"/>
      <c r="J145" s="55"/>
      <c r="K145" s="172">
        <f t="shared" si="39"/>
        <v>0</v>
      </c>
      <c r="L145" s="120">
        <f t="shared" ca="1" si="40"/>
        <v>0</v>
      </c>
      <c r="M145" s="120">
        <f t="shared" ca="1" si="41"/>
        <v>0</v>
      </c>
      <c r="N145" s="120">
        <f t="shared" ca="1" si="42"/>
        <v>0</v>
      </c>
      <c r="O145" s="120">
        <f t="shared" ca="1" si="43"/>
        <v>0</v>
      </c>
      <c r="P145" s="173">
        <f t="shared" ca="1" si="44"/>
        <v>0</v>
      </c>
      <c r="Q145" s="173">
        <f ca="1">IF(LEN(B145)&gt;0,'1-3'!Q145-'1-3'!P145,"")</f>
        <v>0</v>
      </c>
      <c r="R145" s="174"/>
      <c r="AA145" s="161">
        <f>ROW()</f>
        <v>145</v>
      </c>
      <c r="AB145" s="197" t="e">
        <f t="shared" ca="1" si="29"/>
        <v>#N/A</v>
      </c>
      <c r="AC145" s="197" t="e">
        <f t="shared" ca="1" si="30"/>
        <v>#N/A</v>
      </c>
      <c r="AD145" s="198" t="e">
        <f t="shared" ca="1" si="45"/>
        <v>#N/A</v>
      </c>
      <c r="AE145" s="197" t="e">
        <f t="shared" ca="1" si="46"/>
        <v>#N/A</v>
      </c>
      <c r="AF145" s="198" t="e">
        <f t="shared" ca="1" si="47"/>
        <v>#N/A</v>
      </c>
      <c r="AG145" s="197" t="e">
        <f t="shared" ca="1" si="48"/>
        <v>#N/A</v>
      </c>
      <c r="AH145" s="197" t="e">
        <f t="shared" ca="1" si="49"/>
        <v>#N/A</v>
      </c>
      <c r="AI145" s="199" t="e">
        <f t="shared" ca="1" si="50"/>
        <v>#N/A</v>
      </c>
      <c r="AJ145" s="197" t="e">
        <f t="shared" ca="1" si="37"/>
        <v>#N/A</v>
      </c>
      <c r="AK145" s="197" t="e">
        <f t="shared" ca="1" si="38"/>
        <v>#N/A</v>
      </c>
    </row>
    <row r="146" spans="1:37" ht="27" customHeight="1" x14ac:dyDescent="0.25">
      <c r="A146" s="51">
        <f>'OSNOVNA PLAČA'!A140</f>
        <v>131</v>
      </c>
      <c r="B146" s="157" t="str">
        <f t="shared" ca="1" si="22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1">
        <f ca="1">IF(LEN(B146)&gt;0,SUM('OBRAČUNANA OSNOVNA PLAČA'!H140:J140),"")</f>
        <v>0</v>
      </c>
      <c r="F146" s="55"/>
      <c r="G146" s="55"/>
      <c r="H146" s="55"/>
      <c r="I146" s="55"/>
      <c r="J146" s="55"/>
      <c r="K146" s="172">
        <f t="shared" si="39"/>
        <v>0</v>
      </c>
      <c r="L146" s="120">
        <f t="shared" ca="1" si="40"/>
        <v>0</v>
      </c>
      <c r="M146" s="120">
        <f t="shared" ca="1" si="41"/>
        <v>0</v>
      </c>
      <c r="N146" s="120">
        <f t="shared" ca="1" si="42"/>
        <v>0</v>
      </c>
      <c r="O146" s="120">
        <f t="shared" ca="1" si="43"/>
        <v>0</v>
      </c>
      <c r="P146" s="173">
        <f t="shared" ca="1" si="44"/>
        <v>0</v>
      </c>
      <c r="Q146" s="173">
        <f ca="1">IF(LEN(B146)&gt;0,'1-3'!Q146-'1-3'!P146,"")</f>
        <v>0</v>
      </c>
      <c r="R146" s="174"/>
      <c r="AA146" s="161">
        <f>ROW()</f>
        <v>146</v>
      </c>
      <c r="AB146" s="197" t="e">
        <f t="shared" ca="1" si="29"/>
        <v>#N/A</v>
      </c>
      <c r="AC146" s="197" t="e">
        <f t="shared" ca="1" si="30"/>
        <v>#N/A</v>
      </c>
      <c r="AD146" s="198" t="e">
        <f t="shared" ca="1" si="45"/>
        <v>#N/A</v>
      </c>
      <c r="AE146" s="197" t="e">
        <f t="shared" ca="1" si="46"/>
        <v>#N/A</v>
      </c>
      <c r="AF146" s="198" t="e">
        <f t="shared" ca="1" si="47"/>
        <v>#N/A</v>
      </c>
      <c r="AG146" s="197" t="e">
        <f t="shared" ca="1" si="48"/>
        <v>#N/A</v>
      </c>
      <c r="AH146" s="197" t="e">
        <f t="shared" ca="1" si="49"/>
        <v>#N/A</v>
      </c>
      <c r="AI146" s="199" t="e">
        <f t="shared" ca="1" si="50"/>
        <v>#N/A</v>
      </c>
      <c r="AJ146" s="197" t="e">
        <f t="shared" ca="1" si="37"/>
        <v>#N/A</v>
      </c>
      <c r="AK146" s="197" t="e">
        <f t="shared" ca="1" si="38"/>
        <v>#N/A</v>
      </c>
    </row>
    <row r="147" spans="1:37" ht="27" customHeight="1" x14ac:dyDescent="0.25">
      <c r="A147" s="51">
        <f>'OSNOVNA PLAČA'!A141</f>
        <v>132</v>
      </c>
      <c r="B147" s="157" t="str">
        <f t="shared" ca="1" si="22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1">
        <f ca="1">IF(LEN(B147)&gt;0,SUM('OBRAČUNANA OSNOVNA PLAČA'!H141:J141),"")</f>
        <v>0</v>
      </c>
      <c r="F147" s="55"/>
      <c r="G147" s="55"/>
      <c r="H147" s="55"/>
      <c r="I147" s="55"/>
      <c r="J147" s="55"/>
      <c r="K147" s="172">
        <f t="shared" si="39"/>
        <v>0</v>
      </c>
      <c r="L147" s="120">
        <f t="shared" ca="1" si="40"/>
        <v>0</v>
      </c>
      <c r="M147" s="120">
        <f t="shared" ca="1" si="41"/>
        <v>0</v>
      </c>
      <c r="N147" s="120">
        <f t="shared" ca="1" si="42"/>
        <v>0</v>
      </c>
      <c r="O147" s="120">
        <f t="shared" ca="1" si="43"/>
        <v>0</v>
      </c>
      <c r="P147" s="173">
        <f t="shared" ca="1" si="44"/>
        <v>0</v>
      </c>
      <c r="Q147" s="173">
        <f ca="1">IF(LEN(B147)&gt;0,'1-3'!Q147-'1-3'!P147,"")</f>
        <v>0</v>
      </c>
      <c r="R147" s="174"/>
      <c r="AA147" s="161">
        <f>ROW()</f>
        <v>147</v>
      </c>
      <c r="AB147" s="197" t="e">
        <f t="shared" ca="1" si="29"/>
        <v>#N/A</v>
      </c>
      <c r="AC147" s="197" t="e">
        <f t="shared" ca="1" si="30"/>
        <v>#N/A</v>
      </c>
      <c r="AD147" s="198" t="e">
        <f t="shared" ca="1" si="45"/>
        <v>#N/A</v>
      </c>
      <c r="AE147" s="197" t="e">
        <f t="shared" ca="1" si="46"/>
        <v>#N/A</v>
      </c>
      <c r="AF147" s="198" t="e">
        <f t="shared" ca="1" si="47"/>
        <v>#N/A</v>
      </c>
      <c r="AG147" s="197" t="e">
        <f t="shared" ca="1" si="48"/>
        <v>#N/A</v>
      </c>
      <c r="AH147" s="197" t="e">
        <f t="shared" ca="1" si="49"/>
        <v>#N/A</v>
      </c>
      <c r="AI147" s="199" t="e">
        <f t="shared" ca="1" si="50"/>
        <v>#N/A</v>
      </c>
      <c r="AJ147" s="197" t="e">
        <f t="shared" ca="1" si="37"/>
        <v>#N/A</v>
      </c>
      <c r="AK147" s="197" t="e">
        <f t="shared" ca="1" si="38"/>
        <v>#N/A</v>
      </c>
    </row>
    <row r="148" spans="1:37" ht="27" customHeight="1" x14ac:dyDescent="0.25">
      <c r="A148" s="51">
        <f>'OSNOVNA PLAČA'!A142</f>
        <v>133</v>
      </c>
      <c r="B148" s="157" t="str">
        <f t="shared" ca="1" si="22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1">
        <f ca="1">IF(LEN(B148)&gt;0,SUM('OBRAČUNANA OSNOVNA PLAČA'!H142:J142),"")</f>
        <v>0</v>
      </c>
      <c r="F148" s="55"/>
      <c r="G148" s="55"/>
      <c r="H148" s="55"/>
      <c r="I148" s="55"/>
      <c r="J148" s="55"/>
      <c r="K148" s="172">
        <f t="shared" si="39"/>
        <v>0</v>
      </c>
      <c r="L148" s="120">
        <f t="shared" ca="1" si="40"/>
        <v>0</v>
      </c>
      <c r="M148" s="120">
        <f t="shared" ca="1" si="41"/>
        <v>0</v>
      </c>
      <c r="N148" s="120">
        <f t="shared" ca="1" si="42"/>
        <v>0</v>
      </c>
      <c r="O148" s="120">
        <f t="shared" ca="1" si="43"/>
        <v>0</v>
      </c>
      <c r="P148" s="173">
        <f t="shared" ca="1" si="44"/>
        <v>0</v>
      </c>
      <c r="Q148" s="173">
        <f ca="1">IF(LEN(B148)&gt;0,'1-3'!Q148-'1-3'!P148,"")</f>
        <v>0</v>
      </c>
      <c r="R148" s="174"/>
      <c r="AA148" s="161">
        <f>ROW()</f>
        <v>148</v>
      </c>
      <c r="AB148" s="197" t="e">
        <f t="shared" ca="1" si="29"/>
        <v>#N/A</v>
      </c>
      <c r="AC148" s="197" t="e">
        <f t="shared" ca="1" si="30"/>
        <v>#N/A</v>
      </c>
      <c r="AD148" s="198" t="e">
        <f t="shared" ca="1" si="45"/>
        <v>#N/A</v>
      </c>
      <c r="AE148" s="197" t="e">
        <f t="shared" ca="1" si="46"/>
        <v>#N/A</v>
      </c>
      <c r="AF148" s="198" t="e">
        <f t="shared" ca="1" si="47"/>
        <v>#N/A</v>
      </c>
      <c r="AG148" s="197" t="e">
        <f t="shared" ca="1" si="48"/>
        <v>#N/A</v>
      </c>
      <c r="AH148" s="197" t="e">
        <f t="shared" ca="1" si="49"/>
        <v>#N/A</v>
      </c>
      <c r="AI148" s="199" t="e">
        <f t="shared" ca="1" si="50"/>
        <v>#N/A</v>
      </c>
      <c r="AJ148" s="197" t="e">
        <f t="shared" ca="1" si="37"/>
        <v>#N/A</v>
      </c>
      <c r="AK148" s="197" t="e">
        <f t="shared" ca="1" si="38"/>
        <v>#N/A</v>
      </c>
    </row>
    <row r="149" spans="1:37" ht="27" customHeight="1" x14ac:dyDescent="0.25">
      <c r="A149" s="51">
        <f>'OSNOVNA PLAČA'!A143</f>
        <v>134</v>
      </c>
      <c r="B149" s="157" t="str">
        <f t="shared" ca="1" si="22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1">
        <f ca="1">IF(LEN(B149)&gt;0,SUM('OBRAČUNANA OSNOVNA PLAČA'!H143:J143),"")</f>
        <v>0</v>
      </c>
      <c r="F149" s="55"/>
      <c r="G149" s="55"/>
      <c r="H149" s="55"/>
      <c r="I149" s="55"/>
      <c r="J149" s="55"/>
      <c r="K149" s="172">
        <f t="shared" si="39"/>
        <v>0</v>
      </c>
      <c r="L149" s="120">
        <f t="shared" ca="1" si="40"/>
        <v>0</v>
      </c>
      <c r="M149" s="120">
        <f t="shared" ca="1" si="41"/>
        <v>0</v>
      </c>
      <c r="N149" s="120">
        <f t="shared" ca="1" si="42"/>
        <v>0</v>
      </c>
      <c r="O149" s="120">
        <f t="shared" ca="1" si="43"/>
        <v>0</v>
      </c>
      <c r="P149" s="173">
        <f t="shared" ca="1" si="44"/>
        <v>0</v>
      </c>
      <c r="Q149" s="173">
        <f ca="1">IF(LEN(B149)&gt;0,'1-3'!Q149-'1-3'!P149,"")</f>
        <v>0</v>
      </c>
      <c r="R149" s="174"/>
      <c r="AA149" s="161">
        <f>ROW()</f>
        <v>149</v>
      </c>
      <c r="AB149" s="197" t="e">
        <f t="shared" ca="1" si="29"/>
        <v>#N/A</v>
      </c>
      <c r="AC149" s="197" t="e">
        <f t="shared" ca="1" si="30"/>
        <v>#N/A</v>
      </c>
      <c r="AD149" s="198" t="e">
        <f t="shared" ca="1" si="45"/>
        <v>#N/A</v>
      </c>
      <c r="AE149" s="197" t="e">
        <f t="shared" ca="1" si="46"/>
        <v>#N/A</v>
      </c>
      <c r="AF149" s="198" t="e">
        <f t="shared" ca="1" si="47"/>
        <v>#N/A</v>
      </c>
      <c r="AG149" s="197" t="e">
        <f t="shared" ca="1" si="48"/>
        <v>#N/A</v>
      </c>
      <c r="AH149" s="197" t="e">
        <f t="shared" ca="1" si="49"/>
        <v>#N/A</v>
      </c>
      <c r="AI149" s="199" t="e">
        <f t="shared" ca="1" si="50"/>
        <v>#N/A</v>
      </c>
      <c r="AJ149" s="197" t="e">
        <f t="shared" ca="1" si="37"/>
        <v>#N/A</v>
      </c>
      <c r="AK149" s="197" t="e">
        <f t="shared" ca="1" si="38"/>
        <v>#N/A</v>
      </c>
    </row>
    <row r="150" spans="1:37" ht="27" customHeight="1" x14ac:dyDescent="0.25">
      <c r="A150" s="51">
        <f>'OSNOVNA PLAČA'!A144</f>
        <v>135</v>
      </c>
      <c r="B150" s="157" t="str">
        <f t="shared" ca="1" si="22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1">
        <f ca="1">IF(LEN(B150)&gt;0,SUM('OBRAČUNANA OSNOVNA PLAČA'!H144:J144),"")</f>
        <v>0</v>
      </c>
      <c r="F150" s="55"/>
      <c r="G150" s="55"/>
      <c r="H150" s="55"/>
      <c r="I150" s="55"/>
      <c r="J150" s="55"/>
      <c r="K150" s="172">
        <f t="shared" si="39"/>
        <v>0</v>
      </c>
      <c r="L150" s="120">
        <f t="shared" ca="1" si="40"/>
        <v>0</v>
      </c>
      <c r="M150" s="120">
        <f t="shared" ca="1" si="41"/>
        <v>0</v>
      </c>
      <c r="N150" s="120">
        <f t="shared" ca="1" si="42"/>
        <v>0</v>
      </c>
      <c r="O150" s="120">
        <f t="shared" ca="1" si="43"/>
        <v>0</v>
      </c>
      <c r="P150" s="173">
        <f t="shared" ca="1" si="44"/>
        <v>0</v>
      </c>
      <c r="Q150" s="173">
        <f ca="1">IF(LEN(B150)&gt;0,'1-3'!Q150-'1-3'!P150,"")</f>
        <v>0</v>
      </c>
      <c r="R150" s="174"/>
      <c r="AA150" s="161">
        <f>ROW()</f>
        <v>150</v>
      </c>
      <c r="AB150" s="197" t="e">
        <f t="shared" ca="1" si="29"/>
        <v>#N/A</v>
      </c>
      <c r="AC150" s="197" t="e">
        <f t="shared" ca="1" si="30"/>
        <v>#N/A</v>
      </c>
      <c r="AD150" s="198" t="e">
        <f t="shared" ca="1" si="45"/>
        <v>#N/A</v>
      </c>
      <c r="AE150" s="197" t="e">
        <f t="shared" ca="1" si="46"/>
        <v>#N/A</v>
      </c>
      <c r="AF150" s="198" t="e">
        <f t="shared" ca="1" si="47"/>
        <v>#N/A</v>
      </c>
      <c r="AG150" s="197" t="e">
        <f t="shared" ca="1" si="48"/>
        <v>#N/A</v>
      </c>
      <c r="AH150" s="197" t="e">
        <f t="shared" ca="1" si="49"/>
        <v>#N/A</v>
      </c>
      <c r="AI150" s="199" t="e">
        <f t="shared" ca="1" si="50"/>
        <v>#N/A</v>
      </c>
      <c r="AJ150" s="197" t="e">
        <f t="shared" ca="1" si="37"/>
        <v>#N/A</v>
      </c>
      <c r="AK150" s="197" t="e">
        <f t="shared" ca="1" si="38"/>
        <v>#N/A</v>
      </c>
    </row>
    <row r="151" spans="1:37" ht="27" customHeight="1" x14ac:dyDescent="0.25">
      <c r="A151" s="51">
        <f>'OSNOVNA PLAČA'!A145</f>
        <v>136</v>
      </c>
      <c r="B151" s="157" t="str">
        <f t="shared" ca="1" si="22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1">
        <f ca="1">IF(LEN(B151)&gt;0,SUM('OBRAČUNANA OSNOVNA PLAČA'!H145:J145),"")</f>
        <v>0</v>
      </c>
      <c r="F151" s="55"/>
      <c r="G151" s="55"/>
      <c r="H151" s="55"/>
      <c r="I151" s="55"/>
      <c r="J151" s="55"/>
      <c r="K151" s="172">
        <f t="shared" si="39"/>
        <v>0</v>
      </c>
      <c r="L151" s="120">
        <f t="shared" ca="1" si="40"/>
        <v>0</v>
      </c>
      <c r="M151" s="120">
        <f t="shared" ca="1" si="41"/>
        <v>0</v>
      </c>
      <c r="N151" s="120">
        <f t="shared" ca="1" si="42"/>
        <v>0</v>
      </c>
      <c r="O151" s="120">
        <f t="shared" ca="1" si="43"/>
        <v>0</v>
      </c>
      <c r="P151" s="173">
        <f t="shared" ca="1" si="44"/>
        <v>0</v>
      </c>
      <c r="Q151" s="173">
        <f ca="1">IF(LEN(B151)&gt;0,'1-3'!Q151-'1-3'!P151,"")</f>
        <v>0</v>
      </c>
      <c r="R151" s="174"/>
      <c r="AA151" s="161">
        <f>ROW()</f>
        <v>151</v>
      </c>
      <c r="AB151" s="197" t="e">
        <f t="shared" ca="1" si="29"/>
        <v>#N/A</v>
      </c>
      <c r="AC151" s="197" t="e">
        <f t="shared" ca="1" si="30"/>
        <v>#N/A</v>
      </c>
      <c r="AD151" s="198" t="e">
        <f t="shared" ca="1" si="45"/>
        <v>#N/A</v>
      </c>
      <c r="AE151" s="197" t="e">
        <f t="shared" ca="1" si="46"/>
        <v>#N/A</v>
      </c>
      <c r="AF151" s="198" t="e">
        <f t="shared" ca="1" si="47"/>
        <v>#N/A</v>
      </c>
      <c r="AG151" s="197" t="e">
        <f t="shared" ca="1" si="48"/>
        <v>#N/A</v>
      </c>
      <c r="AH151" s="197" t="e">
        <f t="shared" ca="1" si="49"/>
        <v>#N/A</v>
      </c>
      <c r="AI151" s="199" t="e">
        <f t="shared" ca="1" si="50"/>
        <v>#N/A</v>
      </c>
      <c r="AJ151" s="197" t="e">
        <f t="shared" ca="1" si="37"/>
        <v>#N/A</v>
      </c>
      <c r="AK151" s="197" t="e">
        <f t="shared" ca="1" si="38"/>
        <v>#N/A</v>
      </c>
    </row>
    <row r="152" spans="1:37" ht="27" customHeight="1" x14ac:dyDescent="0.25">
      <c r="A152" s="51">
        <f>'OSNOVNA PLAČA'!A146</f>
        <v>137</v>
      </c>
      <c r="B152" s="157" t="str">
        <f t="shared" ca="1" si="22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1">
        <f ca="1">IF(LEN(B152)&gt;0,SUM('OBRAČUNANA OSNOVNA PLAČA'!H146:J146),"")</f>
        <v>0</v>
      </c>
      <c r="F152" s="55"/>
      <c r="G152" s="55"/>
      <c r="H152" s="55"/>
      <c r="I152" s="55"/>
      <c r="J152" s="55"/>
      <c r="K152" s="172">
        <f t="shared" si="39"/>
        <v>0</v>
      </c>
      <c r="L152" s="120">
        <f t="shared" ca="1" si="40"/>
        <v>0</v>
      </c>
      <c r="M152" s="120">
        <f t="shared" ca="1" si="41"/>
        <v>0</v>
      </c>
      <c r="N152" s="120">
        <f t="shared" ca="1" si="42"/>
        <v>0</v>
      </c>
      <c r="O152" s="120">
        <f t="shared" ca="1" si="43"/>
        <v>0</v>
      </c>
      <c r="P152" s="173">
        <f t="shared" ca="1" si="44"/>
        <v>0</v>
      </c>
      <c r="Q152" s="173">
        <f ca="1">IF(LEN(B152)&gt;0,'1-3'!Q152-'1-3'!P152,"")</f>
        <v>0</v>
      </c>
      <c r="R152" s="174"/>
      <c r="AA152" s="161">
        <f>ROW()</f>
        <v>152</v>
      </c>
      <c r="AB152" s="197" t="e">
        <f t="shared" ca="1" si="29"/>
        <v>#N/A</v>
      </c>
      <c r="AC152" s="197" t="e">
        <f t="shared" ca="1" si="30"/>
        <v>#N/A</v>
      </c>
      <c r="AD152" s="198" t="e">
        <f t="shared" ca="1" si="45"/>
        <v>#N/A</v>
      </c>
      <c r="AE152" s="197" t="e">
        <f t="shared" ca="1" si="46"/>
        <v>#N/A</v>
      </c>
      <c r="AF152" s="198" t="e">
        <f t="shared" ca="1" si="47"/>
        <v>#N/A</v>
      </c>
      <c r="AG152" s="197" t="e">
        <f t="shared" ca="1" si="48"/>
        <v>#N/A</v>
      </c>
      <c r="AH152" s="197" t="e">
        <f t="shared" ca="1" si="49"/>
        <v>#N/A</v>
      </c>
      <c r="AI152" s="199" t="e">
        <f t="shared" ca="1" si="50"/>
        <v>#N/A</v>
      </c>
      <c r="AJ152" s="197" t="e">
        <f t="shared" ca="1" si="37"/>
        <v>#N/A</v>
      </c>
      <c r="AK152" s="197" t="e">
        <f t="shared" ca="1" si="38"/>
        <v>#N/A</v>
      </c>
    </row>
    <row r="153" spans="1:37" ht="27" customHeight="1" x14ac:dyDescent="0.25">
      <c r="A153" s="51">
        <f>'OSNOVNA PLAČA'!A147</f>
        <v>138</v>
      </c>
      <c r="B153" s="157" t="str">
        <f t="shared" ca="1" si="22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1">
        <f ca="1">IF(LEN(B153)&gt;0,SUM('OBRAČUNANA OSNOVNA PLAČA'!H147:J147),"")</f>
        <v>0</v>
      </c>
      <c r="F153" s="55"/>
      <c r="G153" s="55"/>
      <c r="H153" s="55"/>
      <c r="I153" s="55"/>
      <c r="J153" s="55"/>
      <c r="K153" s="172">
        <f t="shared" si="39"/>
        <v>0</v>
      </c>
      <c r="L153" s="120">
        <f t="shared" ca="1" si="40"/>
        <v>0</v>
      </c>
      <c r="M153" s="120">
        <f t="shared" ca="1" si="41"/>
        <v>0</v>
      </c>
      <c r="N153" s="120">
        <f t="shared" ca="1" si="42"/>
        <v>0</v>
      </c>
      <c r="O153" s="120">
        <f t="shared" ca="1" si="43"/>
        <v>0</v>
      </c>
      <c r="P153" s="173">
        <f t="shared" ca="1" si="44"/>
        <v>0</v>
      </c>
      <c r="Q153" s="173">
        <f ca="1">IF(LEN(B153)&gt;0,'1-3'!Q153-'1-3'!P153,"")</f>
        <v>0</v>
      </c>
      <c r="R153" s="174"/>
      <c r="AA153" s="161">
        <f>ROW()</f>
        <v>153</v>
      </c>
      <c r="AB153" s="197" t="e">
        <f t="shared" ca="1" si="29"/>
        <v>#N/A</v>
      </c>
      <c r="AC153" s="197" t="e">
        <f t="shared" ca="1" si="30"/>
        <v>#N/A</v>
      </c>
      <c r="AD153" s="198" t="e">
        <f t="shared" ca="1" si="45"/>
        <v>#N/A</v>
      </c>
      <c r="AE153" s="197" t="e">
        <f t="shared" ca="1" si="46"/>
        <v>#N/A</v>
      </c>
      <c r="AF153" s="198" t="e">
        <f t="shared" ca="1" si="47"/>
        <v>#N/A</v>
      </c>
      <c r="AG153" s="197" t="e">
        <f t="shared" ca="1" si="48"/>
        <v>#N/A</v>
      </c>
      <c r="AH153" s="197" t="e">
        <f t="shared" ca="1" si="49"/>
        <v>#N/A</v>
      </c>
      <c r="AI153" s="199" t="e">
        <f t="shared" ca="1" si="50"/>
        <v>#N/A</v>
      </c>
      <c r="AJ153" s="197" t="e">
        <f t="shared" ca="1" si="37"/>
        <v>#N/A</v>
      </c>
      <c r="AK153" s="197" t="e">
        <f t="shared" ca="1" si="38"/>
        <v>#N/A</v>
      </c>
    </row>
    <row r="154" spans="1:37" ht="27" customHeight="1" x14ac:dyDescent="0.25">
      <c r="A154" s="51">
        <f>'OSNOVNA PLAČA'!A148</f>
        <v>139</v>
      </c>
      <c r="B154" s="157" t="str">
        <f t="shared" ca="1" si="22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1">
        <f ca="1">IF(LEN(B154)&gt;0,SUM('OBRAČUNANA OSNOVNA PLAČA'!H148:J148),"")</f>
        <v>0</v>
      </c>
      <c r="F154" s="55"/>
      <c r="G154" s="55"/>
      <c r="H154" s="55"/>
      <c r="I154" s="55"/>
      <c r="J154" s="55"/>
      <c r="K154" s="172">
        <f t="shared" si="39"/>
        <v>0</v>
      </c>
      <c r="L154" s="120">
        <f t="shared" ca="1" si="40"/>
        <v>0</v>
      </c>
      <c r="M154" s="120">
        <f t="shared" ca="1" si="41"/>
        <v>0</v>
      </c>
      <c r="N154" s="120">
        <f t="shared" ca="1" si="42"/>
        <v>0</v>
      </c>
      <c r="O154" s="120">
        <f t="shared" ca="1" si="43"/>
        <v>0</v>
      </c>
      <c r="P154" s="173">
        <f t="shared" ca="1" si="44"/>
        <v>0</v>
      </c>
      <c r="Q154" s="173">
        <f ca="1">IF(LEN(B154)&gt;0,'1-3'!Q154-'1-3'!P154,"")</f>
        <v>0</v>
      </c>
      <c r="R154" s="174"/>
      <c r="AA154" s="161">
        <f>ROW()</f>
        <v>154</v>
      </c>
      <c r="AB154" s="197" t="e">
        <f t="shared" ca="1" si="29"/>
        <v>#N/A</v>
      </c>
      <c r="AC154" s="197" t="e">
        <f t="shared" ca="1" si="30"/>
        <v>#N/A</v>
      </c>
      <c r="AD154" s="198" t="e">
        <f t="shared" ca="1" si="45"/>
        <v>#N/A</v>
      </c>
      <c r="AE154" s="197" t="e">
        <f t="shared" ca="1" si="46"/>
        <v>#N/A</v>
      </c>
      <c r="AF154" s="198" t="e">
        <f t="shared" ca="1" si="47"/>
        <v>#N/A</v>
      </c>
      <c r="AG154" s="197" t="e">
        <f t="shared" ca="1" si="48"/>
        <v>#N/A</v>
      </c>
      <c r="AH154" s="197" t="e">
        <f t="shared" ca="1" si="49"/>
        <v>#N/A</v>
      </c>
      <c r="AI154" s="199" t="e">
        <f t="shared" ca="1" si="50"/>
        <v>#N/A</v>
      </c>
      <c r="AJ154" s="197" t="e">
        <f t="shared" ca="1" si="37"/>
        <v>#N/A</v>
      </c>
      <c r="AK154" s="197" t="e">
        <f t="shared" ca="1" si="38"/>
        <v>#N/A</v>
      </c>
    </row>
    <row r="155" spans="1:37" ht="27" customHeight="1" x14ac:dyDescent="0.25">
      <c r="A155" s="51">
        <f>'OSNOVNA PLAČA'!A149</f>
        <v>140</v>
      </c>
      <c r="B155" s="157" t="str">
        <f t="shared" ca="1" si="22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1">
        <f ca="1">IF(LEN(B155)&gt;0,SUM('OBRAČUNANA OSNOVNA PLAČA'!H149:J149),"")</f>
        <v>0</v>
      </c>
      <c r="F155" s="55"/>
      <c r="G155" s="55"/>
      <c r="H155" s="55"/>
      <c r="I155" s="55"/>
      <c r="J155" s="55"/>
      <c r="K155" s="172">
        <f t="shared" si="39"/>
        <v>0</v>
      </c>
      <c r="L155" s="120">
        <f t="shared" ca="1" si="40"/>
        <v>0</v>
      </c>
      <c r="M155" s="120">
        <f t="shared" ca="1" si="41"/>
        <v>0</v>
      </c>
      <c r="N155" s="120">
        <f t="shared" ca="1" si="42"/>
        <v>0</v>
      </c>
      <c r="O155" s="120">
        <f t="shared" ca="1" si="43"/>
        <v>0</v>
      </c>
      <c r="P155" s="173">
        <f t="shared" ca="1" si="44"/>
        <v>0</v>
      </c>
      <c r="Q155" s="173">
        <f ca="1">IF(LEN(B155)&gt;0,'1-3'!Q155-'1-3'!P155,"")</f>
        <v>0</v>
      </c>
      <c r="R155" s="174"/>
      <c r="AA155" s="161">
        <f>ROW()</f>
        <v>155</v>
      </c>
      <c r="AB155" s="197" t="e">
        <f t="shared" ca="1" si="29"/>
        <v>#N/A</v>
      </c>
      <c r="AC155" s="197" t="e">
        <f t="shared" ca="1" si="30"/>
        <v>#N/A</v>
      </c>
      <c r="AD155" s="198" t="e">
        <f t="shared" ca="1" si="45"/>
        <v>#N/A</v>
      </c>
      <c r="AE155" s="197" t="e">
        <f t="shared" ca="1" si="46"/>
        <v>#N/A</v>
      </c>
      <c r="AF155" s="198" t="e">
        <f t="shared" ca="1" si="47"/>
        <v>#N/A</v>
      </c>
      <c r="AG155" s="197" t="e">
        <f t="shared" ca="1" si="48"/>
        <v>#N/A</v>
      </c>
      <c r="AH155" s="197" t="e">
        <f t="shared" ca="1" si="49"/>
        <v>#N/A</v>
      </c>
      <c r="AI155" s="199" t="e">
        <f t="shared" ca="1" si="50"/>
        <v>#N/A</v>
      </c>
      <c r="AJ155" s="197" t="e">
        <f t="shared" ca="1" si="37"/>
        <v>#N/A</v>
      </c>
      <c r="AK155" s="197" t="e">
        <f t="shared" ca="1" si="38"/>
        <v>#N/A</v>
      </c>
    </row>
    <row r="156" spans="1:37" ht="27" customHeight="1" x14ac:dyDescent="0.25">
      <c r="A156" s="51">
        <f>'OSNOVNA PLAČA'!A150</f>
        <v>141</v>
      </c>
      <c r="B156" s="157" t="str">
        <f t="shared" ca="1" si="22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1">
        <f ca="1">IF(LEN(B156)&gt;0,SUM('OBRAČUNANA OSNOVNA PLAČA'!H150:J150),"")</f>
        <v>0</v>
      </c>
      <c r="F156" s="55"/>
      <c r="G156" s="55"/>
      <c r="H156" s="55"/>
      <c r="I156" s="55"/>
      <c r="J156" s="55"/>
      <c r="K156" s="172">
        <f t="shared" si="39"/>
        <v>0</v>
      </c>
      <c r="L156" s="120">
        <f t="shared" ca="1" si="40"/>
        <v>0</v>
      </c>
      <c r="M156" s="120">
        <f t="shared" ca="1" si="41"/>
        <v>0</v>
      </c>
      <c r="N156" s="120">
        <f t="shared" ca="1" si="42"/>
        <v>0</v>
      </c>
      <c r="O156" s="120">
        <f t="shared" ca="1" si="43"/>
        <v>0</v>
      </c>
      <c r="P156" s="173">
        <f t="shared" ca="1" si="44"/>
        <v>0</v>
      </c>
      <c r="Q156" s="173">
        <f ca="1">IF(LEN(B156)&gt;0,'1-3'!Q156-'1-3'!P156,"")</f>
        <v>0</v>
      </c>
      <c r="R156" s="174"/>
      <c r="AA156" s="161">
        <f>ROW()</f>
        <v>156</v>
      </c>
      <c r="AB156" s="197" t="e">
        <f t="shared" ca="1" si="29"/>
        <v>#N/A</v>
      </c>
      <c r="AC156" s="197" t="e">
        <f t="shared" ca="1" si="30"/>
        <v>#N/A</v>
      </c>
      <c r="AD156" s="198" t="e">
        <f t="shared" ca="1" si="45"/>
        <v>#N/A</v>
      </c>
      <c r="AE156" s="197" t="e">
        <f t="shared" ca="1" si="46"/>
        <v>#N/A</v>
      </c>
      <c r="AF156" s="198" t="e">
        <f t="shared" ca="1" si="47"/>
        <v>#N/A</v>
      </c>
      <c r="AG156" s="197" t="e">
        <f t="shared" ca="1" si="48"/>
        <v>#N/A</v>
      </c>
      <c r="AH156" s="197" t="e">
        <f t="shared" ca="1" si="49"/>
        <v>#N/A</v>
      </c>
      <c r="AI156" s="199" t="e">
        <f t="shared" ca="1" si="50"/>
        <v>#N/A</v>
      </c>
      <c r="AJ156" s="197" t="e">
        <f t="shared" ca="1" si="37"/>
        <v>#N/A</v>
      </c>
      <c r="AK156" s="197" t="e">
        <f t="shared" ca="1" si="38"/>
        <v>#N/A</v>
      </c>
    </row>
    <row r="157" spans="1:37" ht="27" customHeight="1" x14ac:dyDescent="0.25">
      <c r="A157" s="51">
        <f>'OSNOVNA PLAČA'!A151</f>
        <v>142</v>
      </c>
      <c r="B157" s="157" t="str">
        <f t="shared" ca="1" si="22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1">
        <f ca="1">IF(LEN(B157)&gt;0,SUM('OBRAČUNANA OSNOVNA PLAČA'!H151:J151),"")</f>
        <v>0</v>
      </c>
      <c r="F157" s="55"/>
      <c r="G157" s="55"/>
      <c r="H157" s="55"/>
      <c r="I157" s="55"/>
      <c r="J157" s="55"/>
      <c r="K157" s="172">
        <f t="shared" si="39"/>
        <v>0</v>
      </c>
      <c r="L157" s="120">
        <f t="shared" ca="1" si="40"/>
        <v>0</v>
      </c>
      <c r="M157" s="120">
        <f t="shared" ca="1" si="41"/>
        <v>0</v>
      </c>
      <c r="N157" s="120">
        <f t="shared" ca="1" si="42"/>
        <v>0</v>
      </c>
      <c r="O157" s="120">
        <f t="shared" ca="1" si="43"/>
        <v>0</v>
      </c>
      <c r="P157" s="173">
        <f t="shared" ca="1" si="44"/>
        <v>0</v>
      </c>
      <c r="Q157" s="173">
        <f ca="1">IF(LEN(B157)&gt;0,'1-3'!Q157-'1-3'!P157,"")</f>
        <v>0</v>
      </c>
      <c r="R157" s="174"/>
      <c r="AA157" s="161">
        <f>ROW()</f>
        <v>157</v>
      </c>
      <c r="AB157" s="197" t="e">
        <f t="shared" ca="1" si="29"/>
        <v>#N/A</v>
      </c>
      <c r="AC157" s="197" t="e">
        <f t="shared" ca="1" si="30"/>
        <v>#N/A</v>
      </c>
      <c r="AD157" s="198" t="e">
        <f t="shared" ca="1" si="45"/>
        <v>#N/A</v>
      </c>
      <c r="AE157" s="197" t="e">
        <f t="shared" ca="1" si="46"/>
        <v>#N/A</v>
      </c>
      <c r="AF157" s="198" t="e">
        <f t="shared" ca="1" si="47"/>
        <v>#N/A</v>
      </c>
      <c r="AG157" s="197" t="e">
        <f t="shared" ca="1" si="48"/>
        <v>#N/A</v>
      </c>
      <c r="AH157" s="197" t="e">
        <f t="shared" ca="1" si="49"/>
        <v>#N/A</v>
      </c>
      <c r="AI157" s="199" t="e">
        <f t="shared" ca="1" si="50"/>
        <v>#N/A</v>
      </c>
      <c r="AJ157" s="197" t="e">
        <f t="shared" ca="1" si="37"/>
        <v>#N/A</v>
      </c>
      <c r="AK157" s="197" t="e">
        <f t="shared" ca="1" si="38"/>
        <v>#N/A</v>
      </c>
    </row>
    <row r="158" spans="1:37" ht="27" customHeight="1" x14ac:dyDescent="0.25">
      <c r="A158" s="51">
        <f>'OSNOVNA PLAČA'!A152</f>
        <v>143</v>
      </c>
      <c r="B158" s="157" t="str">
        <f t="shared" ca="1" si="22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1">
        <f ca="1">IF(LEN(B158)&gt;0,SUM('OBRAČUNANA OSNOVNA PLAČA'!H152:J152),"")</f>
        <v>0</v>
      </c>
      <c r="F158" s="55"/>
      <c r="G158" s="55"/>
      <c r="H158" s="55"/>
      <c r="I158" s="55"/>
      <c r="J158" s="55"/>
      <c r="K158" s="172">
        <f t="shared" si="39"/>
        <v>0</v>
      </c>
      <c r="L158" s="120">
        <f t="shared" ca="1" si="40"/>
        <v>0</v>
      </c>
      <c r="M158" s="120">
        <f t="shared" ca="1" si="41"/>
        <v>0</v>
      </c>
      <c r="N158" s="120">
        <f t="shared" ca="1" si="42"/>
        <v>0</v>
      </c>
      <c r="O158" s="120">
        <f t="shared" ca="1" si="43"/>
        <v>0</v>
      </c>
      <c r="P158" s="173">
        <f t="shared" ca="1" si="44"/>
        <v>0</v>
      </c>
      <c r="Q158" s="173">
        <f ca="1">IF(LEN(B158)&gt;0,'1-3'!Q158-'1-3'!P158,"")</f>
        <v>0</v>
      </c>
      <c r="R158" s="174"/>
      <c r="AA158" s="161">
        <f>ROW()</f>
        <v>158</v>
      </c>
      <c r="AB158" s="197" t="e">
        <f t="shared" ca="1" si="29"/>
        <v>#N/A</v>
      </c>
      <c r="AC158" s="197" t="e">
        <f t="shared" ca="1" si="30"/>
        <v>#N/A</v>
      </c>
      <c r="AD158" s="198" t="e">
        <f t="shared" ca="1" si="45"/>
        <v>#N/A</v>
      </c>
      <c r="AE158" s="197" t="e">
        <f t="shared" ca="1" si="46"/>
        <v>#N/A</v>
      </c>
      <c r="AF158" s="198" t="e">
        <f t="shared" ca="1" si="47"/>
        <v>#N/A</v>
      </c>
      <c r="AG158" s="197" t="e">
        <f t="shared" ca="1" si="48"/>
        <v>#N/A</v>
      </c>
      <c r="AH158" s="197" t="e">
        <f t="shared" ca="1" si="49"/>
        <v>#N/A</v>
      </c>
      <c r="AI158" s="199" t="e">
        <f t="shared" ca="1" si="50"/>
        <v>#N/A</v>
      </c>
      <c r="AJ158" s="197" t="e">
        <f t="shared" ca="1" si="37"/>
        <v>#N/A</v>
      </c>
      <c r="AK158" s="197" t="e">
        <f t="shared" ca="1" si="38"/>
        <v>#N/A</v>
      </c>
    </row>
    <row r="159" spans="1:37" ht="27" customHeight="1" x14ac:dyDescent="0.25">
      <c r="A159" s="51">
        <f>'OSNOVNA PLAČA'!A153</f>
        <v>144</v>
      </c>
      <c r="B159" s="157" t="str">
        <f t="shared" ca="1" si="22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1">
        <f ca="1">IF(LEN(B159)&gt;0,SUM('OBRAČUNANA OSNOVNA PLAČA'!H153:J153),"")</f>
        <v>0</v>
      </c>
      <c r="F159" s="55"/>
      <c r="G159" s="55"/>
      <c r="H159" s="55"/>
      <c r="I159" s="55"/>
      <c r="J159" s="55"/>
      <c r="K159" s="172">
        <f t="shared" si="39"/>
        <v>0</v>
      </c>
      <c r="L159" s="120">
        <f t="shared" ca="1" si="40"/>
        <v>0</v>
      </c>
      <c r="M159" s="120">
        <f t="shared" ca="1" si="41"/>
        <v>0</v>
      </c>
      <c r="N159" s="120">
        <f t="shared" ca="1" si="42"/>
        <v>0</v>
      </c>
      <c r="O159" s="120">
        <f t="shared" ca="1" si="43"/>
        <v>0</v>
      </c>
      <c r="P159" s="173">
        <f t="shared" ca="1" si="44"/>
        <v>0</v>
      </c>
      <c r="Q159" s="173">
        <f ca="1">IF(LEN(B159)&gt;0,'1-3'!Q159-'1-3'!P159,"")</f>
        <v>0</v>
      </c>
      <c r="R159" s="174"/>
      <c r="AA159" s="161">
        <f>ROW()</f>
        <v>159</v>
      </c>
      <c r="AB159" s="197" t="e">
        <f t="shared" ca="1" si="29"/>
        <v>#N/A</v>
      </c>
      <c r="AC159" s="197" t="e">
        <f t="shared" ca="1" si="30"/>
        <v>#N/A</v>
      </c>
      <c r="AD159" s="198" t="e">
        <f t="shared" ca="1" si="45"/>
        <v>#N/A</v>
      </c>
      <c r="AE159" s="197" t="e">
        <f t="shared" ca="1" si="46"/>
        <v>#N/A</v>
      </c>
      <c r="AF159" s="198" t="e">
        <f t="shared" ca="1" si="47"/>
        <v>#N/A</v>
      </c>
      <c r="AG159" s="197" t="e">
        <f t="shared" ca="1" si="48"/>
        <v>#N/A</v>
      </c>
      <c r="AH159" s="197" t="e">
        <f t="shared" ca="1" si="49"/>
        <v>#N/A</v>
      </c>
      <c r="AI159" s="199" t="e">
        <f t="shared" ca="1" si="50"/>
        <v>#N/A</v>
      </c>
      <c r="AJ159" s="197" t="e">
        <f t="shared" ca="1" si="37"/>
        <v>#N/A</v>
      </c>
      <c r="AK159" s="197" t="e">
        <f t="shared" ca="1" si="38"/>
        <v>#N/A</v>
      </c>
    </row>
    <row r="160" spans="1:37" ht="27" customHeight="1" x14ac:dyDescent="0.25">
      <c r="A160" s="51">
        <f>'OSNOVNA PLAČA'!A154</f>
        <v>145</v>
      </c>
      <c r="B160" s="157" t="str">
        <f t="shared" ca="1" si="22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1">
        <f ca="1">IF(LEN(B160)&gt;0,SUM('OBRAČUNANA OSNOVNA PLAČA'!H154:J154),"")</f>
        <v>0</v>
      </c>
      <c r="F160" s="55"/>
      <c r="G160" s="55"/>
      <c r="H160" s="55"/>
      <c r="I160" s="55"/>
      <c r="J160" s="55"/>
      <c r="K160" s="172">
        <f t="shared" si="39"/>
        <v>0</v>
      </c>
      <c r="L160" s="120">
        <f t="shared" ca="1" si="40"/>
        <v>0</v>
      </c>
      <c r="M160" s="120">
        <f t="shared" ca="1" si="41"/>
        <v>0</v>
      </c>
      <c r="N160" s="120">
        <f t="shared" ca="1" si="42"/>
        <v>0</v>
      </c>
      <c r="O160" s="120">
        <f t="shared" ca="1" si="43"/>
        <v>0</v>
      </c>
      <c r="P160" s="173">
        <f t="shared" ca="1" si="44"/>
        <v>0</v>
      </c>
      <c r="Q160" s="173">
        <f ca="1">IF(LEN(B160)&gt;0,'1-3'!Q160-'1-3'!P160,"")</f>
        <v>0</v>
      </c>
      <c r="R160" s="174"/>
      <c r="AA160" s="161">
        <f>ROW()</f>
        <v>160</v>
      </c>
      <c r="AB160" s="197" t="e">
        <f t="shared" ca="1" si="29"/>
        <v>#N/A</v>
      </c>
      <c r="AC160" s="197" t="e">
        <f t="shared" ca="1" si="30"/>
        <v>#N/A</v>
      </c>
      <c r="AD160" s="198" t="e">
        <f t="shared" ca="1" si="45"/>
        <v>#N/A</v>
      </c>
      <c r="AE160" s="197" t="e">
        <f t="shared" ca="1" si="46"/>
        <v>#N/A</v>
      </c>
      <c r="AF160" s="198" t="e">
        <f t="shared" ca="1" si="47"/>
        <v>#N/A</v>
      </c>
      <c r="AG160" s="197" t="e">
        <f t="shared" ca="1" si="48"/>
        <v>#N/A</v>
      </c>
      <c r="AH160" s="197" t="e">
        <f t="shared" ca="1" si="49"/>
        <v>#N/A</v>
      </c>
      <c r="AI160" s="199" t="e">
        <f t="shared" ca="1" si="50"/>
        <v>#N/A</v>
      </c>
      <c r="AJ160" s="197" t="e">
        <f t="shared" ca="1" si="37"/>
        <v>#N/A</v>
      </c>
      <c r="AK160" s="197" t="e">
        <f t="shared" ca="1" si="38"/>
        <v>#N/A</v>
      </c>
    </row>
    <row r="161" spans="1:37" ht="27" customHeight="1" x14ac:dyDescent="0.25">
      <c r="A161" s="51">
        <f>'OSNOVNA PLAČA'!A155</f>
        <v>146</v>
      </c>
      <c r="B161" s="157" t="str">
        <f t="shared" ca="1" si="22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1">
        <f ca="1">IF(LEN(B161)&gt;0,SUM('OBRAČUNANA OSNOVNA PLAČA'!H155:J155),"")</f>
        <v>0</v>
      </c>
      <c r="F161" s="55"/>
      <c r="G161" s="55"/>
      <c r="H161" s="55"/>
      <c r="I161" s="55"/>
      <c r="J161" s="55"/>
      <c r="K161" s="172">
        <f t="shared" si="39"/>
        <v>0</v>
      </c>
      <c r="L161" s="120">
        <f t="shared" ca="1" si="40"/>
        <v>0</v>
      </c>
      <c r="M161" s="120">
        <f t="shared" ca="1" si="41"/>
        <v>0</v>
      </c>
      <c r="N161" s="120">
        <f t="shared" ca="1" si="42"/>
        <v>0</v>
      </c>
      <c r="O161" s="120">
        <f t="shared" ca="1" si="43"/>
        <v>0</v>
      </c>
      <c r="P161" s="173">
        <f t="shared" ca="1" si="44"/>
        <v>0</v>
      </c>
      <c r="Q161" s="173">
        <f ca="1">IF(LEN(B161)&gt;0,'1-3'!Q161-'1-3'!P161,"")</f>
        <v>0</v>
      </c>
      <c r="R161" s="174"/>
      <c r="AA161" s="161">
        <f>ROW()</f>
        <v>161</v>
      </c>
      <c r="AB161" s="197" t="e">
        <f t="shared" ca="1" si="29"/>
        <v>#N/A</v>
      </c>
      <c r="AC161" s="197" t="e">
        <f t="shared" ca="1" si="30"/>
        <v>#N/A</v>
      </c>
      <c r="AD161" s="198" t="e">
        <f t="shared" ca="1" si="45"/>
        <v>#N/A</v>
      </c>
      <c r="AE161" s="197" t="e">
        <f t="shared" ca="1" si="46"/>
        <v>#N/A</v>
      </c>
      <c r="AF161" s="198" t="e">
        <f t="shared" ca="1" si="47"/>
        <v>#N/A</v>
      </c>
      <c r="AG161" s="197" t="e">
        <f t="shared" ca="1" si="48"/>
        <v>#N/A</v>
      </c>
      <c r="AH161" s="197" t="e">
        <f t="shared" ca="1" si="49"/>
        <v>#N/A</v>
      </c>
      <c r="AI161" s="199" t="e">
        <f t="shared" ca="1" si="50"/>
        <v>#N/A</v>
      </c>
      <c r="AJ161" s="197" t="e">
        <f t="shared" ca="1" si="37"/>
        <v>#N/A</v>
      </c>
      <c r="AK161" s="197" t="e">
        <f t="shared" ca="1" si="38"/>
        <v>#N/A</v>
      </c>
    </row>
    <row r="162" spans="1:37" ht="27" customHeight="1" x14ac:dyDescent="0.25">
      <c r="A162" s="51">
        <f>'OSNOVNA PLAČA'!A156</f>
        <v>147</v>
      </c>
      <c r="B162" s="157" t="str">
        <f t="shared" ca="1" si="22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1">
        <f ca="1">IF(LEN(B162)&gt;0,SUM('OBRAČUNANA OSNOVNA PLAČA'!H156:J156),"")</f>
        <v>0</v>
      </c>
      <c r="F162" s="55"/>
      <c r="G162" s="55"/>
      <c r="H162" s="55"/>
      <c r="I162" s="55"/>
      <c r="J162" s="55"/>
      <c r="K162" s="172">
        <f t="shared" si="39"/>
        <v>0</v>
      </c>
      <c r="L162" s="120">
        <f t="shared" ca="1" si="40"/>
        <v>0</v>
      </c>
      <c r="M162" s="120">
        <f t="shared" ca="1" si="41"/>
        <v>0</v>
      </c>
      <c r="N162" s="120">
        <f t="shared" ca="1" si="42"/>
        <v>0</v>
      </c>
      <c r="O162" s="120">
        <f t="shared" ca="1" si="43"/>
        <v>0</v>
      </c>
      <c r="P162" s="173">
        <f t="shared" ca="1" si="44"/>
        <v>0</v>
      </c>
      <c r="Q162" s="173">
        <f ca="1">IF(LEN(B162)&gt;0,'1-3'!Q162-'1-3'!P162,"")</f>
        <v>0</v>
      </c>
      <c r="R162" s="174"/>
      <c r="AA162" s="161">
        <f>ROW()</f>
        <v>162</v>
      </c>
      <c r="AB162" s="197" t="e">
        <f t="shared" ca="1" si="29"/>
        <v>#N/A</v>
      </c>
      <c r="AC162" s="197" t="e">
        <f t="shared" ca="1" si="30"/>
        <v>#N/A</v>
      </c>
      <c r="AD162" s="198" t="e">
        <f t="shared" ca="1" si="45"/>
        <v>#N/A</v>
      </c>
      <c r="AE162" s="197" t="e">
        <f t="shared" ca="1" si="46"/>
        <v>#N/A</v>
      </c>
      <c r="AF162" s="198" t="e">
        <f t="shared" ca="1" si="47"/>
        <v>#N/A</v>
      </c>
      <c r="AG162" s="197" t="e">
        <f t="shared" ca="1" si="48"/>
        <v>#N/A</v>
      </c>
      <c r="AH162" s="197" t="e">
        <f t="shared" ca="1" si="49"/>
        <v>#N/A</v>
      </c>
      <c r="AI162" s="199" t="e">
        <f t="shared" ca="1" si="50"/>
        <v>#N/A</v>
      </c>
      <c r="AJ162" s="197" t="e">
        <f t="shared" ca="1" si="37"/>
        <v>#N/A</v>
      </c>
      <c r="AK162" s="197" t="e">
        <f t="shared" ca="1" si="38"/>
        <v>#N/A</v>
      </c>
    </row>
    <row r="163" spans="1:37" ht="27" customHeight="1" x14ac:dyDescent="0.25">
      <c r="A163" s="51">
        <f>'OSNOVNA PLAČA'!A157</f>
        <v>148</v>
      </c>
      <c r="B163" s="157" t="str">
        <f t="shared" ca="1" si="22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1">
        <f ca="1">IF(LEN(B163)&gt;0,SUM('OBRAČUNANA OSNOVNA PLAČA'!H157:J157),"")</f>
        <v>0</v>
      </c>
      <c r="F163" s="55"/>
      <c r="G163" s="55"/>
      <c r="H163" s="55"/>
      <c r="I163" s="55"/>
      <c r="J163" s="55"/>
      <c r="K163" s="172">
        <f t="shared" si="39"/>
        <v>0</v>
      </c>
      <c r="L163" s="120">
        <f t="shared" ca="1" si="40"/>
        <v>0</v>
      </c>
      <c r="M163" s="120">
        <f t="shared" ca="1" si="41"/>
        <v>0</v>
      </c>
      <c r="N163" s="120">
        <f t="shared" ca="1" si="42"/>
        <v>0</v>
      </c>
      <c r="O163" s="120">
        <f t="shared" ca="1" si="43"/>
        <v>0</v>
      </c>
      <c r="P163" s="173">
        <f t="shared" ca="1" si="44"/>
        <v>0</v>
      </c>
      <c r="Q163" s="173">
        <f ca="1">IF(LEN(B163)&gt;0,'1-3'!Q163-'1-3'!P163,"")</f>
        <v>0</v>
      </c>
      <c r="R163" s="174"/>
      <c r="AA163" s="161">
        <f>ROW()</f>
        <v>163</v>
      </c>
      <c r="AB163" s="197" t="e">
        <f t="shared" ca="1" si="29"/>
        <v>#N/A</v>
      </c>
      <c r="AC163" s="197" t="e">
        <f t="shared" ca="1" si="30"/>
        <v>#N/A</v>
      </c>
      <c r="AD163" s="198" t="e">
        <f t="shared" ca="1" si="45"/>
        <v>#N/A</v>
      </c>
      <c r="AE163" s="197" t="e">
        <f t="shared" ca="1" si="46"/>
        <v>#N/A</v>
      </c>
      <c r="AF163" s="198" t="e">
        <f t="shared" ca="1" si="47"/>
        <v>#N/A</v>
      </c>
      <c r="AG163" s="197" t="e">
        <f t="shared" ca="1" si="48"/>
        <v>#N/A</v>
      </c>
      <c r="AH163" s="197" t="e">
        <f t="shared" ca="1" si="49"/>
        <v>#N/A</v>
      </c>
      <c r="AI163" s="199" t="e">
        <f t="shared" ca="1" si="50"/>
        <v>#N/A</v>
      </c>
      <c r="AJ163" s="197" t="e">
        <f t="shared" ca="1" si="37"/>
        <v>#N/A</v>
      </c>
      <c r="AK163" s="197" t="e">
        <f t="shared" ca="1" si="38"/>
        <v>#N/A</v>
      </c>
    </row>
    <row r="164" spans="1:37" ht="27" customHeight="1" x14ac:dyDescent="0.25">
      <c r="A164" s="51">
        <f>'OSNOVNA PLAČA'!A158</f>
        <v>149</v>
      </c>
      <c r="B164" s="157" t="str">
        <f t="shared" ca="1" si="22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1">
        <f ca="1">IF(LEN(B164)&gt;0,SUM('OBRAČUNANA OSNOVNA PLAČA'!H158:J158),"")</f>
        <v>0</v>
      </c>
      <c r="F164" s="55"/>
      <c r="G164" s="55"/>
      <c r="H164" s="55"/>
      <c r="I164" s="55"/>
      <c r="J164" s="55"/>
      <c r="K164" s="172">
        <f t="shared" si="39"/>
        <v>0</v>
      </c>
      <c r="L164" s="120">
        <f t="shared" ca="1" si="40"/>
        <v>0</v>
      </c>
      <c r="M164" s="120">
        <f t="shared" ca="1" si="41"/>
        <v>0</v>
      </c>
      <c r="N164" s="120">
        <f t="shared" ca="1" si="42"/>
        <v>0</v>
      </c>
      <c r="O164" s="120">
        <f t="shared" ca="1" si="43"/>
        <v>0</v>
      </c>
      <c r="P164" s="173">
        <f t="shared" ca="1" si="44"/>
        <v>0</v>
      </c>
      <c r="Q164" s="173">
        <f ca="1">IF(LEN(B164)&gt;0,'1-3'!Q164-'1-3'!P164,"")</f>
        <v>0</v>
      </c>
      <c r="R164" s="174"/>
      <c r="AA164" s="161">
        <f>ROW()</f>
        <v>164</v>
      </c>
      <c r="AB164" s="197" t="e">
        <f t="shared" ca="1" si="29"/>
        <v>#N/A</v>
      </c>
      <c r="AC164" s="197" t="e">
        <f t="shared" ca="1" si="30"/>
        <v>#N/A</v>
      </c>
      <c r="AD164" s="198" t="e">
        <f t="shared" ca="1" si="45"/>
        <v>#N/A</v>
      </c>
      <c r="AE164" s="197" t="e">
        <f t="shared" ca="1" si="46"/>
        <v>#N/A</v>
      </c>
      <c r="AF164" s="198" t="e">
        <f t="shared" ca="1" si="47"/>
        <v>#N/A</v>
      </c>
      <c r="AG164" s="197" t="e">
        <f t="shared" ca="1" si="48"/>
        <v>#N/A</v>
      </c>
      <c r="AH164" s="197" t="e">
        <f t="shared" ca="1" si="49"/>
        <v>#N/A</v>
      </c>
      <c r="AI164" s="199" t="e">
        <f t="shared" ca="1" si="50"/>
        <v>#N/A</v>
      </c>
      <c r="AJ164" s="197" t="e">
        <f t="shared" ca="1" si="37"/>
        <v>#N/A</v>
      </c>
      <c r="AK164" s="197" t="e">
        <f t="shared" ca="1" si="38"/>
        <v>#N/A</v>
      </c>
    </row>
    <row r="165" spans="1:37" ht="27" customHeight="1" x14ac:dyDescent="0.25">
      <c r="A165" s="51">
        <f>'OSNOVNA PLAČA'!A159</f>
        <v>150</v>
      </c>
      <c r="B165" s="157" t="str">
        <f t="shared" ca="1" si="22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1">
        <f ca="1">IF(LEN(B165)&gt;0,SUM('OBRAČUNANA OSNOVNA PLAČA'!H159:J159),"")</f>
        <v>0</v>
      </c>
      <c r="F165" s="55"/>
      <c r="G165" s="55"/>
      <c r="H165" s="55"/>
      <c r="I165" s="55"/>
      <c r="J165" s="55"/>
      <c r="K165" s="172">
        <f t="shared" si="39"/>
        <v>0</v>
      </c>
      <c r="L165" s="120">
        <f t="shared" ca="1" si="40"/>
        <v>0</v>
      </c>
      <c r="M165" s="120">
        <f t="shared" ca="1" si="41"/>
        <v>0</v>
      </c>
      <c r="N165" s="120">
        <f t="shared" ca="1" si="42"/>
        <v>0</v>
      </c>
      <c r="O165" s="120">
        <f t="shared" ca="1" si="43"/>
        <v>0</v>
      </c>
      <c r="P165" s="173">
        <f t="shared" ca="1" si="44"/>
        <v>0</v>
      </c>
      <c r="Q165" s="173">
        <f ca="1">IF(LEN(B165)&gt;0,'1-3'!Q165-'1-3'!P165,"")</f>
        <v>0</v>
      </c>
      <c r="R165" s="174"/>
      <c r="AA165" s="161">
        <f>ROW()</f>
        <v>165</v>
      </c>
      <c r="AB165" s="197" t="e">
        <f t="shared" ca="1" si="29"/>
        <v>#N/A</v>
      </c>
      <c r="AC165" s="197" t="e">
        <f t="shared" ca="1" si="30"/>
        <v>#N/A</v>
      </c>
      <c r="AD165" s="198" t="e">
        <f t="shared" ca="1" si="45"/>
        <v>#N/A</v>
      </c>
      <c r="AE165" s="197" t="e">
        <f t="shared" ca="1" si="46"/>
        <v>#N/A</v>
      </c>
      <c r="AF165" s="198" t="e">
        <f t="shared" ca="1" si="47"/>
        <v>#N/A</v>
      </c>
      <c r="AG165" s="197" t="e">
        <f t="shared" ca="1" si="48"/>
        <v>#N/A</v>
      </c>
      <c r="AH165" s="197" t="e">
        <f t="shared" ca="1" si="49"/>
        <v>#N/A</v>
      </c>
      <c r="AI165" s="199" t="e">
        <f t="shared" ca="1" si="50"/>
        <v>#N/A</v>
      </c>
      <c r="AJ165" s="197" t="e">
        <f t="shared" ca="1" si="37"/>
        <v>#N/A</v>
      </c>
      <c r="AK165" s="197" t="e">
        <f t="shared" ca="1" si="38"/>
        <v>#N/A</v>
      </c>
    </row>
    <row r="166" spans="1:37" ht="27" customHeight="1" x14ac:dyDescent="0.25">
      <c r="A166" s="51">
        <f>'OSNOVNA PLAČA'!A160</f>
        <v>151</v>
      </c>
      <c r="B166" s="157" t="str">
        <f t="shared" ca="1" si="22"/>
        <v>A151</v>
      </c>
      <c r="C166" s="52">
        <f ca="1">IF(LEN(B166)&gt;0,'OSNOVNA PLAČA'!C160,"")</f>
        <v>0</v>
      </c>
      <c r="D166" s="54">
        <f ca="1">IF(LEN(B166)&gt;0,'OSNOVNA PLAČA'!D160,"")</f>
        <v>0</v>
      </c>
      <c r="E166" s="171">
        <f ca="1">IF(LEN(B166)&gt;0,SUM('OBRAČUNANA OSNOVNA PLAČA'!H160:J160),"")</f>
        <v>0</v>
      </c>
      <c r="F166" s="55"/>
      <c r="G166" s="55"/>
      <c r="H166" s="55"/>
      <c r="I166" s="55"/>
      <c r="J166" s="55"/>
      <c r="K166" s="172">
        <f t="shared" si="39"/>
        <v>0</v>
      </c>
      <c r="L166" s="120">
        <f t="shared" ca="1" si="40"/>
        <v>0</v>
      </c>
      <c r="M166" s="120">
        <f t="shared" ca="1" si="41"/>
        <v>0</v>
      </c>
      <c r="N166" s="120">
        <f t="shared" ca="1" si="42"/>
        <v>0</v>
      </c>
      <c r="O166" s="120">
        <f t="shared" ca="1" si="43"/>
        <v>0</v>
      </c>
      <c r="P166" s="173">
        <f t="shared" ca="1" si="44"/>
        <v>0</v>
      </c>
      <c r="Q166" s="173">
        <f ca="1">IF(LEN(B166)&gt;0,'1-3'!Q166-'1-3'!P166,"")</f>
        <v>0</v>
      </c>
      <c r="R166" s="174"/>
      <c r="AA166" s="161">
        <f>ROW()</f>
        <v>166</v>
      </c>
      <c r="AB166" s="197" t="e">
        <f t="shared" ca="1" si="29"/>
        <v>#N/A</v>
      </c>
      <c r="AC166" s="197" t="e">
        <f t="shared" ca="1" si="30"/>
        <v>#N/A</v>
      </c>
      <c r="AD166" s="198" t="e">
        <f t="shared" ca="1" si="45"/>
        <v>#N/A</v>
      </c>
      <c r="AE166" s="197" t="e">
        <f t="shared" ca="1" si="46"/>
        <v>#N/A</v>
      </c>
      <c r="AF166" s="198" t="e">
        <f t="shared" ca="1" si="47"/>
        <v>#N/A</v>
      </c>
      <c r="AG166" s="197" t="e">
        <f t="shared" ca="1" si="48"/>
        <v>#N/A</v>
      </c>
      <c r="AH166" s="197" t="e">
        <f t="shared" ca="1" si="49"/>
        <v>#N/A</v>
      </c>
      <c r="AI166" s="199" t="e">
        <f t="shared" ca="1" si="50"/>
        <v>#N/A</v>
      </c>
      <c r="AJ166" s="197" t="e">
        <f t="shared" ca="1" si="37"/>
        <v>#N/A</v>
      </c>
      <c r="AK166" s="197" t="e">
        <f t="shared" ca="1" si="38"/>
        <v>#N/A</v>
      </c>
    </row>
    <row r="167" spans="1:37" ht="27" customHeight="1" x14ac:dyDescent="0.25">
      <c r="A167" s="51">
        <f>'OSNOVNA PLAČA'!A161</f>
        <v>152</v>
      </c>
      <c r="B167" s="157" t="str">
        <f t="shared" ca="1" si="22"/>
        <v>A152</v>
      </c>
      <c r="C167" s="52">
        <f ca="1">IF(LEN(B167)&gt;0,'OSNOVNA PLAČA'!C161,"")</f>
        <v>0</v>
      </c>
      <c r="D167" s="54">
        <f ca="1">IF(LEN(B167)&gt;0,'OSNOVNA PLAČA'!D161,"")</f>
        <v>0</v>
      </c>
      <c r="E167" s="171">
        <f ca="1">IF(LEN(B167)&gt;0,SUM('OBRAČUNANA OSNOVNA PLAČA'!H161:J161),"")</f>
        <v>0</v>
      </c>
      <c r="F167" s="55"/>
      <c r="G167" s="55"/>
      <c r="H167" s="55"/>
      <c r="I167" s="55"/>
      <c r="J167" s="55"/>
      <c r="K167" s="172">
        <f t="shared" si="39"/>
        <v>0</v>
      </c>
      <c r="L167" s="120">
        <f t="shared" ca="1" si="40"/>
        <v>0</v>
      </c>
      <c r="M167" s="120">
        <f t="shared" ca="1" si="41"/>
        <v>0</v>
      </c>
      <c r="N167" s="120">
        <f t="shared" ca="1" si="42"/>
        <v>0</v>
      </c>
      <c r="O167" s="120">
        <f t="shared" ca="1" si="43"/>
        <v>0</v>
      </c>
      <c r="P167" s="173">
        <f t="shared" ca="1" si="44"/>
        <v>0</v>
      </c>
      <c r="Q167" s="173">
        <f ca="1">IF(LEN(B167)&gt;0,'1-3'!Q167-'1-3'!P167,"")</f>
        <v>0</v>
      </c>
      <c r="R167" s="174"/>
      <c r="AA167" s="161">
        <f>ROW()</f>
        <v>167</v>
      </c>
      <c r="AB167" s="197" t="e">
        <f t="shared" ca="1" si="29"/>
        <v>#N/A</v>
      </c>
      <c r="AC167" s="197" t="e">
        <f t="shared" ca="1" si="30"/>
        <v>#N/A</v>
      </c>
      <c r="AD167" s="198" t="e">
        <f t="shared" ca="1" si="45"/>
        <v>#N/A</v>
      </c>
      <c r="AE167" s="197" t="e">
        <f t="shared" ca="1" si="46"/>
        <v>#N/A</v>
      </c>
      <c r="AF167" s="198" t="e">
        <f t="shared" ca="1" si="47"/>
        <v>#N/A</v>
      </c>
      <c r="AG167" s="197" t="e">
        <f t="shared" ca="1" si="48"/>
        <v>#N/A</v>
      </c>
      <c r="AH167" s="197" t="e">
        <f t="shared" ca="1" si="49"/>
        <v>#N/A</v>
      </c>
      <c r="AI167" s="199" t="e">
        <f t="shared" ca="1" si="50"/>
        <v>#N/A</v>
      </c>
      <c r="AJ167" s="197" t="e">
        <f t="shared" ca="1" si="37"/>
        <v>#N/A</v>
      </c>
      <c r="AK167" s="197" t="e">
        <f t="shared" ca="1" si="38"/>
        <v>#N/A</v>
      </c>
    </row>
    <row r="168" spans="1:37" ht="27" customHeight="1" x14ac:dyDescent="0.25">
      <c r="A168" s="51">
        <f>'OSNOVNA PLAČA'!A162</f>
        <v>153</v>
      </c>
      <c r="B168" s="157" t="str">
        <f t="shared" ca="1" si="22"/>
        <v>A153</v>
      </c>
      <c r="C168" s="52">
        <f ca="1">IF(LEN(B168)&gt;0,'OSNOVNA PLAČA'!C162,"")</f>
        <v>0</v>
      </c>
      <c r="D168" s="54">
        <f ca="1">IF(LEN(B168)&gt;0,'OSNOVNA PLAČA'!D162,"")</f>
        <v>0</v>
      </c>
      <c r="E168" s="171">
        <f ca="1">IF(LEN(B168)&gt;0,SUM('OBRAČUNANA OSNOVNA PLAČA'!H162:J162),"")</f>
        <v>0</v>
      </c>
      <c r="F168" s="55"/>
      <c r="G168" s="55"/>
      <c r="H168" s="55"/>
      <c r="I168" s="55"/>
      <c r="J168" s="55"/>
      <c r="K168" s="172">
        <f t="shared" si="39"/>
        <v>0</v>
      </c>
      <c r="L168" s="120">
        <f t="shared" ca="1" si="40"/>
        <v>0</v>
      </c>
      <c r="M168" s="120">
        <f t="shared" ca="1" si="41"/>
        <v>0</v>
      </c>
      <c r="N168" s="120">
        <f t="shared" ca="1" si="42"/>
        <v>0</v>
      </c>
      <c r="O168" s="120">
        <f t="shared" ca="1" si="43"/>
        <v>0</v>
      </c>
      <c r="P168" s="173">
        <f t="shared" ca="1" si="44"/>
        <v>0</v>
      </c>
      <c r="Q168" s="173">
        <f ca="1">IF(LEN(B168)&gt;0,'1-3'!Q168-'1-3'!P168,"")</f>
        <v>0</v>
      </c>
      <c r="R168" s="174"/>
      <c r="AA168" s="161">
        <f>ROW()</f>
        <v>168</v>
      </c>
      <c r="AB168" s="197" t="e">
        <f t="shared" ca="1" si="29"/>
        <v>#N/A</v>
      </c>
      <c r="AC168" s="197" t="e">
        <f t="shared" ca="1" si="30"/>
        <v>#N/A</v>
      </c>
      <c r="AD168" s="198" t="e">
        <f t="shared" ca="1" si="45"/>
        <v>#N/A</v>
      </c>
      <c r="AE168" s="197" t="e">
        <f t="shared" ca="1" si="46"/>
        <v>#N/A</v>
      </c>
      <c r="AF168" s="198" t="e">
        <f t="shared" ca="1" si="47"/>
        <v>#N/A</v>
      </c>
      <c r="AG168" s="197" t="e">
        <f t="shared" ca="1" si="48"/>
        <v>#N/A</v>
      </c>
      <c r="AH168" s="197" t="e">
        <f t="shared" ca="1" si="49"/>
        <v>#N/A</v>
      </c>
      <c r="AI168" s="199" t="e">
        <f t="shared" ca="1" si="50"/>
        <v>#N/A</v>
      </c>
      <c r="AJ168" s="197" t="e">
        <f t="shared" ca="1" si="37"/>
        <v>#N/A</v>
      </c>
      <c r="AK168" s="197" t="e">
        <f t="shared" ca="1" si="38"/>
        <v>#N/A</v>
      </c>
    </row>
    <row r="169" spans="1:37" ht="27" customHeight="1" x14ac:dyDescent="0.25">
      <c r="A169" s="51">
        <f>'OSNOVNA PLAČA'!A163</f>
        <v>154</v>
      </c>
      <c r="B169" s="157" t="str">
        <f t="shared" ca="1" si="22"/>
        <v>A154</v>
      </c>
      <c r="C169" s="52">
        <f ca="1">IF(LEN(B169)&gt;0,'OSNOVNA PLAČA'!C163,"")</f>
        <v>0</v>
      </c>
      <c r="D169" s="54">
        <f ca="1">IF(LEN(B169)&gt;0,'OSNOVNA PLAČA'!D163,"")</f>
        <v>0</v>
      </c>
      <c r="E169" s="171">
        <f ca="1">IF(LEN(B169)&gt;0,SUM('OBRAČUNANA OSNOVNA PLAČA'!H163:J163),"")</f>
        <v>0</v>
      </c>
      <c r="F169" s="55"/>
      <c r="G169" s="55"/>
      <c r="H169" s="55"/>
      <c r="I169" s="55"/>
      <c r="J169" s="55"/>
      <c r="K169" s="172">
        <f t="shared" si="39"/>
        <v>0</v>
      </c>
      <c r="L169" s="120">
        <f t="shared" ca="1" si="40"/>
        <v>0</v>
      </c>
      <c r="M169" s="120">
        <f t="shared" ca="1" si="41"/>
        <v>0</v>
      </c>
      <c r="N169" s="120">
        <f t="shared" ca="1" si="42"/>
        <v>0</v>
      </c>
      <c r="O169" s="120">
        <f t="shared" ca="1" si="43"/>
        <v>0</v>
      </c>
      <c r="P169" s="173">
        <f t="shared" ca="1" si="44"/>
        <v>0</v>
      </c>
      <c r="Q169" s="173">
        <f ca="1">IF(LEN(B169)&gt;0,'1-3'!Q169-'1-3'!P169,"")</f>
        <v>0</v>
      </c>
      <c r="R169" s="174"/>
      <c r="AA169" s="161">
        <f>ROW()</f>
        <v>169</v>
      </c>
      <c r="AB169" s="197" t="e">
        <f t="shared" ca="1" si="29"/>
        <v>#N/A</v>
      </c>
      <c r="AC169" s="197" t="e">
        <f t="shared" ca="1" si="30"/>
        <v>#N/A</v>
      </c>
      <c r="AD169" s="198" t="e">
        <f t="shared" ca="1" si="45"/>
        <v>#N/A</v>
      </c>
      <c r="AE169" s="197" t="e">
        <f t="shared" ca="1" si="46"/>
        <v>#N/A</v>
      </c>
      <c r="AF169" s="198" t="e">
        <f t="shared" ca="1" si="47"/>
        <v>#N/A</v>
      </c>
      <c r="AG169" s="197" t="e">
        <f t="shared" ca="1" si="48"/>
        <v>#N/A</v>
      </c>
      <c r="AH169" s="197" t="e">
        <f t="shared" ca="1" si="49"/>
        <v>#N/A</v>
      </c>
      <c r="AI169" s="199" t="e">
        <f t="shared" ca="1" si="50"/>
        <v>#N/A</v>
      </c>
      <c r="AJ169" s="197" t="e">
        <f t="shared" ca="1" si="37"/>
        <v>#N/A</v>
      </c>
      <c r="AK169" s="197" t="e">
        <f t="shared" ca="1" si="38"/>
        <v>#N/A</v>
      </c>
    </row>
    <row r="170" spans="1:37" ht="27" customHeight="1" x14ac:dyDescent="0.25">
      <c r="A170" s="51">
        <f>'OSNOVNA PLAČA'!A164</f>
        <v>155</v>
      </c>
      <c r="B170" s="157" t="str">
        <f t="shared" ca="1" si="22"/>
        <v>A155</v>
      </c>
      <c r="C170" s="52">
        <f ca="1">IF(LEN(B170)&gt;0,'OSNOVNA PLAČA'!C164,"")</f>
        <v>0</v>
      </c>
      <c r="D170" s="54">
        <f ca="1">IF(LEN(B170)&gt;0,'OSNOVNA PLAČA'!D164,"")</f>
        <v>0</v>
      </c>
      <c r="E170" s="171">
        <f ca="1">IF(LEN(B170)&gt;0,SUM('OBRAČUNANA OSNOVNA PLAČA'!H164:J164),"")</f>
        <v>0</v>
      </c>
      <c r="F170" s="55"/>
      <c r="G170" s="55"/>
      <c r="H170" s="55"/>
      <c r="I170" s="55"/>
      <c r="J170" s="55"/>
      <c r="K170" s="172">
        <f t="shared" si="39"/>
        <v>0</v>
      </c>
      <c r="L170" s="120">
        <f t="shared" ca="1" si="40"/>
        <v>0</v>
      </c>
      <c r="M170" s="120">
        <f t="shared" ca="1" si="41"/>
        <v>0</v>
      </c>
      <c r="N170" s="120">
        <f t="shared" ca="1" si="42"/>
        <v>0</v>
      </c>
      <c r="O170" s="120">
        <f t="shared" ca="1" si="43"/>
        <v>0</v>
      </c>
      <c r="P170" s="173">
        <f t="shared" ca="1" si="44"/>
        <v>0</v>
      </c>
      <c r="Q170" s="173">
        <f ca="1">IF(LEN(B170)&gt;0,'1-3'!Q170-'1-3'!P170,"")</f>
        <v>0</v>
      </c>
      <c r="R170" s="174"/>
      <c r="AA170" s="161">
        <f>ROW()</f>
        <v>170</v>
      </c>
      <c r="AB170" s="197" t="e">
        <f t="shared" ca="1" si="29"/>
        <v>#N/A</v>
      </c>
      <c r="AC170" s="197" t="e">
        <f t="shared" ca="1" si="30"/>
        <v>#N/A</v>
      </c>
      <c r="AD170" s="198" t="e">
        <f t="shared" ca="1" si="45"/>
        <v>#N/A</v>
      </c>
      <c r="AE170" s="197" t="e">
        <f t="shared" ca="1" si="46"/>
        <v>#N/A</v>
      </c>
      <c r="AF170" s="198" t="e">
        <f t="shared" ca="1" si="47"/>
        <v>#N/A</v>
      </c>
      <c r="AG170" s="197" t="e">
        <f t="shared" ca="1" si="48"/>
        <v>#N/A</v>
      </c>
      <c r="AH170" s="197" t="e">
        <f t="shared" ca="1" si="49"/>
        <v>#N/A</v>
      </c>
      <c r="AI170" s="199" t="e">
        <f t="shared" ca="1" si="50"/>
        <v>#N/A</v>
      </c>
      <c r="AJ170" s="197" t="e">
        <f t="shared" ca="1" si="37"/>
        <v>#N/A</v>
      </c>
      <c r="AK170" s="197" t="e">
        <f t="shared" ca="1" si="38"/>
        <v>#N/A</v>
      </c>
    </row>
    <row r="171" spans="1:37" ht="27" customHeight="1" x14ac:dyDescent="0.25">
      <c r="A171" s="51">
        <f>'OSNOVNA PLAČA'!A165</f>
        <v>156</v>
      </c>
      <c r="B171" s="157" t="str">
        <f t="shared" ca="1" si="22"/>
        <v>A156</v>
      </c>
      <c r="C171" s="52">
        <f ca="1">IF(LEN(B171)&gt;0,'OSNOVNA PLAČA'!C165,"")</f>
        <v>0</v>
      </c>
      <c r="D171" s="54">
        <f ca="1">IF(LEN(B171)&gt;0,'OSNOVNA PLAČA'!D165,"")</f>
        <v>0</v>
      </c>
      <c r="E171" s="171">
        <f ca="1">IF(LEN(B171)&gt;0,SUM('OBRAČUNANA OSNOVNA PLAČA'!H165:J165),"")</f>
        <v>0</v>
      </c>
      <c r="F171" s="55"/>
      <c r="G171" s="55"/>
      <c r="H171" s="55"/>
      <c r="I171" s="55"/>
      <c r="J171" s="55"/>
      <c r="K171" s="172">
        <f t="shared" si="39"/>
        <v>0</v>
      </c>
      <c r="L171" s="120">
        <f t="shared" ca="1" si="40"/>
        <v>0</v>
      </c>
      <c r="M171" s="120">
        <f t="shared" ca="1" si="41"/>
        <v>0</v>
      </c>
      <c r="N171" s="120">
        <f t="shared" ca="1" si="42"/>
        <v>0</v>
      </c>
      <c r="O171" s="120">
        <f t="shared" ca="1" si="43"/>
        <v>0</v>
      </c>
      <c r="P171" s="173">
        <f t="shared" ca="1" si="44"/>
        <v>0</v>
      </c>
      <c r="Q171" s="173">
        <f ca="1">IF(LEN(B171)&gt;0,'1-3'!Q171-'1-3'!P171,"")</f>
        <v>0</v>
      </c>
      <c r="R171" s="174"/>
      <c r="AA171" s="161">
        <f>ROW()</f>
        <v>171</v>
      </c>
      <c r="AB171" s="197" t="e">
        <f t="shared" ca="1" si="29"/>
        <v>#N/A</v>
      </c>
      <c r="AC171" s="197" t="e">
        <f t="shared" ca="1" si="30"/>
        <v>#N/A</v>
      </c>
      <c r="AD171" s="198" t="e">
        <f t="shared" ca="1" si="45"/>
        <v>#N/A</v>
      </c>
      <c r="AE171" s="197" t="e">
        <f t="shared" ca="1" si="46"/>
        <v>#N/A</v>
      </c>
      <c r="AF171" s="198" t="e">
        <f t="shared" ca="1" si="47"/>
        <v>#N/A</v>
      </c>
      <c r="AG171" s="197" t="e">
        <f t="shared" ca="1" si="48"/>
        <v>#N/A</v>
      </c>
      <c r="AH171" s="197" t="e">
        <f t="shared" ca="1" si="49"/>
        <v>#N/A</v>
      </c>
      <c r="AI171" s="199" t="e">
        <f t="shared" ca="1" si="50"/>
        <v>#N/A</v>
      </c>
      <c r="AJ171" s="197" t="e">
        <f t="shared" ca="1" si="37"/>
        <v>#N/A</v>
      </c>
      <c r="AK171" s="197" t="e">
        <f t="shared" ca="1" si="38"/>
        <v>#N/A</v>
      </c>
    </row>
    <row r="172" spans="1:37" ht="27" customHeight="1" x14ac:dyDescent="0.25">
      <c r="A172" s="51">
        <f>'OSNOVNA PLAČA'!A166</f>
        <v>157</v>
      </c>
      <c r="B172" s="157" t="str">
        <f t="shared" ca="1" si="22"/>
        <v>A157</v>
      </c>
      <c r="C172" s="52">
        <f ca="1">IF(LEN(B172)&gt;0,'OSNOVNA PLAČA'!C166,"")</f>
        <v>0</v>
      </c>
      <c r="D172" s="54">
        <f ca="1">IF(LEN(B172)&gt;0,'OSNOVNA PLAČA'!D166,"")</f>
        <v>0</v>
      </c>
      <c r="E172" s="171">
        <f ca="1">IF(LEN(B172)&gt;0,SUM('OBRAČUNANA OSNOVNA PLAČA'!H166:J166),"")</f>
        <v>0</v>
      </c>
      <c r="F172" s="55"/>
      <c r="G172" s="55"/>
      <c r="H172" s="55"/>
      <c r="I172" s="55"/>
      <c r="J172" s="55"/>
      <c r="K172" s="172">
        <f t="shared" si="39"/>
        <v>0</v>
      </c>
      <c r="L172" s="120">
        <f t="shared" ca="1" si="40"/>
        <v>0</v>
      </c>
      <c r="M172" s="120">
        <f t="shared" ca="1" si="41"/>
        <v>0</v>
      </c>
      <c r="N172" s="120">
        <f t="shared" ca="1" si="42"/>
        <v>0</v>
      </c>
      <c r="O172" s="120">
        <f t="shared" ca="1" si="43"/>
        <v>0</v>
      </c>
      <c r="P172" s="173">
        <f t="shared" ca="1" si="44"/>
        <v>0</v>
      </c>
      <c r="Q172" s="173">
        <f ca="1">IF(LEN(B172)&gt;0,'1-3'!Q172-'1-3'!P172,"")</f>
        <v>0</v>
      </c>
      <c r="R172" s="174"/>
      <c r="AA172" s="161">
        <f>ROW()</f>
        <v>172</v>
      </c>
      <c r="AB172" s="197" t="e">
        <f t="shared" ca="1" si="29"/>
        <v>#N/A</v>
      </c>
      <c r="AC172" s="197" t="e">
        <f t="shared" ca="1" si="30"/>
        <v>#N/A</v>
      </c>
      <c r="AD172" s="198" t="e">
        <f t="shared" ca="1" si="45"/>
        <v>#N/A</v>
      </c>
      <c r="AE172" s="197" t="e">
        <f t="shared" ca="1" si="46"/>
        <v>#N/A</v>
      </c>
      <c r="AF172" s="198" t="e">
        <f t="shared" ca="1" si="47"/>
        <v>#N/A</v>
      </c>
      <c r="AG172" s="197" t="e">
        <f t="shared" ca="1" si="48"/>
        <v>#N/A</v>
      </c>
      <c r="AH172" s="197" t="e">
        <f t="shared" ca="1" si="49"/>
        <v>#N/A</v>
      </c>
      <c r="AI172" s="199" t="e">
        <f t="shared" ca="1" si="50"/>
        <v>#N/A</v>
      </c>
      <c r="AJ172" s="197" t="e">
        <f t="shared" ca="1" si="37"/>
        <v>#N/A</v>
      </c>
      <c r="AK172" s="197" t="e">
        <f t="shared" ca="1" si="38"/>
        <v>#N/A</v>
      </c>
    </row>
    <row r="173" spans="1:37" ht="27" customHeight="1" x14ac:dyDescent="0.25">
      <c r="A173" s="51">
        <f>'OSNOVNA PLAČA'!A167</f>
        <v>158</v>
      </c>
      <c r="B173" s="157" t="str">
        <f t="shared" ca="1" si="22"/>
        <v>A158</v>
      </c>
      <c r="C173" s="52">
        <f ca="1">IF(LEN(B173)&gt;0,'OSNOVNA PLAČA'!C167,"")</f>
        <v>0</v>
      </c>
      <c r="D173" s="54">
        <f ca="1">IF(LEN(B173)&gt;0,'OSNOVNA PLAČA'!D167,"")</f>
        <v>0</v>
      </c>
      <c r="E173" s="171">
        <f ca="1">IF(LEN(B173)&gt;0,SUM('OBRAČUNANA OSNOVNA PLAČA'!H167:J167),"")</f>
        <v>0</v>
      </c>
      <c r="F173" s="55"/>
      <c r="G173" s="55"/>
      <c r="H173" s="55"/>
      <c r="I173" s="55"/>
      <c r="J173" s="55"/>
      <c r="K173" s="172">
        <f t="shared" si="39"/>
        <v>0</v>
      </c>
      <c r="L173" s="120">
        <f t="shared" ca="1" si="40"/>
        <v>0</v>
      </c>
      <c r="M173" s="120">
        <f t="shared" ca="1" si="41"/>
        <v>0</v>
      </c>
      <c r="N173" s="120">
        <f t="shared" ca="1" si="42"/>
        <v>0</v>
      </c>
      <c r="O173" s="120">
        <f t="shared" ca="1" si="43"/>
        <v>0</v>
      </c>
      <c r="P173" s="173">
        <f t="shared" ca="1" si="44"/>
        <v>0</v>
      </c>
      <c r="Q173" s="173">
        <f ca="1">IF(LEN(B173)&gt;0,'1-3'!Q173-'1-3'!P173,"")</f>
        <v>0</v>
      </c>
      <c r="R173" s="174"/>
      <c r="AA173" s="161">
        <f>ROW()</f>
        <v>173</v>
      </c>
      <c r="AB173" s="197" t="e">
        <f t="shared" ca="1" si="29"/>
        <v>#N/A</v>
      </c>
      <c r="AC173" s="197" t="e">
        <f t="shared" ca="1" si="30"/>
        <v>#N/A</v>
      </c>
      <c r="AD173" s="198" t="e">
        <f t="shared" ca="1" si="45"/>
        <v>#N/A</v>
      </c>
      <c r="AE173" s="197" t="e">
        <f t="shared" ca="1" si="46"/>
        <v>#N/A</v>
      </c>
      <c r="AF173" s="198" t="e">
        <f t="shared" ca="1" si="47"/>
        <v>#N/A</v>
      </c>
      <c r="AG173" s="197" t="e">
        <f t="shared" ca="1" si="48"/>
        <v>#N/A</v>
      </c>
      <c r="AH173" s="197" t="e">
        <f t="shared" ca="1" si="49"/>
        <v>#N/A</v>
      </c>
      <c r="AI173" s="199" t="e">
        <f t="shared" ca="1" si="50"/>
        <v>#N/A</v>
      </c>
      <c r="AJ173" s="197" t="e">
        <f t="shared" ca="1" si="37"/>
        <v>#N/A</v>
      </c>
      <c r="AK173" s="197" t="e">
        <f t="shared" ca="1" si="38"/>
        <v>#N/A</v>
      </c>
    </row>
    <row r="174" spans="1:37" ht="27" customHeight="1" x14ac:dyDescent="0.25">
      <c r="A174" s="51">
        <f>'OSNOVNA PLAČA'!A168</f>
        <v>159</v>
      </c>
      <c r="B174" s="157" t="str">
        <f t="shared" ca="1" si="22"/>
        <v>A159</v>
      </c>
      <c r="C174" s="52">
        <f ca="1">IF(LEN(B174)&gt;0,'OSNOVNA PLAČA'!C168,"")</f>
        <v>0</v>
      </c>
      <c r="D174" s="54">
        <f ca="1">IF(LEN(B174)&gt;0,'OSNOVNA PLAČA'!D168,"")</f>
        <v>0</v>
      </c>
      <c r="E174" s="171">
        <f ca="1">IF(LEN(B174)&gt;0,SUM('OBRAČUNANA OSNOVNA PLAČA'!H168:J168),"")</f>
        <v>0</v>
      </c>
      <c r="F174" s="55"/>
      <c r="G174" s="55"/>
      <c r="H174" s="55"/>
      <c r="I174" s="55"/>
      <c r="J174" s="55"/>
      <c r="K174" s="172">
        <f t="shared" si="39"/>
        <v>0</v>
      </c>
      <c r="L174" s="120">
        <f t="shared" ca="1" si="40"/>
        <v>0</v>
      </c>
      <c r="M174" s="120">
        <f t="shared" ca="1" si="41"/>
        <v>0</v>
      </c>
      <c r="N174" s="120">
        <f t="shared" ca="1" si="42"/>
        <v>0</v>
      </c>
      <c r="O174" s="120">
        <f t="shared" ca="1" si="43"/>
        <v>0</v>
      </c>
      <c r="P174" s="173">
        <f t="shared" ca="1" si="44"/>
        <v>0</v>
      </c>
      <c r="Q174" s="173">
        <f ca="1">IF(LEN(B174)&gt;0,'1-3'!Q174-'1-3'!P174,"")</f>
        <v>0</v>
      </c>
      <c r="R174" s="174"/>
      <c r="AA174" s="161">
        <f>ROW()</f>
        <v>174</v>
      </c>
      <c r="AB174" s="197" t="e">
        <f t="shared" ca="1" si="29"/>
        <v>#N/A</v>
      </c>
      <c r="AC174" s="197" t="e">
        <f t="shared" ca="1" si="30"/>
        <v>#N/A</v>
      </c>
      <c r="AD174" s="198" t="e">
        <f t="shared" ca="1" si="45"/>
        <v>#N/A</v>
      </c>
      <c r="AE174" s="197" t="e">
        <f t="shared" ca="1" si="46"/>
        <v>#N/A</v>
      </c>
      <c r="AF174" s="198" t="e">
        <f t="shared" ca="1" si="47"/>
        <v>#N/A</v>
      </c>
      <c r="AG174" s="197" t="e">
        <f t="shared" ca="1" si="48"/>
        <v>#N/A</v>
      </c>
      <c r="AH174" s="197" t="e">
        <f t="shared" ca="1" si="49"/>
        <v>#N/A</v>
      </c>
      <c r="AI174" s="199" t="e">
        <f t="shared" ca="1" si="50"/>
        <v>#N/A</v>
      </c>
      <c r="AJ174" s="197" t="e">
        <f t="shared" ca="1" si="37"/>
        <v>#N/A</v>
      </c>
      <c r="AK174" s="197" t="e">
        <f t="shared" ca="1" si="38"/>
        <v>#N/A</v>
      </c>
    </row>
    <row r="175" spans="1:37" ht="27" customHeight="1" x14ac:dyDescent="0.25">
      <c r="A175" s="51">
        <f>'OSNOVNA PLAČA'!A169</f>
        <v>160</v>
      </c>
      <c r="B175" s="157" t="str">
        <f t="shared" ca="1" si="22"/>
        <v>A160</v>
      </c>
      <c r="C175" s="52">
        <f ca="1">IF(LEN(B175)&gt;0,'OSNOVNA PLAČA'!C169,"")</f>
        <v>0</v>
      </c>
      <c r="D175" s="54">
        <f ca="1">IF(LEN(B175)&gt;0,'OSNOVNA PLAČA'!D169,"")</f>
        <v>0</v>
      </c>
      <c r="E175" s="171">
        <f ca="1">IF(LEN(B175)&gt;0,SUM('OBRAČUNANA OSNOVNA PLAČA'!H169:J169),"")</f>
        <v>0</v>
      </c>
      <c r="F175" s="55"/>
      <c r="G175" s="55"/>
      <c r="H175" s="55"/>
      <c r="I175" s="55"/>
      <c r="J175" s="55"/>
      <c r="K175" s="172">
        <f t="shared" si="39"/>
        <v>0</v>
      </c>
      <c r="L175" s="120">
        <f t="shared" ca="1" si="40"/>
        <v>0</v>
      </c>
      <c r="M175" s="120">
        <f t="shared" ca="1" si="41"/>
        <v>0</v>
      </c>
      <c r="N175" s="120">
        <f t="shared" ca="1" si="42"/>
        <v>0</v>
      </c>
      <c r="O175" s="120">
        <f t="shared" ca="1" si="43"/>
        <v>0</v>
      </c>
      <c r="P175" s="173">
        <f t="shared" ca="1" si="44"/>
        <v>0</v>
      </c>
      <c r="Q175" s="173">
        <f ca="1">IF(LEN(B175)&gt;0,'1-3'!Q175-'1-3'!P175,"")</f>
        <v>0</v>
      </c>
      <c r="R175" s="174"/>
      <c r="AA175" s="161">
        <f>ROW()</f>
        <v>175</v>
      </c>
      <c r="AB175" s="197" t="e">
        <f t="shared" ca="1" si="29"/>
        <v>#N/A</v>
      </c>
      <c r="AC175" s="197" t="e">
        <f t="shared" ca="1" si="30"/>
        <v>#N/A</v>
      </c>
      <c r="AD175" s="198" t="e">
        <f t="shared" ca="1" si="45"/>
        <v>#N/A</v>
      </c>
      <c r="AE175" s="197" t="e">
        <f t="shared" ca="1" si="46"/>
        <v>#N/A</v>
      </c>
      <c r="AF175" s="198" t="e">
        <f t="shared" ca="1" si="47"/>
        <v>#N/A</v>
      </c>
      <c r="AG175" s="197" t="e">
        <f t="shared" ca="1" si="48"/>
        <v>#N/A</v>
      </c>
      <c r="AH175" s="197" t="e">
        <f t="shared" ca="1" si="49"/>
        <v>#N/A</v>
      </c>
      <c r="AI175" s="199" t="e">
        <f t="shared" ca="1" si="50"/>
        <v>#N/A</v>
      </c>
      <c r="AJ175" s="197" t="e">
        <f t="shared" ca="1" si="37"/>
        <v>#N/A</v>
      </c>
      <c r="AK175" s="197" t="e">
        <f t="shared" ca="1" si="38"/>
        <v>#N/A</v>
      </c>
    </row>
    <row r="176" spans="1:37" ht="27" customHeight="1" x14ac:dyDescent="0.25">
      <c r="A176" s="51">
        <f>'OSNOVNA PLAČA'!A170</f>
        <v>161</v>
      </c>
      <c r="B176" s="157" t="str">
        <f t="shared" ca="1" si="22"/>
        <v>A161</v>
      </c>
      <c r="C176" s="52">
        <f ca="1">IF(LEN(B176)&gt;0,'OSNOVNA PLAČA'!C170,"")</f>
        <v>0</v>
      </c>
      <c r="D176" s="54">
        <f ca="1">IF(LEN(B176)&gt;0,'OSNOVNA PLAČA'!D170,"")</f>
        <v>0</v>
      </c>
      <c r="E176" s="171">
        <f ca="1">IF(LEN(B176)&gt;0,SUM('OBRAČUNANA OSNOVNA PLAČA'!H170:J170),"")</f>
        <v>0</v>
      </c>
      <c r="F176" s="55"/>
      <c r="G176" s="55"/>
      <c r="H176" s="55"/>
      <c r="I176" s="55"/>
      <c r="J176" s="55"/>
      <c r="K176" s="172">
        <f t="shared" si="39"/>
        <v>0</v>
      </c>
      <c r="L176" s="120">
        <f t="shared" ca="1" si="40"/>
        <v>0</v>
      </c>
      <c r="M176" s="120">
        <f t="shared" ca="1" si="41"/>
        <v>0</v>
      </c>
      <c r="N176" s="120">
        <f t="shared" ca="1" si="42"/>
        <v>0</v>
      </c>
      <c r="O176" s="120">
        <f t="shared" ca="1" si="43"/>
        <v>0</v>
      </c>
      <c r="P176" s="173">
        <f t="shared" ca="1" si="44"/>
        <v>0</v>
      </c>
      <c r="Q176" s="173">
        <f ca="1">IF(LEN(B176)&gt;0,'1-3'!Q176-'1-3'!P176,"")</f>
        <v>0</v>
      </c>
      <c r="R176" s="174"/>
      <c r="AA176" s="161">
        <f>ROW()</f>
        <v>176</v>
      </c>
      <c r="AB176" s="197" t="e">
        <f t="shared" ca="1" si="29"/>
        <v>#N/A</v>
      </c>
      <c r="AC176" s="197" t="e">
        <f t="shared" ca="1" si="30"/>
        <v>#N/A</v>
      </c>
      <c r="AD176" s="198" t="e">
        <f t="shared" ca="1" si="45"/>
        <v>#N/A</v>
      </c>
      <c r="AE176" s="197" t="e">
        <f t="shared" ca="1" si="46"/>
        <v>#N/A</v>
      </c>
      <c r="AF176" s="198" t="e">
        <f t="shared" ca="1" si="47"/>
        <v>#N/A</v>
      </c>
      <c r="AG176" s="197" t="e">
        <f t="shared" ca="1" si="48"/>
        <v>#N/A</v>
      </c>
      <c r="AH176" s="197" t="e">
        <f t="shared" ca="1" si="49"/>
        <v>#N/A</v>
      </c>
      <c r="AI176" s="199" t="e">
        <f t="shared" ca="1" si="50"/>
        <v>#N/A</v>
      </c>
      <c r="AJ176" s="197" t="e">
        <f t="shared" ca="1" si="37"/>
        <v>#N/A</v>
      </c>
      <c r="AK176" s="197" t="e">
        <f t="shared" ca="1" si="38"/>
        <v>#N/A</v>
      </c>
    </row>
    <row r="177" spans="1:37" ht="27" customHeight="1" x14ac:dyDescent="0.25">
      <c r="A177" s="51">
        <f>'OSNOVNA PLAČA'!A171</f>
        <v>162</v>
      </c>
      <c r="B177" s="157" t="str">
        <f t="shared" ca="1" si="22"/>
        <v>A162</v>
      </c>
      <c r="C177" s="52">
        <f ca="1">IF(LEN(B177)&gt;0,'OSNOVNA PLAČA'!C171,"")</f>
        <v>0</v>
      </c>
      <c r="D177" s="54">
        <f ca="1">IF(LEN(B177)&gt;0,'OSNOVNA PLAČA'!D171,"")</f>
        <v>0</v>
      </c>
      <c r="E177" s="171">
        <f ca="1">IF(LEN(B177)&gt;0,SUM('OBRAČUNANA OSNOVNA PLAČA'!H171:J171),"")</f>
        <v>0</v>
      </c>
      <c r="F177" s="55"/>
      <c r="G177" s="55"/>
      <c r="H177" s="55"/>
      <c r="I177" s="55"/>
      <c r="J177" s="55"/>
      <c r="K177" s="172">
        <f t="shared" si="39"/>
        <v>0</v>
      </c>
      <c r="L177" s="120">
        <f t="shared" ca="1" si="40"/>
        <v>0</v>
      </c>
      <c r="M177" s="120">
        <f t="shared" ca="1" si="41"/>
        <v>0</v>
      </c>
      <c r="N177" s="120">
        <f t="shared" ca="1" si="42"/>
        <v>0</v>
      </c>
      <c r="O177" s="120">
        <f t="shared" ca="1" si="43"/>
        <v>0</v>
      </c>
      <c r="P177" s="173">
        <f t="shared" ca="1" si="44"/>
        <v>0</v>
      </c>
      <c r="Q177" s="173">
        <f ca="1">IF(LEN(B177)&gt;0,'1-3'!Q177-'1-3'!P177,"")</f>
        <v>0</v>
      </c>
      <c r="R177" s="174"/>
      <c r="AA177" s="161">
        <f>ROW()</f>
        <v>177</v>
      </c>
      <c r="AB177" s="197" t="e">
        <f t="shared" ca="1" si="29"/>
        <v>#N/A</v>
      </c>
      <c r="AC177" s="197" t="e">
        <f t="shared" ca="1" si="30"/>
        <v>#N/A</v>
      </c>
      <c r="AD177" s="198" t="e">
        <f t="shared" ca="1" si="45"/>
        <v>#N/A</v>
      </c>
      <c r="AE177" s="197" t="e">
        <f t="shared" ca="1" si="46"/>
        <v>#N/A</v>
      </c>
      <c r="AF177" s="198" t="e">
        <f t="shared" ca="1" si="47"/>
        <v>#N/A</v>
      </c>
      <c r="AG177" s="197" t="e">
        <f t="shared" ca="1" si="48"/>
        <v>#N/A</v>
      </c>
      <c r="AH177" s="197" t="e">
        <f t="shared" ca="1" si="49"/>
        <v>#N/A</v>
      </c>
      <c r="AI177" s="199" t="e">
        <f t="shared" ca="1" si="50"/>
        <v>#N/A</v>
      </c>
      <c r="AJ177" s="197" t="e">
        <f t="shared" ca="1" si="37"/>
        <v>#N/A</v>
      </c>
      <c r="AK177" s="197" t="e">
        <f t="shared" ca="1" si="38"/>
        <v>#N/A</v>
      </c>
    </row>
    <row r="178" spans="1:37" ht="27" customHeight="1" x14ac:dyDescent="0.25">
      <c r="A178" s="51">
        <f>'OSNOVNA PLAČA'!A172</f>
        <v>163</v>
      </c>
      <c r="B178" s="157" t="str">
        <f t="shared" ca="1" si="22"/>
        <v>A163</v>
      </c>
      <c r="C178" s="52">
        <f ca="1">IF(LEN(B178)&gt;0,'OSNOVNA PLAČA'!C172,"")</f>
        <v>0</v>
      </c>
      <c r="D178" s="54">
        <f ca="1">IF(LEN(B178)&gt;0,'OSNOVNA PLAČA'!D172,"")</f>
        <v>0</v>
      </c>
      <c r="E178" s="171">
        <f ca="1">IF(LEN(B178)&gt;0,SUM('OBRAČUNANA OSNOVNA PLAČA'!H172:J172),"")</f>
        <v>0</v>
      </c>
      <c r="F178" s="55"/>
      <c r="G178" s="55"/>
      <c r="H178" s="55"/>
      <c r="I178" s="55"/>
      <c r="J178" s="55"/>
      <c r="K178" s="172">
        <f t="shared" si="39"/>
        <v>0</v>
      </c>
      <c r="L178" s="120">
        <f t="shared" ca="1" si="40"/>
        <v>0</v>
      </c>
      <c r="M178" s="120">
        <f t="shared" ca="1" si="41"/>
        <v>0</v>
      </c>
      <c r="N178" s="120">
        <f t="shared" ca="1" si="42"/>
        <v>0</v>
      </c>
      <c r="O178" s="120">
        <f t="shared" ca="1" si="43"/>
        <v>0</v>
      </c>
      <c r="P178" s="173">
        <f t="shared" ca="1" si="44"/>
        <v>0</v>
      </c>
      <c r="Q178" s="173">
        <f ca="1">IF(LEN(B178)&gt;0,'1-3'!Q178-'1-3'!P178,"")</f>
        <v>0</v>
      </c>
      <c r="R178" s="174"/>
      <c r="AA178" s="161">
        <f>ROW()</f>
        <v>178</v>
      </c>
      <c r="AB178" s="197" t="e">
        <f t="shared" ca="1" si="29"/>
        <v>#N/A</v>
      </c>
      <c r="AC178" s="197" t="e">
        <f t="shared" ca="1" si="30"/>
        <v>#N/A</v>
      </c>
      <c r="AD178" s="198" t="e">
        <f t="shared" ca="1" si="45"/>
        <v>#N/A</v>
      </c>
      <c r="AE178" s="197" t="e">
        <f t="shared" ca="1" si="46"/>
        <v>#N/A</v>
      </c>
      <c r="AF178" s="198" t="e">
        <f t="shared" ca="1" si="47"/>
        <v>#N/A</v>
      </c>
      <c r="AG178" s="197" t="e">
        <f t="shared" ca="1" si="48"/>
        <v>#N/A</v>
      </c>
      <c r="AH178" s="197" t="e">
        <f t="shared" ca="1" si="49"/>
        <v>#N/A</v>
      </c>
      <c r="AI178" s="199" t="e">
        <f t="shared" ca="1" si="50"/>
        <v>#N/A</v>
      </c>
      <c r="AJ178" s="197" t="e">
        <f t="shared" ca="1" si="37"/>
        <v>#N/A</v>
      </c>
      <c r="AK178" s="197" t="e">
        <f t="shared" ca="1" si="38"/>
        <v>#N/A</v>
      </c>
    </row>
    <row r="179" spans="1:37" ht="27" customHeight="1" x14ac:dyDescent="0.25">
      <c r="A179" s="51">
        <f>'OSNOVNA PLAČA'!A173</f>
        <v>164</v>
      </c>
      <c r="B179" s="157" t="str">
        <f t="shared" ca="1" si="22"/>
        <v>A164</v>
      </c>
      <c r="C179" s="52">
        <f ca="1">IF(LEN(B179)&gt;0,'OSNOVNA PLAČA'!C173,"")</f>
        <v>0</v>
      </c>
      <c r="D179" s="54">
        <f ca="1">IF(LEN(B179)&gt;0,'OSNOVNA PLAČA'!D173,"")</f>
        <v>0</v>
      </c>
      <c r="E179" s="171">
        <f ca="1">IF(LEN(B179)&gt;0,SUM('OBRAČUNANA OSNOVNA PLAČA'!H173:J173),"")</f>
        <v>0</v>
      </c>
      <c r="F179" s="55"/>
      <c r="G179" s="55"/>
      <c r="H179" s="55"/>
      <c r="I179" s="55"/>
      <c r="J179" s="55"/>
      <c r="K179" s="172">
        <f t="shared" si="39"/>
        <v>0</v>
      </c>
      <c r="L179" s="120">
        <f t="shared" ca="1" si="40"/>
        <v>0</v>
      </c>
      <c r="M179" s="120">
        <f t="shared" ca="1" si="41"/>
        <v>0</v>
      </c>
      <c r="N179" s="120">
        <f t="shared" ca="1" si="42"/>
        <v>0</v>
      </c>
      <c r="O179" s="120">
        <f t="shared" ca="1" si="43"/>
        <v>0</v>
      </c>
      <c r="P179" s="173">
        <f t="shared" ca="1" si="44"/>
        <v>0</v>
      </c>
      <c r="Q179" s="173">
        <f ca="1">IF(LEN(B179)&gt;0,'1-3'!Q179-'1-3'!P179,"")</f>
        <v>0</v>
      </c>
      <c r="R179" s="174"/>
      <c r="AA179" s="161">
        <f>ROW()</f>
        <v>179</v>
      </c>
      <c r="AB179" s="197" t="e">
        <f t="shared" ca="1" si="29"/>
        <v>#N/A</v>
      </c>
      <c r="AC179" s="197" t="e">
        <f t="shared" ca="1" si="30"/>
        <v>#N/A</v>
      </c>
      <c r="AD179" s="198" t="e">
        <f t="shared" ca="1" si="45"/>
        <v>#N/A</v>
      </c>
      <c r="AE179" s="197" t="e">
        <f t="shared" ca="1" si="46"/>
        <v>#N/A</v>
      </c>
      <c r="AF179" s="198" t="e">
        <f t="shared" ca="1" si="47"/>
        <v>#N/A</v>
      </c>
      <c r="AG179" s="197" t="e">
        <f t="shared" ca="1" si="48"/>
        <v>#N/A</v>
      </c>
      <c r="AH179" s="197" t="e">
        <f t="shared" ca="1" si="49"/>
        <v>#N/A</v>
      </c>
      <c r="AI179" s="199" t="e">
        <f t="shared" ca="1" si="50"/>
        <v>#N/A</v>
      </c>
      <c r="AJ179" s="197" t="e">
        <f t="shared" ca="1" si="37"/>
        <v>#N/A</v>
      </c>
      <c r="AK179" s="197" t="e">
        <f t="shared" ca="1" si="38"/>
        <v>#N/A</v>
      </c>
    </row>
    <row r="180" spans="1:37" ht="27" customHeight="1" x14ac:dyDescent="0.25">
      <c r="A180" s="51">
        <f>'OSNOVNA PLAČA'!A174</f>
        <v>165</v>
      </c>
      <c r="B180" s="157" t="str">
        <f t="shared" ca="1" si="22"/>
        <v>A165</v>
      </c>
      <c r="C180" s="52">
        <f ca="1">IF(LEN(B180)&gt;0,'OSNOVNA PLAČA'!C174,"")</f>
        <v>0</v>
      </c>
      <c r="D180" s="54">
        <f ca="1">IF(LEN(B180)&gt;0,'OSNOVNA PLAČA'!D174,"")</f>
        <v>0</v>
      </c>
      <c r="E180" s="171">
        <f ca="1">IF(LEN(B180)&gt;0,SUM('OBRAČUNANA OSNOVNA PLAČA'!H174:J174),"")</f>
        <v>0</v>
      </c>
      <c r="F180" s="55"/>
      <c r="G180" s="55"/>
      <c r="H180" s="55"/>
      <c r="I180" s="55"/>
      <c r="J180" s="55"/>
      <c r="K180" s="172">
        <f t="shared" si="39"/>
        <v>0</v>
      </c>
      <c r="L180" s="120">
        <f t="shared" ca="1" si="40"/>
        <v>0</v>
      </c>
      <c r="M180" s="120">
        <f t="shared" ca="1" si="41"/>
        <v>0</v>
      </c>
      <c r="N180" s="120">
        <f t="shared" ca="1" si="42"/>
        <v>0</v>
      </c>
      <c r="O180" s="120">
        <f t="shared" ca="1" si="43"/>
        <v>0</v>
      </c>
      <c r="P180" s="173">
        <f t="shared" ca="1" si="44"/>
        <v>0</v>
      </c>
      <c r="Q180" s="173">
        <f ca="1">IF(LEN(B180)&gt;0,'1-3'!Q180-'1-3'!P180,"")</f>
        <v>0</v>
      </c>
      <c r="R180" s="174"/>
      <c r="AA180" s="161">
        <f>ROW()</f>
        <v>180</v>
      </c>
      <c r="AB180" s="197" t="e">
        <f t="shared" ca="1" si="29"/>
        <v>#N/A</v>
      </c>
      <c r="AC180" s="197" t="e">
        <f t="shared" ca="1" si="30"/>
        <v>#N/A</v>
      </c>
      <c r="AD180" s="198" t="e">
        <f t="shared" ca="1" si="45"/>
        <v>#N/A</v>
      </c>
      <c r="AE180" s="197" t="e">
        <f t="shared" ca="1" si="46"/>
        <v>#N/A</v>
      </c>
      <c r="AF180" s="198" t="e">
        <f t="shared" ca="1" si="47"/>
        <v>#N/A</v>
      </c>
      <c r="AG180" s="197" t="e">
        <f t="shared" ca="1" si="48"/>
        <v>#N/A</v>
      </c>
      <c r="AH180" s="197" t="e">
        <f t="shared" ca="1" si="49"/>
        <v>#N/A</v>
      </c>
      <c r="AI180" s="199" t="e">
        <f t="shared" ca="1" si="50"/>
        <v>#N/A</v>
      </c>
      <c r="AJ180" s="197" t="e">
        <f t="shared" ca="1" si="37"/>
        <v>#N/A</v>
      </c>
      <c r="AK180" s="197" t="e">
        <f t="shared" ca="1" si="38"/>
        <v>#N/A</v>
      </c>
    </row>
    <row r="181" spans="1:37" ht="27" customHeight="1" x14ac:dyDescent="0.25">
      <c r="A181" s="51">
        <f>'OSNOVNA PLAČA'!A175</f>
        <v>166</v>
      </c>
      <c r="B181" s="157" t="str">
        <f t="shared" ca="1" si="22"/>
        <v>A166</v>
      </c>
      <c r="C181" s="52">
        <f ca="1">IF(LEN(B181)&gt;0,'OSNOVNA PLAČA'!C175,"")</f>
        <v>0</v>
      </c>
      <c r="D181" s="54">
        <f ca="1">IF(LEN(B181)&gt;0,'OSNOVNA PLAČA'!D175,"")</f>
        <v>0</v>
      </c>
      <c r="E181" s="171">
        <f ca="1">IF(LEN(B181)&gt;0,SUM('OBRAČUNANA OSNOVNA PLAČA'!H175:J175),"")</f>
        <v>0</v>
      </c>
      <c r="F181" s="55"/>
      <c r="G181" s="55"/>
      <c r="H181" s="55"/>
      <c r="I181" s="55"/>
      <c r="J181" s="55"/>
      <c r="K181" s="172">
        <f t="shared" si="39"/>
        <v>0</v>
      </c>
      <c r="L181" s="120">
        <f t="shared" ca="1" si="40"/>
        <v>0</v>
      </c>
      <c r="M181" s="120">
        <f t="shared" ca="1" si="41"/>
        <v>0</v>
      </c>
      <c r="N181" s="120">
        <f t="shared" ca="1" si="42"/>
        <v>0</v>
      </c>
      <c r="O181" s="120">
        <f t="shared" ca="1" si="43"/>
        <v>0</v>
      </c>
      <c r="P181" s="173">
        <f t="shared" ca="1" si="44"/>
        <v>0</v>
      </c>
      <c r="Q181" s="173">
        <f ca="1">IF(LEN(B181)&gt;0,'1-3'!Q181-'1-3'!P181,"")</f>
        <v>0</v>
      </c>
      <c r="R181" s="174"/>
      <c r="AA181" s="161">
        <f>ROW()</f>
        <v>181</v>
      </c>
      <c r="AB181" s="197" t="e">
        <f t="shared" ca="1" si="29"/>
        <v>#N/A</v>
      </c>
      <c r="AC181" s="197" t="e">
        <f t="shared" ca="1" si="30"/>
        <v>#N/A</v>
      </c>
      <c r="AD181" s="198" t="e">
        <f t="shared" ca="1" si="45"/>
        <v>#N/A</v>
      </c>
      <c r="AE181" s="197" t="e">
        <f t="shared" ca="1" si="46"/>
        <v>#N/A</v>
      </c>
      <c r="AF181" s="198" t="e">
        <f t="shared" ca="1" si="47"/>
        <v>#N/A</v>
      </c>
      <c r="AG181" s="197" t="e">
        <f t="shared" ca="1" si="48"/>
        <v>#N/A</v>
      </c>
      <c r="AH181" s="197" t="e">
        <f t="shared" ca="1" si="49"/>
        <v>#N/A</v>
      </c>
      <c r="AI181" s="199" t="e">
        <f t="shared" ca="1" si="50"/>
        <v>#N/A</v>
      </c>
      <c r="AJ181" s="197" t="e">
        <f t="shared" ca="1" si="37"/>
        <v>#N/A</v>
      </c>
      <c r="AK181" s="197" t="e">
        <f t="shared" ca="1" si="38"/>
        <v>#N/A</v>
      </c>
    </row>
    <row r="182" spans="1:37" ht="27" customHeight="1" x14ac:dyDescent="0.25">
      <c r="A182" s="51">
        <f>'OSNOVNA PLAČA'!A176</f>
        <v>167</v>
      </c>
      <c r="B182" s="157" t="str">
        <f t="shared" ca="1" si="22"/>
        <v>A167</v>
      </c>
      <c r="C182" s="52">
        <f ca="1">IF(LEN(B182)&gt;0,'OSNOVNA PLAČA'!C176,"")</f>
        <v>0</v>
      </c>
      <c r="D182" s="54">
        <f ca="1">IF(LEN(B182)&gt;0,'OSNOVNA PLAČA'!D176,"")</f>
        <v>0</v>
      </c>
      <c r="E182" s="171">
        <f ca="1">IF(LEN(B182)&gt;0,SUM('OBRAČUNANA OSNOVNA PLAČA'!H176:J176),"")</f>
        <v>0</v>
      </c>
      <c r="F182" s="55"/>
      <c r="G182" s="55"/>
      <c r="H182" s="55"/>
      <c r="I182" s="55"/>
      <c r="J182" s="55"/>
      <c r="K182" s="172">
        <f t="shared" si="39"/>
        <v>0</v>
      </c>
      <c r="L182" s="120">
        <f t="shared" ca="1" si="40"/>
        <v>0</v>
      </c>
      <c r="M182" s="120">
        <f t="shared" ca="1" si="41"/>
        <v>0</v>
      </c>
      <c r="N182" s="120">
        <f t="shared" ca="1" si="42"/>
        <v>0</v>
      </c>
      <c r="O182" s="120">
        <f t="shared" ca="1" si="43"/>
        <v>0</v>
      </c>
      <c r="P182" s="173">
        <f t="shared" ca="1" si="44"/>
        <v>0</v>
      </c>
      <c r="Q182" s="173">
        <f ca="1">IF(LEN(B182)&gt;0,'1-3'!Q182-'1-3'!P182,"")</f>
        <v>0</v>
      </c>
      <c r="R182" s="174"/>
      <c r="AA182" s="161">
        <f>ROW()</f>
        <v>182</v>
      </c>
      <c r="AB182" s="197" t="e">
        <f t="shared" ca="1" si="29"/>
        <v>#N/A</v>
      </c>
      <c r="AC182" s="197" t="e">
        <f t="shared" ca="1" si="30"/>
        <v>#N/A</v>
      </c>
      <c r="AD182" s="198" t="e">
        <f t="shared" ca="1" si="45"/>
        <v>#N/A</v>
      </c>
      <c r="AE182" s="197" t="e">
        <f t="shared" ca="1" si="46"/>
        <v>#N/A</v>
      </c>
      <c r="AF182" s="198" t="e">
        <f t="shared" ca="1" si="47"/>
        <v>#N/A</v>
      </c>
      <c r="AG182" s="197" t="e">
        <f t="shared" ca="1" si="48"/>
        <v>#N/A</v>
      </c>
      <c r="AH182" s="197" t="e">
        <f t="shared" ca="1" si="49"/>
        <v>#N/A</v>
      </c>
      <c r="AI182" s="199" t="e">
        <f t="shared" ca="1" si="50"/>
        <v>#N/A</v>
      </c>
      <c r="AJ182" s="197" t="e">
        <f t="shared" ca="1" si="37"/>
        <v>#N/A</v>
      </c>
      <c r="AK182" s="197" t="e">
        <f t="shared" ca="1" si="38"/>
        <v>#N/A</v>
      </c>
    </row>
    <row r="183" spans="1:37" ht="27" customHeight="1" x14ac:dyDescent="0.25">
      <c r="A183" s="51">
        <f>'OSNOVNA PLAČA'!A177</f>
        <v>168</v>
      </c>
      <c r="B183" s="157" t="str">
        <f t="shared" ca="1" si="22"/>
        <v>A168</v>
      </c>
      <c r="C183" s="52">
        <f ca="1">IF(LEN(B183)&gt;0,'OSNOVNA PLAČA'!C177,"")</f>
        <v>0</v>
      </c>
      <c r="D183" s="54">
        <f ca="1">IF(LEN(B183)&gt;0,'OSNOVNA PLAČA'!D177,"")</f>
        <v>0</v>
      </c>
      <c r="E183" s="171">
        <f ca="1">IF(LEN(B183)&gt;0,SUM('OBRAČUNANA OSNOVNA PLAČA'!H177:J177),"")</f>
        <v>0</v>
      </c>
      <c r="F183" s="55"/>
      <c r="G183" s="55"/>
      <c r="H183" s="55"/>
      <c r="I183" s="55"/>
      <c r="J183" s="55"/>
      <c r="K183" s="172">
        <f t="shared" si="39"/>
        <v>0</v>
      </c>
      <c r="L183" s="120">
        <f t="shared" ca="1" si="40"/>
        <v>0</v>
      </c>
      <c r="M183" s="120">
        <f t="shared" ca="1" si="41"/>
        <v>0</v>
      </c>
      <c r="N183" s="120">
        <f t="shared" ca="1" si="42"/>
        <v>0</v>
      </c>
      <c r="O183" s="120">
        <f t="shared" ca="1" si="43"/>
        <v>0</v>
      </c>
      <c r="P183" s="173">
        <f t="shared" ca="1" si="44"/>
        <v>0</v>
      </c>
      <c r="Q183" s="173">
        <f ca="1">IF(LEN(B183)&gt;0,'1-3'!Q183-'1-3'!P183,"")</f>
        <v>0</v>
      </c>
      <c r="R183" s="174"/>
      <c r="AA183" s="161">
        <f>ROW()</f>
        <v>183</v>
      </c>
      <c r="AB183" s="197" t="e">
        <f t="shared" ca="1" si="29"/>
        <v>#N/A</v>
      </c>
      <c r="AC183" s="197" t="e">
        <f t="shared" ca="1" si="30"/>
        <v>#N/A</v>
      </c>
      <c r="AD183" s="198" t="e">
        <f t="shared" ca="1" si="45"/>
        <v>#N/A</v>
      </c>
      <c r="AE183" s="197" t="e">
        <f t="shared" ca="1" si="46"/>
        <v>#N/A</v>
      </c>
      <c r="AF183" s="198" t="e">
        <f t="shared" ca="1" si="47"/>
        <v>#N/A</v>
      </c>
      <c r="AG183" s="197" t="e">
        <f t="shared" ca="1" si="48"/>
        <v>#N/A</v>
      </c>
      <c r="AH183" s="197" t="e">
        <f t="shared" ca="1" si="49"/>
        <v>#N/A</v>
      </c>
      <c r="AI183" s="199" t="e">
        <f t="shared" ca="1" si="50"/>
        <v>#N/A</v>
      </c>
      <c r="AJ183" s="197" t="e">
        <f t="shared" ca="1" si="37"/>
        <v>#N/A</v>
      </c>
      <c r="AK183" s="197" t="e">
        <f t="shared" ca="1" si="38"/>
        <v>#N/A</v>
      </c>
    </row>
    <row r="184" spans="1:37" ht="27" customHeight="1" x14ac:dyDescent="0.25">
      <c r="A184" s="51">
        <f>'OSNOVNA PLAČA'!A178</f>
        <v>169</v>
      </c>
      <c r="B184" s="157" t="str">
        <f t="shared" ca="1" si="22"/>
        <v>A169</v>
      </c>
      <c r="C184" s="52">
        <f ca="1">IF(LEN(B184)&gt;0,'OSNOVNA PLAČA'!C178,"")</f>
        <v>0</v>
      </c>
      <c r="D184" s="54">
        <f ca="1">IF(LEN(B184)&gt;0,'OSNOVNA PLAČA'!D178,"")</f>
        <v>0</v>
      </c>
      <c r="E184" s="171">
        <f ca="1">IF(LEN(B184)&gt;0,SUM('OBRAČUNANA OSNOVNA PLAČA'!H178:J178),"")</f>
        <v>0</v>
      </c>
      <c r="F184" s="55"/>
      <c r="G184" s="55"/>
      <c r="H184" s="55"/>
      <c r="I184" s="55"/>
      <c r="J184" s="55"/>
      <c r="K184" s="172">
        <f t="shared" si="39"/>
        <v>0</v>
      </c>
      <c r="L184" s="120">
        <f t="shared" ca="1" si="40"/>
        <v>0</v>
      </c>
      <c r="M184" s="120">
        <f t="shared" ca="1" si="41"/>
        <v>0</v>
      </c>
      <c r="N184" s="120">
        <f t="shared" ca="1" si="42"/>
        <v>0</v>
      </c>
      <c r="O184" s="120">
        <f t="shared" ca="1" si="43"/>
        <v>0</v>
      </c>
      <c r="P184" s="173">
        <f t="shared" ca="1" si="44"/>
        <v>0</v>
      </c>
      <c r="Q184" s="173">
        <f ca="1">IF(LEN(B184)&gt;0,'1-3'!Q184-'1-3'!P184,"")</f>
        <v>0</v>
      </c>
      <c r="R184" s="174"/>
      <c r="AA184" s="161">
        <f>ROW()</f>
        <v>184</v>
      </c>
      <c r="AB184" s="197" t="e">
        <f t="shared" ca="1" si="29"/>
        <v>#N/A</v>
      </c>
      <c r="AC184" s="197" t="e">
        <f t="shared" ca="1" si="30"/>
        <v>#N/A</v>
      </c>
      <c r="AD184" s="198" t="e">
        <f t="shared" ca="1" si="45"/>
        <v>#N/A</v>
      </c>
      <c r="AE184" s="197" t="e">
        <f t="shared" ca="1" si="46"/>
        <v>#N/A</v>
      </c>
      <c r="AF184" s="198" t="e">
        <f t="shared" ca="1" si="47"/>
        <v>#N/A</v>
      </c>
      <c r="AG184" s="197" t="e">
        <f t="shared" ca="1" si="48"/>
        <v>#N/A</v>
      </c>
      <c r="AH184" s="197" t="e">
        <f t="shared" ca="1" si="49"/>
        <v>#N/A</v>
      </c>
      <c r="AI184" s="199" t="e">
        <f t="shared" ca="1" si="50"/>
        <v>#N/A</v>
      </c>
      <c r="AJ184" s="197" t="e">
        <f t="shared" ca="1" si="37"/>
        <v>#N/A</v>
      </c>
      <c r="AK184" s="197" t="e">
        <f t="shared" ca="1" si="38"/>
        <v>#N/A</v>
      </c>
    </row>
    <row r="185" spans="1:37" ht="27" customHeight="1" x14ac:dyDescent="0.25">
      <c r="A185" s="51">
        <f>'OSNOVNA PLAČA'!A179</f>
        <v>170</v>
      </c>
      <c r="B185" s="157" t="str">
        <f t="shared" ca="1" si="22"/>
        <v>A170</v>
      </c>
      <c r="C185" s="52">
        <f ca="1">IF(LEN(B185)&gt;0,'OSNOVNA PLAČA'!C179,"")</f>
        <v>0</v>
      </c>
      <c r="D185" s="54">
        <f ca="1">IF(LEN(B185)&gt;0,'OSNOVNA PLAČA'!D179,"")</f>
        <v>0</v>
      </c>
      <c r="E185" s="171">
        <f ca="1">IF(LEN(B185)&gt;0,SUM('OBRAČUNANA OSNOVNA PLAČA'!H179:J179),"")</f>
        <v>0</v>
      </c>
      <c r="F185" s="55"/>
      <c r="G185" s="55"/>
      <c r="H185" s="55"/>
      <c r="I185" s="55"/>
      <c r="J185" s="55"/>
      <c r="K185" s="172">
        <f t="shared" si="39"/>
        <v>0</v>
      </c>
      <c r="L185" s="120">
        <f t="shared" ca="1" si="40"/>
        <v>0</v>
      </c>
      <c r="M185" s="120">
        <f t="shared" ca="1" si="41"/>
        <v>0</v>
      </c>
      <c r="N185" s="120">
        <f t="shared" ca="1" si="42"/>
        <v>0</v>
      </c>
      <c r="O185" s="120">
        <f t="shared" ca="1" si="43"/>
        <v>0</v>
      </c>
      <c r="P185" s="173">
        <f t="shared" ca="1" si="44"/>
        <v>0</v>
      </c>
      <c r="Q185" s="173">
        <f ca="1">IF(LEN(B185)&gt;0,'1-3'!Q185-'1-3'!P185,"")</f>
        <v>0</v>
      </c>
      <c r="R185" s="174"/>
      <c r="AA185" s="161">
        <f>ROW()</f>
        <v>185</v>
      </c>
      <c r="AB185" s="197" t="e">
        <f t="shared" ca="1" si="29"/>
        <v>#N/A</v>
      </c>
      <c r="AC185" s="197" t="e">
        <f t="shared" ca="1" si="30"/>
        <v>#N/A</v>
      </c>
      <c r="AD185" s="198" t="e">
        <f t="shared" ca="1" si="45"/>
        <v>#N/A</v>
      </c>
      <c r="AE185" s="197" t="e">
        <f t="shared" ca="1" si="46"/>
        <v>#N/A</v>
      </c>
      <c r="AF185" s="198" t="e">
        <f t="shared" ca="1" si="47"/>
        <v>#N/A</v>
      </c>
      <c r="AG185" s="197" t="e">
        <f t="shared" ca="1" si="48"/>
        <v>#N/A</v>
      </c>
      <c r="AH185" s="197" t="e">
        <f t="shared" ca="1" si="49"/>
        <v>#N/A</v>
      </c>
      <c r="AI185" s="199" t="e">
        <f t="shared" ca="1" si="50"/>
        <v>#N/A</v>
      </c>
      <c r="AJ185" s="197" t="e">
        <f t="shared" ca="1" si="37"/>
        <v>#N/A</v>
      </c>
      <c r="AK185" s="197" t="e">
        <f t="shared" ca="1" si="38"/>
        <v>#N/A</v>
      </c>
    </row>
    <row r="186" spans="1:37" ht="27" customHeight="1" x14ac:dyDescent="0.25">
      <c r="A186" s="51">
        <f>'OSNOVNA PLAČA'!A180</f>
        <v>171</v>
      </c>
      <c r="B186" s="157" t="str">
        <f t="shared" ca="1" si="22"/>
        <v>A171</v>
      </c>
      <c r="C186" s="52">
        <f ca="1">IF(LEN(B186)&gt;0,'OSNOVNA PLAČA'!C180,"")</f>
        <v>0</v>
      </c>
      <c r="D186" s="54">
        <f ca="1">IF(LEN(B186)&gt;0,'OSNOVNA PLAČA'!D180,"")</f>
        <v>0</v>
      </c>
      <c r="E186" s="171">
        <f ca="1">IF(LEN(B186)&gt;0,SUM('OBRAČUNANA OSNOVNA PLAČA'!H180:J180),"")</f>
        <v>0</v>
      </c>
      <c r="F186" s="55"/>
      <c r="G186" s="55"/>
      <c r="H186" s="55"/>
      <c r="I186" s="55"/>
      <c r="J186" s="55"/>
      <c r="K186" s="172">
        <f t="shared" si="39"/>
        <v>0</v>
      </c>
      <c r="L186" s="120">
        <f t="shared" ca="1" si="40"/>
        <v>0</v>
      </c>
      <c r="M186" s="120">
        <f t="shared" ca="1" si="41"/>
        <v>0</v>
      </c>
      <c r="N186" s="120">
        <f t="shared" ca="1" si="42"/>
        <v>0</v>
      </c>
      <c r="O186" s="120">
        <f t="shared" ca="1" si="43"/>
        <v>0</v>
      </c>
      <c r="P186" s="173">
        <f t="shared" ca="1" si="44"/>
        <v>0</v>
      </c>
      <c r="Q186" s="173">
        <f ca="1">IF(LEN(B186)&gt;0,'1-3'!Q186-'1-3'!P186,"")</f>
        <v>0</v>
      </c>
      <c r="R186" s="174"/>
      <c r="AA186" s="161">
        <f>ROW()</f>
        <v>186</v>
      </c>
      <c r="AB186" s="197" t="e">
        <f t="shared" ca="1" si="29"/>
        <v>#N/A</v>
      </c>
      <c r="AC186" s="197" t="e">
        <f t="shared" ca="1" si="30"/>
        <v>#N/A</v>
      </c>
      <c r="AD186" s="198" t="e">
        <f t="shared" ca="1" si="45"/>
        <v>#N/A</v>
      </c>
      <c r="AE186" s="197" t="e">
        <f t="shared" ca="1" si="46"/>
        <v>#N/A</v>
      </c>
      <c r="AF186" s="198" t="e">
        <f t="shared" ca="1" si="47"/>
        <v>#N/A</v>
      </c>
      <c r="AG186" s="197" t="e">
        <f t="shared" ca="1" si="48"/>
        <v>#N/A</v>
      </c>
      <c r="AH186" s="197" t="e">
        <f t="shared" ca="1" si="49"/>
        <v>#N/A</v>
      </c>
      <c r="AI186" s="199" t="e">
        <f t="shared" ca="1" si="50"/>
        <v>#N/A</v>
      </c>
      <c r="AJ186" s="197" t="e">
        <f t="shared" ca="1" si="37"/>
        <v>#N/A</v>
      </c>
      <c r="AK186" s="197" t="e">
        <f t="shared" ca="1" si="38"/>
        <v>#N/A</v>
      </c>
    </row>
    <row r="187" spans="1:37" ht="27" customHeight="1" x14ac:dyDescent="0.25">
      <c r="A187" s="51">
        <f>'OSNOVNA PLAČA'!A181</f>
        <v>172</v>
      </c>
      <c r="B187" s="157" t="str">
        <f t="shared" ca="1" si="22"/>
        <v>A172</v>
      </c>
      <c r="C187" s="52">
        <f ca="1">IF(LEN(B187)&gt;0,'OSNOVNA PLAČA'!C181,"")</f>
        <v>0</v>
      </c>
      <c r="D187" s="54">
        <f ca="1">IF(LEN(B187)&gt;0,'OSNOVNA PLAČA'!D181,"")</f>
        <v>0</v>
      </c>
      <c r="E187" s="171">
        <f ca="1">IF(LEN(B187)&gt;0,SUM('OBRAČUNANA OSNOVNA PLAČA'!H181:J181),"")</f>
        <v>0</v>
      </c>
      <c r="F187" s="55"/>
      <c r="G187" s="55"/>
      <c r="H187" s="55"/>
      <c r="I187" s="55"/>
      <c r="J187" s="55"/>
      <c r="K187" s="172">
        <f t="shared" si="39"/>
        <v>0</v>
      </c>
      <c r="L187" s="120">
        <f t="shared" ca="1" si="40"/>
        <v>0</v>
      </c>
      <c r="M187" s="120">
        <f t="shared" ca="1" si="41"/>
        <v>0</v>
      </c>
      <c r="N187" s="120">
        <f t="shared" ca="1" si="42"/>
        <v>0</v>
      </c>
      <c r="O187" s="120">
        <f t="shared" ca="1" si="43"/>
        <v>0</v>
      </c>
      <c r="P187" s="173">
        <f t="shared" ca="1" si="44"/>
        <v>0</v>
      </c>
      <c r="Q187" s="173">
        <f ca="1">IF(LEN(B187)&gt;0,'1-3'!Q187-'1-3'!P187,"")</f>
        <v>0</v>
      </c>
      <c r="R187" s="174"/>
      <c r="AA187" s="161">
        <f>ROW()</f>
        <v>187</v>
      </c>
      <c r="AB187" s="197" t="e">
        <f t="shared" ca="1" si="29"/>
        <v>#N/A</v>
      </c>
      <c r="AC187" s="197" t="e">
        <f t="shared" ca="1" si="30"/>
        <v>#N/A</v>
      </c>
      <c r="AD187" s="198" t="e">
        <f t="shared" ca="1" si="45"/>
        <v>#N/A</v>
      </c>
      <c r="AE187" s="197" t="e">
        <f t="shared" ca="1" si="46"/>
        <v>#N/A</v>
      </c>
      <c r="AF187" s="198" t="e">
        <f t="shared" ca="1" si="47"/>
        <v>#N/A</v>
      </c>
      <c r="AG187" s="197" t="e">
        <f t="shared" ca="1" si="48"/>
        <v>#N/A</v>
      </c>
      <c r="AH187" s="197" t="e">
        <f t="shared" ca="1" si="49"/>
        <v>#N/A</v>
      </c>
      <c r="AI187" s="199" t="e">
        <f t="shared" ca="1" si="50"/>
        <v>#N/A</v>
      </c>
      <c r="AJ187" s="197" t="e">
        <f t="shared" ca="1" si="37"/>
        <v>#N/A</v>
      </c>
      <c r="AK187" s="197" t="e">
        <f t="shared" ca="1" si="38"/>
        <v>#N/A</v>
      </c>
    </row>
    <row r="188" spans="1:37" ht="27" customHeight="1" x14ac:dyDescent="0.25">
      <c r="A188" s="51">
        <f>'OSNOVNA PLAČA'!A182</f>
        <v>173</v>
      </c>
      <c r="B188" s="157" t="str">
        <f t="shared" ca="1" si="22"/>
        <v>A173</v>
      </c>
      <c r="C188" s="52">
        <f ca="1">IF(LEN(B188)&gt;0,'OSNOVNA PLAČA'!C182,"")</f>
        <v>0</v>
      </c>
      <c r="D188" s="54">
        <f ca="1">IF(LEN(B188)&gt;0,'OSNOVNA PLAČA'!D182,"")</f>
        <v>0</v>
      </c>
      <c r="E188" s="171">
        <f ca="1">IF(LEN(B188)&gt;0,SUM('OBRAČUNANA OSNOVNA PLAČA'!H182:J182),"")</f>
        <v>0</v>
      </c>
      <c r="F188" s="55"/>
      <c r="G188" s="55"/>
      <c r="H188" s="55"/>
      <c r="I188" s="55"/>
      <c r="J188" s="55"/>
      <c r="K188" s="172">
        <f t="shared" si="39"/>
        <v>0</v>
      </c>
      <c r="L188" s="120">
        <f t="shared" ca="1" si="40"/>
        <v>0</v>
      </c>
      <c r="M188" s="120">
        <f t="shared" ca="1" si="41"/>
        <v>0</v>
      </c>
      <c r="N188" s="120">
        <f t="shared" ca="1" si="42"/>
        <v>0</v>
      </c>
      <c r="O188" s="120">
        <f t="shared" ca="1" si="43"/>
        <v>0</v>
      </c>
      <c r="P188" s="173">
        <f t="shared" ca="1" si="44"/>
        <v>0</v>
      </c>
      <c r="Q188" s="173">
        <f ca="1">IF(LEN(B188)&gt;0,'1-3'!Q188-'1-3'!P188,"")</f>
        <v>0</v>
      </c>
      <c r="R188" s="174"/>
      <c r="AA188" s="161">
        <f>ROW()</f>
        <v>188</v>
      </c>
      <c r="AB188" s="197" t="e">
        <f t="shared" ca="1" si="29"/>
        <v>#N/A</v>
      </c>
      <c r="AC188" s="197" t="e">
        <f t="shared" ca="1" si="30"/>
        <v>#N/A</v>
      </c>
      <c r="AD188" s="198" t="e">
        <f t="shared" ca="1" si="45"/>
        <v>#N/A</v>
      </c>
      <c r="AE188" s="197" t="e">
        <f t="shared" ca="1" si="46"/>
        <v>#N/A</v>
      </c>
      <c r="AF188" s="198" t="e">
        <f t="shared" ca="1" si="47"/>
        <v>#N/A</v>
      </c>
      <c r="AG188" s="197" t="e">
        <f t="shared" ca="1" si="48"/>
        <v>#N/A</v>
      </c>
      <c r="AH188" s="197" t="e">
        <f t="shared" ca="1" si="49"/>
        <v>#N/A</v>
      </c>
      <c r="AI188" s="199" t="e">
        <f t="shared" ca="1" si="50"/>
        <v>#N/A</v>
      </c>
      <c r="AJ188" s="197" t="e">
        <f t="shared" ca="1" si="37"/>
        <v>#N/A</v>
      </c>
      <c r="AK188" s="197" t="e">
        <f t="shared" ca="1" si="38"/>
        <v>#N/A</v>
      </c>
    </row>
    <row r="189" spans="1:37" ht="27" customHeight="1" x14ac:dyDescent="0.25">
      <c r="A189" s="51">
        <f>'OSNOVNA PLAČA'!A183</f>
        <v>174</v>
      </c>
      <c r="B189" s="157" t="str">
        <f t="shared" ca="1" si="22"/>
        <v>A174</v>
      </c>
      <c r="C189" s="52">
        <f ca="1">IF(LEN(B189)&gt;0,'OSNOVNA PLAČA'!C183,"")</f>
        <v>0</v>
      </c>
      <c r="D189" s="54">
        <f ca="1">IF(LEN(B189)&gt;0,'OSNOVNA PLAČA'!D183,"")</f>
        <v>0</v>
      </c>
      <c r="E189" s="171">
        <f ca="1">IF(LEN(B189)&gt;0,SUM('OBRAČUNANA OSNOVNA PLAČA'!H183:J183),"")</f>
        <v>0</v>
      </c>
      <c r="F189" s="55"/>
      <c r="G189" s="55"/>
      <c r="H189" s="55"/>
      <c r="I189" s="55"/>
      <c r="J189" s="55"/>
      <c r="K189" s="172">
        <f t="shared" si="39"/>
        <v>0</v>
      </c>
      <c r="L189" s="120">
        <f t="shared" ca="1" si="40"/>
        <v>0</v>
      </c>
      <c r="M189" s="120">
        <f t="shared" ca="1" si="41"/>
        <v>0</v>
      </c>
      <c r="N189" s="120">
        <f t="shared" ca="1" si="42"/>
        <v>0</v>
      </c>
      <c r="O189" s="120">
        <f t="shared" ca="1" si="43"/>
        <v>0</v>
      </c>
      <c r="P189" s="173">
        <f t="shared" ca="1" si="44"/>
        <v>0</v>
      </c>
      <c r="Q189" s="173">
        <f ca="1">IF(LEN(B189)&gt;0,'1-3'!Q189-'1-3'!P189,"")</f>
        <v>0</v>
      </c>
      <c r="R189" s="174"/>
      <c r="AA189" s="161">
        <f>ROW()</f>
        <v>189</v>
      </c>
      <c r="AB189" s="197" t="e">
        <f t="shared" ca="1" si="29"/>
        <v>#N/A</v>
      </c>
      <c r="AC189" s="197" t="e">
        <f t="shared" ca="1" si="30"/>
        <v>#N/A</v>
      </c>
      <c r="AD189" s="198" t="e">
        <f t="shared" ca="1" si="45"/>
        <v>#N/A</v>
      </c>
      <c r="AE189" s="197" t="e">
        <f t="shared" ca="1" si="46"/>
        <v>#N/A</v>
      </c>
      <c r="AF189" s="198" t="e">
        <f t="shared" ca="1" si="47"/>
        <v>#N/A</v>
      </c>
      <c r="AG189" s="197" t="e">
        <f t="shared" ca="1" si="48"/>
        <v>#N/A</v>
      </c>
      <c r="AH189" s="197" t="e">
        <f t="shared" ca="1" si="49"/>
        <v>#N/A</v>
      </c>
      <c r="AI189" s="199" t="e">
        <f t="shared" ca="1" si="50"/>
        <v>#N/A</v>
      </c>
      <c r="AJ189" s="197" t="e">
        <f t="shared" ca="1" si="37"/>
        <v>#N/A</v>
      </c>
      <c r="AK189" s="197" t="e">
        <f t="shared" ca="1" si="38"/>
        <v>#N/A</v>
      </c>
    </row>
    <row r="190" spans="1:37" ht="27" customHeight="1" x14ac:dyDescent="0.25">
      <c r="A190" s="51">
        <f>'OSNOVNA PLAČA'!A184</f>
        <v>175</v>
      </c>
      <c r="B190" s="157" t="str">
        <f t="shared" ca="1" si="22"/>
        <v>A175</v>
      </c>
      <c r="C190" s="52">
        <f ca="1">IF(LEN(B190)&gt;0,'OSNOVNA PLAČA'!C184,"")</f>
        <v>0</v>
      </c>
      <c r="D190" s="54">
        <f ca="1">IF(LEN(B190)&gt;0,'OSNOVNA PLAČA'!D184,"")</f>
        <v>0</v>
      </c>
      <c r="E190" s="171">
        <f ca="1">IF(LEN(B190)&gt;0,SUM('OBRAČUNANA OSNOVNA PLAČA'!H184:J184),"")</f>
        <v>0</v>
      </c>
      <c r="F190" s="55"/>
      <c r="G190" s="55"/>
      <c r="H190" s="55"/>
      <c r="I190" s="55"/>
      <c r="J190" s="55"/>
      <c r="K190" s="172">
        <f t="shared" si="39"/>
        <v>0</v>
      </c>
      <c r="L190" s="120">
        <f t="shared" ca="1" si="40"/>
        <v>0</v>
      </c>
      <c r="M190" s="120">
        <f t="shared" ca="1" si="41"/>
        <v>0</v>
      </c>
      <c r="N190" s="120">
        <f t="shared" ca="1" si="42"/>
        <v>0</v>
      </c>
      <c r="O190" s="120">
        <f t="shared" ca="1" si="43"/>
        <v>0</v>
      </c>
      <c r="P190" s="173">
        <f t="shared" ca="1" si="44"/>
        <v>0</v>
      </c>
      <c r="Q190" s="173">
        <f ca="1">IF(LEN(B190)&gt;0,'1-3'!Q190-'1-3'!P190,"")</f>
        <v>0</v>
      </c>
      <c r="R190" s="174"/>
      <c r="AA190" s="161">
        <f>ROW()</f>
        <v>190</v>
      </c>
      <c r="AB190" s="197" t="e">
        <f t="shared" ca="1" si="29"/>
        <v>#N/A</v>
      </c>
      <c r="AC190" s="197" t="e">
        <f t="shared" ca="1" si="30"/>
        <v>#N/A</v>
      </c>
      <c r="AD190" s="198" t="e">
        <f t="shared" ca="1" si="45"/>
        <v>#N/A</v>
      </c>
      <c r="AE190" s="197" t="e">
        <f t="shared" ca="1" si="46"/>
        <v>#N/A</v>
      </c>
      <c r="AF190" s="198" t="e">
        <f t="shared" ca="1" si="47"/>
        <v>#N/A</v>
      </c>
      <c r="AG190" s="197" t="e">
        <f t="shared" ca="1" si="48"/>
        <v>#N/A</v>
      </c>
      <c r="AH190" s="197" t="e">
        <f t="shared" ca="1" si="49"/>
        <v>#N/A</v>
      </c>
      <c r="AI190" s="199" t="e">
        <f t="shared" ca="1" si="50"/>
        <v>#N/A</v>
      </c>
      <c r="AJ190" s="197" t="e">
        <f t="shared" ca="1" si="37"/>
        <v>#N/A</v>
      </c>
      <c r="AK190" s="197" t="e">
        <f t="shared" ca="1" si="38"/>
        <v>#N/A</v>
      </c>
    </row>
    <row r="191" spans="1:37" ht="27" customHeight="1" x14ac:dyDescent="0.25">
      <c r="A191" s="51">
        <f>'OSNOVNA PLAČA'!A185</f>
        <v>176</v>
      </c>
      <c r="B191" s="157" t="str">
        <f t="shared" ca="1" si="22"/>
        <v>A176</v>
      </c>
      <c r="C191" s="52">
        <f ca="1">IF(LEN(B191)&gt;0,'OSNOVNA PLAČA'!C185,"")</f>
        <v>0</v>
      </c>
      <c r="D191" s="54">
        <f ca="1">IF(LEN(B191)&gt;0,'OSNOVNA PLAČA'!D185,"")</f>
        <v>0</v>
      </c>
      <c r="E191" s="171">
        <f ca="1">IF(LEN(B191)&gt;0,SUM('OBRAČUNANA OSNOVNA PLAČA'!H185:J185),"")</f>
        <v>0</v>
      </c>
      <c r="F191" s="55"/>
      <c r="G191" s="55"/>
      <c r="H191" s="55"/>
      <c r="I191" s="55"/>
      <c r="J191" s="55"/>
      <c r="K191" s="172">
        <f t="shared" si="39"/>
        <v>0</v>
      </c>
      <c r="L191" s="120">
        <f t="shared" ca="1" si="40"/>
        <v>0</v>
      </c>
      <c r="M191" s="120">
        <f t="shared" ca="1" si="41"/>
        <v>0</v>
      </c>
      <c r="N191" s="120">
        <f t="shared" ca="1" si="42"/>
        <v>0</v>
      </c>
      <c r="O191" s="120">
        <f t="shared" ca="1" si="43"/>
        <v>0</v>
      </c>
      <c r="P191" s="173">
        <f t="shared" ca="1" si="44"/>
        <v>0</v>
      </c>
      <c r="Q191" s="173">
        <f ca="1">IF(LEN(B191)&gt;0,'1-3'!Q191-'1-3'!P191,"")</f>
        <v>0</v>
      </c>
      <c r="R191" s="174"/>
      <c r="AA191" s="161">
        <f>ROW()</f>
        <v>191</v>
      </c>
      <c r="AB191" s="197" t="e">
        <f t="shared" ca="1" si="29"/>
        <v>#N/A</v>
      </c>
      <c r="AC191" s="197" t="e">
        <f t="shared" ca="1" si="30"/>
        <v>#N/A</v>
      </c>
      <c r="AD191" s="198" t="e">
        <f t="shared" ca="1" si="45"/>
        <v>#N/A</v>
      </c>
      <c r="AE191" s="197" t="e">
        <f t="shared" ca="1" si="46"/>
        <v>#N/A</v>
      </c>
      <c r="AF191" s="198" t="e">
        <f t="shared" ca="1" si="47"/>
        <v>#N/A</v>
      </c>
      <c r="AG191" s="197" t="e">
        <f t="shared" ca="1" si="48"/>
        <v>#N/A</v>
      </c>
      <c r="AH191" s="197" t="e">
        <f t="shared" ca="1" si="49"/>
        <v>#N/A</v>
      </c>
      <c r="AI191" s="199" t="e">
        <f t="shared" ca="1" si="50"/>
        <v>#N/A</v>
      </c>
      <c r="AJ191" s="197" t="e">
        <f t="shared" ca="1" si="37"/>
        <v>#N/A</v>
      </c>
      <c r="AK191" s="197" t="e">
        <f t="shared" ca="1" si="38"/>
        <v>#N/A</v>
      </c>
    </row>
    <row r="192" spans="1:37" ht="27" customHeight="1" x14ac:dyDescent="0.25">
      <c r="A192" s="51">
        <f>'OSNOVNA PLAČA'!A186</f>
        <v>177</v>
      </c>
      <c r="B192" s="157" t="str">
        <f t="shared" ca="1" si="22"/>
        <v>A177</v>
      </c>
      <c r="C192" s="52">
        <f ca="1">IF(LEN(B192)&gt;0,'OSNOVNA PLAČA'!C186,"")</f>
        <v>0</v>
      </c>
      <c r="D192" s="54">
        <f ca="1">IF(LEN(B192)&gt;0,'OSNOVNA PLAČA'!D186,"")</f>
        <v>0</v>
      </c>
      <c r="E192" s="171">
        <f ca="1">IF(LEN(B192)&gt;0,SUM('OBRAČUNANA OSNOVNA PLAČA'!H186:J186),"")</f>
        <v>0</v>
      </c>
      <c r="F192" s="55"/>
      <c r="G192" s="55"/>
      <c r="H192" s="55"/>
      <c r="I192" s="55"/>
      <c r="J192" s="55"/>
      <c r="K192" s="172">
        <f t="shared" si="39"/>
        <v>0</v>
      </c>
      <c r="L192" s="120">
        <f t="shared" ca="1" si="40"/>
        <v>0</v>
      </c>
      <c r="M192" s="120">
        <f t="shared" ca="1" si="41"/>
        <v>0</v>
      </c>
      <c r="N192" s="120">
        <f t="shared" ca="1" si="42"/>
        <v>0</v>
      </c>
      <c r="O192" s="120">
        <f t="shared" ca="1" si="43"/>
        <v>0</v>
      </c>
      <c r="P192" s="173">
        <f t="shared" ca="1" si="44"/>
        <v>0</v>
      </c>
      <c r="Q192" s="173">
        <f ca="1">IF(LEN(B192)&gt;0,'1-3'!Q192-'1-3'!P192,"")</f>
        <v>0</v>
      </c>
      <c r="R192" s="174"/>
      <c r="AA192" s="161">
        <f>ROW()</f>
        <v>192</v>
      </c>
      <c r="AB192" s="197" t="e">
        <f t="shared" ca="1" si="29"/>
        <v>#N/A</v>
      </c>
      <c r="AC192" s="197" t="e">
        <f t="shared" ca="1" si="30"/>
        <v>#N/A</v>
      </c>
      <c r="AD192" s="198" t="e">
        <f t="shared" ca="1" si="45"/>
        <v>#N/A</v>
      </c>
      <c r="AE192" s="197" t="e">
        <f t="shared" ca="1" si="46"/>
        <v>#N/A</v>
      </c>
      <c r="AF192" s="198" t="e">
        <f t="shared" ca="1" si="47"/>
        <v>#N/A</v>
      </c>
      <c r="AG192" s="197" t="e">
        <f t="shared" ca="1" si="48"/>
        <v>#N/A</v>
      </c>
      <c r="AH192" s="197" t="e">
        <f t="shared" ca="1" si="49"/>
        <v>#N/A</v>
      </c>
      <c r="AI192" s="199" t="e">
        <f t="shared" ca="1" si="50"/>
        <v>#N/A</v>
      </c>
      <c r="AJ192" s="197" t="e">
        <f t="shared" ca="1" si="37"/>
        <v>#N/A</v>
      </c>
      <c r="AK192" s="197" t="e">
        <f t="shared" ca="1" si="38"/>
        <v>#N/A</v>
      </c>
    </row>
    <row r="193" spans="1:37" ht="27" customHeight="1" x14ac:dyDescent="0.25">
      <c r="A193" s="51">
        <f>'OSNOVNA PLAČA'!A187</f>
        <v>178</v>
      </c>
      <c r="B193" s="157" t="str">
        <f t="shared" ca="1" si="22"/>
        <v>A178</v>
      </c>
      <c r="C193" s="52">
        <f ca="1">IF(LEN(B193)&gt;0,'OSNOVNA PLAČA'!C187,"")</f>
        <v>0</v>
      </c>
      <c r="D193" s="54">
        <f ca="1">IF(LEN(B193)&gt;0,'OSNOVNA PLAČA'!D187,"")</f>
        <v>0</v>
      </c>
      <c r="E193" s="171">
        <f ca="1">IF(LEN(B193)&gt;0,SUM('OBRAČUNANA OSNOVNA PLAČA'!H187:J187),"")</f>
        <v>0</v>
      </c>
      <c r="F193" s="55"/>
      <c r="G193" s="55"/>
      <c r="H193" s="55"/>
      <c r="I193" s="55"/>
      <c r="J193" s="55"/>
      <c r="K193" s="172">
        <f t="shared" si="39"/>
        <v>0</v>
      </c>
      <c r="L193" s="120">
        <f t="shared" ca="1" si="40"/>
        <v>0</v>
      </c>
      <c r="M193" s="120">
        <f t="shared" ca="1" si="41"/>
        <v>0</v>
      </c>
      <c r="N193" s="120">
        <f t="shared" ca="1" si="42"/>
        <v>0</v>
      </c>
      <c r="O193" s="120">
        <f t="shared" ca="1" si="43"/>
        <v>0</v>
      </c>
      <c r="P193" s="173">
        <f t="shared" ca="1" si="44"/>
        <v>0</v>
      </c>
      <c r="Q193" s="173">
        <f ca="1">IF(LEN(B193)&gt;0,'1-3'!Q193-'1-3'!P193,"")</f>
        <v>0</v>
      </c>
      <c r="R193" s="174"/>
      <c r="AA193" s="161">
        <f>ROW()</f>
        <v>193</v>
      </c>
      <c r="AB193" s="197" t="e">
        <f t="shared" ca="1" si="29"/>
        <v>#N/A</v>
      </c>
      <c r="AC193" s="197" t="e">
        <f t="shared" ca="1" si="30"/>
        <v>#N/A</v>
      </c>
      <c r="AD193" s="198" t="e">
        <f t="shared" ca="1" si="45"/>
        <v>#N/A</v>
      </c>
      <c r="AE193" s="197" t="e">
        <f t="shared" ca="1" si="46"/>
        <v>#N/A</v>
      </c>
      <c r="AF193" s="198" t="e">
        <f t="shared" ca="1" si="47"/>
        <v>#N/A</v>
      </c>
      <c r="AG193" s="197" t="e">
        <f t="shared" ca="1" si="48"/>
        <v>#N/A</v>
      </c>
      <c r="AH193" s="197" t="e">
        <f t="shared" ca="1" si="49"/>
        <v>#N/A</v>
      </c>
      <c r="AI193" s="199" t="e">
        <f t="shared" ca="1" si="50"/>
        <v>#N/A</v>
      </c>
      <c r="AJ193" s="197" t="e">
        <f t="shared" ca="1" si="37"/>
        <v>#N/A</v>
      </c>
      <c r="AK193" s="197" t="e">
        <f t="shared" ca="1" si="38"/>
        <v>#N/A</v>
      </c>
    </row>
    <row r="194" spans="1:37" ht="27" customHeight="1" x14ac:dyDescent="0.25">
      <c r="A194" s="51">
        <f>'OSNOVNA PLAČA'!A188</f>
        <v>179</v>
      </c>
      <c r="B194" s="157" t="str">
        <f t="shared" ca="1" si="22"/>
        <v>A179</v>
      </c>
      <c r="C194" s="52">
        <f ca="1">IF(LEN(B194)&gt;0,'OSNOVNA PLAČA'!C188,"")</f>
        <v>0</v>
      </c>
      <c r="D194" s="54">
        <f ca="1">IF(LEN(B194)&gt;0,'OSNOVNA PLAČA'!D188,"")</f>
        <v>0</v>
      </c>
      <c r="E194" s="171">
        <f ca="1">IF(LEN(B194)&gt;0,SUM('OBRAČUNANA OSNOVNA PLAČA'!H188:J188),"")</f>
        <v>0</v>
      </c>
      <c r="F194" s="55"/>
      <c r="G194" s="55"/>
      <c r="H194" s="55"/>
      <c r="I194" s="55"/>
      <c r="J194" s="55"/>
      <c r="K194" s="172">
        <f t="shared" si="39"/>
        <v>0</v>
      </c>
      <c r="L194" s="120">
        <f t="shared" ca="1" si="40"/>
        <v>0</v>
      </c>
      <c r="M194" s="120">
        <f t="shared" ca="1" si="41"/>
        <v>0</v>
      </c>
      <c r="N194" s="120">
        <f t="shared" ca="1" si="42"/>
        <v>0</v>
      </c>
      <c r="O194" s="120">
        <f t="shared" ca="1" si="43"/>
        <v>0</v>
      </c>
      <c r="P194" s="173">
        <f t="shared" ca="1" si="44"/>
        <v>0</v>
      </c>
      <c r="Q194" s="173">
        <f ca="1">IF(LEN(B194)&gt;0,'1-3'!Q194-'1-3'!P194,"")</f>
        <v>0</v>
      </c>
      <c r="R194" s="174"/>
      <c r="AA194" s="161">
        <f>ROW()</f>
        <v>194</v>
      </c>
      <c r="AB194" s="197" t="e">
        <f t="shared" ca="1" si="29"/>
        <v>#N/A</v>
      </c>
      <c r="AC194" s="197" t="e">
        <f t="shared" ca="1" si="30"/>
        <v>#N/A</v>
      </c>
      <c r="AD194" s="198" t="e">
        <f t="shared" ca="1" si="45"/>
        <v>#N/A</v>
      </c>
      <c r="AE194" s="197" t="e">
        <f t="shared" ca="1" si="46"/>
        <v>#N/A</v>
      </c>
      <c r="AF194" s="198" t="e">
        <f t="shared" ca="1" si="47"/>
        <v>#N/A</v>
      </c>
      <c r="AG194" s="197" t="e">
        <f t="shared" ca="1" si="48"/>
        <v>#N/A</v>
      </c>
      <c r="AH194" s="197" t="e">
        <f t="shared" ca="1" si="49"/>
        <v>#N/A</v>
      </c>
      <c r="AI194" s="199" t="e">
        <f t="shared" ca="1" si="50"/>
        <v>#N/A</v>
      </c>
      <c r="AJ194" s="197" t="e">
        <f t="shared" ca="1" si="37"/>
        <v>#N/A</v>
      </c>
      <c r="AK194" s="197" t="e">
        <f t="shared" ca="1" si="38"/>
        <v>#N/A</v>
      </c>
    </row>
    <row r="195" spans="1:37" ht="27" customHeight="1" x14ac:dyDescent="0.25">
      <c r="A195" s="51">
        <f>'OSNOVNA PLAČA'!A189</f>
        <v>180</v>
      </c>
      <c r="B195" s="157" t="str">
        <f t="shared" ca="1" si="22"/>
        <v>A180</v>
      </c>
      <c r="C195" s="52">
        <f ca="1">IF(LEN(B195)&gt;0,'OSNOVNA PLAČA'!C189,"")</f>
        <v>0</v>
      </c>
      <c r="D195" s="54">
        <f ca="1">IF(LEN(B195)&gt;0,'OSNOVNA PLAČA'!D189,"")</f>
        <v>0</v>
      </c>
      <c r="E195" s="171">
        <f ca="1">IF(LEN(B195)&gt;0,SUM('OBRAČUNANA OSNOVNA PLAČA'!H189:J189),"")</f>
        <v>0</v>
      </c>
      <c r="F195" s="55"/>
      <c r="G195" s="55"/>
      <c r="H195" s="55"/>
      <c r="I195" s="55"/>
      <c r="J195" s="55"/>
      <c r="K195" s="172">
        <f t="shared" si="39"/>
        <v>0</v>
      </c>
      <c r="L195" s="120">
        <f t="shared" ca="1" si="40"/>
        <v>0</v>
      </c>
      <c r="M195" s="120">
        <f t="shared" ca="1" si="41"/>
        <v>0</v>
      </c>
      <c r="N195" s="120">
        <f t="shared" ca="1" si="42"/>
        <v>0</v>
      </c>
      <c r="O195" s="120">
        <f t="shared" ca="1" si="43"/>
        <v>0</v>
      </c>
      <c r="P195" s="173">
        <f t="shared" ca="1" si="44"/>
        <v>0</v>
      </c>
      <c r="Q195" s="173">
        <f ca="1">IF(LEN(B195)&gt;0,'1-3'!Q195-'1-3'!P195,"")</f>
        <v>0</v>
      </c>
      <c r="R195" s="174"/>
      <c r="AA195" s="161">
        <f>ROW()</f>
        <v>195</v>
      </c>
      <c r="AB195" s="197" t="e">
        <f t="shared" ca="1" si="29"/>
        <v>#N/A</v>
      </c>
      <c r="AC195" s="197" t="e">
        <f t="shared" ca="1" si="30"/>
        <v>#N/A</v>
      </c>
      <c r="AD195" s="198" t="e">
        <f t="shared" ca="1" si="45"/>
        <v>#N/A</v>
      </c>
      <c r="AE195" s="197" t="e">
        <f t="shared" ca="1" si="46"/>
        <v>#N/A</v>
      </c>
      <c r="AF195" s="198" t="e">
        <f t="shared" ca="1" si="47"/>
        <v>#N/A</v>
      </c>
      <c r="AG195" s="197" t="e">
        <f t="shared" ca="1" si="48"/>
        <v>#N/A</v>
      </c>
      <c r="AH195" s="197" t="e">
        <f t="shared" ca="1" si="49"/>
        <v>#N/A</v>
      </c>
      <c r="AI195" s="199" t="e">
        <f t="shared" ca="1" si="50"/>
        <v>#N/A</v>
      </c>
      <c r="AJ195" s="197" t="e">
        <f t="shared" ca="1" si="37"/>
        <v>#N/A</v>
      </c>
      <c r="AK195" s="197" t="e">
        <f t="shared" ca="1" si="38"/>
        <v>#N/A</v>
      </c>
    </row>
    <row r="196" spans="1:37" ht="27" customHeight="1" x14ac:dyDescent="0.25">
      <c r="A196" s="51">
        <f>'OSNOVNA PLAČA'!A190</f>
        <v>181</v>
      </c>
      <c r="B196" s="157" t="str">
        <f t="shared" ca="1" si="22"/>
        <v>A181</v>
      </c>
      <c r="C196" s="52">
        <f ca="1">IF(LEN(B196)&gt;0,'OSNOVNA PLAČA'!C190,"")</f>
        <v>0</v>
      </c>
      <c r="D196" s="54">
        <f ca="1">IF(LEN(B196)&gt;0,'OSNOVNA PLAČA'!D190,"")</f>
        <v>0</v>
      </c>
      <c r="E196" s="171">
        <f ca="1">IF(LEN(B196)&gt;0,SUM('OBRAČUNANA OSNOVNA PLAČA'!H190:J190),"")</f>
        <v>0</v>
      </c>
      <c r="F196" s="55"/>
      <c r="G196" s="55"/>
      <c r="H196" s="55"/>
      <c r="I196" s="55"/>
      <c r="J196" s="55"/>
      <c r="K196" s="172">
        <f t="shared" si="39"/>
        <v>0</v>
      </c>
      <c r="L196" s="120">
        <f t="shared" ca="1" si="40"/>
        <v>0</v>
      </c>
      <c r="M196" s="120">
        <f t="shared" ca="1" si="41"/>
        <v>0</v>
      </c>
      <c r="N196" s="120">
        <f t="shared" ca="1" si="42"/>
        <v>0</v>
      </c>
      <c r="O196" s="120">
        <f t="shared" ca="1" si="43"/>
        <v>0</v>
      </c>
      <c r="P196" s="173">
        <f t="shared" ca="1" si="44"/>
        <v>0</v>
      </c>
      <c r="Q196" s="173">
        <f ca="1">IF(LEN(B196)&gt;0,'1-3'!Q196-'1-3'!P196,"")</f>
        <v>0</v>
      </c>
      <c r="R196" s="174"/>
      <c r="AA196" s="161">
        <f>ROW()</f>
        <v>196</v>
      </c>
      <c r="AB196" s="197" t="e">
        <f t="shared" ca="1" si="29"/>
        <v>#N/A</v>
      </c>
      <c r="AC196" s="197" t="e">
        <f t="shared" ca="1" si="30"/>
        <v>#N/A</v>
      </c>
      <c r="AD196" s="198" t="e">
        <f t="shared" ca="1" si="45"/>
        <v>#N/A</v>
      </c>
      <c r="AE196" s="197" t="e">
        <f t="shared" ca="1" si="46"/>
        <v>#N/A</v>
      </c>
      <c r="AF196" s="198" t="e">
        <f t="shared" ca="1" si="47"/>
        <v>#N/A</v>
      </c>
      <c r="AG196" s="197" t="e">
        <f t="shared" ca="1" si="48"/>
        <v>#N/A</v>
      </c>
      <c r="AH196" s="197" t="e">
        <f t="shared" ca="1" si="49"/>
        <v>#N/A</v>
      </c>
      <c r="AI196" s="199" t="e">
        <f t="shared" ca="1" si="50"/>
        <v>#N/A</v>
      </c>
      <c r="AJ196" s="197" t="e">
        <f t="shared" ca="1" si="37"/>
        <v>#N/A</v>
      </c>
      <c r="AK196" s="197" t="e">
        <f t="shared" ca="1" si="38"/>
        <v>#N/A</v>
      </c>
    </row>
    <row r="197" spans="1:37" ht="27" customHeight="1" x14ac:dyDescent="0.25">
      <c r="A197" s="51">
        <f>'OSNOVNA PLAČA'!A191</f>
        <v>182</v>
      </c>
      <c r="B197" s="157" t="str">
        <f t="shared" ca="1" si="22"/>
        <v>A182</v>
      </c>
      <c r="C197" s="52">
        <f ca="1">IF(LEN(B197)&gt;0,'OSNOVNA PLAČA'!C191,"")</f>
        <v>0</v>
      </c>
      <c r="D197" s="54">
        <f ca="1">IF(LEN(B197)&gt;0,'OSNOVNA PLAČA'!D191,"")</f>
        <v>0</v>
      </c>
      <c r="E197" s="171">
        <f ca="1">IF(LEN(B197)&gt;0,SUM('OBRAČUNANA OSNOVNA PLAČA'!H191:J191),"")</f>
        <v>0</v>
      </c>
      <c r="F197" s="55"/>
      <c r="G197" s="55"/>
      <c r="H197" s="55"/>
      <c r="I197" s="55"/>
      <c r="J197" s="55"/>
      <c r="K197" s="172">
        <f t="shared" si="39"/>
        <v>0</v>
      </c>
      <c r="L197" s="120">
        <f t="shared" ca="1" si="40"/>
        <v>0</v>
      </c>
      <c r="M197" s="120">
        <f t="shared" ca="1" si="41"/>
        <v>0</v>
      </c>
      <c r="N197" s="120">
        <f t="shared" ca="1" si="42"/>
        <v>0</v>
      </c>
      <c r="O197" s="120">
        <f t="shared" ca="1" si="43"/>
        <v>0</v>
      </c>
      <c r="P197" s="173">
        <f t="shared" ca="1" si="44"/>
        <v>0</v>
      </c>
      <c r="Q197" s="173">
        <f ca="1">IF(LEN(B197)&gt;0,'1-3'!Q197-'1-3'!P197,"")</f>
        <v>0</v>
      </c>
      <c r="R197" s="174"/>
      <c r="AA197" s="161">
        <f>ROW()</f>
        <v>197</v>
      </c>
      <c r="AB197" s="197" t="e">
        <f t="shared" ca="1" si="29"/>
        <v>#N/A</v>
      </c>
      <c r="AC197" s="197" t="e">
        <f t="shared" ca="1" si="30"/>
        <v>#N/A</v>
      </c>
      <c r="AD197" s="198" t="e">
        <f t="shared" ca="1" si="45"/>
        <v>#N/A</v>
      </c>
      <c r="AE197" s="197" t="e">
        <f t="shared" ca="1" si="46"/>
        <v>#N/A</v>
      </c>
      <c r="AF197" s="198" t="e">
        <f t="shared" ca="1" si="47"/>
        <v>#N/A</v>
      </c>
      <c r="AG197" s="197" t="e">
        <f t="shared" ca="1" si="48"/>
        <v>#N/A</v>
      </c>
      <c r="AH197" s="197" t="e">
        <f t="shared" ca="1" si="49"/>
        <v>#N/A</v>
      </c>
      <c r="AI197" s="199" t="e">
        <f t="shared" ca="1" si="50"/>
        <v>#N/A</v>
      </c>
      <c r="AJ197" s="197" t="e">
        <f t="shared" ca="1" si="37"/>
        <v>#N/A</v>
      </c>
      <c r="AK197" s="197" t="e">
        <f t="shared" ca="1" si="38"/>
        <v>#N/A</v>
      </c>
    </row>
    <row r="198" spans="1:37" ht="27" customHeight="1" x14ac:dyDescent="0.25">
      <c r="A198" s="51">
        <f>'OSNOVNA PLAČA'!A192</f>
        <v>183</v>
      </c>
      <c r="B198" s="157" t="str">
        <f t="shared" ca="1" si="22"/>
        <v>A183</v>
      </c>
      <c r="C198" s="52">
        <f ca="1">IF(LEN(B198)&gt;0,'OSNOVNA PLAČA'!C192,"")</f>
        <v>0</v>
      </c>
      <c r="D198" s="54">
        <f ca="1">IF(LEN(B198)&gt;0,'OSNOVNA PLAČA'!D192,"")</f>
        <v>0</v>
      </c>
      <c r="E198" s="171">
        <f ca="1">IF(LEN(B198)&gt;0,SUM('OBRAČUNANA OSNOVNA PLAČA'!H192:J192),"")</f>
        <v>0</v>
      </c>
      <c r="F198" s="55"/>
      <c r="G198" s="55"/>
      <c r="H198" s="55"/>
      <c r="I198" s="55"/>
      <c r="J198" s="55"/>
      <c r="K198" s="172">
        <f t="shared" si="39"/>
        <v>0</v>
      </c>
      <c r="L198" s="120">
        <f t="shared" ca="1" si="40"/>
        <v>0</v>
      </c>
      <c r="M198" s="120">
        <f t="shared" ca="1" si="41"/>
        <v>0</v>
      </c>
      <c r="N198" s="120">
        <f t="shared" ca="1" si="42"/>
        <v>0</v>
      </c>
      <c r="O198" s="120">
        <f t="shared" ca="1" si="43"/>
        <v>0</v>
      </c>
      <c r="P198" s="173">
        <f t="shared" ca="1" si="44"/>
        <v>0</v>
      </c>
      <c r="Q198" s="173">
        <f ca="1">IF(LEN(B198)&gt;0,'1-3'!Q198-'1-3'!P198,"")</f>
        <v>0</v>
      </c>
      <c r="R198" s="174"/>
      <c r="AA198" s="161">
        <f>ROW()</f>
        <v>198</v>
      </c>
      <c r="AB198" s="197" t="e">
        <f t="shared" ca="1" si="29"/>
        <v>#N/A</v>
      </c>
      <c r="AC198" s="197" t="e">
        <f t="shared" ca="1" si="30"/>
        <v>#N/A</v>
      </c>
      <c r="AD198" s="198" t="e">
        <f t="shared" ca="1" si="45"/>
        <v>#N/A</v>
      </c>
      <c r="AE198" s="197" t="e">
        <f t="shared" ca="1" si="46"/>
        <v>#N/A</v>
      </c>
      <c r="AF198" s="198" t="e">
        <f t="shared" ca="1" si="47"/>
        <v>#N/A</v>
      </c>
      <c r="AG198" s="197" t="e">
        <f t="shared" ca="1" si="48"/>
        <v>#N/A</v>
      </c>
      <c r="AH198" s="197" t="e">
        <f t="shared" ca="1" si="49"/>
        <v>#N/A</v>
      </c>
      <c r="AI198" s="199" t="e">
        <f t="shared" ca="1" si="50"/>
        <v>#N/A</v>
      </c>
      <c r="AJ198" s="197" t="e">
        <f t="shared" ca="1" si="37"/>
        <v>#N/A</v>
      </c>
      <c r="AK198" s="197" t="e">
        <f t="shared" ca="1" si="38"/>
        <v>#N/A</v>
      </c>
    </row>
    <row r="199" spans="1:37" ht="27" customHeight="1" x14ac:dyDescent="0.25">
      <c r="A199" s="51">
        <f>'OSNOVNA PLAČA'!A193</f>
        <v>184</v>
      </c>
      <c r="B199" s="157" t="str">
        <f t="shared" ca="1" si="22"/>
        <v>A184</v>
      </c>
      <c r="C199" s="52">
        <f ca="1">IF(LEN(B199)&gt;0,'OSNOVNA PLAČA'!C193,"")</f>
        <v>0</v>
      </c>
      <c r="D199" s="54">
        <f ca="1">IF(LEN(B199)&gt;0,'OSNOVNA PLAČA'!D193,"")</f>
        <v>0</v>
      </c>
      <c r="E199" s="171">
        <f ca="1">IF(LEN(B199)&gt;0,SUM('OBRAČUNANA OSNOVNA PLAČA'!H193:J193),"")</f>
        <v>0</v>
      </c>
      <c r="F199" s="55"/>
      <c r="G199" s="55"/>
      <c r="H199" s="55"/>
      <c r="I199" s="55"/>
      <c r="J199" s="55"/>
      <c r="K199" s="172">
        <f t="shared" si="39"/>
        <v>0</v>
      </c>
      <c r="L199" s="120">
        <f t="shared" ca="1" si="40"/>
        <v>0</v>
      </c>
      <c r="M199" s="120">
        <f t="shared" ca="1" si="41"/>
        <v>0</v>
      </c>
      <c r="N199" s="120">
        <f t="shared" ca="1" si="42"/>
        <v>0</v>
      </c>
      <c r="O199" s="120">
        <f t="shared" ca="1" si="43"/>
        <v>0</v>
      </c>
      <c r="P199" s="173">
        <f t="shared" ca="1" si="44"/>
        <v>0</v>
      </c>
      <c r="Q199" s="173">
        <f ca="1">IF(LEN(B199)&gt;0,'1-3'!Q199-'1-3'!P199,"")</f>
        <v>0</v>
      </c>
      <c r="R199" s="174"/>
      <c r="AA199" s="161">
        <f>ROW()</f>
        <v>199</v>
      </c>
      <c r="AB199" s="197" t="e">
        <f t="shared" ca="1" si="29"/>
        <v>#N/A</v>
      </c>
      <c r="AC199" s="197" t="e">
        <f t="shared" ca="1" si="30"/>
        <v>#N/A</v>
      </c>
      <c r="AD199" s="198" t="e">
        <f t="shared" ca="1" si="45"/>
        <v>#N/A</v>
      </c>
      <c r="AE199" s="197" t="e">
        <f t="shared" ca="1" si="46"/>
        <v>#N/A</v>
      </c>
      <c r="AF199" s="198" t="e">
        <f t="shared" ca="1" si="47"/>
        <v>#N/A</v>
      </c>
      <c r="AG199" s="197" t="e">
        <f t="shared" ca="1" si="48"/>
        <v>#N/A</v>
      </c>
      <c r="AH199" s="197" t="e">
        <f t="shared" ca="1" si="49"/>
        <v>#N/A</v>
      </c>
      <c r="AI199" s="199" t="e">
        <f t="shared" ca="1" si="50"/>
        <v>#N/A</v>
      </c>
      <c r="AJ199" s="197" t="e">
        <f t="shared" ca="1" si="37"/>
        <v>#N/A</v>
      </c>
      <c r="AK199" s="197" t="e">
        <f t="shared" ca="1" si="38"/>
        <v>#N/A</v>
      </c>
    </row>
    <row r="200" spans="1:37" ht="27" customHeight="1" x14ac:dyDescent="0.25">
      <c r="A200" s="51">
        <f>'OSNOVNA PLAČA'!A194</f>
        <v>185</v>
      </c>
      <c r="B200" s="157" t="str">
        <f t="shared" ca="1" si="22"/>
        <v>A185</v>
      </c>
      <c r="C200" s="52">
        <f ca="1">IF(LEN(B200)&gt;0,'OSNOVNA PLAČA'!C194,"")</f>
        <v>0</v>
      </c>
      <c r="D200" s="54">
        <f ca="1">IF(LEN(B200)&gt;0,'OSNOVNA PLAČA'!D194,"")</f>
        <v>0</v>
      </c>
      <c r="E200" s="171">
        <f ca="1">IF(LEN(B200)&gt;0,SUM('OBRAČUNANA OSNOVNA PLAČA'!H194:J194),"")</f>
        <v>0</v>
      </c>
      <c r="F200" s="55"/>
      <c r="G200" s="55"/>
      <c r="H200" s="55"/>
      <c r="I200" s="55"/>
      <c r="J200" s="55"/>
      <c r="K200" s="172">
        <f t="shared" si="39"/>
        <v>0</v>
      </c>
      <c r="L200" s="120">
        <f t="shared" ca="1" si="40"/>
        <v>0</v>
      </c>
      <c r="M200" s="120">
        <f t="shared" ca="1" si="41"/>
        <v>0</v>
      </c>
      <c r="N200" s="120">
        <f t="shared" ca="1" si="42"/>
        <v>0</v>
      </c>
      <c r="O200" s="120">
        <f t="shared" ca="1" si="43"/>
        <v>0</v>
      </c>
      <c r="P200" s="173">
        <f t="shared" ca="1" si="44"/>
        <v>0</v>
      </c>
      <c r="Q200" s="173">
        <f ca="1">IF(LEN(B200)&gt;0,'1-3'!Q200-'1-3'!P200,"")</f>
        <v>0</v>
      </c>
      <c r="R200" s="174"/>
      <c r="AA200" s="161">
        <f>ROW()</f>
        <v>200</v>
      </c>
      <c r="AB200" s="197" t="e">
        <f t="shared" ca="1" si="29"/>
        <v>#N/A</v>
      </c>
      <c r="AC200" s="197" t="e">
        <f t="shared" ca="1" si="30"/>
        <v>#N/A</v>
      </c>
      <c r="AD200" s="198" t="e">
        <f t="shared" ca="1" si="45"/>
        <v>#N/A</v>
      </c>
      <c r="AE200" s="197" t="e">
        <f t="shared" ca="1" si="46"/>
        <v>#N/A</v>
      </c>
      <c r="AF200" s="198" t="e">
        <f t="shared" ca="1" si="47"/>
        <v>#N/A</v>
      </c>
      <c r="AG200" s="197" t="e">
        <f t="shared" ca="1" si="48"/>
        <v>#N/A</v>
      </c>
      <c r="AH200" s="197" t="e">
        <f t="shared" ca="1" si="49"/>
        <v>#N/A</v>
      </c>
      <c r="AI200" s="199" t="e">
        <f t="shared" ca="1" si="50"/>
        <v>#N/A</v>
      </c>
      <c r="AJ200" s="197" t="e">
        <f t="shared" ca="1" si="37"/>
        <v>#N/A</v>
      </c>
      <c r="AK200" s="197" t="e">
        <f t="shared" ca="1" si="38"/>
        <v>#N/A</v>
      </c>
    </row>
    <row r="201" spans="1:37" ht="27" customHeight="1" x14ac:dyDescent="0.25">
      <c r="A201" s="51">
        <f>'OSNOVNA PLAČA'!A195</f>
        <v>186</v>
      </c>
      <c r="B201" s="157" t="str">
        <f t="shared" ca="1" si="22"/>
        <v>A186</v>
      </c>
      <c r="C201" s="52">
        <f ca="1">IF(LEN(B201)&gt;0,'OSNOVNA PLAČA'!C195,"")</f>
        <v>0</v>
      </c>
      <c r="D201" s="54">
        <f ca="1">IF(LEN(B201)&gt;0,'OSNOVNA PLAČA'!D195,"")</f>
        <v>0</v>
      </c>
      <c r="E201" s="171">
        <f ca="1">IF(LEN(B201)&gt;0,SUM('OBRAČUNANA OSNOVNA PLAČA'!H195:J195),"")</f>
        <v>0</v>
      </c>
      <c r="F201" s="55"/>
      <c r="G201" s="55"/>
      <c r="H201" s="55"/>
      <c r="I201" s="55"/>
      <c r="J201" s="55"/>
      <c r="K201" s="172">
        <f t="shared" si="39"/>
        <v>0</v>
      </c>
      <c r="L201" s="120">
        <f t="shared" ca="1" si="40"/>
        <v>0</v>
      </c>
      <c r="M201" s="120">
        <f t="shared" ca="1" si="41"/>
        <v>0</v>
      </c>
      <c r="N201" s="120">
        <f t="shared" ca="1" si="42"/>
        <v>0</v>
      </c>
      <c r="O201" s="120">
        <f t="shared" ca="1" si="43"/>
        <v>0</v>
      </c>
      <c r="P201" s="173">
        <f t="shared" ca="1" si="44"/>
        <v>0</v>
      </c>
      <c r="Q201" s="173">
        <f ca="1">IF(LEN(B201)&gt;0,'1-3'!Q201-'1-3'!P201,"")</f>
        <v>0</v>
      </c>
      <c r="R201" s="174"/>
      <c r="AA201" s="161">
        <f>ROW()</f>
        <v>201</v>
      </c>
      <c r="AB201" s="197" t="e">
        <f t="shared" ca="1" si="29"/>
        <v>#N/A</v>
      </c>
      <c r="AC201" s="197" t="e">
        <f t="shared" ca="1" si="30"/>
        <v>#N/A</v>
      </c>
      <c r="AD201" s="198" t="e">
        <f t="shared" ca="1" si="45"/>
        <v>#N/A</v>
      </c>
      <c r="AE201" s="197" t="e">
        <f t="shared" ca="1" si="46"/>
        <v>#N/A</v>
      </c>
      <c r="AF201" s="198" t="e">
        <f t="shared" ca="1" si="47"/>
        <v>#N/A</v>
      </c>
      <c r="AG201" s="197" t="e">
        <f t="shared" ca="1" si="48"/>
        <v>#N/A</v>
      </c>
      <c r="AH201" s="197" t="e">
        <f t="shared" ca="1" si="49"/>
        <v>#N/A</v>
      </c>
      <c r="AI201" s="199" t="e">
        <f t="shared" ca="1" si="50"/>
        <v>#N/A</v>
      </c>
      <c r="AJ201" s="197" t="e">
        <f t="shared" ca="1" si="37"/>
        <v>#N/A</v>
      </c>
      <c r="AK201" s="197" t="e">
        <f t="shared" ca="1" si="38"/>
        <v>#N/A</v>
      </c>
    </row>
    <row r="202" spans="1:37" ht="27" customHeight="1" x14ac:dyDescent="0.25">
      <c r="A202" s="51">
        <f>'OSNOVNA PLAČA'!A196</f>
        <v>187</v>
      </c>
      <c r="B202" s="157" t="str">
        <f t="shared" ca="1" si="22"/>
        <v>A187</v>
      </c>
      <c r="C202" s="52">
        <f ca="1">IF(LEN(B202)&gt;0,'OSNOVNA PLAČA'!C196,"")</f>
        <v>0</v>
      </c>
      <c r="D202" s="54">
        <f ca="1">IF(LEN(B202)&gt;0,'OSNOVNA PLAČA'!D196,"")</f>
        <v>0</v>
      </c>
      <c r="E202" s="171">
        <f ca="1">IF(LEN(B202)&gt;0,SUM('OBRAČUNANA OSNOVNA PLAČA'!H196:J196),"")</f>
        <v>0</v>
      </c>
      <c r="F202" s="55"/>
      <c r="G202" s="55"/>
      <c r="H202" s="55"/>
      <c r="I202" s="55"/>
      <c r="J202" s="55"/>
      <c r="K202" s="172">
        <f t="shared" si="39"/>
        <v>0</v>
      </c>
      <c r="L202" s="120">
        <f t="shared" ca="1" si="40"/>
        <v>0</v>
      </c>
      <c r="M202" s="120">
        <f t="shared" ca="1" si="41"/>
        <v>0</v>
      </c>
      <c r="N202" s="120">
        <f t="shared" ca="1" si="42"/>
        <v>0</v>
      </c>
      <c r="O202" s="120">
        <f t="shared" ca="1" si="43"/>
        <v>0</v>
      </c>
      <c r="P202" s="173">
        <f t="shared" ca="1" si="44"/>
        <v>0</v>
      </c>
      <c r="Q202" s="173">
        <f ca="1">IF(LEN(B202)&gt;0,'1-3'!Q202-'1-3'!P202,"")</f>
        <v>0</v>
      </c>
      <c r="R202" s="174"/>
      <c r="AA202" s="161">
        <f>ROW()</f>
        <v>202</v>
      </c>
      <c r="AB202" s="197" t="e">
        <f t="shared" ca="1" si="29"/>
        <v>#N/A</v>
      </c>
      <c r="AC202" s="197" t="e">
        <f t="shared" ca="1" si="30"/>
        <v>#N/A</v>
      </c>
      <c r="AD202" s="198" t="e">
        <f t="shared" ca="1" si="45"/>
        <v>#N/A</v>
      </c>
      <c r="AE202" s="197" t="e">
        <f t="shared" ca="1" si="46"/>
        <v>#N/A</v>
      </c>
      <c r="AF202" s="198" t="e">
        <f t="shared" ca="1" si="47"/>
        <v>#N/A</v>
      </c>
      <c r="AG202" s="197" t="e">
        <f t="shared" ca="1" si="48"/>
        <v>#N/A</v>
      </c>
      <c r="AH202" s="197" t="e">
        <f t="shared" ca="1" si="49"/>
        <v>#N/A</v>
      </c>
      <c r="AI202" s="199" t="e">
        <f t="shared" ca="1" si="50"/>
        <v>#N/A</v>
      </c>
      <c r="AJ202" s="197" t="e">
        <f t="shared" ca="1" si="37"/>
        <v>#N/A</v>
      </c>
      <c r="AK202" s="197" t="e">
        <f t="shared" ca="1" si="38"/>
        <v>#N/A</v>
      </c>
    </row>
    <row r="203" spans="1:37" ht="27" customHeight="1" x14ac:dyDescent="0.25">
      <c r="A203" s="51">
        <f>'OSNOVNA PLAČA'!A197</f>
        <v>188</v>
      </c>
      <c r="B203" s="157" t="str">
        <f t="shared" ca="1" si="22"/>
        <v>A188</v>
      </c>
      <c r="C203" s="52">
        <f ca="1">IF(LEN(B203)&gt;0,'OSNOVNA PLAČA'!C197,"")</f>
        <v>0</v>
      </c>
      <c r="D203" s="54">
        <f ca="1">IF(LEN(B203)&gt;0,'OSNOVNA PLAČA'!D197,"")</f>
        <v>0</v>
      </c>
      <c r="E203" s="171">
        <f ca="1">IF(LEN(B203)&gt;0,SUM('OBRAČUNANA OSNOVNA PLAČA'!H197:J197),"")</f>
        <v>0</v>
      </c>
      <c r="F203" s="55"/>
      <c r="G203" s="55"/>
      <c r="H203" s="55"/>
      <c r="I203" s="55"/>
      <c r="J203" s="55"/>
      <c r="K203" s="172">
        <f t="shared" si="39"/>
        <v>0</v>
      </c>
      <c r="L203" s="120">
        <f t="shared" ca="1" si="40"/>
        <v>0</v>
      </c>
      <c r="M203" s="120">
        <f t="shared" ca="1" si="41"/>
        <v>0</v>
      </c>
      <c r="N203" s="120">
        <f t="shared" ca="1" si="42"/>
        <v>0</v>
      </c>
      <c r="O203" s="120">
        <f t="shared" ca="1" si="43"/>
        <v>0</v>
      </c>
      <c r="P203" s="173">
        <f t="shared" ca="1" si="44"/>
        <v>0</v>
      </c>
      <c r="Q203" s="173">
        <f ca="1">IF(LEN(B203)&gt;0,'1-3'!Q203-'1-3'!P203,"")</f>
        <v>0</v>
      </c>
      <c r="R203" s="174"/>
      <c r="AA203" s="161">
        <f>ROW()</f>
        <v>203</v>
      </c>
      <c r="AB203" s="197" t="e">
        <f t="shared" ca="1" si="29"/>
        <v>#N/A</v>
      </c>
      <c r="AC203" s="197" t="e">
        <f t="shared" ca="1" si="30"/>
        <v>#N/A</v>
      </c>
      <c r="AD203" s="198" t="e">
        <f t="shared" ca="1" si="45"/>
        <v>#N/A</v>
      </c>
      <c r="AE203" s="197" t="e">
        <f t="shared" ca="1" si="46"/>
        <v>#N/A</v>
      </c>
      <c r="AF203" s="198" t="e">
        <f t="shared" ca="1" si="47"/>
        <v>#N/A</v>
      </c>
      <c r="AG203" s="197" t="e">
        <f t="shared" ca="1" si="48"/>
        <v>#N/A</v>
      </c>
      <c r="AH203" s="197" t="e">
        <f t="shared" ca="1" si="49"/>
        <v>#N/A</v>
      </c>
      <c r="AI203" s="199" t="e">
        <f t="shared" ca="1" si="50"/>
        <v>#N/A</v>
      </c>
      <c r="AJ203" s="197" t="e">
        <f t="shared" ca="1" si="37"/>
        <v>#N/A</v>
      </c>
      <c r="AK203" s="197" t="e">
        <f t="shared" ca="1" si="38"/>
        <v>#N/A</v>
      </c>
    </row>
    <row r="204" spans="1:37" ht="27" customHeight="1" x14ac:dyDescent="0.25">
      <c r="A204" s="51">
        <f>'OSNOVNA PLAČA'!A198</f>
        <v>189</v>
      </c>
      <c r="B204" s="157" t="str">
        <f t="shared" ca="1" si="22"/>
        <v>A189</v>
      </c>
      <c r="C204" s="52">
        <f ca="1">IF(LEN(B204)&gt;0,'OSNOVNA PLAČA'!C198,"")</f>
        <v>0</v>
      </c>
      <c r="D204" s="54">
        <f ca="1">IF(LEN(B204)&gt;0,'OSNOVNA PLAČA'!D198,"")</f>
        <v>0</v>
      </c>
      <c r="E204" s="171">
        <f ca="1">IF(LEN(B204)&gt;0,SUM('OBRAČUNANA OSNOVNA PLAČA'!H198:J198),"")</f>
        <v>0</v>
      </c>
      <c r="F204" s="55"/>
      <c r="G204" s="55"/>
      <c r="H204" s="55"/>
      <c r="I204" s="55"/>
      <c r="J204" s="55"/>
      <c r="K204" s="172">
        <f t="shared" si="39"/>
        <v>0</v>
      </c>
      <c r="L204" s="120">
        <f t="shared" ca="1" si="40"/>
        <v>0</v>
      </c>
      <c r="M204" s="120">
        <f t="shared" ca="1" si="41"/>
        <v>0</v>
      </c>
      <c r="N204" s="120">
        <f t="shared" ca="1" si="42"/>
        <v>0</v>
      </c>
      <c r="O204" s="120">
        <f t="shared" ca="1" si="43"/>
        <v>0</v>
      </c>
      <c r="P204" s="173">
        <f t="shared" ca="1" si="44"/>
        <v>0</v>
      </c>
      <c r="Q204" s="173">
        <f ca="1">IF(LEN(B204)&gt;0,'1-3'!Q204-'1-3'!P204,"")</f>
        <v>0</v>
      </c>
      <c r="R204" s="174"/>
      <c r="AA204" s="161">
        <f>ROW()</f>
        <v>204</v>
      </c>
      <c r="AB204" s="197" t="e">
        <f t="shared" ca="1" si="29"/>
        <v>#N/A</v>
      </c>
      <c r="AC204" s="197" t="e">
        <f t="shared" ca="1" si="30"/>
        <v>#N/A</v>
      </c>
      <c r="AD204" s="198" t="e">
        <f t="shared" ca="1" si="45"/>
        <v>#N/A</v>
      </c>
      <c r="AE204" s="197" t="e">
        <f t="shared" ca="1" si="46"/>
        <v>#N/A</v>
      </c>
      <c r="AF204" s="198" t="e">
        <f t="shared" ca="1" si="47"/>
        <v>#N/A</v>
      </c>
      <c r="AG204" s="197" t="e">
        <f t="shared" ca="1" si="48"/>
        <v>#N/A</v>
      </c>
      <c r="AH204" s="197" t="e">
        <f t="shared" ca="1" si="49"/>
        <v>#N/A</v>
      </c>
      <c r="AI204" s="199" t="e">
        <f t="shared" ca="1" si="50"/>
        <v>#N/A</v>
      </c>
      <c r="AJ204" s="197" t="e">
        <f t="shared" ca="1" si="37"/>
        <v>#N/A</v>
      </c>
      <c r="AK204" s="197" t="e">
        <f t="shared" ca="1" si="38"/>
        <v>#N/A</v>
      </c>
    </row>
    <row r="205" spans="1:37" ht="27" customHeight="1" x14ac:dyDescent="0.25">
      <c r="A205" s="51">
        <f>'OSNOVNA PLAČA'!A199</f>
        <v>190</v>
      </c>
      <c r="B205" s="157" t="str">
        <f t="shared" ca="1" si="22"/>
        <v>A190</v>
      </c>
      <c r="C205" s="52">
        <f ca="1">IF(LEN(B205)&gt;0,'OSNOVNA PLAČA'!C199,"")</f>
        <v>0</v>
      </c>
      <c r="D205" s="54">
        <f ca="1">IF(LEN(B205)&gt;0,'OSNOVNA PLAČA'!D199,"")</f>
        <v>0</v>
      </c>
      <c r="E205" s="171">
        <f ca="1">IF(LEN(B205)&gt;0,SUM('OBRAČUNANA OSNOVNA PLAČA'!H199:J199),"")</f>
        <v>0</v>
      </c>
      <c r="F205" s="55"/>
      <c r="G205" s="55"/>
      <c r="H205" s="55"/>
      <c r="I205" s="55"/>
      <c r="J205" s="55"/>
      <c r="K205" s="172">
        <f t="shared" si="39"/>
        <v>0</v>
      </c>
      <c r="L205" s="120">
        <f t="shared" ca="1" si="40"/>
        <v>0</v>
      </c>
      <c r="M205" s="120">
        <f t="shared" ca="1" si="41"/>
        <v>0</v>
      </c>
      <c r="N205" s="120">
        <f t="shared" ca="1" si="42"/>
        <v>0</v>
      </c>
      <c r="O205" s="120">
        <f t="shared" ca="1" si="43"/>
        <v>0</v>
      </c>
      <c r="P205" s="173">
        <f t="shared" ca="1" si="44"/>
        <v>0</v>
      </c>
      <c r="Q205" s="173">
        <f ca="1">IF(LEN(B205)&gt;0,'1-3'!Q205-'1-3'!P205,"")</f>
        <v>0</v>
      </c>
      <c r="R205" s="174"/>
      <c r="AA205" s="161">
        <f>ROW()</f>
        <v>205</v>
      </c>
      <c r="AB205" s="197" t="e">
        <f t="shared" ca="1" si="29"/>
        <v>#N/A</v>
      </c>
      <c r="AC205" s="197" t="e">
        <f t="shared" ca="1" si="30"/>
        <v>#N/A</v>
      </c>
      <c r="AD205" s="198" t="e">
        <f t="shared" ca="1" si="45"/>
        <v>#N/A</v>
      </c>
      <c r="AE205" s="197" t="e">
        <f t="shared" ca="1" si="46"/>
        <v>#N/A</v>
      </c>
      <c r="AF205" s="198" t="e">
        <f t="shared" ca="1" si="47"/>
        <v>#N/A</v>
      </c>
      <c r="AG205" s="197" t="e">
        <f t="shared" ca="1" si="48"/>
        <v>#N/A</v>
      </c>
      <c r="AH205" s="197" t="e">
        <f t="shared" ca="1" si="49"/>
        <v>#N/A</v>
      </c>
      <c r="AI205" s="199" t="e">
        <f t="shared" ca="1" si="50"/>
        <v>#N/A</v>
      </c>
      <c r="AJ205" s="197" t="e">
        <f t="shared" ca="1" si="37"/>
        <v>#N/A</v>
      </c>
      <c r="AK205" s="197" t="e">
        <f t="shared" ca="1" si="38"/>
        <v>#N/A</v>
      </c>
    </row>
    <row r="206" spans="1:37" ht="27" customHeight="1" x14ac:dyDescent="0.25">
      <c r="A206" s="51">
        <f>'OSNOVNA PLAČA'!A200</f>
        <v>191</v>
      </c>
      <c r="B206" s="157" t="str">
        <f t="shared" ca="1" si="22"/>
        <v>A191</v>
      </c>
      <c r="C206" s="52">
        <f ca="1">IF(LEN(B206)&gt;0,'OSNOVNA PLAČA'!C200,"")</f>
        <v>0</v>
      </c>
      <c r="D206" s="54">
        <f ca="1">IF(LEN(B206)&gt;0,'OSNOVNA PLAČA'!D200,"")</f>
        <v>0</v>
      </c>
      <c r="E206" s="171">
        <f ca="1">IF(LEN(B206)&gt;0,SUM('OBRAČUNANA OSNOVNA PLAČA'!H200:J200),"")</f>
        <v>0</v>
      </c>
      <c r="F206" s="55"/>
      <c r="G206" s="55"/>
      <c r="H206" s="55"/>
      <c r="I206" s="55"/>
      <c r="J206" s="55"/>
      <c r="K206" s="172">
        <f t="shared" si="39"/>
        <v>0</v>
      </c>
      <c r="L206" s="120">
        <f t="shared" ca="1" si="40"/>
        <v>0</v>
      </c>
      <c r="M206" s="120">
        <f t="shared" ca="1" si="41"/>
        <v>0</v>
      </c>
      <c r="N206" s="120">
        <f t="shared" ca="1" si="42"/>
        <v>0</v>
      </c>
      <c r="O206" s="120">
        <f t="shared" ca="1" si="43"/>
        <v>0</v>
      </c>
      <c r="P206" s="173">
        <f t="shared" ca="1" si="44"/>
        <v>0</v>
      </c>
      <c r="Q206" s="173">
        <f ca="1">IF(LEN(B206)&gt;0,'1-3'!Q206-'1-3'!P206,"")</f>
        <v>0</v>
      </c>
      <c r="R206" s="174"/>
      <c r="AA206" s="161">
        <f>ROW()</f>
        <v>206</v>
      </c>
      <c r="AB206" s="197" t="e">
        <f t="shared" ca="1" si="29"/>
        <v>#N/A</v>
      </c>
      <c r="AC206" s="197" t="e">
        <f t="shared" ca="1" si="30"/>
        <v>#N/A</v>
      </c>
      <c r="AD206" s="198" t="e">
        <f t="shared" ca="1" si="45"/>
        <v>#N/A</v>
      </c>
      <c r="AE206" s="197" t="e">
        <f t="shared" ca="1" si="46"/>
        <v>#N/A</v>
      </c>
      <c r="AF206" s="198" t="e">
        <f t="shared" ca="1" si="47"/>
        <v>#N/A</v>
      </c>
      <c r="AG206" s="197" t="e">
        <f t="shared" ca="1" si="48"/>
        <v>#N/A</v>
      </c>
      <c r="AH206" s="197" t="e">
        <f t="shared" ca="1" si="49"/>
        <v>#N/A</v>
      </c>
      <c r="AI206" s="199" t="e">
        <f t="shared" ca="1" si="50"/>
        <v>#N/A</v>
      </c>
      <c r="AJ206" s="197" t="e">
        <f t="shared" ca="1" si="37"/>
        <v>#N/A</v>
      </c>
      <c r="AK206" s="197" t="e">
        <f t="shared" ca="1" si="38"/>
        <v>#N/A</v>
      </c>
    </row>
    <row r="207" spans="1:37" ht="27" customHeight="1" x14ac:dyDescent="0.25">
      <c r="A207" s="51">
        <f>'OSNOVNA PLAČA'!A201</f>
        <v>192</v>
      </c>
      <c r="B207" s="157" t="str">
        <f t="shared" ca="1" si="22"/>
        <v>A192</v>
      </c>
      <c r="C207" s="52">
        <f ca="1">IF(LEN(B207)&gt;0,'OSNOVNA PLAČA'!C201,"")</f>
        <v>0</v>
      </c>
      <c r="D207" s="54">
        <f ca="1">IF(LEN(B207)&gt;0,'OSNOVNA PLAČA'!D201,"")</f>
        <v>0</v>
      </c>
      <c r="E207" s="171">
        <f ca="1">IF(LEN(B207)&gt;0,SUM('OBRAČUNANA OSNOVNA PLAČA'!H201:J201),"")</f>
        <v>0</v>
      </c>
      <c r="F207" s="55"/>
      <c r="G207" s="55"/>
      <c r="H207" s="55"/>
      <c r="I207" s="55"/>
      <c r="J207" s="55"/>
      <c r="K207" s="172">
        <f t="shared" si="39"/>
        <v>0</v>
      </c>
      <c r="L207" s="120">
        <f t="shared" ca="1" si="40"/>
        <v>0</v>
      </c>
      <c r="M207" s="120">
        <f t="shared" ca="1" si="41"/>
        <v>0</v>
      </c>
      <c r="N207" s="120">
        <f t="shared" ca="1" si="42"/>
        <v>0</v>
      </c>
      <c r="O207" s="120">
        <f t="shared" ca="1" si="43"/>
        <v>0</v>
      </c>
      <c r="P207" s="173">
        <f t="shared" ca="1" si="44"/>
        <v>0</v>
      </c>
      <c r="Q207" s="173">
        <f ca="1">IF(LEN(B207)&gt;0,'1-3'!Q207-'1-3'!P207,"")</f>
        <v>0</v>
      </c>
      <c r="R207" s="174"/>
      <c r="AA207" s="161">
        <f>ROW()</f>
        <v>207</v>
      </c>
      <c r="AB207" s="197" t="e">
        <f t="shared" ca="1" si="29"/>
        <v>#N/A</v>
      </c>
      <c r="AC207" s="197" t="e">
        <f t="shared" ca="1" si="30"/>
        <v>#N/A</v>
      </c>
      <c r="AD207" s="198" t="e">
        <f t="shared" ca="1" si="45"/>
        <v>#N/A</v>
      </c>
      <c r="AE207" s="197" t="e">
        <f t="shared" ca="1" si="46"/>
        <v>#N/A</v>
      </c>
      <c r="AF207" s="198" t="e">
        <f t="shared" ca="1" si="47"/>
        <v>#N/A</v>
      </c>
      <c r="AG207" s="197" t="e">
        <f t="shared" ca="1" si="48"/>
        <v>#N/A</v>
      </c>
      <c r="AH207" s="197" t="e">
        <f t="shared" ca="1" si="49"/>
        <v>#N/A</v>
      </c>
      <c r="AI207" s="199" t="e">
        <f t="shared" ca="1" si="50"/>
        <v>#N/A</v>
      </c>
      <c r="AJ207" s="197" t="e">
        <f t="shared" ca="1" si="37"/>
        <v>#N/A</v>
      </c>
      <c r="AK207" s="197" t="e">
        <f t="shared" ca="1" si="38"/>
        <v>#N/A</v>
      </c>
    </row>
    <row r="208" spans="1:37" ht="27" customHeight="1" x14ac:dyDescent="0.25">
      <c r="A208" s="51">
        <f>'OSNOVNA PLAČA'!A202</f>
        <v>193</v>
      </c>
      <c r="B208" s="157" t="str">
        <f t="shared" ca="1" si="22"/>
        <v>A193</v>
      </c>
      <c r="C208" s="52">
        <f ca="1">IF(LEN(B208)&gt;0,'OSNOVNA PLAČA'!C202,"")</f>
        <v>0</v>
      </c>
      <c r="D208" s="54">
        <f ca="1">IF(LEN(B208)&gt;0,'OSNOVNA PLAČA'!D202,"")</f>
        <v>0</v>
      </c>
      <c r="E208" s="171">
        <f ca="1">IF(LEN(B208)&gt;0,SUM('OBRAČUNANA OSNOVNA PLAČA'!H202:J202),"")</f>
        <v>0</v>
      </c>
      <c r="F208" s="55"/>
      <c r="G208" s="55"/>
      <c r="H208" s="55"/>
      <c r="I208" s="55"/>
      <c r="J208" s="55"/>
      <c r="K208" s="172">
        <f t="shared" ref="K208:K265" si="51">+F208+G208+H208+I208+J208</f>
        <v>0</v>
      </c>
      <c r="L208" s="120">
        <f t="shared" ref="L208:L265" ca="1" si="52">IF(LEN(B208)&gt;0,K208/5,"")</f>
        <v>0</v>
      </c>
      <c r="M208" s="120">
        <f t="shared" ref="M208:M265" ca="1" si="53">IF(LEN(B208)&gt;0,E208*L208,"")</f>
        <v>0</v>
      </c>
      <c r="N208" s="120">
        <f t="shared" ref="N208:N265" ca="1" si="54">IF(LEN(B208)&gt;0,L208*$O$267,"")</f>
        <v>0</v>
      </c>
      <c r="O208" s="120">
        <f t="shared" ref="O208:O265" ca="1" si="55">IF(LEN(B208)&gt;0,E208*N208,"")</f>
        <v>0</v>
      </c>
      <c r="P208" s="173">
        <f t="shared" ref="P208:P265" ca="1" si="56">MIN(O208,Q208)</f>
        <v>0</v>
      </c>
      <c r="Q208" s="173">
        <f ca="1">IF(LEN(B208)&gt;0,'1-3'!Q208-'1-3'!P208,"")</f>
        <v>0</v>
      </c>
      <c r="R208" s="174"/>
      <c r="AA208" s="161">
        <f>ROW()</f>
        <v>208</v>
      </c>
      <c r="AB208" s="197" t="e">
        <f t="shared" ca="1" si="29"/>
        <v>#N/A</v>
      </c>
      <c r="AC208" s="197" t="e">
        <f t="shared" ca="1" si="30"/>
        <v>#N/A</v>
      </c>
      <c r="AD208" s="198" t="e">
        <f t="shared" ref="AD208:AD265" ca="1" si="57">IF(AB208&gt;=AC208,"-",$K208/(5*MAX($L$271:$L$272)))</f>
        <v>#N/A</v>
      </c>
      <c r="AE208" s="197" t="e">
        <f t="shared" ref="AE208:AE265" ca="1" si="58">IF(AB208&gt;=AC208,"-",$K208/(5*MAX($L$271:$L$272))*AJ208)</f>
        <v>#N/A</v>
      </c>
      <c r="AF208" s="198" t="e">
        <f t="shared" ref="AF208:AF265" ca="1" si="59">IF(AD208="-","-",AD208*$AE$267)</f>
        <v>#N/A</v>
      </c>
      <c r="AG208" s="197" t="e">
        <f t="shared" ref="AG208:AG265" ca="1" si="60">IF(AE208="-","-",AE208*$AE$267)</f>
        <v>#N/A</v>
      </c>
      <c r="AH208" s="197" t="e">
        <f t="shared" ref="AH208:AH265" ca="1" si="61">IF(AF208="-",0,MIN(AG208,Q208))</f>
        <v>#N/A</v>
      </c>
      <c r="AI208" s="199" t="e">
        <f t="shared" ref="AI208:AI265" ca="1" si="62">+AC208-AB208</f>
        <v>#N/A</v>
      </c>
      <c r="AJ208" s="197" t="e">
        <f t="shared" ca="1" si="37"/>
        <v>#N/A</v>
      </c>
      <c r="AK208" s="197" t="e">
        <f t="shared" ca="1" si="38"/>
        <v>#N/A</v>
      </c>
    </row>
    <row r="209" spans="1:37" ht="27" customHeight="1" x14ac:dyDescent="0.25">
      <c r="A209" s="51">
        <f>'OSNOVNA PLAČA'!A203</f>
        <v>194</v>
      </c>
      <c r="B209" s="157" t="str">
        <f t="shared" ca="1" si="22"/>
        <v>A194</v>
      </c>
      <c r="C209" s="52">
        <f ca="1">IF(LEN(B209)&gt;0,'OSNOVNA PLAČA'!C203,"")</f>
        <v>0</v>
      </c>
      <c r="D209" s="54">
        <f ca="1">IF(LEN(B209)&gt;0,'OSNOVNA PLAČA'!D203,"")</f>
        <v>0</v>
      </c>
      <c r="E209" s="171">
        <f ca="1">IF(LEN(B209)&gt;0,SUM('OBRAČUNANA OSNOVNA PLAČA'!H203:J203),"")</f>
        <v>0</v>
      </c>
      <c r="F209" s="55"/>
      <c r="G209" s="55"/>
      <c r="H209" s="55"/>
      <c r="I209" s="55"/>
      <c r="J209" s="55"/>
      <c r="K209" s="172">
        <f t="shared" si="51"/>
        <v>0</v>
      </c>
      <c r="L209" s="120">
        <f t="shared" ca="1" si="52"/>
        <v>0</v>
      </c>
      <c r="M209" s="120">
        <f t="shared" ca="1" si="53"/>
        <v>0</v>
      </c>
      <c r="N209" s="120">
        <f t="shared" ca="1" si="54"/>
        <v>0</v>
      </c>
      <c r="O209" s="120">
        <f t="shared" ca="1" si="55"/>
        <v>0</v>
      </c>
      <c r="P209" s="173">
        <f t="shared" ca="1" si="56"/>
        <v>0</v>
      </c>
      <c r="Q209" s="173">
        <f ca="1">IF(LEN(B209)&gt;0,'1-3'!Q209-'1-3'!P209,"")</f>
        <v>0</v>
      </c>
      <c r="R209" s="174"/>
      <c r="AA209" s="161">
        <f>ROW()</f>
        <v>209</v>
      </c>
      <c r="AB209" s="197" t="e">
        <f t="shared" ca="1" si="29"/>
        <v>#N/A</v>
      </c>
      <c r="AC209" s="197" t="e">
        <f t="shared" ca="1" si="30"/>
        <v>#N/A</v>
      </c>
      <c r="AD209" s="198" t="e">
        <f t="shared" ca="1" si="57"/>
        <v>#N/A</v>
      </c>
      <c r="AE209" s="197" t="e">
        <f t="shared" ca="1" si="58"/>
        <v>#N/A</v>
      </c>
      <c r="AF209" s="198" t="e">
        <f t="shared" ca="1" si="59"/>
        <v>#N/A</v>
      </c>
      <c r="AG209" s="197" t="e">
        <f t="shared" ca="1" si="60"/>
        <v>#N/A</v>
      </c>
      <c r="AH209" s="197" t="e">
        <f t="shared" ca="1" si="61"/>
        <v>#N/A</v>
      </c>
      <c r="AI209" s="199" t="e">
        <f t="shared" ca="1" si="62"/>
        <v>#N/A</v>
      </c>
      <c r="AJ209" s="197" t="e">
        <f t="shared" ca="1" si="37"/>
        <v>#N/A</v>
      </c>
      <c r="AK209" s="197" t="e">
        <f t="shared" ca="1" si="38"/>
        <v>#N/A</v>
      </c>
    </row>
    <row r="210" spans="1:37" ht="27" customHeight="1" x14ac:dyDescent="0.25">
      <c r="A210" s="51">
        <f>'OSNOVNA PLAČA'!A204</f>
        <v>195</v>
      </c>
      <c r="B210" s="157" t="str">
        <f t="shared" ca="1" si="22"/>
        <v>A195</v>
      </c>
      <c r="C210" s="52">
        <f ca="1">IF(LEN(B210)&gt;0,'OSNOVNA PLAČA'!C204,"")</f>
        <v>0</v>
      </c>
      <c r="D210" s="54">
        <f ca="1">IF(LEN(B210)&gt;0,'OSNOVNA PLAČA'!D204,"")</f>
        <v>0</v>
      </c>
      <c r="E210" s="171">
        <f ca="1">IF(LEN(B210)&gt;0,SUM('OBRAČUNANA OSNOVNA PLAČA'!H204:J204),"")</f>
        <v>0</v>
      </c>
      <c r="F210" s="55"/>
      <c r="G210" s="55"/>
      <c r="H210" s="55"/>
      <c r="I210" s="55"/>
      <c r="J210" s="55"/>
      <c r="K210" s="172">
        <f t="shared" si="51"/>
        <v>0</v>
      </c>
      <c r="L210" s="120">
        <f t="shared" ca="1" si="52"/>
        <v>0</v>
      </c>
      <c r="M210" s="120">
        <f t="shared" ca="1" si="53"/>
        <v>0</v>
      </c>
      <c r="N210" s="120">
        <f t="shared" ca="1" si="54"/>
        <v>0</v>
      </c>
      <c r="O210" s="120">
        <f t="shared" ca="1" si="55"/>
        <v>0</v>
      </c>
      <c r="P210" s="173">
        <f t="shared" ca="1" si="56"/>
        <v>0</v>
      </c>
      <c r="Q210" s="173">
        <f ca="1">IF(LEN(B210)&gt;0,'1-3'!Q210-'1-3'!P210,"")</f>
        <v>0</v>
      </c>
      <c r="R210" s="174"/>
      <c r="AA210" s="161">
        <f>ROW()</f>
        <v>210</v>
      </c>
      <c r="AB210" s="197" t="e">
        <f t="shared" ca="1" si="29"/>
        <v>#N/A</v>
      </c>
      <c r="AC210" s="197" t="e">
        <f t="shared" ca="1" si="30"/>
        <v>#N/A</v>
      </c>
      <c r="AD210" s="198" t="e">
        <f t="shared" ca="1" si="57"/>
        <v>#N/A</v>
      </c>
      <c r="AE210" s="197" t="e">
        <f t="shared" ca="1" si="58"/>
        <v>#N/A</v>
      </c>
      <c r="AF210" s="198" t="e">
        <f t="shared" ca="1" si="59"/>
        <v>#N/A</v>
      </c>
      <c r="AG210" s="197" t="e">
        <f t="shared" ca="1" si="60"/>
        <v>#N/A</v>
      </c>
      <c r="AH210" s="197" t="e">
        <f t="shared" ca="1" si="61"/>
        <v>#N/A</v>
      </c>
      <c r="AI210" s="199" t="e">
        <f t="shared" ca="1" si="62"/>
        <v>#N/A</v>
      </c>
      <c r="AJ210" s="197" t="e">
        <f t="shared" ca="1" si="37"/>
        <v>#N/A</v>
      </c>
      <c r="AK210" s="197" t="e">
        <f t="shared" ca="1" si="38"/>
        <v>#N/A</v>
      </c>
    </row>
    <row r="211" spans="1:37" ht="27" customHeight="1" x14ac:dyDescent="0.25">
      <c r="A211" s="51">
        <f>'OSNOVNA PLAČA'!A205</f>
        <v>196</v>
      </c>
      <c r="B211" s="157" t="str">
        <f t="shared" ca="1" si="22"/>
        <v>A196</v>
      </c>
      <c r="C211" s="52">
        <f ca="1">IF(LEN(B211)&gt;0,'OSNOVNA PLAČA'!C205,"")</f>
        <v>0</v>
      </c>
      <c r="D211" s="54">
        <f ca="1">IF(LEN(B211)&gt;0,'OSNOVNA PLAČA'!D205,"")</f>
        <v>0</v>
      </c>
      <c r="E211" s="171">
        <f ca="1">IF(LEN(B211)&gt;0,SUM('OBRAČUNANA OSNOVNA PLAČA'!H205:J205),"")</f>
        <v>0</v>
      </c>
      <c r="F211" s="55"/>
      <c r="G211" s="55"/>
      <c r="H211" s="55"/>
      <c r="I211" s="55"/>
      <c r="J211" s="55"/>
      <c r="K211" s="172">
        <f t="shared" si="51"/>
        <v>0</v>
      </c>
      <c r="L211" s="120">
        <f t="shared" ca="1" si="52"/>
        <v>0</v>
      </c>
      <c r="M211" s="120">
        <f t="shared" ca="1" si="53"/>
        <v>0</v>
      </c>
      <c r="N211" s="120">
        <f t="shared" ca="1" si="54"/>
        <v>0</v>
      </c>
      <c r="O211" s="120">
        <f t="shared" ca="1" si="55"/>
        <v>0</v>
      </c>
      <c r="P211" s="173">
        <f t="shared" ca="1" si="56"/>
        <v>0</v>
      </c>
      <c r="Q211" s="173">
        <f ca="1">IF(LEN(B211)&gt;0,'1-3'!Q211-'1-3'!P211,"")</f>
        <v>0</v>
      </c>
      <c r="R211" s="174"/>
      <c r="AA211" s="161">
        <f>ROW()</f>
        <v>211</v>
      </c>
      <c r="AB211" s="197" t="e">
        <f t="shared" ca="1" si="29"/>
        <v>#N/A</v>
      </c>
      <c r="AC211" s="197" t="e">
        <f t="shared" ca="1" si="30"/>
        <v>#N/A</v>
      </c>
      <c r="AD211" s="198" t="e">
        <f t="shared" ca="1" si="57"/>
        <v>#N/A</v>
      </c>
      <c r="AE211" s="197" t="e">
        <f t="shared" ca="1" si="58"/>
        <v>#N/A</v>
      </c>
      <c r="AF211" s="198" t="e">
        <f t="shared" ca="1" si="59"/>
        <v>#N/A</v>
      </c>
      <c r="AG211" s="197" t="e">
        <f t="shared" ca="1" si="60"/>
        <v>#N/A</v>
      </c>
      <c r="AH211" s="197" t="e">
        <f t="shared" ca="1" si="61"/>
        <v>#N/A</v>
      </c>
      <c r="AI211" s="199" t="e">
        <f t="shared" ca="1" si="62"/>
        <v>#N/A</v>
      </c>
      <c r="AJ211" s="197" t="e">
        <f t="shared" ca="1" si="37"/>
        <v>#N/A</v>
      </c>
      <c r="AK211" s="197" t="e">
        <f t="shared" ca="1" si="38"/>
        <v>#N/A</v>
      </c>
    </row>
    <row r="212" spans="1:37" ht="27" customHeight="1" x14ac:dyDescent="0.25">
      <c r="A212" s="51">
        <f>'OSNOVNA PLAČA'!A206</f>
        <v>197</v>
      </c>
      <c r="B212" s="157" t="str">
        <f t="shared" ca="1" si="22"/>
        <v>A197</v>
      </c>
      <c r="C212" s="52">
        <f ca="1">IF(LEN(B212)&gt;0,'OSNOVNA PLAČA'!C206,"")</f>
        <v>0</v>
      </c>
      <c r="D212" s="54">
        <f ca="1">IF(LEN(B212)&gt;0,'OSNOVNA PLAČA'!D206,"")</f>
        <v>0</v>
      </c>
      <c r="E212" s="171">
        <f ca="1">IF(LEN(B212)&gt;0,SUM('OBRAČUNANA OSNOVNA PLAČA'!H206:J206),"")</f>
        <v>0</v>
      </c>
      <c r="F212" s="55"/>
      <c r="G212" s="55"/>
      <c r="H212" s="55"/>
      <c r="I212" s="55"/>
      <c r="J212" s="55"/>
      <c r="K212" s="172">
        <f t="shared" si="51"/>
        <v>0</v>
      </c>
      <c r="L212" s="120">
        <f t="shared" ca="1" si="52"/>
        <v>0</v>
      </c>
      <c r="M212" s="120">
        <f t="shared" ca="1" si="53"/>
        <v>0</v>
      </c>
      <c r="N212" s="120">
        <f t="shared" ca="1" si="54"/>
        <v>0</v>
      </c>
      <c r="O212" s="120">
        <f t="shared" ca="1" si="55"/>
        <v>0</v>
      </c>
      <c r="P212" s="173">
        <f t="shared" ca="1" si="56"/>
        <v>0</v>
      </c>
      <c r="Q212" s="173">
        <f ca="1">IF(LEN(B212)&gt;0,'1-3'!Q212-'1-3'!P212,"")</f>
        <v>0</v>
      </c>
      <c r="R212" s="174"/>
      <c r="AA212" s="161">
        <f>ROW()</f>
        <v>212</v>
      </c>
      <c r="AB212" s="197" t="e">
        <f t="shared" ca="1" si="29"/>
        <v>#N/A</v>
      </c>
      <c r="AC212" s="197" t="e">
        <f t="shared" ca="1" si="30"/>
        <v>#N/A</v>
      </c>
      <c r="AD212" s="198" t="e">
        <f t="shared" ca="1" si="57"/>
        <v>#N/A</v>
      </c>
      <c r="AE212" s="197" t="e">
        <f t="shared" ca="1" si="58"/>
        <v>#N/A</v>
      </c>
      <c r="AF212" s="198" t="e">
        <f t="shared" ca="1" si="59"/>
        <v>#N/A</v>
      </c>
      <c r="AG212" s="197" t="e">
        <f t="shared" ca="1" si="60"/>
        <v>#N/A</v>
      </c>
      <c r="AH212" s="197" t="e">
        <f t="shared" ca="1" si="61"/>
        <v>#N/A</v>
      </c>
      <c r="AI212" s="199" t="e">
        <f t="shared" ca="1" si="62"/>
        <v>#N/A</v>
      </c>
      <c r="AJ212" s="197" t="e">
        <f t="shared" ca="1" si="37"/>
        <v>#N/A</v>
      </c>
      <c r="AK212" s="197" t="e">
        <f t="shared" ca="1" si="38"/>
        <v>#N/A</v>
      </c>
    </row>
    <row r="213" spans="1:37" ht="27" customHeight="1" x14ac:dyDescent="0.25">
      <c r="A213" s="51">
        <f>'OSNOVNA PLAČA'!A207</f>
        <v>198</v>
      </c>
      <c r="B213" s="157" t="str">
        <f t="shared" ca="1" si="22"/>
        <v>A198</v>
      </c>
      <c r="C213" s="52">
        <f ca="1">IF(LEN(B213)&gt;0,'OSNOVNA PLAČA'!C207,"")</f>
        <v>0</v>
      </c>
      <c r="D213" s="54">
        <f ca="1">IF(LEN(B213)&gt;0,'OSNOVNA PLAČA'!D207,"")</f>
        <v>0</v>
      </c>
      <c r="E213" s="171">
        <f ca="1">IF(LEN(B213)&gt;0,SUM('OBRAČUNANA OSNOVNA PLAČA'!H207:J207),"")</f>
        <v>0</v>
      </c>
      <c r="F213" s="55"/>
      <c r="G213" s="55"/>
      <c r="H213" s="55"/>
      <c r="I213" s="55"/>
      <c r="J213" s="55"/>
      <c r="K213" s="172">
        <f t="shared" si="51"/>
        <v>0</v>
      </c>
      <c r="L213" s="120">
        <f t="shared" ca="1" si="52"/>
        <v>0</v>
      </c>
      <c r="M213" s="120">
        <f t="shared" ca="1" si="53"/>
        <v>0</v>
      </c>
      <c r="N213" s="120">
        <f t="shared" ca="1" si="54"/>
        <v>0</v>
      </c>
      <c r="O213" s="120">
        <f t="shared" ca="1" si="55"/>
        <v>0</v>
      </c>
      <c r="P213" s="173">
        <f t="shared" ca="1" si="56"/>
        <v>0</v>
      </c>
      <c r="Q213" s="173">
        <f ca="1">IF(LEN(B213)&gt;0,'1-3'!Q213-'1-3'!P213,"")</f>
        <v>0</v>
      </c>
      <c r="R213" s="174"/>
      <c r="AA213" s="161">
        <f>ROW()</f>
        <v>213</v>
      </c>
      <c r="AB213" s="197" t="e">
        <f t="shared" ca="1" si="29"/>
        <v>#N/A</v>
      </c>
      <c r="AC213" s="197" t="e">
        <f t="shared" ca="1" si="30"/>
        <v>#N/A</v>
      </c>
      <c r="AD213" s="198" t="e">
        <f t="shared" ca="1" si="57"/>
        <v>#N/A</v>
      </c>
      <c r="AE213" s="197" t="e">
        <f t="shared" ca="1" si="58"/>
        <v>#N/A</v>
      </c>
      <c r="AF213" s="198" t="e">
        <f t="shared" ca="1" si="59"/>
        <v>#N/A</v>
      </c>
      <c r="AG213" s="197" t="e">
        <f t="shared" ca="1" si="60"/>
        <v>#N/A</v>
      </c>
      <c r="AH213" s="197" t="e">
        <f t="shared" ca="1" si="61"/>
        <v>#N/A</v>
      </c>
      <c r="AI213" s="199" t="e">
        <f t="shared" ca="1" si="62"/>
        <v>#N/A</v>
      </c>
      <c r="AJ213" s="197" t="e">
        <f t="shared" ca="1" si="37"/>
        <v>#N/A</v>
      </c>
      <c r="AK213" s="197" t="e">
        <f t="shared" ca="1" si="38"/>
        <v>#N/A</v>
      </c>
    </row>
    <row r="214" spans="1:37" ht="27" customHeight="1" x14ac:dyDescent="0.25">
      <c r="A214" s="51">
        <f>'OSNOVNA PLAČA'!A208</f>
        <v>199</v>
      </c>
      <c r="B214" s="157" t="str">
        <f t="shared" ca="1" si="22"/>
        <v>A199</v>
      </c>
      <c r="C214" s="52">
        <f ca="1">IF(LEN(B214)&gt;0,'OSNOVNA PLAČA'!C208,"")</f>
        <v>0</v>
      </c>
      <c r="D214" s="54">
        <f ca="1">IF(LEN(B214)&gt;0,'OSNOVNA PLAČA'!D208,"")</f>
        <v>0</v>
      </c>
      <c r="E214" s="171">
        <f ca="1">IF(LEN(B214)&gt;0,SUM('OBRAČUNANA OSNOVNA PLAČA'!H208:J208),"")</f>
        <v>0</v>
      </c>
      <c r="F214" s="55"/>
      <c r="G214" s="55"/>
      <c r="H214" s="55"/>
      <c r="I214" s="55"/>
      <c r="J214" s="55"/>
      <c r="K214" s="172">
        <f t="shared" si="51"/>
        <v>0</v>
      </c>
      <c r="L214" s="120">
        <f t="shared" ca="1" si="52"/>
        <v>0</v>
      </c>
      <c r="M214" s="120">
        <f t="shared" ca="1" si="53"/>
        <v>0</v>
      </c>
      <c r="N214" s="120">
        <f t="shared" ca="1" si="54"/>
        <v>0</v>
      </c>
      <c r="O214" s="120">
        <f t="shared" ca="1" si="55"/>
        <v>0</v>
      </c>
      <c r="P214" s="173">
        <f t="shared" ca="1" si="56"/>
        <v>0</v>
      </c>
      <c r="Q214" s="173">
        <f ca="1">IF(LEN(B214)&gt;0,'1-3'!Q214-'1-3'!P214,"")</f>
        <v>0</v>
      </c>
      <c r="R214" s="174"/>
      <c r="AA214" s="161">
        <f>ROW()</f>
        <v>214</v>
      </c>
      <c r="AB214" s="197" t="e">
        <f t="shared" ca="1" si="29"/>
        <v>#N/A</v>
      </c>
      <c r="AC214" s="197" t="e">
        <f t="shared" ca="1" si="30"/>
        <v>#N/A</v>
      </c>
      <c r="AD214" s="198" t="e">
        <f t="shared" ca="1" si="57"/>
        <v>#N/A</v>
      </c>
      <c r="AE214" s="197" t="e">
        <f t="shared" ca="1" si="58"/>
        <v>#N/A</v>
      </c>
      <c r="AF214" s="198" t="e">
        <f t="shared" ca="1" si="59"/>
        <v>#N/A</v>
      </c>
      <c r="AG214" s="197" t="e">
        <f t="shared" ca="1" si="60"/>
        <v>#N/A</v>
      </c>
      <c r="AH214" s="197" t="e">
        <f t="shared" ca="1" si="61"/>
        <v>#N/A</v>
      </c>
      <c r="AI214" s="199" t="e">
        <f t="shared" ca="1" si="62"/>
        <v>#N/A</v>
      </c>
      <c r="AJ214" s="197" t="e">
        <f t="shared" ca="1" si="37"/>
        <v>#N/A</v>
      </c>
      <c r="AK214" s="197" t="e">
        <f t="shared" ca="1" si="38"/>
        <v>#N/A</v>
      </c>
    </row>
    <row r="215" spans="1:37" ht="27" customHeight="1" x14ac:dyDescent="0.25">
      <c r="A215" s="51">
        <f>'OSNOVNA PLAČA'!A209</f>
        <v>200</v>
      </c>
      <c r="B215" s="157" t="str">
        <f t="shared" ca="1" si="22"/>
        <v>A200</v>
      </c>
      <c r="C215" s="52">
        <f ca="1">IF(LEN(B215)&gt;0,'OSNOVNA PLAČA'!C209,"")</f>
        <v>0</v>
      </c>
      <c r="D215" s="54">
        <f ca="1">IF(LEN(B215)&gt;0,'OSNOVNA PLAČA'!D209,"")</f>
        <v>0</v>
      </c>
      <c r="E215" s="171">
        <f ca="1">IF(LEN(B215)&gt;0,SUM('OBRAČUNANA OSNOVNA PLAČA'!H209:J209),"")</f>
        <v>0</v>
      </c>
      <c r="F215" s="55"/>
      <c r="G215" s="55"/>
      <c r="H215" s="55"/>
      <c r="I215" s="55"/>
      <c r="J215" s="55"/>
      <c r="K215" s="172">
        <f t="shared" si="51"/>
        <v>0</v>
      </c>
      <c r="L215" s="120">
        <f t="shared" ca="1" si="52"/>
        <v>0</v>
      </c>
      <c r="M215" s="120">
        <f t="shared" ca="1" si="53"/>
        <v>0</v>
      </c>
      <c r="N215" s="120">
        <f t="shared" ca="1" si="54"/>
        <v>0</v>
      </c>
      <c r="O215" s="120">
        <f t="shared" ca="1" si="55"/>
        <v>0</v>
      </c>
      <c r="P215" s="173">
        <f t="shared" ca="1" si="56"/>
        <v>0</v>
      </c>
      <c r="Q215" s="173">
        <f ca="1">IF(LEN(B215)&gt;0,'1-3'!Q215-'1-3'!P215,"")</f>
        <v>0</v>
      </c>
      <c r="R215" s="174"/>
      <c r="AA215" s="161">
        <f>ROW()</f>
        <v>215</v>
      </c>
      <c r="AB215" s="197" t="e">
        <f t="shared" ca="1" si="29"/>
        <v>#N/A</v>
      </c>
      <c r="AC215" s="197" t="e">
        <f t="shared" ca="1" si="30"/>
        <v>#N/A</v>
      </c>
      <c r="AD215" s="198" t="e">
        <f t="shared" ca="1" si="57"/>
        <v>#N/A</v>
      </c>
      <c r="AE215" s="197" t="e">
        <f t="shared" ca="1" si="58"/>
        <v>#N/A</v>
      </c>
      <c r="AF215" s="198" t="e">
        <f t="shared" ca="1" si="59"/>
        <v>#N/A</v>
      </c>
      <c r="AG215" s="197" t="e">
        <f t="shared" ca="1" si="60"/>
        <v>#N/A</v>
      </c>
      <c r="AH215" s="197" t="e">
        <f t="shared" ca="1" si="61"/>
        <v>#N/A</v>
      </c>
      <c r="AI215" s="199" t="e">
        <f t="shared" ca="1" si="62"/>
        <v>#N/A</v>
      </c>
      <c r="AJ215" s="197" t="e">
        <f t="shared" ca="1" si="37"/>
        <v>#N/A</v>
      </c>
      <c r="AK215" s="197" t="e">
        <f t="shared" ca="1" si="38"/>
        <v>#N/A</v>
      </c>
    </row>
    <row r="216" spans="1:37" ht="27" customHeight="1" x14ac:dyDescent="0.25">
      <c r="A216" s="51">
        <f>'OSNOVNA PLAČA'!A210</f>
        <v>201</v>
      </c>
      <c r="B216" s="157" t="str">
        <f t="shared" ca="1" si="22"/>
        <v>A201</v>
      </c>
      <c r="C216" s="52">
        <f ca="1">IF(LEN(B216)&gt;0,'OSNOVNA PLAČA'!C210,"")</f>
        <v>0</v>
      </c>
      <c r="D216" s="54">
        <f ca="1">IF(LEN(B216)&gt;0,'OSNOVNA PLAČA'!D210,"")</f>
        <v>0</v>
      </c>
      <c r="E216" s="171">
        <f ca="1">IF(LEN(B216)&gt;0,SUM('OBRAČUNANA OSNOVNA PLAČA'!H210:J210),"")</f>
        <v>0</v>
      </c>
      <c r="F216" s="55"/>
      <c r="G216" s="55"/>
      <c r="H216" s="55"/>
      <c r="I216" s="55"/>
      <c r="J216" s="55"/>
      <c r="K216" s="172">
        <f t="shared" si="51"/>
        <v>0</v>
      </c>
      <c r="L216" s="120">
        <f t="shared" ca="1" si="52"/>
        <v>0</v>
      </c>
      <c r="M216" s="120">
        <f t="shared" ca="1" si="53"/>
        <v>0</v>
      </c>
      <c r="N216" s="120">
        <f t="shared" ca="1" si="54"/>
        <v>0</v>
      </c>
      <c r="O216" s="120">
        <f t="shared" ca="1" si="55"/>
        <v>0</v>
      </c>
      <c r="P216" s="173">
        <f t="shared" ca="1" si="56"/>
        <v>0</v>
      </c>
      <c r="Q216" s="173">
        <f ca="1">IF(LEN(B216)&gt;0,'1-3'!Q216-'1-3'!P216,"")</f>
        <v>0</v>
      </c>
      <c r="R216" s="174"/>
      <c r="AA216" s="161">
        <f>ROW()</f>
        <v>216</v>
      </c>
      <c r="AB216" s="197" t="e">
        <f t="shared" ca="1" si="29"/>
        <v>#N/A</v>
      </c>
      <c r="AC216" s="197" t="e">
        <f t="shared" ca="1" si="30"/>
        <v>#N/A</v>
      </c>
      <c r="AD216" s="198" t="e">
        <f t="shared" ca="1" si="57"/>
        <v>#N/A</v>
      </c>
      <c r="AE216" s="197" t="e">
        <f t="shared" ca="1" si="58"/>
        <v>#N/A</v>
      </c>
      <c r="AF216" s="198" t="e">
        <f t="shared" ca="1" si="59"/>
        <v>#N/A</v>
      </c>
      <c r="AG216" s="197" t="e">
        <f t="shared" ca="1" si="60"/>
        <v>#N/A</v>
      </c>
      <c r="AH216" s="197" t="e">
        <f t="shared" ca="1" si="61"/>
        <v>#N/A</v>
      </c>
      <c r="AI216" s="199" t="e">
        <f t="shared" ca="1" si="62"/>
        <v>#N/A</v>
      </c>
      <c r="AJ216" s="197" t="e">
        <f t="shared" ca="1" si="37"/>
        <v>#N/A</v>
      </c>
      <c r="AK216" s="197" t="e">
        <f t="shared" ca="1" si="38"/>
        <v>#N/A</v>
      </c>
    </row>
    <row r="217" spans="1:37" ht="27" customHeight="1" x14ac:dyDescent="0.25">
      <c r="A217" s="51">
        <f>'OSNOVNA PLAČA'!A211</f>
        <v>202</v>
      </c>
      <c r="B217" s="157" t="str">
        <f t="shared" ca="1" si="22"/>
        <v>A202</v>
      </c>
      <c r="C217" s="52">
        <f ca="1">IF(LEN(B217)&gt;0,'OSNOVNA PLAČA'!C211,"")</f>
        <v>0</v>
      </c>
      <c r="D217" s="54">
        <f ca="1">IF(LEN(B217)&gt;0,'OSNOVNA PLAČA'!D211,"")</f>
        <v>0</v>
      </c>
      <c r="E217" s="171">
        <f ca="1">IF(LEN(B217)&gt;0,SUM('OBRAČUNANA OSNOVNA PLAČA'!H211:J211),"")</f>
        <v>0</v>
      </c>
      <c r="F217" s="55"/>
      <c r="G217" s="55"/>
      <c r="H217" s="55"/>
      <c r="I217" s="55"/>
      <c r="J217" s="55"/>
      <c r="K217" s="172">
        <f t="shared" si="51"/>
        <v>0</v>
      </c>
      <c r="L217" s="120">
        <f t="shared" ca="1" si="52"/>
        <v>0</v>
      </c>
      <c r="M217" s="120">
        <f t="shared" ca="1" si="53"/>
        <v>0</v>
      </c>
      <c r="N217" s="120">
        <f t="shared" ca="1" si="54"/>
        <v>0</v>
      </c>
      <c r="O217" s="120">
        <f t="shared" ca="1" si="55"/>
        <v>0</v>
      </c>
      <c r="P217" s="173">
        <f t="shared" ca="1" si="56"/>
        <v>0</v>
      </c>
      <c r="Q217" s="173">
        <f ca="1">IF(LEN(B217)&gt;0,'1-3'!Q217-'1-3'!P217,"")</f>
        <v>0</v>
      </c>
      <c r="R217" s="174"/>
      <c r="AA217" s="161">
        <f>ROW()</f>
        <v>217</v>
      </c>
      <c r="AB217" s="197" t="e">
        <f t="shared" ca="1" si="29"/>
        <v>#N/A</v>
      </c>
      <c r="AC217" s="197" t="e">
        <f t="shared" ca="1" si="30"/>
        <v>#N/A</v>
      </c>
      <c r="AD217" s="198" t="e">
        <f t="shared" ca="1" si="57"/>
        <v>#N/A</v>
      </c>
      <c r="AE217" s="197" t="e">
        <f t="shared" ca="1" si="58"/>
        <v>#N/A</v>
      </c>
      <c r="AF217" s="198" t="e">
        <f t="shared" ca="1" si="59"/>
        <v>#N/A</v>
      </c>
      <c r="AG217" s="197" t="e">
        <f t="shared" ca="1" si="60"/>
        <v>#N/A</v>
      </c>
      <c r="AH217" s="197" t="e">
        <f t="shared" ca="1" si="61"/>
        <v>#N/A</v>
      </c>
      <c r="AI217" s="199" t="e">
        <f t="shared" ca="1" si="62"/>
        <v>#N/A</v>
      </c>
      <c r="AJ217" s="197" t="e">
        <f t="shared" ca="1" si="37"/>
        <v>#N/A</v>
      </c>
      <c r="AK217" s="197" t="e">
        <f t="shared" ca="1" si="38"/>
        <v>#N/A</v>
      </c>
    </row>
    <row r="218" spans="1:37" ht="27" customHeight="1" x14ac:dyDescent="0.25">
      <c r="A218" s="51">
        <f>'OSNOVNA PLAČA'!A212</f>
        <v>203</v>
      </c>
      <c r="B218" s="157" t="str">
        <f t="shared" ca="1" si="22"/>
        <v>A203</v>
      </c>
      <c r="C218" s="52">
        <f ca="1">IF(LEN(B218)&gt;0,'OSNOVNA PLAČA'!C212,"")</f>
        <v>0</v>
      </c>
      <c r="D218" s="54">
        <f ca="1">IF(LEN(B218)&gt;0,'OSNOVNA PLAČA'!D212,"")</f>
        <v>0</v>
      </c>
      <c r="E218" s="171">
        <f ca="1">IF(LEN(B218)&gt;0,SUM('OBRAČUNANA OSNOVNA PLAČA'!H212:J212),"")</f>
        <v>0</v>
      </c>
      <c r="F218" s="55"/>
      <c r="G218" s="55"/>
      <c r="H218" s="55"/>
      <c r="I218" s="55"/>
      <c r="J218" s="55"/>
      <c r="K218" s="172">
        <f t="shared" si="51"/>
        <v>0</v>
      </c>
      <c r="L218" s="120">
        <f t="shared" ca="1" si="52"/>
        <v>0</v>
      </c>
      <c r="M218" s="120">
        <f t="shared" ca="1" si="53"/>
        <v>0</v>
      </c>
      <c r="N218" s="120">
        <f t="shared" ca="1" si="54"/>
        <v>0</v>
      </c>
      <c r="O218" s="120">
        <f t="shared" ca="1" si="55"/>
        <v>0</v>
      </c>
      <c r="P218" s="173">
        <f t="shared" ca="1" si="56"/>
        <v>0</v>
      </c>
      <c r="Q218" s="173">
        <f ca="1">IF(LEN(B218)&gt;0,'1-3'!Q218-'1-3'!P218,"")</f>
        <v>0</v>
      </c>
      <c r="R218" s="174"/>
      <c r="AA218" s="161">
        <f>ROW()</f>
        <v>218</v>
      </c>
      <c r="AB218" s="197" t="e">
        <f t="shared" ca="1" si="29"/>
        <v>#N/A</v>
      </c>
      <c r="AC218" s="197" t="e">
        <f t="shared" ca="1" si="30"/>
        <v>#N/A</v>
      </c>
      <c r="AD218" s="198" t="e">
        <f t="shared" ca="1" si="57"/>
        <v>#N/A</v>
      </c>
      <c r="AE218" s="197" t="e">
        <f t="shared" ca="1" si="58"/>
        <v>#N/A</v>
      </c>
      <c r="AF218" s="198" t="e">
        <f t="shared" ca="1" si="59"/>
        <v>#N/A</v>
      </c>
      <c r="AG218" s="197" t="e">
        <f t="shared" ca="1" si="60"/>
        <v>#N/A</v>
      </c>
      <c r="AH218" s="197" t="e">
        <f t="shared" ca="1" si="61"/>
        <v>#N/A</v>
      </c>
      <c r="AI218" s="199" t="e">
        <f t="shared" ca="1" si="62"/>
        <v>#N/A</v>
      </c>
      <c r="AJ218" s="197" t="e">
        <f t="shared" ca="1" si="37"/>
        <v>#N/A</v>
      </c>
      <c r="AK218" s="197" t="e">
        <f t="shared" ca="1" si="38"/>
        <v>#N/A</v>
      </c>
    </row>
    <row r="219" spans="1:37" ht="27" customHeight="1" x14ac:dyDescent="0.25">
      <c r="A219" s="51">
        <f>'OSNOVNA PLAČA'!A213</f>
        <v>204</v>
      </c>
      <c r="B219" s="157" t="str">
        <f t="shared" ca="1" si="22"/>
        <v>A204</v>
      </c>
      <c r="C219" s="52">
        <f ca="1">IF(LEN(B219)&gt;0,'OSNOVNA PLAČA'!C213,"")</f>
        <v>0</v>
      </c>
      <c r="D219" s="54">
        <f ca="1">IF(LEN(B219)&gt;0,'OSNOVNA PLAČA'!D213,"")</f>
        <v>0</v>
      </c>
      <c r="E219" s="171">
        <f ca="1">IF(LEN(B219)&gt;0,SUM('OBRAČUNANA OSNOVNA PLAČA'!H213:J213),"")</f>
        <v>0</v>
      </c>
      <c r="F219" s="55"/>
      <c r="G219" s="55"/>
      <c r="H219" s="55"/>
      <c r="I219" s="55"/>
      <c r="J219" s="55"/>
      <c r="K219" s="172">
        <f t="shared" si="51"/>
        <v>0</v>
      </c>
      <c r="L219" s="120">
        <f t="shared" ca="1" si="52"/>
        <v>0</v>
      </c>
      <c r="M219" s="120">
        <f t="shared" ca="1" si="53"/>
        <v>0</v>
      </c>
      <c r="N219" s="120">
        <f t="shared" ca="1" si="54"/>
        <v>0</v>
      </c>
      <c r="O219" s="120">
        <f t="shared" ca="1" si="55"/>
        <v>0</v>
      </c>
      <c r="P219" s="173">
        <f t="shared" ca="1" si="56"/>
        <v>0</v>
      </c>
      <c r="Q219" s="173">
        <f ca="1">IF(LEN(B219)&gt;0,'1-3'!Q219-'1-3'!P219,"")</f>
        <v>0</v>
      </c>
      <c r="R219" s="174"/>
      <c r="AA219" s="161">
        <f>ROW()</f>
        <v>219</v>
      </c>
      <c r="AB219" s="197" t="e">
        <f t="shared" ca="1" si="29"/>
        <v>#N/A</v>
      </c>
      <c r="AC219" s="197" t="e">
        <f t="shared" ca="1" si="30"/>
        <v>#N/A</v>
      </c>
      <c r="AD219" s="198" t="e">
        <f t="shared" ca="1" si="57"/>
        <v>#N/A</v>
      </c>
      <c r="AE219" s="197" t="e">
        <f t="shared" ca="1" si="58"/>
        <v>#N/A</v>
      </c>
      <c r="AF219" s="198" t="e">
        <f t="shared" ca="1" si="59"/>
        <v>#N/A</v>
      </c>
      <c r="AG219" s="197" t="e">
        <f t="shared" ca="1" si="60"/>
        <v>#N/A</v>
      </c>
      <c r="AH219" s="197" t="e">
        <f t="shared" ca="1" si="61"/>
        <v>#N/A</v>
      </c>
      <c r="AI219" s="199" t="e">
        <f t="shared" ca="1" si="62"/>
        <v>#N/A</v>
      </c>
      <c r="AJ219" s="197" t="e">
        <f t="shared" ca="1" si="37"/>
        <v>#N/A</v>
      </c>
      <c r="AK219" s="197" t="e">
        <f t="shared" ca="1" si="38"/>
        <v>#N/A</v>
      </c>
    </row>
    <row r="220" spans="1:37" ht="27" customHeight="1" x14ac:dyDescent="0.25">
      <c r="A220" s="51">
        <f>'OSNOVNA PLAČA'!A214</f>
        <v>205</v>
      </c>
      <c r="B220" s="157" t="str">
        <f t="shared" ca="1" si="22"/>
        <v>A205</v>
      </c>
      <c r="C220" s="52">
        <f ca="1">IF(LEN(B220)&gt;0,'OSNOVNA PLAČA'!C214,"")</f>
        <v>0</v>
      </c>
      <c r="D220" s="54">
        <f ca="1">IF(LEN(B220)&gt;0,'OSNOVNA PLAČA'!D214,"")</f>
        <v>0</v>
      </c>
      <c r="E220" s="171">
        <f ca="1">IF(LEN(B220)&gt;0,SUM('OBRAČUNANA OSNOVNA PLAČA'!H214:J214),"")</f>
        <v>0</v>
      </c>
      <c r="F220" s="55"/>
      <c r="G220" s="55"/>
      <c r="H220" s="55"/>
      <c r="I220" s="55"/>
      <c r="J220" s="55"/>
      <c r="K220" s="172">
        <f t="shared" si="51"/>
        <v>0</v>
      </c>
      <c r="L220" s="120">
        <f t="shared" ca="1" si="52"/>
        <v>0</v>
      </c>
      <c r="M220" s="120">
        <f t="shared" ca="1" si="53"/>
        <v>0</v>
      </c>
      <c r="N220" s="120">
        <f t="shared" ca="1" si="54"/>
        <v>0</v>
      </c>
      <c r="O220" s="120">
        <f t="shared" ca="1" si="55"/>
        <v>0</v>
      </c>
      <c r="P220" s="173">
        <f t="shared" ca="1" si="56"/>
        <v>0</v>
      </c>
      <c r="Q220" s="173">
        <f ca="1">IF(LEN(B220)&gt;0,'1-3'!Q220-'1-3'!P220,"")</f>
        <v>0</v>
      </c>
      <c r="R220" s="174"/>
      <c r="AA220" s="161">
        <f>ROW()</f>
        <v>220</v>
      </c>
      <c r="AB220" s="197" t="e">
        <f t="shared" ca="1" si="29"/>
        <v>#N/A</v>
      </c>
      <c r="AC220" s="197" t="e">
        <f t="shared" ca="1" si="30"/>
        <v>#N/A</v>
      </c>
      <c r="AD220" s="198" t="e">
        <f t="shared" ca="1" si="57"/>
        <v>#N/A</v>
      </c>
      <c r="AE220" s="197" t="e">
        <f t="shared" ca="1" si="58"/>
        <v>#N/A</v>
      </c>
      <c r="AF220" s="198" t="e">
        <f t="shared" ca="1" si="59"/>
        <v>#N/A</v>
      </c>
      <c r="AG220" s="197" t="e">
        <f t="shared" ca="1" si="60"/>
        <v>#N/A</v>
      </c>
      <c r="AH220" s="197" t="e">
        <f t="shared" ca="1" si="61"/>
        <v>#N/A</v>
      </c>
      <c r="AI220" s="199" t="e">
        <f t="shared" ca="1" si="62"/>
        <v>#N/A</v>
      </c>
      <c r="AJ220" s="197" t="e">
        <f t="shared" ca="1" si="37"/>
        <v>#N/A</v>
      </c>
      <c r="AK220" s="197" t="e">
        <f t="shared" ca="1" si="38"/>
        <v>#N/A</v>
      </c>
    </row>
    <row r="221" spans="1:37" ht="27" customHeight="1" x14ac:dyDescent="0.25">
      <c r="A221" s="51">
        <f>'OSNOVNA PLAČA'!A215</f>
        <v>206</v>
      </c>
      <c r="B221" s="157" t="str">
        <f t="shared" ca="1" si="22"/>
        <v>A206</v>
      </c>
      <c r="C221" s="52">
        <f ca="1">IF(LEN(B221)&gt;0,'OSNOVNA PLAČA'!C215,"")</f>
        <v>0</v>
      </c>
      <c r="D221" s="54">
        <f ca="1">IF(LEN(B221)&gt;0,'OSNOVNA PLAČA'!D215,"")</f>
        <v>0</v>
      </c>
      <c r="E221" s="171">
        <f ca="1">IF(LEN(B221)&gt;0,SUM('OBRAČUNANA OSNOVNA PLAČA'!H215:J215),"")</f>
        <v>0</v>
      </c>
      <c r="F221" s="55"/>
      <c r="G221" s="55"/>
      <c r="H221" s="55"/>
      <c r="I221" s="55"/>
      <c r="J221" s="55"/>
      <c r="K221" s="172">
        <f t="shared" si="51"/>
        <v>0</v>
      </c>
      <c r="L221" s="120">
        <f t="shared" ca="1" si="52"/>
        <v>0</v>
      </c>
      <c r="M221" s="120">
        <f t="shared" ca="1" si="53"/>
        <v>0</v>
      </c>
      <c r="N221" s="120">
        <f t="shared" ca="1" si="54"/>
        <v>0</v>
      </c>
      <c r="O221" s="120">
        <f t="shared" ca="1" si="55"/>
        <v>0</v>
      </c>
      <c r="P221" s="173">
        <f t="shared" ca="1" si="56"/>
        <v>0</v>
      </c>
      <c r="Q221" s="173">
        <f ca="1">IF(LEN(B221)&gt;0,'1-3'!Q221-'1-3'!P221,"")</f>
        <v>0</v>
      </c>
      <c r="R221" s="174"/>
      <c r="AA221" s="161">
        <f>ROW()</f>
        <v>221</v>
      </c>
      <c r="AB221" s="197" t="e">
        <f t="shared" ca="1" si="29"/>
        <v>#N/A</v>
      </c>
      <c r="AC221" s="197" t="e">
        <f t="shared" ca="1" si="30"/>
        <v>#N/A</v>
      </c>
      <c r="AD221" s="198" t="e">
        <f t="shared" ca="1" si="57"/>
        <v>#N/A</v>
      </c>
      <c r="AE221" s="197" t="e">
        <f t="shared" ca="1" si="58"/>
        <v>#N/A</v>
      </c>
      <c r="AF221" s="198" t="e">
        <f t="shared" ca="1" si="59"/>
        <v>#N/A</v>
      </c>
      <c r="AG221" s="197" t="e">
        <f t="shared" ca="1" si="60"/>
        <v>#N/A</v>
      </c>
      <c r="AH221" s="197" t="e">
        <f t="shared" ca="1" si="61"/>
        <v>#N/A</v>
      </c>
      <c r="AI221" s="199" t="e">
        <f t="shared" ca="1" si="62"/>
        <v>#N/A</v>
      </c>
      <c r="AJ221" s="197" t="e">
        <f t="shared" ca="1" si="37"/>
        <v>#N/A</v>
      </c>
      <c r="AK221" s="197" t="e">
        <f t="shared" ca="1" si="38"/>
        <v>#N/A</v>
      </c>
    </row>
    <row r="222" spans="1:37" ht="27" customHeight="1" x14ac:dyDescent="0.25">
      <c r="A222" s="51">
        <f>'OSNOVNA PLAČA'!A216</f>
        <v>207</v>
      </c>
      <c r="B222" s="157" t="str">
        <f t="shared" ca="1" si="22"/>
        <v>A207</v>
      </c>
      <c r="C222" s="52">
        <f ca="1">IF(LEN(B222)&gt;0,'OSNOVNA PLAČA'!C216,"")</f>
        <v>0</v>
      </c>
      <c r="D222" s="54">
        <f ca="1">IF(LEN(B222)&gt;0,'OSNOVNA PLAČA'!D216,"")</f>
        <v>0</v>
      </c>
      <c r="E222" s="171">
        <f ca="1">IF(LEN(B222)&gt;0,SUM('OBRAČUNANA OSNOVNA PLAČA'!H216:J216),"")</f>
        <v>0</v>
      </c>
      <c r="F222" s="55"/>
      <c r="G222" s="55"/>
      <c r="H222" s="55"/>
      <c r="I222" s="55"/>
      <c r="J222" s="55"/>
      <c r="K222" s="172">
        <f t="shared" si="51"/>
        <v>0</v>
      </c>
      <c r="L222" s="120">
        <f t="shared" ca="1" si="52"/>
        <v>0</v>
      </c>
      <c r="M222" s="120">
        <f t="shared" ca="1" si="53"/>
        <v>0</v>
      </c>
      <c r="N222" s="120">
        <f t="shared" ca="1" si="54"/>
        <v>0</v>
      </c>
      <c r="O222" s="120">
        <f t="shared" ca="1" si="55"/>
        <v>0</v>
      </c>
      <c r="P222" s="173">
        <f t="shared" ca="1" si="56"/>
        <v>0</v>
      </c>
      <c r="Q222" s="173">
        <f ca="1">IF(LEN(B222)&gt;0,'1-3'!Q222-'1-3'!P222,"")</f>
        <v>0</v>
      </c>
      <c r="R222" s="174"/>
      <c r="AA222" s="161">
        <f>ROW()</f>
        <v>222</v>
      </c>
      <c r="AB222" s="197" t="e">
        <f t="shared" ca="1" si="29"/>
        <v>#N/A</v>
      </c>
      <c r="AC222" s="197" t="e">
        <f t="shared" ca="1" si="30"/>
        <v>#N/A</v>
      </c>
      <c r="AD222" s="198" t="e">
        <f t="shared" ca="1" si="57"/>
        <v>#N/A</v>
      </c>
      <c r="AE222" s="197" t="e">
        <f t="shared" ca="1" si="58"/>
        <v>#N/A</v>
      </c>
      <c r="AF222" s="198" t="e">
        <f t="shared" ca="1" si="59"/>
        <v>#N/A</v>
      </c>
      <c r="AG222" s="197" t="e">
        <f t="shared" ca="1" si="60"/>
        <v>#N/A</v>
      </c>
      <c r="AH222" s="197" t="e">
        <f t="shared" ca="1" si="61"/>
        <v>#N/A</v>
      </c>
      <c r="AI222" s="199" t="e">
        <f t="shared" ca="1" si="62"/>
        <v>#N/A</v>
      </c>
      <c r="AJ222" s="197" t="e">
        <f t="shared" ca="1" si="37"/>
        <v>#N/A</v>
      </c>
      <c r="AK222" s="197" t="e">
        <f t="shared" ca="1" si="38"/>
        <v>#N/A</v>
      </c>
    </row>
    <row r="223" spans="1:37" ht="27" customHeight="1" x14ac:dyDescent="0.25">
      <c r="A223" s="51">
        <f>'OSNOVNA PLAČA'!A217</f>
        <v>208</v>
      </c>
      <c r="B223" s="157" t="str">
        <f t="shared" ca="1" si="22"/>
        <v>A208</v>
      </c>
      <c r="C223" s="52">
        <f ca="1">IF(LEN(B223)&gt;0,'OSNOVNA PLAČA'!C217,"")</f>
        <v>0</v>
      </c>
      <c r="D223" s="54">
        <f ca="1">IF(LEN(B223)&gt;0,'OSNOVNA PLAČA'!D217,"")</f>
        <v>0</v>
      </c>
      <c r="E223" s="171">
        <f ca="1">IF(LEN(B223)&gt;0,SUM('OBRAČUNANA OSNOVNA PLAČA'!H217:J217),"")</f>
        <v>0</v>
      </c>
      <c r="F223" s="55"/>
      <c r="G223" s="55"/>
      <c r="H223" s="55"/>
      <c r="I223" s="55"/>
      <c r="J223" s="55"/>
      <c r="K223" s="172">
        <f t="shared" si="51"/>
        <v>0</v>
      </c>
      <c r="L223" s="120">
        <f t="shared" ca="1" si="52"/>
        <v>0</v>
      </c>
      <c r="M223" s="120">
        <f t="shared" ca="1" si="53"/>
        <v>0</v>
      </c>
      <c r="N223" s="120">
        <f t="shared" ca="1" si="54"/>
        <v>0</v>
      </c>
      <c r="O223" s="120">
        <f t="shared" ca="1" si="55"/>
        <v>0</v>
      </c>
      <c r="P223" s="173">
        <f t="shared" ca="1" si="56"/>
        <v>0</v>
      </c>
      <c r="Q223" s="173">
        <f ca="1">IF(LEN(B223)&gt;0,'1-3'!Q223-'1-3'!P223,"")</f>
        <v>0</v>
      </c>
      <c r="R223" s="174"/>
      <c r="AA223" s="161">
        <f>ROW()</f>
        <v>223</v>
      </c>
      <c r="AB223" s="197" t="e">
        <f t="shared" ca="1" si="29"/>
        <v>#N/A</v>
      </c>
      <c r="AC223" s="197" t="e">
        <f t="shared" ca="1" si="30"/>
        <v>#N/A</v>
      </c>
      <c r="AD223" s="198" t="e">
        <f t="shared" ca="1" si="57"/>
        <v>#N/A</v>
      </c>
      <c r="AE223" s="197" t="e">
        <f t="shared" ca="1" si="58"/>
        <v>#N/A</v>
      </c>
      <c r="AF223" s="198" t="e">
        <f t="shared" ca="1" si="59"/>
        <v>#N/A</v>
      </c>
      <c r="AG223" s="197" t="e">
        <f t="shared" ca="1" si="60"/>
        <v>#N/A</v>
      </c>
      <c r="AH223" s="197" t="e">
        <f t="shared" ca="1" si="61"/>
        <v>#N/A</v>
      </c>
      <c r="AI223" s="199" t="e">
        <f t="shared" ca="1" si="62"/>
        <v>#N/A</v>
      </c>
      <c r="AJ223" s="197" t="e">
        <f t="shared" ca="1" si="37"/>
        <v>#N/A</v>
      </c>
      <c r="AK223" s="197" t="e">
        <f t="shared" ca="1" si="38"/>
        <v>#N/A</v>
      </c>
    </row>
    <row r="224" spans="1:37" ht="27" customHeight="1" x14ac:dyDescent="0.25">
      <c r="A224" s="51">
        <f>'OSNOVNA PLAČA'!A218</f>
        <v>209</v>
      </c>
      <c r="B224" s="157" t="str">
        <f t="shared" ca="1" si="22"/>
        <v>A209</v>
      </c>
      <c r="C224" s="52">
        <f ca="1">IF(LEN(B224)&gt;0,'OSNOVNA PLAČA'!C218,"")</f>
        <v>0</v>
      </c>
      <c r="D224" s="54">
        <f ca="1">IF(LEN(B224)&gt;0,'OSNOVNA PLAČA'!D218,"")</f>
        <v>0</v>
      </c>
      <c r="E224" s="171">
        <f ca="1">IF(LEN(B224)&gt;0,SUM('OBRAČUNANA OSNOVNA PLAČA'!H218:J218),"")</f>
        <v>0</v>
      </c>
      <c r="F224" s="55"/>
      <c r="G224" s="55"/>
      <c r="H224" s="55"/>
      <c r="I224" s="55"/>
      <c r="J224" s="55"/>
      <c r="K224" s="172">
        <f t="shared" si="51"/>
        <v>0</v>
      </c>
      <c r="L224" s="120">
        <f t="shared" ca="1" si="52"/>
        <v>0</v>
      </c>
      <c r="M224" s="120">
        <f t="shared" ca="1" si="53"/>
        <v>0</v>
      </c>
      <c r="N224" s="120">
        <f t="shared" ca="1" si="54"/>
        <v>0</v>
      </c>
      <c r="O224" s="120">
        <f t="shared" ca="1" si="55"/>
        <v>0</v>
      </c>
      <c r="P224" s="173">
        <f t="shared" ca="1" si="56"/>
        <v>0</v>
      </c>
      <c r="Q224" s="173">
        <f ca="1">IF(LEN(B224)&gt;0,'1-3'!Q224-'1-3'!P224,"")</f>
        <v>0</v>
      </c>
      <c r="R224" s="174"/>
      <c r="AA224" s="161">
        <f>ROW()</f>
        <v>224</v>
      </c>
      <c r="AB224" s="197" t="e">
        <f t="shared" ca="1" si="29"/>
        <v>#N/A</v>
      </c>
      <c r="AC224" s="197" t="e">
        <f t="shared" ca="1" si="30"/>
        <v>#N/A</v>
      </c>
      <c r="AD224" s="198" t="e">
        <f t="shared" ca="1" si="57"/>
        <v>#N/A</v>
      </c>
      <c r="AE224" s="197" t="e">
        <f t="shared" ca="1" si="58"/>
        <v>#N/A</v>
      </c>
      <c r="AF224" s="198" t="e">
        <f t="shared" ca="1" si="59"/>
        <v>#N/A</v>
      </c>
      <c r="AG224" s="197" t="e">
        <f t="shared" ca="1" si="60"/>
        <v>#N/A</v>
      </c>
      <c r="AH224" s="197" t="e">
        <f t="shared" ca="1" si="61"/>
        <v>#N/A</v>
      </c>
      <c r="AI224" s="199" t="e">
        <f t="shared" ca="1" si="62"/>
        <v>#N/A</v>
      </c>
      <c r="AJ224" s="197" t="e">
        <f t="shared" ca="1" si="37"/>
        <v>#N/A</v>
      </c>
      <c r="AK224" s="197" t="e">
        <f t="shared" ca="1" si="38"/>
        <v>#N/A</v>
      </c>
    </row>
    <row r="225" spans="1:37" ht="27" customHeight="1" x14ac:dyDescent="0.25">
      <c r="A225" s="51">
        <f>'OSNOVNA PLAČA'!A219</f>
        <v>210</v>
      </c>
      <c r="B225" s="157" t="str">
        <f t="shared" ca="1" si="22"/>
        <v>A210</v>
      </c>
      <c r="C225" s="52">
        <f ca="1">IF(LEN(B225)&gt;0,'OSNOVNA PLAČA'!C219,"")</f>
        <v>0</v>
      </c>
      <c r="D225" s="54">
        <f ca="1">IF(LEN(B225)&gt;0,'OSNOVNA PLAČA'!D219,"")</f>
        <v>0</v>
      </c>
      <c r="E225" s="171">
        <f ca="1">IF(LEN(B225)&gt;0,SUM('OBRAČUNANA OSNOVNA PLAČA'!H219:J219),"")</f>
        <v>0</v>
      </c>
      <c r="F225" s="55"/>
      <c r="G225" s="55"/>
      <c r="H225" s="55"/>
      <c r="I225" s="55"/>
      <c r="J225" s="55"/>
      <c r="K225" s="172">
        <f t="shared" si="51"/>
        <v>0</v>
      </c>
      <c r="L225" s="120">
        <f t="shared" ca="1" si="52"/>
        <v>0</v>
      </c>
      <c r="M225" s="120">
        <f t="shared" ca="1" si="53"/>
        <v>0</v>
      </c>
      <c r="N225" s="120">
        <f t="shared" ca="1" si="54"/>
        <v>0</v>
      </c>
      <c r="O225" s="120">
        <f t="shared" ca="1" si="55"/>
        <v>0</v>
      </c>
      <c r="P225" s="173">
        <f t="shared" ca="1" si="56"/>
        <v>0</v>
      </c>
      <c r="Q225" s="173">
        <f ca="1">IF(LEN(B225)&gt;0,'1-3'!Q225-'1-3'!P225,"")</f>
        <v>0</v>
      </c>
      <c r="R225" s="174"/>
      <c r="AA225" s="161">
        <f>ROW()</f>
        <v>225</v>
      </c>
      <c r="AB225" s="197" t="e">
        <f t="shared" ca="1" si="29"/>
        <v>#N/A</v>
      </c>
      <c r="AC225" s="197" t="e">
        <f t="shared" ca="1" si="30"/>
        <v>#N/A</v>
      </c>
      <c r="AD225" s="198" t="e">
        <f t="shared" ca="1" si="57"/>
        <v>#N/A</v>
      </c>
      <c r="AE225" s="197" t="e">
        <f t="shared" ca="1" si="58"/>
        <v>#N/A</v>
      </c>
      <c r="AF225" s="198" t="e">
        <f t="shared" ca="1" si="59"/>
        <v>#N/A</v>
      </c>
      <c r="AG225" s="197" t="e">
        <f t="shared" ca="1" si="60"/>
        <v>#N/A</v>
      </c>
      <c r="AH225" s="197" t="e">
        <f t="shared" ca="1" si="61"/>
        <v>#N/A</v>
      </c>
      <c r="AI225" s="199" t="e">
        <f t="shared" ca="1" si="62"/>
        <v>#N/A</v>
      </c>
      <c r="AJ225" s="197" t="e">
        <f t="shared" ca="1" si="37"/>
        <v>#N/A</v>
      </c>
      <c r="AK225" s="197" t="e">
        <f t="shared" ca="1" si="38"/>
        <v>#N/A</v>
      </c>
    </row>
    <row r="226" spans="1:37" ht="27" customHeight="1" x14ac:dyDescent="0.25">
      <c r="A226" s="51">
        <f>'OSNOVNA PLAČA'!A220</f>
        <v>211</v>
      </c>
      <c r="B226" s="157" t="str">
        <f t="shared" ca="1" si="22"/>
        <v>A211</v>
      </c>
      <c r="C226" s="52">
        <f ca="1">IF(LEN(B226)&gt;0,'OSNOVNA PLAČA'!C220,"")</f>
        <v>0</v>
      </c>
      <c r="D226" s="54">
        <f ca="1">IF(LEN(B226)&gt;0,'OSNOVNA PLAČA'!D220,"")</f>
        <v>0</v>
      </c>
      <c r="E226" s="171">
        <f ca="1">IF(LEN(B226)&gt;0,SUM('OBRAČUNANA OSNOVNA PLAČA'!H220:J220),"")</f>
        <v>0</v>
      </c>
      <c r="F226" s="55"/>
      <c r="G226" s="55"/>
      <c r="H226" s="55"/>
      <c r="I226" s="55"/>
      <c r="J226" s="55"/>
      <c r="K226" s="172">
        <f t="shared" si="51"/>
        <v>0</v>
      </c>
      <c r="L226" s="120">
        <f t="shared" ca="1" si="52"/>
        <v>0</v>
      </c>
      <c r="M226" s="120">
        <f t="shared" ca="1" si="53"/>
        <v>0</v>
      </c>
      <c r="N226" s="120">
        <f t="shared" ca="1" si="54"/>
        <v>0</v>
      </c>
      <c r="O226" s="120">
        <f t="shared" ca="1" si="55"/>
        <v>0</v>
      </c>
      <c r="P226" s="173">
        <f t="shared" ca="1" si="56"/>
        <v>0</v>
      </c>
      <c r="Q226" s="173">
        <f ca="1">IF(LEN(B226)&gt;0,'1-3'!Q226-'1-3'!P226,"")</f>
        <v>0</v>
      </c>
      <c r="R226" s="174"/>
      <c r="AA226" s="161">
        <f>ROW()</f>
        <v>226</v>
      </c>
      <c r="AB226" s="197" t="e">
        <f t="shared" ca="1" si="29"/>
        <v>#N/A</v>
      </c>
      <c r="AC226" s="197" t="e">
        <f t="shared" ca="1" si="30"/>
        <v>#N/A</v>
      </c>
      <c r="AD226" s="198" t="e">
        <f t="shared" ca="1" si="57"/>
        <v>#N/A</v>
      </c>
      <c r="AE226" s="197" t="e">
        <f t="shared" ca="1" si="58"/>
        <v>#N/A</v>
      </c>
      <c r="AF226" s="198" t="e">
        <f t="shared" ca="1" si="59"/>
        <v>#N/A</v>
      </c>
      <c r="AG226" s="197" t="e">
        <f t="shared" ca="1" si="60"/>
        <v>#N/A</v>
      </c>
      <c r="AH226" s="197" t="e">
        <f t="shared" ca="1" si="61"/>
        <v>#N/A</v>
      </c>
      <c r="AI226" s="199" t="e">
        <f t="shared" ca="1" si="62"/>
        <v>#N/A</v>
      </c>
      <c r="AJ226" s="197" t="e">
        <f t="shared" ca="1" si="37"/>
        <v>#N/A</v>
      </c>
      <c r="AK226" s="197" t="e">
        <f t="shared" ca="1" si="38"/>
        <v>#N/A</v>
      </c>
    </row>
    <row r="227" spans="1:37" ht="27" customHeight="1" x14ac:dyDescent="0.25">
      <c r="A227" s="51">
        <f>'OSNOVNA PLAČA'!A221</f>
        <v>212</v>
      </c>
      <c r="B227" s="157" t="str">
        <f t="shared" ca="1" si="22"/>
        <v>A212</v>
      </c>
      <c r="C227" s="52">
        <f ca="1">IF(LEN(B227)&gt;0,'OSNOVNA PLAČA'!C221,"")</f>
        <v>0</v>
      </c>
      <c r="D227" s="54">
        <f ca="1">IF(LEN(B227)&gt;0,'OSNOVNA PLAČA'!D221,"")</f>
        <v>0</v>
      </c>
      <c r="E227" s="171">
        <f ca="1">IF(LEN(B227)&gt;0,SUM('OBRAČUNANA OSNOVNA PLAČA'!H221:J221),"")</f>
        <v>0</v>
      </c>
      <c r="F227" s="55"/>
      <c r="G227" s="55"/>
      <c r="H227" s="55"/>
      <c r="I227" s="55"/>
      <c r="J227" s="55"/>
      <c r="K227" s="172">
        <f t="shared" si="51"/>
        <v>0</v>
      </c>
      <c r="L227" s="120">
        <f t="shared" ca="1" si="52"/>
        <v>0</v>
      </c>
      <c r="M227" s="120">
        <f t="shared" ca="1" si="53"/>
        <v>0</v>
      </c>
      <c r="N227" s="120">
        <f t="shared" ca="1" si="54"/>
        <v>0</v>
      </c>
      <c r="O227" s="120">
        <f t="shared" ca="1" si="55"/>
        <v>0</v>
      </c>
      <c r="P227" s="173">
        <f t="shared" ca="1" si="56"/>
        <v>0</v>
      </c>
      <c r="Q227" s="173">
        <f ca="1">IF(LEN(B227)&gt;0,'1-3'!Q227-'1-3'!P227,"")</f>
        <v>0</v>
      </c>
      <c r="R227" s="174"/>
      <c r="AA227" s="161">
        <f>ROW()</f>
        <v>227</v>
      </c>
      <c r="AB227" s="197" t="e">
        <f t="shared" ca="1" si="29"/>
        <v>#N/A</v>
      </c>
      <c r="AC227" s="197" t="e">
        <f t="shared" ca="1" si="30"/>
        <v>#N/A</v>
      </c>
      <c r="AD227" s="198" t="e">
        <f t="shared" ca="1" si="57"/>
        <v>#N/A</v>
      </c>
      <c r="AE227" s="197" t="e">
        <f t="shared" ca="1" si="58"/>
        <v>#N/A</v>
      </c>
      <c r="AF227" s="198" t="e">
        <f t="shared" ca="1" si="59"/>
        <v>#N/A</v>
      </c>
      <c r="AG227" s="197" t="e">
        <f t="shared" ca="1" si="60"/>
        <v>#N/A</v>
      </c>
      <c r="AH227" s="197" t="e">
        <f t="shared" ca="1" si="61"/>
        <v>#N/A</v>
      </c>
      <c r="AI227" s="199" t="e">
        <f t="shared" ca="1" si="62"/>
        <v>#N/A</v>
      </c>
      <c r="AJ227" s="197" t="e">
        <f t="shared" ca="1" si="37"/>
        <v>#N/A</v>
      </c>
      <c r="AK227" s="197" t="e">
        <f t="shared" ca="1" si="38"/>
        <v>#N/A</v>
      </c>
    </row>
    <row r="228" spans="1:37" ht="27" customHeight="1" x14ac:dyDescent="0.25">
      <c r="A228" s="51">
        <f>'OSNOVNA PLAČA'!A222</f>
        <v>213</v>
      </c>
      <c r="B228" s="157" t="str">
        <f t="shared" ca="1" si="22"/>
        <v>A213</v>
      </c>
      <c r="C228" s="52">
        <f ca="1">IF(LEN(B228)&gt;0,'OSNOVNA PLAČA'!C222,"")</f>
        <v>0</v>
      </c>
      <c r="D228" s="54">
        <f ca="1">IF(LEN(B228)&gt;0,'OSNOVNA PLAČA'!D222,"")</f>
        <v>0</v>
      </c>
      <c r="E228" s="171">
        <f ca="1">IF(LEN(B228)&gt;0,SUM('OBRAČUNANA OSNOVNA PLAČA'!H222:J222),"")</f>
        <v>0</v>
      </c>
      <c r="F228" s="55"/>
      <c r="G228" s="55"/>
      <c r="H228" s="55"/>
      <c r="I228" s="55"/>
      <c r="J228" s="55"/>
      <c r="K228" s="172">
        <f t="shared" si="51"/>
        <v>0</v>
      </c>
      <c r="L228" s="120">
        <f t="shared" ca="1" si="52"/>
        <v>0</v>
      </c>
      <c r="M228" s="120">
        <f t="shared" ca="1" si="53"/>
        <v>0</v>
      </c>
      <c r="N228" s="120">
        <f t="shared" ca="1" si="54"/>
        <v>0</v>
      </c>
      <c r="O228" s="120">
        <f t="shared" ca="1" si="55"/>
        <v>0</v>
      </c>
      <c r="P228" s="173">
        <f t="shared" ca="1" si="56"/>
        <v>0</v>
      </c>
      <c r="Q228" s="173">
        <f ca="1">IF(LEN(B228)&gt;0,'1-3'!Q228-'1-3'!P228,"")</f>
        <v>0</v>
      </c>
      <c r="R228" s="174"/>
      <c r="AA228" s="161">
        <f>ROW()</f>
        <v>228</v>
      </c>
      <c r="AB228" s="197" t="e">
        <f t="shared" ca="1" si="29"/>
        <v>#N/A</v>
      </c>
      <c r="AC228" s="197" t="e">
        <f t="shared" ca="1" si="30"/>
        <v>#N/A</v>
      </c>
      <c r="AD228" s="198" t="e">
        <f t="shared" ca="1" si="57"/>
        <v>#N/A</v>
      </c>
      <c r="AE228" s="197" t="e">
        <f t="shared" ca="1" si="58"/>
        <v>#N/A</v>
      </c>
      <c r="AF228" s="198" t="e">
        <f t="shared" ca="1" si="59"/>
        <v>#N/A</v>
      </c>
      <c r="AG228" s="197" t="e">
        <f t="shared" ca="1" si="60"/>
        <v>#N/A</v>
      </c>
      <c r="AH228" s="197" t="e">
        <f t="shared" ca="1" si="61"/>
        <v>#N/A</v>
      </c>
      <c r="AI228" s="199" t="e">
        <f t="shared" ca="1" si="62"/>
        <v>#N/A</v>
      </c>
      <c r="AJ228" s="197" t="e">
        <f t="shared" ca="1" si="37"/>
        <v>#N/A</v>
      </c>
      <c r="AK228" s="197" t="e">
        <f t="shared" ca="1" si="38"/>
        <v>#N/A</v>
      </c>
    </row>
    <row r="229" spans="1:37" ht="27" customHeight="1" x14ac:dyDescent="0.25">
      <c r="A229" s="51">
        <f>'OSNOVNA PLAČA'!A223</f>
        <v>214</v>
      </c>
      <c r="B229" s="157" t="str">
        <f t="shared" ca="1" si="22"/>
        <v>A214</v>
      </c>
      <c r="C229" s="52">
        <f ca="1">IF(LEN(B229)&gt;0,'OSNOVNA PLAČA'!C223,"")</f>
        <v>0</v>
      </c>
      <c r="D229" s="54">
        <f ca="1">IF(LEN(B229)&gt;0,'OSNOVNA PLAČA'!D223,"")</f>
        <v>0</v>
      </c>
      <c r="E229" s="171">
        <f ca="1">IF(LEN(B229)&gt;0,SUM('OBRAČUNANA OSNOVNA PLAČA'!H223:J223),"")</f>
        <v>0</v>
      </c>
      <c r="F229" s="55"/>
      <c r="G229" s="55"/>
      <c r="H229" s="55"/>
      <c r="I229" s="55"/>
      <c r="J229" s="55"/>
      <c r="K229" s="172">
        <f t="shared" si="51"/>
        <v>0</v>
      </c>
      <c r="L229" s="120">
        <f t="shared" ca="1" si="52"/>
        <v>0</v>
      </c>
      <c r="M229" s="120">
        <f t="shared" ca="1" si="53"/>
        <v>0</v>
      </c>
      <c r="N229" s="120">
        <f t="shared" ca="1" si="54"/>
        <v>0</v>
      </c>
      <c r="O229" s="120">
        <f t="shared" ca="1" si="55"/>
        <v>0</v>
      </c>
      <c r="P229" s="173">
        <f t="shared" ca="1" si="56"/>
        <v>0</v>
      </c>
      <c r="Q229" s="173">
        <f ca="1">IF(LEN(B229)&gt;0,'1-3'!Q229-'1-3'!P229,"")</f>
        <v>0</v>
      </c>
      <c r="R229" s="174"/>
      <c r="AA229" s="161">
        <f>ROW()</f>
        <v>229</v>
      </c>
      <c r="AB229" s="197" t="e">
        <f t="shared" ca="1" si="29"/>
        <v>#N/A</v>
      </c>
      <c r="AC229" s="197" t="e">
        <f t="shared" ca="1" si="30"/>
        <v>#N/A</v>
      </c>
      <c r="AD229" s="198" t="e">
        <f t="shared" ca="1" si="57"/>
        <v>#N/A</v>
      </c>
      <c r="AE229" s="197" t="e">
        <f t="shared" ca="1" si="58"/>
        <v>#N/A</v>
      </c>
      <c r="AF229" s="198" t="e">
        <f t="shared" ca="1" si="59"/>
        <v>#N/A</v>
      </c>
      <c r="AG229" s="197" t="e">
        <f t="shared" ca="1" si="60"/>
        <v>#N/A</v>
      </c>
      <c r="AH229" s="197" t="e">
        <f t="shared" ca="1" si="61"/>
        <v>#N/A</v>
      </c>
      <c r="AI229" s="199" t="e">
        <f t="shared" ca="1" si="62"/>
        <v>#N/A</v>
      </c>
      <c r="AJ229" s="197" t="e">
        <f t="shared" ca="1" si="37"/>
        <v>#N/A</v>
      </c>
      <c r="AK229" s="197" t="e">
        <f t="shared" ca="1" si="38"/>
        <v>#N/A</v>
      </c>
    </row>
    <row r="230" spans="1:37" ht="27" customHeight="1" x14ac:dyDescent="0.25">
      <c r="A230" s="51">
        <f>'OSNOVNA PLAČA'!A224</f>
        <v>215</v>
      </c>
      <c r="B230" s="157" t="str">
        <f t="shared" ca="1" si="22"/>
        <v>A215</v>
      </c>
      <c r="C230" s="52">
        <f ca="1">IF(LEN(B230)&gt;0,'OSNOVNA PLAČA'!C224,"")</f>
        <v>0</v>
      </c>
      <c r="D230" s="54">
        <f ca="1">IF(LEN(B230)&gt;0,'OSNOVNA PLAČA'!D224,"")</f>
        <v>0</v>
      </c>
      <c r="E230" s="171">
        <f ca="1">IF(LEN(B230)&gt;0,SUM('OBRAČUNANA OSNOVNA PLAČA'!H224:J224),"")</f>
        <v>0</v>
      </c>
      <c r="F230" s="55"/>
      <c r="G230" s="55"/>
      <c r="H230" s="55"/>
      <c r="I230" s="55"/>
      <c r="J230" s="55"/>
      <c r="K230" s="172">
        <f t="shared" si="51"/>
        <v>0</v>
      </c>
      <c r="L230" s="120">
        <f t="shared" ca="1" si="52"/>
        <v>0</v>
      </c>
      <c r="M230" s="120">
        <f t="shared" ca="1" si="53"/>
        <v>0</v>
      </c>
      <c r="N230" s="120">
        <f t="shared" ca="1" si="54"/>
        <v>0</v>
      </c>
      <c r="O230" s="120">
        <f t="shared" ca="1" si="55"/>
        <v>0</v>
      </c>
      <c r="P230" s="173">
        <f t="shared" ca="1" si="56"/>
        <v>0</v>
      </c>
      <c r="Q230" s="173">
        <f ca="1">IF(LEN(B230)&gt;0,'1-3'!Q230-'1-3'!P230,"")</f>
        <v>0</v>
      </c>
      <c r="R230" s="174"/>
      <c r="AA230" s="161">
        <f>ROW()</f>
        <v>230</v>
      </c>
      <c r="AB230" s="197" t="e">
        <f t="shared" ca="1" si="29"/>
        <v>#N/A</v>
      </c>
      <c r="AC230" s="197" t="e">
        <f t="shared" ca="1" si="30"/>
        <v>#N/A</v>
      </c>
      <c r="AD230" s="198" t="e">
        <f t="shared" ca="1" si="57"/>
        <v>#N/A</v>
      </c>
      <c r="AE230" s="197" t="e">
        <f t="shared" ca="1" si="58"/>
        <v>#N/A</v>
      </c>
      <c r="AF230" s="198" t="e">
        <f t="shared" ca="1" si="59"/>
        <v>#N/A</v>
      </c>
      <c r="AG230" s="197" t="e">
        <f t="shared" ca="1" si="60"/>
        <v>#N/A</v>
      </c>
      <c r="AH230" s="197" t="e">
        <f t="shared" ca="1" si="61"/>
        <v>#N/A</v>
      </c>
      <c r="AI230" s="199" t="e">
        <f t="shared" ca="1" si="62"/>
        <v>#N/A</v>
      </c>
      <c r="AJ230" s="197" t="e">
        <f t="shared" ca="1" si="37"/>
        <v>#N/A</v>
      </c>
      <c r="AK230" s="197" t="e">
        <f t="shared" ca="1" si="38"/>
        <v>#N/A</v>
      </c>
    </row>
    <row r="231" spans="1:37" ht="27" customHeight="1" x14ac:dyDescent="0.25">
      <c r="A231" s="51">
        <f>'OSNOVNA PLAČA'!A225</f>
        <v>216</v>
      </c>
      <c r="B231" s="157" t="str">
        <f t="shared" ca="1" si="22"/>
        <v>A216</v>
      </c>
      <c r="C231" s="52">
        <f ca="1">IF(LEN(B231)&gt;0,'OSNOVNA PLAČA'!C225,"")</f>
        <v>0</v>
      </c>
      <c r="D231" s="54">
        <f ca="1">IF(LEN(B231)&gt;0,'OSNOVNA PLAČA'!D225,"")</f>
        <v>0</v>
      </c>
      <c r="E231" s="171">
        <f ca="1">IF(LEN(B231)&gt;0,SUM('OBRAČUNANA OSNOVNA PLAČA'!H225:J225),"")</f>
        <v>0</v>
      </c>
      <c r="F231" s="55"/>
      <c r="G231" s="55"/>
      <c r="H231" s="55"/>
      <c r="I231" s="55"/>
      <c r="J231" s="55"/>
      <c r="K231" s="172">
        <f t="shared" si="51"/>
        <v>0</v>
      </c>
      <c r="L231" s="120">
        <f t="shared" ca="1" si="52"/>
        <v>0</v>
      </c>
      <c r="M231" s="120">
        <f t="shared" ca="1" si="53"/>
        <v>0</v>
      </c>
      <c r="N231" s="120">
        <f t="shared" ca="1" si="54"/>
        <v>0</v>
      </c>
      <c r="O231" s="120">
        <f t="shared" ca="1" si="55"/>
        <v>0</v>
      </c>
      <c r="P231" s="173">
        <f t="shared" ca="1" si="56"/>
        <v>0</v>
      </c>
      <c r="Q231" s="173">
        <f ca="1">IF(LEN(B231)&gt;0,'1-3'!Q231-'1-3'!P231,"")</f>
        <v>0</v>
      </c>
      <c r="R231" s="174"/>
      <c r="AA231" s="161">
        <f>ROW()</f>
        <v>231</v>
      </c>
      <c r="AB231" s="197" t="e">
        <f t="shared" ca="1" si="29"/>
        <v>#N/A</v>
      </c>
      <c r="AC231" s="197" t="e">
        <f t="shared" ca="1" si="30"/>
        <v>#N/A</v>
      </c>
      <c r="AD231" s="198" t="e">
        <f t="shared" ca="1" si="57"/>
        <v>#N/A</v>
      </c>
      <c r="AE231" s="197" t="e">
        <f t="shared" ca="1" si="58"/>
        <v>#N/A</v>
      </c>
      <c r="AF231" s="198" t="e">
        <f t="shared" ca="1" si="59"/>
        <v>#N/A</v>
      </c>
      <c r="AG231" s="197" t="e">
        <f t="shared" ca="1" si="60"/>
        <v>#N/A</v>
      </c>
      <c r="AH231" s="197" t="e">
        <f t="shared" ca="1" si="61"/>
        <v>#N/A</v>
      </c>
      <c r="AI231" s="199" t="e">
        <f t="shared" ca="1" si="62"/>
        <v>#N/A</v>
      </c>
      <c r="AJ231" s="197" t="e">
        <f t="shared" ca="1" si="37"/>
        <v>#N/A</v>
      </c>
      <c r="AK231" s="197" t="e">
        <f t="shared" ca="1" si="38"/>
        <v>#N/A</v>
      </c>
    </row>
    <row r="232" spans="1:37" ht="27" customHeight="1" x14ac:dyDescent="0.25">
      <c r="A232" s="51">
        <f>'OSNOVNA PLAČA'!A226</f>
        <v>217</v>
      </c>
      <c r="B232" s="157" t="str">
        <f t="shared" ca="1" si="22"/>
        <v>A217</v>
      </c>
      <c r="C232" s="52">
        <f ca="1">IF(LEN(B232)&gt;0,'OSNOVNA PLAČA'!C226,"")</f>
        <v>0</v>
      </c>
      <c r="D232" s="54">
        <f ca="1">IF(LEN(B232)&gt;0,'OSNOVNA PLAČA'!D226,"")</f>
        <v>0</v>
      </c>
      <c r="E232" s="171">
        <f ca="1">IF(LEN(B232)&gt;0,SUM('OBRAČUNANA OSNOVNA PLAČA'!H226:J226),"")</f>
        <v>0</v>
      </c>
      <c r="F232" s="55"/>
      <c r="G232" s="55"/>
      <c r="H232" s="55"/>
      <c r="I232" s="55"/>
      <c r="J232" s="55"/>
      <c r="K232" s="172">
        <f t="shared" si="51"/>
        <v>0</v>
      </c>
      <c r="L232" s="120">
        <f t="shared" ca="1" si="52"/>
        <v>0</v>
      </c>
      <c r="M232" s="120">
        <f t="shared" ca="1" si="53"/>
        <v>0</v>
      </c>
      <c r="N232" s="120">
        <f t="shared" ca="1" si="54"/>
        <v>0</v>
      </c>
      <c r="O232" s="120">
        <f t="shared" ca="1" si="55"/>
        <v>0</v>
      </c>
      <c r="P232" s="173">
        <f t="shared" ca="1" si="56"/>
        <v>0</v>
      </c>
      <c r="Q232" s="173">
        <f ca="1">IF(LEN(B232)&gt;0,'1-3'!Q232-'1-3'!P232,"")</f>
        <v>0</v>
      </c>
      <c r="R232" s="174"/>
      <c r="AA232" s="161">
        <f>ROW()</f>
        <v>232</v>
      </c>
      <c r="AB232" s="197" t="e">
        <f t="shared" ca="1" si="29"/>
        <v>#N/A</v>
      </c>
      <c r="AC232" s="197" t="e">
        <f t="shared" ca="1" si="30"/>
        <v>#N/A</v>
      </c>
      <c r="AD232" s="198" t="e">
        <f t="shared" ca="1" si="57"/>
        <v>#N/A</v>
      </c>
      <c r="AE232" s="197" t="e">
        <f t="shared" ca="1" si="58"/>
        <v>#N/A</v>
      </c>
      <c r="AF232" s="198" t="e">
        <f t="shared" ca="1" si="59"/>
        <v>#N/A</v>
      </c>
      <c r="AG232" s="197" t="e">
        <f t="shared" ca="1" si="60"/>
        <v>#N/A</v>
      </c>
      <c r="AH232" s="197" t="e">
        <f t="shared" ca="1" si="61"/>
        <v>#N/A</v>
      </c>
      <c r="AI232" s="199" t="e">
        <f t="shared" ca="1" si="62"/>
        <v>#N/A</v>
      </c>
      <c r="AJ232" s="197" t="e">
        <f t="shared" ca="1" si="37"/>
        <v>#N/A</v>
      </c>
      <c r="AK232" s="197" t="e">
        <f t="shared" ca="1" si="38"/>
        <v>#N/A</v>
      </c>
    </row>
    <row r="233" spans="1:37" ht="27" customHeight="1" x14ac:dyDescent="0.25">
      <c r="A233" s="51">
        <f>'OSNOVNA PLAČA'!A227</f>
        <v>218</v>
      </c>
      <c r="B233" s="157" t="str">
        <f t="shared" ca="1" si="22"/>
        <v>A218</v>
      </c>
      <c r="C233" s="52">
        <f ca="1">IF(LEN(B233)&gt;0,'OSNOVNA PLAČA'!C227,"")</f>
        <v>0</v>
      </c>
      <c r="D233" s="54">
        <f ca="1">IF(LEN(B233)&gt;0,'OSNOVNA PLAČA'!D227,"")</f>
        <v>0</v>
      </c>
      <c r="E233" s="171">
        <f ca="1">IF(LEN(B233)&gt;0,SUM('OBRAČUNANA OSNOVNA PLAČA'!H227:J227),"")</f>
        <v>0</v>
      </c>
      <c r="F233" s="55"/>
      <c r="G233" s="55"/>
      <c r="H233" s="55"/>
      <c r="I233" s="55"/>
      <c r="J233" s="55"/>
      <c r="K233" s="172">
        <f t="shared" si="51"/>
        <v>0</v>
      </c>
      <c r="L233" s="120">
        <f t="shared" ca="1" si="52"/>
        <v>0</v>
      </c>
      <c r="M233" s="120">
        <f t="shared" ca="1" si="53"/>
        <v>0</v>
      </c>
      <c r="N233" s="120">
        <f t="shared" ca="1" si="54"/>
        <v>0</v>
      </c>
      <c r="O233" s="120">
        <f t="shared" ca="1" si="55"/>
        <v>0</v>
      </c>
      <c r="P233" s="173">
        <f t="shared" ca="1" si="56"/>
        <v>0</v>
      </c>
      <c r="Q233" s="173">
        <f ca="1">IF(LEN(B233)&gt;0,'1-3'!Q233-'1-3'!P233,"")</f>
        <v>0</v>
      </c>
      <c r="R233" s="174"/>
      <c r="AA233" s="161">
        <f>ROW()</f>
        <v>233</v>
      </c>
      <c r="AB233" s="197" t="e">
        <f t="shared" ca="1" si="29"/>
        <v>#N/A</v>
      </c>
      <c r="AC233" s="197" t="e">
        <f t="shared" ca="1" si="30"/>
        <v>#N/A</v>
      </c>
      <c r="AD233" s="198" t="e">
        <f t="shared" ca="1" si="57"/>
        <v>#N/A</v>
      </c>
      <c r="AE233" s="197" t="e">
        <f t="shared" ca="1" si="58"/>
        <v>#N/A</v>
      </c>
      <c r="AF233" s="198" t="e">
        <f t="shared" ca="1" si="59"/>
        <v>#N/A</v>
      </c>
      <c r="AG233" s="197" t="e">
        <f t="shared" ca="1" si="60"/>
        <v>#N/A</v>
      </c>
      <c r="AH233" s="197" t="e">
        <f t="shared" ca="1" si="61"/>
        <v>#N/A</v>
      </c>
      <c r="AI233" s="199" t="e">
        <f t="shared" ca="1" si="62"/>
        <v>#N/A</v>
      </c>
      <c r="AJ233" s="197" t="e">
        <f t="shared" ca="1" si="37"/>
        <v>#N/A</v>
      </c>
      <c r="AK233" s="197" t="e">
        <f t="shared" ca="1" si="38"/>
        <v>#N/A</v>
      </c>
    </row>
    <row r="234" spans="1:37" ht="27" customHeight="1" x14ac:dyDescent="0.25">
      <c r="A234" s="51">
        <f>'OSNOVNA PLAČA'!A228</f>
        <v>219</v>
      </c>
      <c r="B234" s="157" t="str">
        <f t="shared" ca="1" si="22"/>
        <v>A219</v>
      </c>
      <c r="C234" s="52">
        <f ca="1">IF(LEN(B234)&gt;0,'OSNOVNA PLAČA'!C228,"")</f>
        <v>0</v>
      </c>
      <c r="D234" s="54">
        <f ca="1">IF(LEN(B234)&gt;0,'OSNOVNA PLAČA'!D228,"")</f>
        <v>0</v>
      </c>
      <c r="E234" s="171">
        <f ca="1">IF(LEN(B234)&gt;0,SUM('OBRAČUNANA OSNOVNA PLAČA'!H228:J228),"")</f>
        <v>0</v>
      </c>
      <c r="F234" s="55"/>
      <c r="G234" s="55"/>
      <c r="H234" s="55"/>
      <c r="I234" s="55"/>
      <c r="J234" s="55"/>
      <c r="K234" s="172">
        <f t="shared" si="51"/>
        <v>0</v>
      </c>
      <c r="L234" s="120">
        <f t="shared" ca="1" si="52"/>
        <v>0</v>
      </c>
      <c r="M234" s="120">
        <f t="shared" ca="1" si="53"/>
        <v>0</v>
      </c>
      <c r="N234" s="120">
        <f t="shared" ca="1" si="54"/>
        <v>0</v>
      </c>
      <c r="O234" s="120">
        <f t="shared" ca="1" si="55"/>
        <v>0</v>
      </c>
      <c r="P234" s="173">
        <f t="shared" ca="1" si="56"/>
        <v>0</v>
      </c>
      <c r="Q234" s="173">
        <f ca="1">IF(LEN(B234)&gt;0,'1-3'!Q234-'1-3'!P234,"")</f>
        <v>0</v>
      </c>
      <c r="R234" s="174"/>
      <c r="AA234" s="161">
        <f>ROW()</f>
        <v>234</v>
      </c>
      <c r="AB234" s="197" t="e">
        <f t="shared" ca="1" si="29"/>
        <v>#N/A</v>
      </c>
      <c r="AC234" s="197" t="e">
        <f t="shared" ca="1" si="30"/>
        <v>#N/A</v>
      </c>
      <c r="AD234" s="198" t="e">
        <f t="shared" ca="1" si="57"/>
        <v>#N/A</v>
      </c>
      <c r="AE234" s="197" t="e">
        <f t="shared" ca="1" si="58"/>
        <v>#N/A</v>
      </c>
      <c r="AF234" s="198" t="e">
        <f t="shared" ca="1" si="59"/>
        <v>#N/A</v>
      </c>
      <c r="AG234" s="197" t="e">
        <f t="shared" ca="1" si="60"/>
        <v>#N/A</v>
      </c>
      <c r="AH234" s="197" t="e">
        <f t="shared" ca="1" si="61"/>
        <v>#N/A</v>
      </c>
      <c r="AI234" s="199" t="e">
        <f t="shared" ca="1" si="62"/>
        <v>#N/A</v>
      </c>
      <c r="AJ234" s="197" t="e">
        <f t="shared" ca="1" si="37"/>
        <v>#N/A</v>
      </c>
      <c r="AK234" s="197" t="e">
        <f t="shared" ca="1" si="38"/>
        <v>#N/A</v>
      </c>
    </row>
    <row r="235" spans="1:37" ht="27" customHeight="1" x14ac:dyDescent="0.25">
      <c r="A235" s="51">
        <f>'OSNOVNA PLAČA'!A229</f>
        <v>220</v>
      </c>
      <c r="B235" s="157" t="str">
        <f t="shared" ca="1" si="22"/>
        <v>A220</v>
      </c>
      <c r="C235" s="52">
        <f ca="1">IF(LEN(B235)&gt;0,'OSNOVNA PLAČA'!C229,"")</f>
        <v>0</v>
      </c>
      <c r="D235" s="54">
        <f ca="1">IF(LEN(B235)&gt;0,'OSNOVNA PLAČA'!D229,"")</f>
        <v>0</v>
      </c>
      <c r="E235" s="171">
        <f ca="1">IF(LEN(B235)&gt;0,SUM('OBRAČUNANA OSNOVNA PLAČA'!H229:J229),"")</f>
        <v>0</v>
      </c>
      <c r="F235" s="55"/>
      <c r="G235" s="55"/>
      <c r="H235" s="55"/>
      <c r="I235" s="55"/>
      <c r="J235" s="55"/>
      <c r="K235" s="172">
        <f t="shared" si="51"/>
        <v>0</v>
      </c>
      <c r="L235" s="120">
        <f t="shared" ca="1" si="52"/>
        <v>0</v>
      </c>
      <c r="M235" s="120">
        <f t="shared" ca="1" si="53"/>
        <v>0</v>
      </c>
      <c r="N235" s="120">
        <f t="shared" ca="1" si="54"/>
        <v>0</v>
      </c>
      <c r="O235" s="120">
        <f t="shared" ca="1" si="55"/>
        <v>0</v>
      </c>
      <c r="P235" s="173">
        <f t="shared" ca="1" si="56"/>
        <v>0</v>
      </c>
      <c r="Q235" s="173">
        <f ca="1">IF(LEN(B235)&gt;0,'1-3'!Q235-'1-3'!P235,"")</f>
        <v>0</v>
      </c>
      <c r="R235" s="174"/>
      <c r="AA235" s="161">
        <f>ROW()</f>
        <v>235</v>
      </c>
      <c r="AB235" s="197" t="e">
        <f t="shared" ca="1" si="29"/>
        <v>#N/A</v>
      </c>
      <c r="AC235" s="197" t="e">
        <f t="shared" ca="1" si="30"/>
        <v>#N/A</v>
      </c>
      <c r="AD235" s="198" t="e">
        <f t="shared" ca="1" si="57"/>
        <v>#N/A</v>
      </c>
      <c r="AE235" s="197" t="e">
        <f t="shared" ca="1" si="58"/>
        <v>#N/A</v>
      </c>
      <c r="AF235" s="198" t="e">
        <f t="shared" ca="1" si="59"/>
        <v>#N/A</v>
      </c>
      <c r="AG235" s="197" t="e">
        <f t="shared" ca="1" si="60"/>
        <v>#N/A</v>
      </c>
      <c r="AH235" s="197" t="e">
        <f t="shared" ca="1" si="61"/>
        <v>#N/A</v>
      </c>
      <c r="AI235" s="199" t="e">
        <f t="shared" ca="1" si="62"/>
        <v>#N/A</v>
      </c>
      <c r="AJ235" s="197" t="e">
        <f t="shared" ca="1" si="37"/>
        <v>#N/A</v>
      </c>
      <c r="AK235" s="197" t="e">
        <f t="shared" ca="1" si="38"/>
        <v>#N/A</v>
      </c>
    </row>
    <row r="236" spans="1:37" ht="27" customHeight="1" x14ac:dyDescent="0.25">
      <c r="A236" s="51">
        <f>'OSNOVNA PLAČA'!A230</f>
        <v>221</v>
      </c>
      <c r="B236" s="157" t="str">
        <f t="shared" ca="1" si="22"/>
        <v>A221</v>
      </c>
      <c r="C236" s="52">
        <f ca="1">IF(LEN(B236)&gt;0,'OSNOVNA PLAČA'!C230,"")</f>
        <v>0</v>
      </c>
      <c r="D236" s="54">
        <f ca="1">IF(LEN(B236)&gt;0,'OSNOVNA PLAČA'!D230,"")</f>
        <v>0</v>
      </c>
      <c r="E236" s="171">
        <f ca="1">IF(LEN(B236)&gt;0,SUM('OBRAČUNANA OSNOVNA PLAČA'!H230:J230),"")</f>
        <v>0</v>
      </c>
      <c r="F236" s="55"/>
      <c r="G236" s="55"/>
      <c r="H236" s="55"/>
      <c r="I236" s="55"/>
      <c r="J236" s="55"/>
      <c r="K236" s="172">
        <f t="shared" si="51"/>
        <v>0</v>
      </c>
      <c r="L236" s="120">
        <f t="shared" ca="1" si="52"/>
        <v>0</v>
      </c>
      <c r="M236" s="120">
        <f t="shared" ca="1" si="53"/>
        <v>0</v>
      </c>
      <c r="N236" s="120">
        <f t="shared" ca="1" si="54"/>
        <v>0</v>
      </c>
      <c r="O236" s="120">
        <f t="shared" ca="1" si="55"/>
        <v>0</v>
      </c>
      <c r="P236" s="173">
        <f t="shared" ca="1" si="56"/>
        <v>0</v>
      </c>
      <c r="Q236" s="173">
        <f ca="1">IF(LEN(B236)&gt;0,'1-3'!Q236-'1-3'!P236,"")</f>
        <v>0</v>
      </c>
      <c r="R236" s="174"/>
      <c r="AA236" s="161">
        <f>ROW()</f>
        <v>236</v>
      </c>
      <c r="AB236" s="197" t="e">
        <f t="shared" ca="1" si="29"/>
        <v>#N/A</v>
      </c>
      <c r="AC236" s="197" t="e">
        <f t="shared" ca="1" si="30"/>
        <v>#N/A</v>
      </c>
      <c r="AD236" s="198" t="e">
        <f t="shared" ca="1" si="57"/>
        <v>#N/A</v>
      </c>
      <c r="AE236" s="197" t="e">
        <f t="shared" ca="1" si="58"/>
        <v>#N/A</v>
      </c>
      <c r="AF236" s="198" t="e">
        <f t="shared" ca="1" si="59"/>
        <v>#N/A</v>
      </c>
      <c r="AG236" s="197" t="e">
        <f t="shared" ca="1" si="60"/>
        <v>#N/A</v>
      </c>
      <c r="AH236" s="197" t="e">
        <f t="shared" ca="1" si="61"/>
        <v>#N/A</v>
      </c>
      <c r="AI236" s="199" t="e">
        <f t="shared" ca="1" si="62"/>
        <v>#N/A</v>
      </c>
      <c r="AJ236" s="197" t="e">
        <f t="shared" ca="1" si="37"/>
        <v>#N/A</v>
      </c>
      <c r="AK236" s="197" t="e">
        <f t="shared" ca="1" si="38"/>
        <v>#N/A</v>
      </c>
    </row>
    <row r="237" spans="1:37" ht="27" customHeight="1" x14ac:dyDescent="0.25">
      <c r="A237" s="51">
        <f>'OSNOVNA PLAČA'!A231</f>
        <v>222</v>
      </c>
      <c r="B237" s="157" t="str">
        <f t="shared" ca="1" si="22"/>
        <v>A222</v>
      </c>
      <c r="C237" s="52">
        <f ca="1">IF(LEN(B237)&gt;0,'OSNOVNA PLAČA'!C231,"")</f>
        <v>0</v>
      </c>
      <c r="D237" s="54">
        <f ca="1">IF(LEN(B237)&gt;0,'OSNOVNA PLAČA'!D231,"")</f>
        <v>0</v>
      </c>
      <c r="E237" s="171">
        <f ca="1">IF(LEN(B237)&gt;0,SUM('OBRAČUNANA OSNOVNA PLAČA'!H231:J231),"")</f>
        <v>0</v>
      </c>
      <c r="F237" s="55"/>
      <c r="G237" s="55"/>
      <c r="H237" s="55"/>
      <c r="I237" s="55"/>
      <c r="J237" s="55"/>
      <c r="K237" s="172">
        <f t="shared" si="51"/>
        <v>0</v>
      </c>
      <c r="L237" s="120">
        <f t="shared" ca="1" si="52"/>
        <v>0</v>
      </c>
      <c r="M237" s="120">
        <f t="shared" ca="1" si="53"/>
        <v>0</v>
      </c>
      <c r="N237" s="120">
        <f t="shared" ca="1" si="54"/>
        <v>0</v>
      </c>
      <c r="O237" s="120">
        <f t="shared" ca="1" si="55"/>
        <v>0</v>
      </c>
      <c r="P237" s="173">
        <f t="shared" ca="1" si="56"/>
        <v>0</v>
      </c>
      <c r="Q237" s="173">
        <f ca="1">IF(LEN(B237)&gt;0,'1-3'!Q237-'1-3'!P237,"")</f>
        <v>0</v>
      </c>
      <c r="R237" s="174"/>
      <c r="AA237" s="161">
        <f>ROW()</f>
        <v>237</v>
      </c>
      <c r="AB237" s="197" t="e">
        <f t="shared" ca="1" si="29"/>
        <v>#N/A</v>
      </c>
      <c r="AC237" s="197" t="e">
        <f t="shared" ca="1" si="30"/>
        <v>#N/A</v>
      </c>
      <c r="AD237" s="198" t="e">
        <f t="shared" ca="1" si="57"/>
        <v>#N/A</v>
      </c>
      <c r="AE237" s="197" t="e">
        <f t="shared" ca="1" si="58"/>
        <v>#N/A</v>
      </c>
      <c r="AF237" s="198" t="e">
        <f t="shared" ca="1" si="59"/>
        <v>#N/A</v>
      </c>
      <c r="AG237" s="197" t="e">
        <f t="shared" ca="1" si="60"/>
        <v>#N/A</v>
      </c>
      <c r="AH237" s="197" t="e">
        <f t="shared" ca="1" si="61"/>
        <v>#N/A</v>
      </c>
      <c r="AI237" s="199" t="e">
        <f t="shared" ca="1" si="62"/>
        <v>#N/A</v>
      </c>
      <c r="AJ237" s="197" t="e">
        <f t="shared" ca="1" si="37"/>
        <v>#N/A</v>
      </c>
      <c r="AK237" s="197" t="e">
        <f t="shared" ca="1" si="38"/>
        <v>#N/A</v>
      </c>
    </row>
    <row r="238" spans="1:37" ht="27" customHeight="1" x14ac:dyDescent="0.25">
      <c r="A238" s="51">
        <f>'OSNOVNA PLAČA'!A232</f>
        <v>223</v>
      </c>
      <c r="B238" s="157" t="str">
        <f t="shared" ca="1" si="22"/>
        <v>A223</v>
      </c>
      <c r="C238" s="52">
        <f ca="1">IF(LEN(B238)&gt;0,'OSNOVNA PLAČA'!C232,"")</f>
        <v>0</v>
      </c>
      <c r="D238" s="54">
        <f ca="1">IF(LEN(B238)&gt;0,'OSNOVNA PLAČA'!D232,"")</f>
        <v>0</v>
      </c>
      <c r="E238" s="171">
        <f ca="1">IF(LEN(B238)&gt;0,SUM('OBRAČUNANA OSNOVNA PLAČA'!H232:J232),"")</f>
        <v>0</v>
      </c>
      <c r="F238" s="55"/>
      <c r="G238" s="55"/>
      <c r="H238" s="55"/>
      <c r="I238" s="55"/>
      <c r="J238" s="55"/>
      <c r="K238" s="172">
        <f t="shared" si="51"/>
        <v>0</v>
      </c>
      <c r="L238" s="120">
        <f t="shared" ca="1" si="52"/>
        <v>0</v>
      </c>
      <c r="M238" s="120">
        <f t="shared" ca="1" si="53"/>
        <v>0</v>
      </c>
      <c r="N238" s="120">
        <f t="shared" ca="1" si="54"/>
        <v>0</v>
      </c>
      <c r="O238" s="120">
        <f t="shared" ca="1" si="55"/>
        <v>0</v>
      </c>
      <c r="P238" s="173">
        <f t="shared" ca="1" si="56"/>
        <v>0</v>
      </c>
      <c r="Q238" s="173">
        <f ca="1">IF(LEN(B238)&gt;0,'1-3'!Q238-'1-3'!P238,"")</f>
        <v>0</v>
      </c>
      <c r="R238" s="174"/>
      <c r="AA238" s="161">
        <f>ROW()</f>
        <v>238</v>
      </c>
      <c r="AB238" s="197" t="e">
        <f t="shared" ca="1" si="29"/>
        <v>#N/A</v>
      </c>
      <c r="AC238" s="197" t="e">
        <f t="shared" ca="1" si="30"/>
        <v>#N/A</v>
      </c>
      <c r="AD238" s="198" t="e">
        <f t="shared" ca="1" si="57"/>
        <v>#N/A</v>
      </c>
      <c r="AE238" s="197" t="e">
        <f t="shared" ca="1" si="58"/>
        <v>#N/A</v>
      </c>
      <c r="AF238" s="198" t="e">
        <f t="shared" ca="1" si="59"/>
        <v>#N/A</v>
      </c>
      <c r="AG238" s="197" t="e">
        <f t="shared" ca="1" si="60"/>
        <v>#N/A</v>
      </c>
      <c r="AH238" s="197" t="e">
        <f t="shared" ca="1" si="61"/>
        <v>#N/A</v>
      </c>
      <c r="AI238" s="199" t="e">
        <f t="shared" ca="1" si="62"/>
        <v>#N/A</v>
      </c>
      <c r="AJ238" s="197" t="e">
        <f t="shared" ca="1" si="37"/>
        <v>#N/A</v>
      </c>
      <c r="AK238" s="197" t="e">
        <f t="shared" ca="1" si="38"/>
        <v>#N/A</v>
      </c>
    </row>
    <row r="239" spans="1:37" ht="27" customHeight="1" x14ac:dyDescent="0.25">
      <c r="A239" s="51">
        <f>'OSNOVNA PLAČA'!A233</f>
        <v>224</v>
      </c>
      <c r="B239" s="157" t="str">
        <f t="shared" ca="1" si="22"/>
        <v>A224</v>
      </c>
      <c r="C239" s="52">
        <f ca="1">IF(LEN(B239)&gt;0,'OSNOVNA PLAČA'!C233,"")</f>
        <v>0</v>
      </c>
      <c r="D239" s="54">
        <f ca="1">IF(LEN(B239)&gt;0,'OSNOVNA PLAČA'!D233,"")</f>
        <v>0</v>
      </c>
      <c r="E239" s="171">
        <f ca="1">IF(LEN(B239)&gt;0,SUM('OBRAČUNANA OSNOVNA PLAČA'!H233:J233),"")</f>
        <v>0</v>
      </c>
      <c r="F239" s="55"/>
      <c r="G239" s="55"/>
      <c r="H239" s="55"/>
      <c r="I239" s="55"/>
      <c r="J239" s="55"/>
      <c r="K239" s="172">
        <f t="shared" si="51"/>
        <v>0</v>
      </c>
      <c r="L239" s="120">
        <f t="shared" ca="1" si="52"/>
        <v>0</v>
      </c>
      <c r="M239" s="120">
        <f t="shared" ca="1" si="53"/>
        <v>0</v>
      </c>
      <c r="N239" s="120">
        <f t="shared" ca="1" si="54"/>
        <v>0</v>
      </c>
      <c r="O239" s="120">
        <f t="shared" ca="1" si="55"/>
        <v>0</v>
      </c>
      <c r="P239" s="173">
        <f t="shared" ca="1" si="56"/>
        <v>0</v>
      </c>
      <c r="Q239" s="173">
        <f ca="1">IF(LEN(B239)&gt;0,'1-3'!Q239-'1-3'!P239,"")</f>
        <v>0</v>
      </c>
      <c r="R239" s="174"/>
      <c r="AA239" s="161">
        <f>ROW()</f>
        <v>239</v>
      </c>
      <c r="AB239" s="197" t="e">
        <f t="shared" ca="1" si="29"/>
        <v>#N/A</v>
      </c>
      <c r="AC239" s="197" t="e">
        <f t="shared" ca="1" si="30"/>
        <v>#N/A</v>
      </c>
      <c r="AD239" s="198" t="e">
        <f t="shared" ca="1" si="57"/>
        <v>#N/A</v>
      </c>
      <c r="AE239" s="197" t="e">
        <f t="shared" ca="1" si="58"/>
        <v>#N/A</v>
      </c>
      <c r="AF239" s="198" t="e">
        <f t="shared" ca="1" si="59"/>
        <v>#N/A</v>
      </c>
      <c r="AG239" s="197" t="e">
        <f t="shared" ca="1" si="60"/>
        <v>#N/A</v>
      </c>
      <c r="AH239" s="197" t="e">
        <f t="shared" ca="1" si="61"/>
        <v>#N/A</v>
      </c>
      <c r="AI239" s="199" t="e">
        <f t="shared" ca="1" si="62"/>
        <v>#N/A</v>
      </c>
      <c r="AJ239" s="197" t="e">
        <f t="shared" ca="1" si="37"/>
        <v>#N/A</v>
      </c>
      <c r="AK239" s="197" t="e">
        <f t="shared" ca="1" si="38"/>
        <v>#N/A</v>
      </c>
    </row>
    <row r="240" spans="1:37" ht="27" customHeight="1" x14ac:dyDescent="0.25">
      <c r="A240" s="51">
        <f>'OSNOVNA PLAČA'!A234</f>
        <v>225</v>
      </c>
      <c r="B240" s="157" t="str">
        <f t="shared" ca="1" si="22"/>
        <v>A225</v>
      </c>
      <c r="C240" s="52">
        <f ca="1">IF(LEN(B240)&gt;0,'OSNOVNA PLAČA'!C234,"")</f>
        <v>0</v>
      </c>
      <c r="D240" s="54">
        <f ca="1">IF(LEN(B240)&gt;0,'OSNOVNA PLAČA'!D234,"")</f>
        <v>0</v>
      </c>
      <c r="E240" s="171">
        <f ca="1">IF(LEN(B240)&gt;0,SUM('OBRAČUNANA OSNOVNA PLAČA'!H234:J234),"")</f>
        <v>0</v>
      </c>
      <c r="F240" s="55"/>
      <c r="G240" s="55"/>
      <c r="H240" s="55"/>
      <c r="I240" s="55"/>
      <c r="J240" s="55"/>
      <c r="K240" s="172">
        <f t="shared" si="51"/>
        <v>0</v>
      </c>
      <c r="L240" s="120">
        <f t="shared" ca="1" si="52"/>
        <v>0</v>
      </c>
      <c r="M240" s="120">
        <f t="shared" ca="1" si="53"/>
        <v>0</v>
      </c>
      <c r="N240" s="120">
        <f t="shared" ca="1" si="54"/>
        <v>0</v>
      </c>
      <c r="O240" s="120">
        <f t="shared" ca="1" si="55"/>
        <v>0</v>
      </c>
      <c r="P240" s="173">
        <f t="shared" ca="1" si="56"/>
        <v>0</v>
      </c>
      <c r="Q240" s="173">
        <f ca="1">IF(LEN(B240)&gt;0,'1-3'!Q240-'1-3'!P240,"")</f>
        <v>0</v>
      </c>
      <c r="R240" s="174"/>
      <c r="AA240" s="161">
        <f>ROW()</f>
        <v>240</v>
      </c>
      <c r="AB240" s="197" t="e">
        <f t="shared" ca="1" si="29"/>
        <v>#N/A</v>
      </c>
      <c r="AC240" s="197" t="e">
        <f t="shared" ca="1" si="30"/>
        <v>#N/A</v>
      </c>
      <c r="AD240" s="198" t="e">
        <f t="shared" ca="1" si="57"/>
        <v>#N/A</v>
      </c>
      <c r="AE240" s="197" t="e">
        <f t="shared" ca="1" si="58"/>
        <v>#N/A</v>
      </c>
      <c r="AF240" s="198" t="e">
        <f t="shared" ca="1" si="59"/>
        <v>#N/A</v>
      </c>
      <c r="AG240" s="197" t="e">
        <f t="shared" ca="1" si="60"/>
        <v>#N/A</v>
      </c>
      <c r="AH240" s="197" t="e">
        <f t="shared" ca="1" si="61"/>
        <v>#N/A</v>
      </c>
      <c r="AI240" s="199" t="e">
        <f t="shared" ca="1" si="62"/>
        <v>#N/A</v>
      </c>
      <c r="AJ240" s="197" t="e">
        <f t="shared" ca="1" si="37"/>
        <v>#N/A</v>
      </c>
      <c r="AK240" s="197" t="e">
        <f t="shared" ca="1" si="38"/>
        <v>#N/A</v>
      </c>
    </row>
    <row r="241" spans="1:37" ht="27" customHeight="1" x14ac:dyDescent="0.25">
      <c r="A241" s="51">
        <f>'OSNOVNA PLAČA'!A235</f>
        <v>226</v>
      </c>
      <c r="B241" s="157" t="str">
        <f t="shared" ca="1" si="22"/>
        <v>A226</v>
      </c>
      <c r="C241" s="52">
        <f ca="1">IF(LEN(B241)&gt;0,'OSNOVNA PLAČA'!C235,"")</f>
        <v>0</v>
      </c>
      <c r="D241" s="54">
        <f ca="1">IF(LEN(B241)&gt;0,'OSNOVNA PLAČA'!D235,"")</f>
        <v>0</v>
      </c>
      <c r="E241" s="171">
        <f ca="1">IF(LEN(B241)&gt;0,SUM('OBRAČUNANA OSNOVNA PLAČA'!H235:J235),"")</f>
        <v>0</v>
      </c>
      <c r="F241" s="55"/>
      <c r="G241" s="55"/>
      <c r="H241" s="55"/>
      <c r="I241" s="55"/>
      <c r="J241" s="55"/>
      <c r="K241" s="172">
        <f t="shared" si="51"/>
        <v>0</v>
      </c>
      <c r="L241" s="120">
        <f t="shared" ca="1" si="52"/>
        <v>0</v>
      </c>
      <c r="M241" s="120">
        <f t="shared" ca="1" si="53"/>
        <v>0</v>
      </c>
      <c r="N241" s="120">
        <f t="shared" ca="1" si="54"/>
        <v>0</v>
      </c>
      <c r="O241" s="120">
        <f t="shared" ca="1" si="55"/>
        <v>0</v>
      </c>
      <c r="P241" s="173">
        <f t="shared" ca="1" si="56"/>
        <v>0</v>
      </c>
      <c r="Q241" s="173">
        <f ca="1">IF(LEN(B241)&gt;0,'1-3'!Q241-'1-3'!P241,"")</f>
        <v>0</v>
      </c>
      <c r="R241" s="174"/>
      <c r="AA241" s="161">
        <f>ROW()</f>
        <v>241</v>
      </c>
      <c r="AB241" s="197" t="e">
        <f t="shared" ca="1" si="29"/>
        <v>#N/A</v>
      </c>
      <c r="AC241" s="197" t="e">
        <f t="shared" ca="1" si="30"/>
        <v>#N/A</v>
      </c>
      <c r="AD241" s="198" t="e">
        <f t="shared" ca="1" si="57"/>
        <v>#N/A</v>
      </c>
      <c r="AE241" s="197" t="e">
        <f t="shared" ca="1" si="58"/>
        <v>#N/A</v>
      </c>
      <c r="AF241" s="198" t="e">
        <f t="shared" ca="1" si="59"/>
        <v>#N/A</v>
      </c>
      <c r="AG241" s="197" t="e">
        <f t="shared" ca="1" si="60"/>
        <v>#N/A</v>
      </c>
      <c r="AH241" s="197" t="e">
        <f t="shared" ca="1" si="61"/>
        <v>#N/A</v>
      </c>
      <c r="AI241" s="199" t="e">
        <f t="shared" ca="1" si="62"/>
        <v>#N/A</v>
      </c>
      <c r="AJ241" s="197" t="e">
        <f t="shared" ca="1" si="37"/>
        <v>#N/A</v>
      </c>
      <c r="AK241" s="197" t="e">
        <f t="shared" ca="1" si="38"/>
        <v>#N/A</v>
      </c>
    </row>
    <row r="242" spans="1:37" ht="27" customHeight="1" x14ac:dyDescent="0.25">
      <c r="A242" s="51">
        <f>'OSNOVNA PLAČA'!A236</f>
        <v>227</v>
      </c>
      <c r="B242" s="157" t="str">
        <f t="shared" ca="1" si="22"/>
        <v>A227</v>
      </c>
      <c r="C242" s="52">
        <f ca="1">IF(LEN(B242)&gt;0,'OSNOVNA PLAČA'!C236,"")</f>
        <v>0</v>
      </c>
      <c r="D242" s="54">
        <f ca="1">IF(LEN(B242)&gt;0,'OSNOVNA PLAČA'!D236,"")</f>
        <v>0</v>
      </c>
      <c r="E242" s="171">
        <f ca="1">IF(LEN(B242)&gt;0,SUM('OBRAČUNANA OSNOVNA PLAČA'!H236:J236),"")</f>
        <v>0</v>
      </c>
      <c r="F242" s="55"/>
      <c r="G242" s="55"/>
      <c r="H242" s="55"/>
      <c r="I242" s="55"/>
      <c r="J242" s="55"/>
      <c r="K242" s="172">
        <f t="shared" si="51"/>
        <v>0</v>
      </c>
      <c r="L242" s="120">
        <f t="shared" ca="1" si="52"/>
        <v>0</v>
      </c>
      <c r="M242" s="120">
        <f t="shared" ca="1" si="53"/>
        <v>0</v>
      </c>
      <c r="N242" s="120">
        <f t="shared" ca="1" si="54"/>
        <v>0</v>
      </c>
      <c r="O242" s="120">
        <f t="shared" ca="1" si="55"/>
        <v>0</v>
      </c>
      <c r="P242" s="173">
        <f t="shared" ca="1" si="56"/>
        <v>0</v>
      </c>
      <c r="Q242" s="173">
        <f ca="1">IF(LEN(B242)&gt;0,'1-3'!Q242-'1-3'!P242,"")</f>
        <v>0</v>
      </c>
      <c r="R242" s="174"/>
      <c r="AA242" s="161">
        <f>ROW()</f>
        <v>242</v>
      </c>
      <c r="AB242" s="197" t="e">
        <f t="shared" ca="1" si="29"/>
        <v>#N/A</v>
      </c>
      <c r="AC242" s="197" t="e">
        <f t="shared" ca="1" si="30"/>
        <v>#N/A</v>
      </c>
      <c r="AD242" s="198" t="e">
        <f t="shared" ca="1" si="57"/>
        <v>#N/A</v>
      </c>
      <c r="AE242" s="197" t="e">
        <f t="shared" ca="1" si="58"/>
        <v>#N/A</v>
      </c>
      <c r="AF242" s="198" t="e">
        <f t="shared" ca="1" si="59"/>
        <v>#N/A</v>
      </c>
      <c r="AG242" s="197" t="e">
        <f t="shared" ca="1" si="60"/>
        <v>#N/A</v>
      </c>
      <c r="AH242" s="197" t="e">
        <f t="shared" ca="1" si="61"/>
        <v>#N/A</v>
      </c>
      <c r="AI242" s="199" t="e">
        <f t="shared" ca="1" si="62"/>
        <v>#N/A</v>
      </c>
      <c r="AJ242" s="197" t="e">
        <f t="shared" ca="1" si="37"/>
        <v>#N/A</v>
      </c>
      <c r="AK242" s="197" t="e">
        <f t="shared" ca="1" si="38"/>
        <v>#N/A</v>
      </c>
    </row>
    <row r="243" spans="1:37" ht="27" customHeight="1" x14ac:dyDescent="0.25">
      <c r="A243" s="51">
        <f>'OSNOVNA PLAČA'!A237</f>
        <v>228</v>
      </c>
      <c r="B243" s="157" t="str">
        <f t="shared" ca="1" si="22"/>
        <v>A228</v>
      </c>
      <c r="C243" s="52">
        <f ca="1">IF(LEN(B243)&gt;0,'OSNOVNA PLAČA'!C237,"")</f>
        <v>0</v>
      </c>
      <c r="D243" s="54">
        <f ca="1">IF(LEN(B243)&gt;0,'OSNOVNA PLAČA'!D237,"")</f>
        <v>0</v>
      </c>
      <c r="E243" s="171">
        <f ca="1">IF(LEN(B243)&gt;0,SUM('OBRAČUNANA OSNOVNA PLAČA'!H237:J237),"")</f>
        <v>0</v>
      </c>
      <c r="F243" s="55"/>
      <c r="G243" s="55"/>
      <c r="H243" s="55"/>
      <c r="I243" s="55"/>
      <c r="J243" s="55"/>
      <c r="K243" s="172">
        <f t="shared" si="51"/>
        <v>0</v>
      </c>
      <c r="L243" s="120">
        <f t="shared" ca="1" si="52"/>
        <v>0</v>
      </c>
      <c r="M243" s="120">
        <f t="shared" ca="1" si="53"/>
        <v>0</v>
      </c>
      <c r="N243" s="120">
        <f t="shared" ca="1" si="54"/>
        <v>0</v>
      </c>
      <c r="O243" s="120">
        <f t="shared" ca="1" si="55"/>
        <v>0</v>
      </c>
      <c r="P243" s="173">
        <f t="shared" ca="1" si="56"/>
        <v>0</v>
      </c>
      <c r="Q243" s="173">
        <f ca="1">IF(LEN(B243)&gt;0,'1-3'!Q243-'1-3'!P243,"")</f>
        <v>0</v>
      </c>
      <c r="R243" s="174"/>
      <c r="AA243" s="161">
        <f>ROW()</f>
        <v>243</v>
      </c>
      <c r="AB243" s="197" t="e">
        <f t="shared" ca="1" si="29"/>
        <v>#N/A</v>
      </c>
      <c r="AC243" s="197" t="e">
        <f t="shared" ca="1" si="30"/>
        <v>#N/A</v>
      </c>
      <c r="AD243" s="198" t="e">
        <f t="shared" ca="1" si="57"/>
        <v>#N/A</v>
      </c>
      <c r="AE243" s="197" t="e">
        <f t="shared" ca="1" si="58"/>
        <v>#N/A</v>
      </c>
      <c r="AF243" s="198" t="e">
        <f t="shared" ca="1" si="59"/>
        <v>#N/A</v>
      </c>
      <c r="AG243" s="197" t="e">
        <f t="shared" ca="1" si="60"/>
        <v>#N/A</v>
      </c>
      <c r="AH243" s="197" t="e">
        <f t="shared" ca="1" si="61"/>
        <v>#N/A</v>
      </c>
      <c r="AI243" s="199" t="e">
        <f t="shared" ca="1" si="62"/>
        <v>#N/A</v>
      </c>
      <c r="AJ243" s="197" t="e">
        <f t="shared" ca="1" si="37"/>
        <v>#N/A</v>
      </c>
      <c r="AK243" s="197" t="e">
        <f t="shared" ca="1" si="38"/>
        <v>#N/A</v>
      </c>
    </row>
    <row r="244" spans="1:37" ht="27" customHeight="1" x14ac:dyDescent="0.25">
      <c r="A244" s="51">
        <f>'OSNOVNA PLAČA'!A238</f>
        <v>229</v>
      </c>
      <c r="B244" s="157" t="str">
        <f t="shared" ca="1" si="22"/>
        <v>A229</v>
      </c>
      <c r="C244" s="52">
        <f ca="1">IF(LEN(B244)&gt;0,'OSNOVNA PLAČA'!C238,"")</f>
        <v>0</v>
      </c>
      <c r="D244" s="54">
        <f ca="1">IF(LEN(B244)&gt;0,'OSNOVNA PLAČA'!D238,"")</f>
        <v>0</v>
      </c>
      <c r="E244" s="171">
        <f ca="1">IF(LEN(B244)&gt;0,SUM('OBRAČUNANA OSNOVNA PLAČA'!H238:J238),"")</f>
        <v>0</v>
      </c>
      <c r="F244" s="55"/>
      <c r="G244" s="55"/>
      <c r="H244" s="55"/>
      <c r="I244" s="55"/>
      <c r="J244" s="55"/>
      <c r="K244" s="172">
        <f t="shared" si="51"/>
        <v>0</v>
      </c>
      <c r="L244" s="120">
        <f t="shared" ca="1" si="52"/>
        <v>0</v>
      </c>
      <c r="M244" s="120">
        <f t="shared" ca="1" si="53"/>
        <v>0</v>
      </c>
      <c r="N244" s="120">
        <f t="shared" ca="1" si="54"/>
        <v>0</v>
      </c>
      <c r="O244" s="120">
        <f t="shared" ca="1" si="55"/>
        <v>0</v>
      </c>
      <c r="P244" s="173">
        <f t="shared" ca="1" si="56"/>
        <v>0</v>
      </c>
      <c r="Q244" s="173">
        <f ca="1">IF(LEN(B244)&gt;0,'1-3'!Q244-'1-3'!P244,"")</f>
        <v>0</v>
      </c>
      <c r="R244" s="174"/>
      <c r="AA244" s="161">
        <f>ROW()</f>
        <v>244</v>
      </c>
      <c r="AB244" s="197" t="e">
        <f t="shared" ca="1" si="29"/>
        <v>#N/A</v>
      </c>
      <c r="AC244" s="197" t="e">
        <f t="shared" ca="1" si="30"/>
        <v>#N/A</v>
      </c>
      <c r="AD244" s="198" t="e">
        <f t="shared" ca="1" si="57"/>
        <v>#N/A</v>
      </c>
      <c r="AE244" s="197" t="e">
        <f t="shared" ca="1" si="58"/>
        <v>#N/A</v>
      </c>
      <c r="AF244" s="198" t="e">
        <f t="shared" ca="1" si="59"/>
        <v>#N/A</v>
      </c>
      <c r="AG244" s="197" t="e">
        <f t="shared" ca="1" si="60"/>
        <v>#N/A</v>
      </c>
      <c r="AH244" s="197" t="e">
        <f t="shared" ca="1" si="61"/>
        <v>#N/A</v>
      </c>
      <c r="AI244" s="199" t="e">
        <f t="shared" ca="1" si="62"/>
        <v>#N/A</v>
      </c>
      <c r="AJ244" s="197" t="e">
        <f t="shared" ca="1" si="37"/>
        <v>#N/A</v>
      </c>
      <c r="AK244" s="197" t="e">
        <f t="shared" ca="1" si="38"/>
        <v>#N/A</v>
      </c>
    </row>
    <row r="245" spans="1:37" ht="27" customHeight="1" x14ac:dyDescent="0.25">
      <c r="A245" s="51">
        <f>'OSNOVNA PLAČA'!A239</f>
        <v>230</v>
      </c>
      <c r="B245" s="157" t="str">
        <f t="shared" ca="1" si="22"/>
        <v>A230</v>
      </c>
      <c r="C245" s="52">
        <f ca="1">IF(LEN(B245)&gt;0,'OSNOVNA PLAČA'!C239,"")</f>
        <v>0</v>
      </c>
      <c r="D245" s="54">
        <f ca="1">IF(LEN(B245)&gt;0,'OSNOVNA PLAČA'!D239,"")</f>
        <v>0</v>
      </c>
      <c r="E245" s="171">
        <f ca="1">IF(LEN(B245)&gt;0,SUM('OBRAČUNANA OSNOVNA PLAČA'!H239:J239),"")</f>
        <v>0</v>
      </c>
      <c r="F245" s="55"/>
      <c r="G245" s="55"/>
      <c r="H245" s="55"/>
      <c r="I245" s="55"/>
      <c r="J245" s="55"/>
      <c r="K245" s="172">
        <f t="shared" si="51"/>
        <v>0</v>
      </c>
      <c r="L245" s="120">
        <f t="shared" ca="1" si="52"/>
        <v>0</v>
      </c>
      <c r="M245" s="120">
        <f t="shared" ca="1" si="53"/>
        <v>0</v>
      </c>
      <c r="N245" s="120">
        <f t="shared" ca="1" si="54"/>
        <v>0</v>
      </c>
      <c r="O245" s="120">
        <f t="shared" ca="1" si="55"/>
        <v>0</v>
      </c>
      <c r="P245" s="173">
        <f t="shared" ca="1" si="56"/>
        <v>0</v>
      </c>
      <c r="Q245" s="173">
        <f ca="1">IF(LEN(B245)&gt;0,'1-3'!Q245-'1-3'!P245,"")</f>
        <v>0</v>
      </c>
      <c r="R245" s="174"/>
      <c r="AA245" s="161">
        <f>ROW()</f>
        <v>245</v>
      </c>
      <c r="AB245" s="197" t="e">
        <f t="shared" ca="1" si="29"/>
        <v>#N/A</v>
      </c>
      <c r="AC245" s="197" t="e">
        <f t="shared" ca="1" si="30"/>
        <v>#N/A</v>
      </c>
      <c r="AD245" s="198" t="e">
        <f t="shared" ca="1" si="57"/>
        <v>#N/A</v>
      </c>
      <c r="AE245" s="197" t="e">
        <f t="shared" ca="1" si="58"/>
        <v>#N/A</v>
      </c>
      <c r="AF245" s="198" t="e">
        <f t="shared" ca="1" si="59"/>
        <v>#N/A</v>
      </c>
      <c r="AG245" s="197" t="e">
        <f t="shared" ca="1" si="60"/>
        <v>#N/A</v>
      </c>
      <c r="AH245" s="197" t="e">
        <f t="shared" ca="1" si="61"/>
        <v>#N/A</v>
      </c>
      <c r="AI245" s="199" t="e">
        <f t="shared" ca="1" si="62"/>
        <v>#N/A</v>
      </c>
      <c r="AJ245" s="197" t="e">
        <f t="shared" ca="1" si="37"/>
        <v>#N/A</v>
      </c>
      <c r="AK245" s="197" t="e">
        <f t="shared" ca="1" si="38"/>
        <v>#N/A</v>
      </c>
    </row>
    <row r="246" spans="1:37" ht="27" customHeight="1" x14ac:dyDescent="0.25">
      <c r="A246" s="51">
        <f>'OSNOVNA PLAČA'!A240</f>
        <v>231</v>
      </c>
      <c r="B246" s="157" t="str">
        <f t="shared" ca="1" si="22"/>
        <v>A231</v>
      </c>
      <c r="C246" s="52">
        <f ca="1">IF(LEN(B246)&gt;0,'OSNOVNA PLAČA'!C240,"")</f>
        <v>0</v>
      </c>
      <c r="D246" s="54">
        <f ca="1">IF(LEN(B246)&gt;0,'OSNOVNA PLAČA'!D240,"")</f>
        <v>0</v>
      </c>
      <c r="E246" s="171">
        <f ca="1">IF(LEN(B246)&gt;0,SUM('OBRAČUNANA OSNOVNA PLAČA'!H240:J240),"")</f>
        <v>0</v>
      </c>
      <c r="F246" s="55"/>
      <c r="G246" s="55"/>
      <c r="H246" s="55"/>
      <c r="I246" s="55"/>
      <c r="J246" s="55"/>
      <c r="K246" s="172">
        <f t="shared" si="51"/>
        <v>0</v>
      </c>
      <c r="L246" s="120">
        <f t="shared" ca="1" si="52"/>
        <v>0</v>
      </c>
      <c r="M246" s="120">
        <f t="shared" ca="1" si="53"/>
        <v>0</v>
      </c>
      <c r="N246" s="120">
        <f t="shared" ca="1" si="54"/>
        <v>0</v>
      </c>
      <c r="O246" s="120">
        <f t="shared" ca="1" si="55"/>
        <v>0</v>
      </c>
      <c r="P246" s="173">
        <f t="shared" ca="1" si="56"/>
        <v>0</v>
      </c>
      <c r="Q246" s="173">
        <f ca="1">IF(LEN(B246)&gt;0,'1-3'!Q246-'1-3'!P246,"")</f>
        <v>0</v>
      </c>
      <c r="R246" s="174"/>
      <c r="AA246" s="161">
        <f>ROW()</f>
        <v>246</v>
      </c>
      <c r="AB246" s="197" t="e">
        <f t="shared" ca="1" si="29"/>
        <v>#N/A</v>
      </c>
      <c r="AC246" s="197" t="e">
        <f t="shared" ca="1" si="30"/>
        <v>#N/A</v>
      </c>
      <c r="AD246" s="198" t="e">
        <f t="shared" ca="1" si="57"/>
        <v>#N/A</v>
      </c>
      <c r="AE246" s="197" t="e">
        <f t="shared" ca="1" si="58"/>
        <v>#N/A</v>
      </c>
      <c r="AF246" s="198" t="e">
        <f t="shared" ca="1" si="59"/>
        <v>#N/A</v>
      </c>
      <c r="AG246" s="197" t="e">
        <f t="shared" ca="1" si="60"/>
        <v>#N/A</v>
      </c>
      <c r="AH246" s="197" t="e">
        <f t="shared" ca="1" si="61"/>
        <v>#N/A</v>
      </c>
      <c r="AI246" s="199" t="e">
        <f t="shared" ca="1" si="62"/>
        <v>#N/A</v>
      </c>
      <c r="AJ246" s="197" t="e">
        <f t="shared" ca="1" si="37"/>
        <v>#N/A</v>
      </c>
      <c r="AK246" s="197" t="e">
        <f t="shared" ca="1" si="38"/>
        <v>#N/A</v>
      </c>
    </row>
    <row r="247" spans="1:37" ht="27" customHeight="1" x14ac:dyDescent="0.25">
      <c r="A247" s="51">
        <f>'OSNOVNA PLAČA'!A241</f>
        <v>232</v>
      </c>
      <c r="B247" s="157" t="str">
        <f t="shared" ca="1" si="22"/>
        <v>A232</v>
      </c>
      <c r="C247" s="52">
        <f ca="1">IF(LEN(B247)&gt;0,'OSNOVNA PLAČA'!C241,"")</f>
        <v>0</v>
      </c>
      <c r="D247" s="54">
        <f ca="1">IF(LEN(B247)&gt;0,'OSNOVNA PLAČA'!D241,"")</f>
        <v>0</v>
      </c>
      <c r="E247" s="171">
        <f ca="1">IF(LEN(B247)&gt;0,SUM('OBRAČUNANA OSNOVNA PLAČA'!H241:J241),"")</f>
        <v>0</v>
      </c>
      <c r="F247" s="55"/>
      <c r="G247" s="55"/>
      <c r="H247" s="55"/>
      <c r="I247" s="55"/>
      <c r="J247" s="55"/>
      <c r="K247" s="172">
        <f t="shared" si="51"/>
        <v>0</v>
      </c>
      <c r="L247" s="120">
        <f t="shared" ca="1" si="52"/>
        <v>0</v>
      </c>
      <c r="M247" s="120">
        <f t="shared" ca="1" si="53"/>
        <v>0</v>
      </c>
      <c r="N247" s="120">
        <f t="shared" ca="1" si="54"/>
        <v>0</v>
      </c>
      <c r="O247" s="120">
        <f t="shared" ca="1" si="55"/>
        <v>0</v>
      </c>
      <c r="P247" s="173">
        <f t="shared" ca="1" si="56"/>
        <v>0</v>
      </c>
      <c r="Q247" s="173">
        <f ca="1">IF(LEN(B247)&gt;0,'1-3'!Q247-'1-3'!P247,"")</f>
        <v>0</v>
      </c>
      <c r="R247" s="174"/>
      <c r="AA247" s="161">
        <f>ROW()</f>
        <v>247</v>
      </c>
      <c r="AB247" s="197" t="e">
        <f t="shared" ca="1" si="29"/>
        <v>#N/A</v>
      </c>
      <c r="AC247" s="197" t="e">
        <f t="shared" ca="1" si="30"/>
        <v>#N/A</v>
      </c>
      <c r="AD247" s="198" t="e">
        <f t="shared" ca="1" si="57"/>
        <v>#N/A</v>
      </c>
      <c r="AE247" s="197" t="e">
        <f t="shared" ca="1" si="58"/>
        <v>#N/A</v>
      </c>
      <c r="AF247" s="198" t="e">
        <f t="shared" ca="1" si="59"/>
        <v>#N/A</v>
      </c>
      <c r="AG247" s="197" t="e">
        <f t="shared" ca="1" si="60"/>
        <v>#N/A</v>
      </c>
      <c r="AH247" s="197" t="e">
        <f t="shared" ca="1" si="61"/>
        <v>#N/A</v>
      </c>
      <c r="AI247" s="199" t="e">
        <f t="shared" ca="1" si="62"/>
        <v>#N/A</v>
      </c>
      <c r="AJ247" s="197" t="e">
        <f t="shared" ca="1" si="37"/>
        <v>#N/A</v>
      </c>
      <c r="AK247" s="197" t="e">
        <f t="shared" ca="1" si="38"/>
        <v>#N/A</v>
      </c>
    </row>
    <row r="248" spans="1:37" ht="27" customHeight="1" x14ac:dyDescent="0.25">
      <c r="A248" s="51">
        <f>'OSNOVNA PLAČA'!A242</f>
        <v>233</v>
      </c>
      <c r="B248" s="157" t="str">
        <f t="shared" ca="1" si="22"/>
        <v>A233</v>
      </c>
      <c r="C248" s="52">
        <f ca="1">IF(LEN(B248)&gt;0,'OSNOVNA PLAČA'!C242,"")</f>
        <v>0</v>
      </c>
      <c r="D248" s="54">
        <f ca="1">IF(LEN(B248)&gt;0,'OSNOVNA PLAČA'!D242,"")</f>
        <v>0</v>
      </c>
      <c r="E248" s="171">
        <f ca="1">IF(LEN(B248)&gt;0,SUM('OBRAČUNANA OSNOVNA PLAČA'!H242:J242),"")</f>
        <v>0</v>
      </c>
      <c r="F248" s="55"/>
      <c r="G248" s="55"/>
      <c r="H248" s="55"/>
      <c r="I248" s="55"/>
      <c r="J248" s="55"/>
      <c r="K248" s="172">
        <f t="shared" si="51"/>
        <v>0</v>
      </c>
      <c r="L248" s="120">
        <f t="shared" ca="1" si="52"/>
        <v>0</v>
      </c>
      <c r="M248" s="120">
        <f t="shared" ca="1" si="53"/>
        <v>0</v>
      </c>
      <c r="N248" s="120">
        <f t="shared" ca="1" si="54"/>
        <v>0</v>
      </c>
      <c r="O248" s="120">
        <f t="shared" ca="1" si="55"/>
        <v>0</v>
      </c>
      <c r="P248" s="173">
        <f t="shared" ca="1" si="56"/>
        <v>0</v>
      </c>
      <c r="Q248" s="173">
        <f ca="1">IF(LEN(B248)&gt;0,'1-3'!Q248-'1-3'!P248,"")</f>
        <v>0</v>
      </c>
      <c r="R248" s="174"/>
      <c r="AA248" s="161">
        <f>ROW()</f>
        <v>248</v>
      </c>
      <c r="AB248" s="197" t="e">
        <f t="shared" ca="1" si="29"/>
        <v>#N/A</v>
      </c>
      <c r="AC248" s="197" t="e">
        <f t="shared" ca="1" si="30"/>
        <v>#N/A</v>
      </c>
      <c r="AD248" s="198" t="e">
        <f t="shared" ca="1" si="57"/>
        <v>#N/A</v>
      </c>
      <c r="AE248" s="197" t="e">
        <f t="shared" ca="1" si="58"/>
        <v>#N/A</v>
      </c>
      <c r="AF248" s="198" t="e">
        <f t="shared" ca="1" si="59"/>
        <v>#N/A</v>
      </c>
      <c r="AG248" s="197" t="e">
        <f t="shared" ca="1" si="60"/>
        <v>#N/A</v>
      </c>
      <c r="AH248" s="197" t="e">
        <f t="shared" ca="1" si="61"/>
        <v>#N/A</v>
      </c>
      <c r="AI248" s="199" t="e">
        <f t="shared" ca="1" si="62"/>
        <v>#N/A</v>
      </c>
      <c r="AJ248" s="197" t="e">
        <f t="shared" ca="1" si="37"/>
        <v>#N/A</v>
      </c>
      <c r="AK248" s="197" t="e">
        <f t="shared" ca="1" si="38"/>
        <v>#N/A</v>
      </c>
    </row>
    <row r="249" spans="1:37" ht="27" customHeight="1" x14ac:dyDescent="0.25">
      <c r="A249" s="51">
        <f>'OSNOVNA PLAČA'!A243</f>
        <v>234</v>
      </c>
      <c r="B249" s="157" t="str">
        <f t="shared" ca="1" si="22"/>
        <v>A234</v>
      </c>
      <c r="C249" s="52">
        <f ca="1">IF(LEN(B249)&gt;0,'OSNOVNA PLAČA'!C243,"")</f>
        <v>0</v>
      </c>
      <c r="D249" s="54">
        <f ca="1">IF(LEN(B249)&gt;0,'OSNOVNA PLAČA'!D243,"")</f>
        <v>0</v>
      </c>
      <c r="E249" s="171">
        <f ca="1">IF(LEN(B249)&gt;0,SUM('OBRAČUNANA OSNOVNA PLAČA'!H243:J243),"")</f>
        <v>0</v>
      </c>
      <c r="F249" s="55"/>
      <c r="G249" s="55"/>
      <c r="H249" s="55"/>
      <c r="I249" s="55"/>
      <c r="J249" s="55"/>
      <c r="K249" s="172">
        <f t="shared" si="51"/>
        <v>0</v>
      </c>
      <c r="L249" s="120">
        <f t="shared" ca="1" si="52"/>
        <v>0</v>
      </c>
      <c r="M249" s="120">
        <f t="shared" ca="1" si="53"/>
        <v>0</v>
      </c>
      <c r="N249" s="120">
        <f t="shared" ca="1" si="54"/>
        <v>0</v>
      </c>
      <c r="O249" s="120">
        <f t="shared" ca="1" si="55"/>
        <v>0</v>
      </c>
      <c r="P249" s="173">
        <f t="shared" ca="1" si="56"/>
        <v>0</v>
      </c>
      <c r="Q249" s="173">
        <f ca="1">IF(LEN(B249)&gt;0,'1-3'!Q249-'1-3'!P249,"")</f>
        <v>0</v>
      </c>
      <c r="R249" s="174"/>
      <c r="AA249" s="161">
        <f>ROW()</f>
        <v>249</v>
      </c>
      <c r="AB249" s="197" t="e">
        <f t="shared" ca="1" si="29"/>
        <v>#N/A</v>
      </c>
      <c r="AC249" s="197" t="e">
        <f t="shared" ca="1" si="30"/>
        <v>#N/A</v>
      </c>
      <c r="AD249" s="198" t="e">
        <f t="shared" ca="1" si="57"/>
        <v>#N/A</v>
      </c>
      <c r="AE249" s="197" t="e">
        <f t="shared" ca="1" si="58"/>
        <v>#N/A</v>
      </c>
      <c r="AF249" s="198" t="e">
        <f t="shared" ca="1" si="59"/>
        <v>#N/A</v>
      </c>
      <c r="AG249" s="197" t="e">
        <f t="shared" ca="1" si="60"/>
        <v>#N/A</v>
      </c>
      <c r="AH249" s="197" t="e">
        <f t="shared" ca="1" si="61"/>
        <v>#N/A</v>
      </c>
      <c r="AI249" s="199" t="e">
        <f t="shared" ca="1" si="62"/>
        <v>#N/A</v>
      </c>
      <c r="AJ249" s="197" t="e">
        <f t="shared" ca="1" si="37"/>
        <v>#N/A</v>
      </c>
      <c r="AK249" s="197" t="e">
        <f t="shared" ca="1" si="38"/>
        <v>#N/A</v>
      </c>
    </row>
    <row r="250" spans="1:37" ht="27" customHeight="1" x14ac:dyDescent="0.25">
      <c r="A250" s="51">
        <f>'OSNOVNA PLAČA'!A244</f>
        <v>235</v>
      </c>
      <c r="B250" s="157" t="str">
        <f t="shared" ca="1" si="22"/>
        <v>A235</v>
      </c>
      <c r="C250" s="52">
        <f ca="1">IF(LEN(B250)&gt;0,'OSNOVNA PLAČA'!C244,"")</f>
        <v>0</v>
      </c>
      <c r="D250" s="54">
        <f ca="1">IF(LEN(B250)&gt;0,'OSNOVNA PLAČA'!D244,"")</f>
        <v>0</v>
      </c>
      <c r="E250" s="171">
        <f ca="1">IF(LEN(B250)&gt;0,SUM('OBRAČUNANA OSNOVNA PLAČA'!H244:J244),"")</f>
        <v>0</v>
      </c>
      <c r="F250" s="55"/>
      <c r="G250" s="55"/>
      <c r="H250" s="55"/>
      <c r="I250" s="55"/>
      <c r="J250" s="55"/>
      <c r="K250" s="172">
        <f t="shared" si="51"/>
        <v>0</v>
      </c>
      <c r="L250" s="120">
        <f t="shared" ca="1" si="52"/>
        <v>0</v>
      </c>
      <c r="M250" s="120">
        <f t="shared" ca="1" si="53"/>
        <v>0</v>
      </c>
      <c r="N250" s="120">
        <f t="shared" ca="1" si="54"/>
        <v>0</v>
      </c>
      <c r="O250" s="120">
        <f t="shared" ca="1" si="55"/>
        <v>0</v>
      </c>
      <c r="P250" s="173">
        <f t="shared" ca="1" si="56"/>
        <v>0</v>
      </c>
      <c r="Q250" s="173">
        <f ca="1">IF(LEN(B250)&gt;0,'1-3'!Q250-'1-3'!P250,"")</f>
        <v>0</v>
      </c>
      <c r="R250" s="174"/>
      <c r="AA250" s="161">
        <f>ROW()</f>
        <v>250</v>
      </c>
      <c r="AB250" s="197" t="e">
        <f t="shared" ca="1" si="29"/>
        <v>#N/A</v>
      </c>
      <c r="AC250" s="197" t="e">
        <f t="shared" ca="1" si="30"/>
        <v>#N/A</v>
      </c>
      <c r="AD250" s="198" t="e">
        <f t="shared" ca="1" si="57"/>
        <v>#N/A</v>
      </c>
      <c r="AE250" s="197" t="e">
        <f t="shared" ca="1" si="58"/>
        <v>#N/A</v>
      </c>
      <c r="AF250" s="198" t="e">
        <f t="shared" ca="1" si="59"/>
        <v>#N/A</v>
      </c>
      <c r="AG250" s="197" t="e">
        <f t="shared" ca="1" si="60"/>
        <v>#N/A</v>
      </c>
      <c r="AH250" s="197" t="e">
        <f t="shared" ca="1" si="61"/>
        <v>#N/A</v>
      </c>
      <c r="AI250" s="199" t="e">
        <f t="shared" ca="1" si="62"/>
        <v>#N/A</v>
      </c>
      <c r="AJ250" s="197" t="e">
        <f t="shared" ca="1" si="37"/>
        <v>#N/A</v>
      </c>
      <c r="AK250" s="197" t="e">
        <f t="shared" ca="1" si="38"/>
        <v>#N/A</v>
      </c>
    </row>
    <row r="251" spans="1:37" ht="27" customHeight="1" x14ac:dyDescent="0.25">
      <c r="A251" s="51">
        <f>'OSNOVNA PLAČA'!A245</f>
        <v>236</v>
      </c>
      <c r="B251" s="157" t="str">
        <f t="shared" ca="1" si="22"/>
        <v>A236</v>
      </c>
      <c r="C251" s="52">
        <f ca="1">IF(LEN(B251)&gt;0,'OSNOVNA PLAČA'!C245,"")</f>
        <v>0</v>
      </c>
      <c r="D251" s="54">
        <f ca="1">IF(LEN(B251)&gt;0,'OSNOVNA PLAČA'!D245,"")</f>
        <v>0</v>
      </c>
      <c r="E251" s="171">
        <f ca="1">IF(LEN(B251)&gt;0,SUM('OBRAČUNANA OSNOVNA PLAČA'!H245:J245),"")</f>
        <v>0</v>
      </c>
      <c r="F251" s="55"/>
      <c r="G251" s="55"/>
      <c r="H251" s="55"/>
      <c r="I251" s="55"/>
      <c r="J251" s="55"/>
      <c r="K251" s="172">
        <f t="shared" si="51"/>
        <v>0</v>
      </c>
      <c r="L251" s="120">
        <f t="shared" ca="1" si="52"/>
        <v>0</v>
      </c>
      <c r="M251" s="120">
        <f t="shared" ca="1" si="53"/>
        <v>0</v>
      </c>
      <c r="N251" s="120">
        <f t="shared" ca="1" si="54"/>
        <v>0</v>
      </c>
      <c r="O251" s="120">
        <f t="shared" ca="1" si="55"/>
        <v>0</v>
      </c>
      <c r="P251" s="173">
        <f t="shared" ca="1" si="56"/>
        <v>0</v>
      </c>
      <c r="Q251" s="173">
        <f ca="1">IF(LEN(B251)&gt;0,'1-3'!Q251-'1-3'!P251,"")</f>
        <v>0</v>
      </c>
      <c r="R251" s="174"/>
      <c r="AA251" s="161">
        <f>ROW()</f>
        <v>251</v>
      </c>
      <c r="AB251" s="197" t="e">
        <f t="shared" ca="1" si="29"/>
        <v>#N/A</v>
      </c>
      <c r="AC251" s="197" t="e">
        <f t="shared" ca="1" si="30"/>
        <v>#N/A</v>
      </c>
      <c r="AD251" s="198" t="e">
        <f t="shared" ca="1" si="57"/>
        <v>#N/A</v>
      </c>
      <c r="AE251" s="197" t="e">
        <f t="shared" ca="1" si="58"/>
        <v>#N/A</v>
      </c>
      <c r="AF251" s="198" t="e">
        <f t="shared" ca="1" si="59"/>
        <v>#N/A</v>
      </c>
      <c r="AG251" s="197" t="e">
        <f t="shared" ca="1" si="60"/>
        <v>#N/A</v>
      </c>
      <c r="AH251" s="197" t="e">
        <f t="shared" ca="1" si="61"/>
        <v>#N/A</v>
      </c>
      <c r="AI251" s="199" t="e">
        <f t="shared" ca="1" si="62"/>
        <v>#N/A</v>
      </c>
      <c r="AJ251" s="197" t="e">
        <f t="shared" ca="1" si="37"/>
        <v>#N/A</v>
      </c>
      <c r="AK251" s="197" t="e">
        <f t="shared" ca="1" si="38"/>
        <v>#N/A</v>
      </c>
    </row>
    <row r="252" spans="1:37" ht="27" customHeight="1" x14ac:dyDescent="0.25">
      <c r="A252" s="51">
        <f>'OSNOVNA PLAČA'!A246</f>
        <v>237</v>
      </c>
      <c r="B252" s="157" t="str">
        <f t="shared" ca="1" si="22"/>
        <v>A237</v>
      </c>
      <c r="C252" s="52">
        <f ca="1">IF(LEN(B252)&gt;0,'OSNOVNA PLAČA'!C246,"")</f>
        <v>0</v>
      </c>
      <c r="D252" s="54">
        <f ca="1">IF(LEN(B252)&gt;0,'OSNOVNA PLAČA'!D246,"")</f>
        <v>0</v>
      </c>
      <c r="E252" s="171">
        <f ca="1">IF(LEN(B252)&gt;0,SUM('OBRAČUNANA OSNOVNA PLAČA'!H246:J246),"")</f>
        <v>0</v>
      </c>
      <c r="F252" s="55"/>
      <c r="G252" s="55"/>
      <c r="H252" s="55"/>
      <c r="I252" s="55"/>
      <c r="J252" s="55"/>
      <c r="K252" s="172">
        <f t="shared" si="51"/>
        <v>0</v>
      </c>
      <c r="L252" s="120">
        <f t="shared" ca="1" si="52"/>
        <v>0</v>
      </c>
      <c r="M252" s="120">
        <f t="shared" ca="1" si="53"/>
        <v>0</v>
      </c>
      <c r="N252" s="120">
        <f t="shared" ca="1" si="54"/>
        <v>0</v>
      </c>
      <c r="O252" s="120">
        <f t="shared" ca="1" si="55"/>
        <v>0</v>
      </c>
      <c r="P252" s="173">
        <f t="shared" ca="1" si="56"/>
        <v>0</v>
      </c>
      <c r="Q252" s="173">
        <f ca="1">IF(LEN(B252)&gt;0,'1-3'!Q252-'1-3'!P252,"")</f>
        <v>0</v>
      </c>
      <c r="R252" s="174"/>
      <c r="AA252" s="161">
        <f>ROW()</f>
        <v>252</v>
      </c>
      <c r="AB252" s="197" t="e">
        <f t="shared" ca="1" si="29"/>
        <v>#N/A</v>
      </c>
      <c r="AC252" s="197" t="e">
        <f t="shared" ca="1" si="30"/>
        <v>#N/A</v>
      </c>
      <c r="AD252" s="198" t="e">
        <f t="shared" ca="1" si="57"/>
        <v>#N/A</v>
      </c>
      <c r="AE252" s="197" t="e">
        <f t="shared" ca="1" si="58"/>
        <v>#N/A</v>
      </c>
      <c r="AF252" s="198" t="e">
        <f t="shared" ca="1" si="59"/>
        <v>#N/A</v>
      </c>
      <c r="AG252" s="197" t="e">
        <f t="shared" ca="1" si="60"/>
        <v>#N/A</v>
      </c>
      <c r="AH252" s="197" t="e">
        <f t="shared" ca="1" si="61"/>
        <v>#N/A</v>
      </c>
      <c r="AI252" s="199" t="e">
        <f t="shared" ca="1" si="62"/>
        <v>#N/A</v>
      </c>
      <c r="AJ252" s="197" t="e">
        <f t="shared" ca="1" si="37"/>
        <v>#N/A</v>
      </c>
      <c r="AK252" s="197" t="e">
        <f t="shared" ca="1" si="38"/>
        <v>#N/A</v>
      </c>
    </row>
    <row r="253" spans="1:37" ht="27" customHeight="1" x14ac:dyDescent="0.25">
      <c r="A253" s="51">
        <f>'OSNOVNA PLAČA'!A247</f>
        <v>238</v>
      </c>
      <c r="B253" s="157" t="str">
        <f t="shared" ca="1" si="22"/>
        <v>A238</v>
      </c>
      <c r="C253" s="52">
        <f ca="1">IF(LEN(B253)&gt;0,'OSNOVNA PLAČA'!C247,"")</f>
        <v>0</v>
      </c>
      <c r="D253" s="54">
        <f ca="1">IF(LEN(B253)&gt;0,'OSNOVNA PLAČA'!D247,"")</f>
        <v>0</v>
      </c>
      <c r="E253" s="171">
        <f ca="1">IF(LEN(B253)&gt;0,SUM('OBRAČUNANA OSNOVNA PLAČA'!H247:J247),"")</f>
        <v>0</v>
      </c>
      <c r="F253" s="55"/>
      <c r="G253" s="55"/>
      <c r="H253" s="55"/>
      <c r="I253" s="55"/>
      <c r="J253" s="55"/>
      <c r="K253" s="172">
        <f t="shared" si="51"/>
        <v>0</v>
      </c>
      <c r="L253" s="120">
        <f t="shared" ca="1" si="52"/>
        <v>0</v>
      </c>
      <c r="M253" s="120">
        <f t="shared" ca="1" si="53"/>
        <v>0</v>
      </c>
      <c r="N253" s="120">
        <f t="shared" ca="1" si="54"/>
        <v>0</v>
      </c>
      <c r="O253" s="120">
        <f t="shared" ca="1" si="55"/>
        <v>0</v>
      </c>
      <c r="P253" s="173">
        <f t="shared" ca="1" si="56"/>
        <v>0</v>
      </c>
      <c r="Q253" s="173">
        <f ca="1">IF(LEN(B253)&gt;0,'1-3'!Q253-'1-3'!P253,"")</f>
        <v>0</v>
      </c>
      <c r="R253" s="174"/>
      <c r="AA253" s="161">
        <f>ROW()</f>
        <v>253</v>
      </c>
      <c r="AB253" s="197" t="e">
        <f t="shared" ca="1" si="29"/>
        <v>#N/A</v>
      </c>
      <c r="AC253" s="197" t="e">
        <f t="shared" ca="1" si="30"/>
        <v>#N/A</v>
      </c>
      <c r="AD253" s="198" t="e">
        <f t="shared" ca="1" si="57"/>
        <v>#N/A</v>
      </c>
      <c r="AE253" s="197" t="e">
        <f t="shared" ca="1" si="58"/>
        <v>#N/A</v>
      </c>
      <c r="AF253" s="198" t="e">
        <f t="shared" ca="1" si="59"/>
        <v>#N/A</v>
      </c>
      <c r="AG253" s="197" t="e">
        <f t="shared" ca="1" si="60"/>
        <v>#N/A</v>
      </c>
      <c r="AH253" s="197" t="e">
        <f t="shared" ca="1" si="61"/>
        <v>#N/A</v>
      </c>
      <c r="AI253" s="199" t="e">
        <f t="shared" ca="1" si="62"/>
        <v>#N/A</v>
      </c>
      <c r="AJ253" s="197" t="e">
        <f t="shared" ca="1" si="37"/>
        <v>#N/A</v>
      </c>
      <c r="AK253" s="197" t="e">
        <f t="shared" ca="1" si="38"/>
        <v>#N/A</v>
      </c>
    </row>
    <row r="254" spans="1:37" ht="27" customHeight="1" x14ac:dyDescent="0.25">
      <c r="A254" s="51">
        <f>'OSNOVNA PLAČA'!A248</f>
        <v>239</v>
      </c>
      <c r="B254" s="157" t="str">
        <f t="shared" ca="1" si="22"/>
        <v>A239</v>
      </c>
      <c r="C254" s="52">
        <f ca="1">IF(LEN(B254)&gt;0,'OSNOVNA PLAČA'!C248,"")</f>
        <v>0</v>
      </c>
      <c r="D254" s="54">
        <f ca="1">IF(LEN(B254)&gt;0,'OSNOVNA PLAČA'!D248,"")</f>
        <v>0</v>
      </c>
      <c r="E254" s="171">
        <f ca="1">IF(LEN(B254)&gt;0,SUM('OBRAČUNANA OSNOVNA PLAČA'!H248:J248),"")</f>
        <v>0</v>
      </c>
      <c r="F254" s="55"/>
      <c r="G254" s="55"/>
      <c r="H254" s="55"/>
      <c r="I254" s="55"/>
      <c r="J254" s="55"/>
      <c r="K254" s="172">
        <f t="shared" si="51"/>
        <v>0</v>
      </c>
      <c r="L254" s="120">
        <f t="shared" ca="1" si="52"/>
        <v>0</v>
      </c>
      <c r="M254" s="120">
        <f t="shared" ca="1" si="53"/>
        <v>0</v>
      </c>
      <c r="N254" s="120">
        <f t="shared" ca="1" si="54"/>
        <v>0</v>
      </c>
      <c r="O254" s="120">
        <f t="shared" ca="1" si="55"/>
        <v>0</v>
      </c>
      <c r="P254" s="173">
        <f t="shared" ca="1" si="56"/>
        <v>0</v>
      </c>
      <c r="Q254" s="173">
        <f ca="1">IF(LEN(B254)&gt;0,'1-3'!Q254-'1-3'!P254,"")</f>
        <v>0</v>
      </c>
      <c r="R254" s="174"/>
      <c r="AA254" s="161">
        <f>ROW()</f>
        <v>254</v>
      </c>
      <c r="AB254" s="197" t="e">
        <f t="shared" ca="1" si="29"/>
        <v>#N/A</v>
      </c>
      <c r="AC254" s="197" t="e">
        <f t="shared" ca="1" si="30"/>
        <v>#N/A</v>
      </c>
      <c r="AD254" s="198" t="e">
        <f t="shared" ca="1" si="57"/>
        <v>#N/A</v>
      </c>
      <c r="AE254" s="197" t="e">
        <f t="shared" ca="1" si="58"/>
        <v>#N/A</v>
      </c>
      <c r="AF254" s="198" t="e">
        <f t="shared" ca="1" si="59"/>
        <v>#N/A</v>
      </c>
      <c r="AG254" s="197" t="e">
        <f t="shared" ca="1" si="60"/>
        <v>#N/A</v>
      </c>
      <c r="AH254" s="197" t="e">
        <f t="shared" ca="1" si="61"/>
        <v>#N/A</v>
      </c>
      <c r="AI254" s="199" t="e">
        <f t="shared" ca="1" si="62"/>
        <v>#N/A</v>
      </c>
      <c r="AJ254" s="197" t="e">
        <f t="shared" ca="1" si="37"/>
        <v>#N/A</v>
      </c>
      <c r="AK254" s="197" t="e">
        <f t="shared" ca="1" si="38"/>
        <v>#N/A</v>
      </c>
    </row>
    <row r="255" spans="1:37" ht="27" customHeight="1" x14ac:dyDescent="0.25">
      <c r="A255" s="51">
        <f>'OSNOVNA PLAČA'!A249</f>
        <v>240</v>
      </c>
      <c r="B255" s="157" t="str">
        <f t="shared" ca="1" si="22"/>
        <v>A240</v>
      </c>
      <c r="C255" s="52">
        <f ca="1">IF(LEN(B255)&gt;0,'OSNOVNA PLAČA'!C249,"")</f>
        <v>0</v>
      </c>
      <c r="D255" s="54">
        <f ca="1">IF(LEN(B255)&gt;0,'OSNOVNA PLAČA'!D249,"")</f>
        <v>0</v>
      </c>
      <c r="E255" s="171">
        <f ca="1">IF(LEN(B255)&gt;0,SUM('OBRAČUNANA OSNOVNA PLAČA'!H249:J249),"")</f>
        <v>0</v>
      </c>
      <c r="F255" s="55"/>
      <c r="G255" s="55"/>
      <c r="H255" s="55"/>
      <c r="I255" s="55"/>
      <c r="J255" s="55"/>
      <c r="K255" s="172">
        <f t="shared" si="51"/>
        <v>0</v>
      </c>
      <c r="L255" s="120">
        <f t="shared" ca="1" si="52"/>
        <v>0</v>
      </c>
      <c r="M255" s="120">
        <f t="shared" ca="1" si="53"/>
        <v>0</v>
      </c>
      <c r="N255" s="120">
        <f t="shared" ca="1" si="54"/>
        <v>0</v>
      </c>
      <c r="O255" s="120">
        <f t="shared" ca="1" si="55"/>
        <v>0</v>
      </c>
      <c r="P255" s="173">
        <f t="shared" ca="1" si="56"/>
        <v>0</v>
      </c>
      <c r="Q255" s="173">
        <f ca="1">IF(LEN(B255)&gt;0,'1-3'!Q255-'1-3'!P255,"")</f>
        <v>0</v>
      </c>
      <c r="R255" s="174"/>
      <c r="AA255" s="161">
        <f>ROW()</f>
        <v>255</v>
      </c>
      <c r="AB255" s="197" t="e">
        <f t="shared" ca="1" si="29"/>
        <v>#N/A</v>
      </c>
      <c r="AC255" s="197" t="e">
        <f t="shared" ca="1" si="30"/>
        <v>#N/A</v>
      </c>
      <c r="AD255" s="198" t="e">
        <f t="shared" ca="1" si="57"/>
        <v>#N/A</v>
      </c>
      <c r="AE255" s="197" t="e">
        <f t="shared" ca="1" si="58"/>
        <v>#N/A</v>
      </c>
      <c r="AF255" s="198" t="e">
        <f t="shared" ca="1" si="59"/>
        <v>#N/A</v>
      </c>
      <c r="AG255" s="197" t="e">
        <f t="shared" ca="1" si="60"/>
        <v>#N/A</v>
      </c>
      <c r="AH255" s="197" t="e">
        <f t="shared" ca="1" si="61"/>
        <v>#N/A</v>
      </c>
      <c r="AI255" s="199" t="e">
        <f t="shared" ca="1" si="62"/>
        <v>#N/A</v>
      </c>
      <c r="AJ255" s="197" t="e">
        <f t="shared" ca="1" si="37"/>
        <v>#N/A</v>
      </c>
      <c r="AK255" s="197" t="e">
        <f t="shared" ca="1" si="38"/>
        <v>#N/A</v>
      </c>
    </row>
    <row r="256" spans="1:37" ht="27" customHeight="1" x14ac:dyDescent="0.25">
      <c r="A256" s="51">
        <f>'OSNOVNA PLAČA'!A250</f>
        <v>241</v>
      </c>
      <c r="B256" s="157" t="str">
        <f t="shared" ca="1" si="22"/>
        <v>A241</v>
      </c>
      <c r="C256" s="52">
        <f ca="1">IF(LEN(B256)&gt;0,'OSNOVNA PLAČA'!C250,"")</f>
        <v>0</v>
      </c>
      <c r="D256" s="54">
        <f ca="1">IF(LEN(B256)&gt;0,'OSNOVNA PLAČA'!D250,"")</f>
        <v>0</v>
      </c>
      <c r="E256" s="171">
        <f ca="1">IF(LEN(B256)&gt;0,SUM('OBRAČUNANA OSNOVNA PLAČA'!H250:J250),"")</f>
        <v>0</v>
      </c>
      <c r="F256" s="55"/>
      <c r="G256" s="55"/>
      <c r="H256" s="55"/>
      <c r="I256" s="55"/>
      <c r="J256" s="55"/>
      <c r="K256" s="172">
        <f t="shared" si="51"/>
        <v>0</v>
      </c>
      <c r="L256" s="120">
        <f t="shared" ca="1" si="52"/>
        <v>0</v>
      </c>
      <c r="M256" s="120">
        <f t="shared" ca="1" si="53"/>
        <v>0</v>
      </c>
      <c r="N256" s="120">
        <f t="shared" ca="1" si="54"/>
        <v>0</v>
      </c>
      <c r="O256" s="120">
        <f t="shared" ca="1" si="55"/>
        <v>0</v>
      </c>
      <c r="P256" s="173">
        <f t="shared" ca="1" si="56"/>
        <v>0</v>
      </c>
      <c r="Q256" s="173">
        <f ca="1">IF(LEN(B256)&gt;0,'1-3'!Q256-'1-3'!P256,"")</f>
        <v>0</v>
      </c>
      <c r="R256" s="174"/>
      <c r="AA256" s="161">
        <f>ROW()</f>
        <v>256</v>
      </c>
      <c r="AB256" s="197" t="e">
        <f t="shared" ca="1" si="29"/>
        <v>#N/A</v>
      </c>
      <c r="AC256" s="197" t="e">
        <f t="shared" ca="1" si="30"/>
        <v>#N/A</v>
      </c>
      <c r="AD256" s="198" t="e">
        <f t="shared" ca="1" si="57"/>
        <v>#N/A</v>
      </c>
      <c r="AE256" s="197" t="e">
        <f t="shared" ca="1" si="58"/>
        <v>#N/A</v>
      </c>
      <c r="AF256" s="198" t="e">
        <f t="shared" ca="1" si="59"/>
        <v>#N/A</v>
      </c>
      <c r="AG256" s="197" t="e">
        <f t="shared" ca="1" si="60"/>
        <v>#N/A</v>
      </c>
      <c r="AH256" s="197" t="e">
        <f t="shared" ca="1" si="61"/>
        <v>#N/A</v>
      </c>
      <c r="AI256" s="199" t="e">
        <f t="shared" ca="1" si="62"/>
        <v>#N/A</v>
      </c>
      <c r="AJ256" s="197" t="e">
        <f t="shared" ca="1" si="37"/>
        <v>#N/A</v>
      </c>
      <c r="AK256" s="197" t="e">
        <f t="shared" ca="1" si="38"/>
        <v>#N/A</v>
      </c>
    </row>
    <row r="257" spans="1:43" ht="27" customHeight="1" x14ac:dyDescent="0.25">
      <c r="A257" s="51">
        <f>'OSNOVNA PLAČA'!A251</f>
        <v>242</v>
      </c>
      <c r="B257" s="157" t="str">
        <f t="shared" ca="1" si="22"/>
        <v>A242</v>
      </c>
      <c r="C257" s="52">
        <f ca="1">IF(LEN(B257)&gt;0,'OSNOVNA PLAČA'!C251,"")</f>
        <v>0</v>
      </c>
      <c r="D257" s="54">
        <f ca="1">IF(LEN(B257)&gt;0,'OSNOVNA PLAČA'!D251,"")</f>
        <v>0</v>
      </c>
      <c r="E257" s="171">
        <f ca="1">IF(LEN(B257)&gt;0,SUM('OBRAČUNANA OSNOVNA PLAČA'!H251:J251),"")</f>
        <v>0</v>
      </c>
      <c r="F257" s="55"/>
      <c r="G257" s="55"/>
      <c r="H257" s="55"/>
      <c r="I257" s="55"/>
      <c r="J257" s="55"/>
      <c r="K257" s="172">
        <f t="shared" si="51"/>
        <v>0</v>
      </c>
      <c r="L257" s="120">
        <f t="shared" ca="1" si="52"/>
        <v>0</v>
      </c>
      <c r="M257" s="120">
        <f t="shared" ca="1" si="53"/>
        <v>0</v>
      </c>
      <c r="N257" s="120">
        <f t="shared" ca="1" si="54"/>
        <v>0</v>
      </c>
      <c r="O257" s="120">
        <f t="shared" ca="1" si="55"/>
        <v>0</v>
      </c>
      <c r="P257" s="173">
        <f t="shared" ca="1" si="56"/>
        <v>0</v>
      </c>
      <c r="Q257" s="173">
        <f ca="1">IF(LEN(B257)&gt;0,'1-3'!Q257-'1-3'!P257,"")</f>
        <v>0</v>
      </c>
      <c r="R257" s="174"/>
      <c r="AA257" s="161">
        <f>ROW()</f>
        <v>257</v>
      </c>
      <c r="AB257" s="197" t="e">
        <f t="shared" ca="1" si="29"/>
        <v>#N/A</v>
      </c>
      <c r="AC257" s="197" t="e">
        <f t="shared" ca="1" si="30"/>
        <v>#N/A</v>
      </c>
      <c r="AD257" s="198" t="e">
        <f t="shared" ca="1" si="57"/>
        <v>#N/A</v>
      </c>
      <c r="AE257" s="197" t="e">
        <f t="shared" ca="1" si="58"/>
        <v>#N/A</v>
      </c>
      <c r="AF257" s="198" t="e">
        <f t="shared" ca="1" si="59"/>
        <v>#N/A</v>
      </c>
      <c r="AG257" s="197" t="e">
        <f t="shared" ca="1" si="60"/>
        <v>#N/A</v>
      </c>
      <c r="AH257" s="197" t="e">
        <f t="shared" ca="1" si="61"/>
        <v>#N/A</v>
      </c>
      <c r="AI257" s="199" t="e">
        <f t="shared" ca="1" si="62"/>
        <v>#N/A</v>
      </c>
      <c r="AJ257" s="197" t="e">
        <f t="shared" ca="1" si="37"/>
        <v>#N/A</v>
      </c>
      <c r="AK257" s="197" t="e">
        <f t="shared" ca="1" si="38"/>
        <v>#N/A</v>
      </c>
    </row>
    <row r="258" spans="1:43" ht="27" customHeight="1" x14ac:dyDescent="0.25">
      <c r="A258" s="51">
        <f>'OSNOVNA PLAČA'!A252</f>
        <v>243</v>
      </c>
      <c r="B258" s="157" t="str">
        <f t="shared" ca="1" si="22"/>
        <v>A243</v>
      </c>
      <c r="C258" s="52">
        <f ca="1">IF(LEN(B258)&gt;0,'OSNOVNA PLAČA'!C252,"")</f>
        <v>0</v>
      </c>
      <c r="D258" s="54">
        <f ca="1">IF(LEN(B258)&gt;0,'OSNOVNA PLAČA'!D252,"")</f>
        <v>0</v>
      </c>
      <c r="E258" s="171">
        <f ca="1">IF(LEN(B258)&gt;0,SUM('OBRAČUNANA OSNOVNA PLAČA'!H252:J252),"")</f>
        <v>0</v>
      </c>
      <c r="F258" s="55"/>
      <c r="G258" s="55"/>
      <c r="H258" s="55"/>
      <c r="I258" s="55"/>
      <c r="J258" s="55"/>
      <c r="K258" s="172">
        <f t="shared" si="51"/>
        <v>0</v>
      </c>
      <c r="L258" s="120">
        <f t="shared" ca="1" si="52"/>
        <v>0</v>
      </c>
      <c r="M258" s="120">
        <f t="shared" ca="1" si="53"/>
        <v>0</v>
      </c>
      <c r="N258" s="120">
        <f t="shared" ca="1" si="54"/>
        <v>0</v>
      </c>
      <c r="O258" s="120">
        <f t="shared" ca="1" si="55"/>
        <v>0</v>
      </c>
      <c r="P258" s="173">
        <f t="shared" ca="1" si="56"/>
        <v>0</v>
      </c>
      <c r="Q258" s="173">
        <f ca="1">IF(LEN(B258)&gt;0,'1-3'!Q258-'1-3'!P258,"")</f>
        <v>0</v>
      </c>
      <c r="R258" s="174"/>
      <c r="AA258" s="161">
        <f>ROW()</f>
        <v>258</v>
      </c>
      <c r="AB258" s="197" t="e">
        <f t="shared" ca="1" si="29"/>
        <v>#N/A</v>
      </c>
      <c r="AC258" s="197" t="e">
        <f t="shared" ca="1" si="30"/>
        <v>#N/A</v>
      </c>
      <c r="AD258" s="198" t="e">
        <f t="shared" ca="1" si="57"/>
        <v>#N/A</v>
      </c>
      <c r="AE258" s="197" t="e">
        <f t="shared" ca="1" si="58"/>
        <v>#N/A</v>
      </c>
      <c r="AF258" s="198" t="e">
        <f t="shared" ca="1" si="59"/>
        <v>#N/A</v>
      </c>
      <c r="AG258" s="197" t="e">
        <f t="shared" ca="1" si="60"/>
        <v>#N/A</v>
      </c>
      <c r="AH258" s="197" t="e">
        <f t="shared" ca="1" si="61"/>
        <v>#N/A</v>
      </c>
      <c r="AI258" s="199" t="e">
        <f t="shared" ca="1" si="62"/>
        <v>#N/A</v>
      </c>
      <c r="AJ258" s="197" t="e">
        <f t="shared" ca="1" si="37"/>
        <v>#N/A</v>
      </c>
      <c r="AK258" s="197" t="e">
        <f t="shared" ca="1" si="38"/>
        <v>#N/A</v>
      </c>
    </row>
    <row r="259" spans="1:43" ht="27" customHeight="1" x14ac:dyDescent="0.25">
      <c r="A259" s="51">
        <f>'OSNOVNA PLAČA'!A253</f>
        <v>244</v>
      </c>
      <c r="B259" s="157" t="str">
        <f t="shared" ca="1" si="22"/>
        <v>A244</v>
      </c>
      <c r="C259" s="52">
        <f ca="1">IF(LEN(B259)&gt;0,'OSNOVNA PLAČA'!C253,"")</f>
        <v>0</v>
      </c>
      <c r="D259" s="54">
        <f ca="1">IF(LEN(B259)&gt;0,'OSNOVNA PLAČA'!D253,"")</f>
        <v>0</v>
      </c>
      <c r="E259" s="171">
        <f ca="1">IF(LEN(B259)&gt;0,SUM('OBRAČUNANA OSNOVNA PLAČA'!H253:J253),"")</f>
        <v>0</v>
      </c>
      <c r="F259" s="55"/>
      <c r="G259" s="55"/>
      <c r="H259" s="55"/>
      <c r="I259" s="55"/>
      <c r="J259" s="55"/>
      <c r="K259" s="172">
        <f t="shared" si="51"/>
        <v>0</v>
      </c>
      <c r="L259" s="120">
        <f t="shared" ca="1" si="52"/>
        <v>0</v>
      </c>
      <c r="M259" s="120">
        <f t="shared" ca="1" si="53"/>
        <v>0</v>
      </c>
      <c r="N259" s="120">
        <f t="shared" ca="1" si="54"/>
        <v>0</v>
      </c>
      <c r="O259" s="120">
        <f t="shared" ca="1" si="55"/>
        <v>0</v>
      </c>
      <c r="P259" s="173">
        <f t="shared" ca="1" si="56"/>
        <v>0</v>
      </c>
      <c r="Q259" s="173">
        <f ca="1">IF(LEN(B259)&gt;0,'1-3'!Q259-'1-3'!P259,"")</f>
        <v>0</v>
      </c>
      <c r="R259" s="174"/>
      <c r="AA259" s="161">
        <f>ROW()</f>
        <v>259</v>
      </c>
      <c r="AB259" s="197" t="e">
        <f t="shared" ca="1" si="29"/>
        <v>#N/A</v>
      </c>
      <c r="AC259" s="197" t="e">
        <f t="shared" ca="1" si="30"/>
        <v>#N/A</v>
      </c>
      <c r="AD259" s="198" t="e">
        <f t="shared" ca="1" si="57"/>
        <v>#N/A</v>
      </c>
      <c r="AE259" s="197" t="e">
        <f t="shared" ca="1" si="58"/>
        <v>#N/A</v>
      </c>
      <c r="AF259" s="198" t="e">
        <f t="shared" ca="1" si="59"/>
        <v>#N/A</v>
      </c>
      <c r="AG259" s="197" t="e">
        <f t="shared" ca="1" si="60"/>
        <v>#N/A</v>
      </c>
      <c r="AH259" s="197" t="e">
        <f t="shared" ca="1" si="61"/>
        <v>#N/A</v>
      </c>
      <c r="AI259" s="199" t="e">
        <f t="shared" ca="1" si="62"/>
        <v>#N/A</v>
      </c>
      <c r="AJ259" s="197" t="e">
        <f t="shared" ca="1" si="37"/>
        <v>#N/A</v>
      </c>
      <c r="AK259" s="197" t="e">
        <f t="shared" ca="1" si="38"/>
        <v>#N/A</v>
      </c>
    </row>
    <row r="260" spans="1:43" ht="27" customHeight="1" x14ac:dyDescent="0.25">
      <c r="A260" s="51">
        <f>'OSNOVNA PLAČA'!A254</f>
        <v>245</v>
      </c>
      <c r="B260" s="157" t="str">
        <f t="shared" ca="1" si="22"/>
        <v>A245</v>
      </c>
      <c r="C260" s="52">
        <f ca="1">IF(LEN(B260)&gt;0,'OSNOVNA PLAČA'!C254,"")</f>
        <v>0</v>
      </c>
      <c r="D260" s="54">
        <f ca="1">IF(LEN(B260)&gt;0,'OSNOVNA PLAČA'!D254,"")</f>
        <v>0</v>
      </c>
      <c r="E260" s="171">
        <f ca="1">IF(LEN(B260)&gt;0,SUM('OBRAČUNANA OSNOVNA PLAČA'!H254:J254),"")</f>
        <v>0</v>
      </c>
      <c r="F260" s="55"/>
      <c r="G260" s="55"/>
      <c r="H260" s="55"/>
      <c r="I260" s="55"/>
      <c r="J260" s="55"/>
      <c r="K260" s="172">
        <f t="shared" si="51"/>
        <v>0</v>
      </c>
      <c r="L260" s="120">
        <f t="shared" ca="1" si="52"/>
        <v>0</v>
      </c>
      <c r="M260" s="120">
        <f t="shared" ca="1" si="53"/>
        <v>0</v>
      </c>
      <c r="N260" s="120">
        <f t="shared" ca="1" si="54"/>
        <v>0</v>
      </c>
      <c r="O260" s="120">
        <f t="shared" ca="1" si="55"/>
        <v>0</v>
      </c>
      <c r="P260" s="173">
        <f t="shared" ca="1" si="56"/>
        <v>0</v>
      </c>
      <c r="Q260" s="173">
        <f ca="1">IF(LEN(B260)&gt;0,'1-3'!Q260-'1-3'!P260,"")</f>
        <v>0</v>
      </c>
      <c r="R260" s="174"/>
      <c r="AA260" s="161">
        <f>ROW()</f>
        <v>260</v>
      </c>
      <c r="AB260" s="197" t="e">
        <f t="shared" ca="1" si="29"/>
        <v>#N/A</v>
      </c>
      <c r="AC260" s="197" t="e">
        <f t="shared" ca="1" si="30"/>
        <v>#N/A</v>
      </c>
      <c r="AD260" s="198" t="e">
        <f t="shared" ca="1" si="57"/>
        <v>#N/A</v>
      </c>
      <c r="AE260" s="197" t="e">
        <f t="shared" ca="1" si="58"/>
        <v>#N/A</v>
      </c>
      <c r="AF260" s="198" t="e">
        <f t="shared" ca="1" si="59"/>
        <v>#N/A</v>
      </c>
      <c r="AG260" s="197" t="e">
        <f t="shared" ca="1" si="60"/>
        <v>#N/A</v>
      </c>
      <c r="AH260" s="197" t="e">
        <f t="shared" ca="1" si="61"/>
        <v>#N/A</v>
      </c>
      <c r="AI260" s="199" t="e">
        <f t="shared" ca="1" si="62"/>
        <v>#N/A</v>
      </c>
      <c r="AJ260" s="197" t="e">
        <f t="shared" ca="1" si="37"/>
        <v>#N/A</v>
      </c>
      <c r="AK260" s="197" t="e">
        <f t="shared" ca="1" si="38"/>
        <v>#N/A</v>
      </c>
    </row>
    <row r="261" spans="1:43" ht="27" customHeight="1" x14ac:dyDescent="0.25">
      <c r="A261" s="51">
        <f>'OSNOVNA PLAČA'!A255</f>
        <v>246</v>
      </c>
      <c r="B261" s="157" t="str">
        <f t="shared" ca="1" si="22"/>
        <v>A246</v>
      </c>
      <c r="C261" s="52">
        <f ca="1">IF(LEN(B261)&gt;0,'OSNOVNA PLAČA'!C255,"")</f>
        <v>0</v>
      </c>
      <c r="D261" s="54">
        <f ca="1">IF(LEN(B261)&gt;0,'OSNOVNA PLAČA'!D255,"")</f>
        <v>0</v>
      </c>
      <c r="E261" s="171">
        <f ca="1">IF(LEN(B261)&gt;0,SUM('OBRAČUNANA OSNOVNA PLAČA'!H255:J255),"")</f>
        <v>0</v>
      </c>
      <c r="F261" s="55"/>
      <c r="G261" s="55"/>
      <c r="H261" s="55"/>
      <c r="I261" s="55"/>
      <c r="J261" s="55"/>
      <c r="K261" s="172">
        <f t="shared" si="51"/>
        <v>0</v>
      </c>
      <c r="L261" s="120">
        <f t="shared" ca="1" si="52"/>
        <v>0</v>
      </c>
      <c r="M261" s="120">
        <f t="shared" ca="1" si="53"/>
        <v>0</v>
      </c>
      <c r="N261" s="120">
        <f t="shared" ca="1" si="54"/>
        <v>0</v>
      </c>
      <c r="O261" s="120">
        <f t="shared" ca="1" si="55"/>
        <v>0</v>
      </c>
      <c r="P261" s="173">
        <f t="shared" ca="1" si="56"/>
        <v>0</v>
      </c>
      <c r="Q261" s="173">
        <f ca="1">IF(LEN(B261)&gt;0,'1-3'!Q261-'1-3'!P261,"")</f>
        <v>0</v>
      </c>
      <c r="R261" s="174"/>
      <c r="AA261" s="161">
        <f>ROW()</f>
        <v>261</v>
      </c>
      <c r="AB261" s="197" t="e">
        <f t="shared" ca="1" si="29"/>
        <v>#N/A</v>
      </c>
      <c r="AC261" s="197" t="e">
        <f t="shared" ca="1" si="30"/>
        <v>#N/A</v>
      </c>
      <c r="AD261" s="198" t="e">
        <f t="shared" ca="1" si="57"/>
        <v>#N/A</v>
      </c>
      <c r="AE261" s="197" t="e">
        <f t="shared" ca="1" si="58"/>
        <v>#N/A</v>
      </c>
      <c r="AF261" s="198" t="e">
        <f t="shared" ca="1" si="59"/>
        <v>#N/A</v>
      </c>
      <c r="AG261" s="197" t="e">
        <f t="shared" ca="1" si="60"/>
        <v>#N/A</v>
      </c>
      <c r="AH261" s="197" t="e">
        <f t="shared" ca="1" si="61"/>
        <v>#N/A</v>
      </c>
      <c r="AI261" s="199" t="e">
        <f t="shared" ca="1" si="62"/>
        <v>#N/A</v>
      </c>
      <c r="AJ261" s="197" t="e">
        <f t="shared" ca="1" si="37"/>
        <v>#N/A</v>
      </c>
      <c r="AK261" s="197" t="e">
        <f t="shared" ca="1" si="38"/>
        <v>#N/A</v>
      </c>
    </row>
    <row r="262" spans="1:43" ht="27" customHeight="1" x14ac:dyDescent="0.25">
      <c r="A262" s="51">
        <f>'OSNOVNA PLAČA'!A256</f>
        <v>247</v>
      </c>
      <c r="B262" s="157" t="str">
        <f t="shared" ca="1" si="22"/>
        <v>A247</v>
      </c>
      <c r="C262" s="52">
        <f ca="1">IF(LEN(B262)&gt;0,'OSNOVNA PLAČA'!C256,"")</f>
        <v>0</v>
      </c>
      <c r="D262" s="54">
        <f ca="1">IF(LEN(B262)&gt;0,'OSNOVNA PLAČA'!D256,"")</f>
        <v>0</v>
      </c>
      <c r="E262" s="171">
        <f ca="1">IF(LEN(B262)&gt;0,SUM('OBRAČUNANA OSNOVNA PLAČA'!H256:J256),"")</f>
        <v>0</v>
      </c>
      <c r="F262" s="55"/>
      <c r="G262" s="55"/>
      <c r="H262" s="55"/>
      <c r="I262" s="55"/>
      <c r="J262" s="55"/>
      <c r="K262" s="172">
        <f t="shared" si="51"/>
        <v>0</v>
      </c>
      <c r="L262" s="120">
        <f t="shared" ca="1" si="52"/>
        <v>0</v>
      </c>
      <c r="M262" s="120">
        <f t="shared" ca="1" si="53"/>
        <v>0</v>
      </c>
      <c r="N262" s="120">
        <f t="shared" ca="1" si="54"/>
        <v>0</v>
      </c>
      <c r="O262" s="120">
        <f t="shared" ca="1" si="55"/>
        <v>0</v>
      </c>
      <c r="P262" s="173">
        <f t="shared" ca="1" si="56"/>
        <v>0</v>
      </c>
      <c r="Q262" s="173">
        <f ca="1">IF(LEN(B262)&gt;0,'1-3'!Q262-'1-3'!P262,"")</f>
        <v>0</v>
      </c>
      <c r="R262" s="174"/>
      <c r="AA262" s="161">
        <f>ROW()</f>
        <v>262</v>
      </c>
      <c r="AB262" s="197" t="e">
        <f t="shared" ca="1" si="29"/>
        <v>#N/A</v>
      </c>
      <c r="AC262" s="197" t="e">
        <f t="shared" ca="1" si="30"/>
        <v>#N/A</v>
      </c>
      <c r="AD262" s="198" t="e">
        <f t="shared" ca="1" si="57"/>
        <v>#N/A</v>
      </c>
      <c r="AE262" s="197" t="e">
        <f t="shared" ca="1" si="58"/>
        <v>#N/A</v>
      </c>
      <c r="AF262" s="198" t="e">
        <f t="shared" ca="1" si="59"/>
        <v>#N/A</v>
      </c>
      <c r="AG262" s="197" t="e">
        <f t="shared" ca="1" si="60"/>
        <v>#N/A</v>
      </c>
      <c r="AH262" s="197" t="e">
        <f t="shared" ca="1" si="61"/>
        <v>#N/A</v>
      </c>
      <c r="AI262" s="199" t="e">
        <f t="shared" ca="1" si="62"/>
        <v>#N/A</v>
      </c>
      <c r="AJ262" s="197" t="e">
        <f t="shared" ca="1" si="37"/>
        <v>#N/A</v>
      </c>
      <c r="AK262" s="197" t="e">
        <f t="shared" ca="1" si="38"/>
        <v>#N/A</v>
      </c>
    </row>
    <row r="263" spans="1:43" ht="27" customHeight="1" x14ac:dyDescent="0.25">
      <c r="A263" s="51">
        <f>'OSNOVNA PLAČA'!A257</f>
        <v>248</v>
      </c>
      <c r="B263" s="157" t="str">
        <f t="shared" ca="1" si="22"/>
        <v>A248</v>
      </c>
      <c r="C263" s="52">
        <f ca="1">IF(LEN(B263)&gt;0,'OSNOVNA PLAČA'!C257,"")</f>
        <v>0</v>
      </c>
      <c r="D263" s="54">
        <f ca="1">IF(LEN(B263)&gt;0,'OSNOVNA PLAČA'!D257,"")</f>
        <v>0</v>
      </c>
      <c r="E263" s="171">
        <f ca="1">IF(LEN(B263)&gt;0,SUM('OBRAČUNANA OSNOVNA PLAČA'!H257:J257),"")</f>
        <v>0</v>
      </c>
      <c r="F263" s="55"/>
      <c r="G263" s="55"/>
      <c r="H263" s="55"/>
      <c r="I263" s="55"/>
      <c r="J263" s="55"/>
      <c r="K263" s="172">
        <f t="shared" si="51"/>
        <v>0</v>
      </c>
      <c r="L263" s="120">
        <f t="shared" ca="1" si="52"/>
        <v>0</v>
      </c>
      <c r="M263" s="120">
        <f t="shared" ca="1" si="53"/>
        <v>0</v>
      </c>
      <c r="N263" s="120">
        <f t="shared" ca="1" si="54"/>
        <v>0</v>
      </c>
      <c r="O263" s="120">
        <f t="shared" ca="1" si="55"/>
        <v>0</v>
      </c>
      <c r="P263" s="173">
        <f t="shared" ca="1" si="56"/>
        <v>0</v>
      </c>
      <c r="Q263" s="173">
        <f ca="1">IF(LEN(B263)&gt;0,'1-3'!Q263-'1-3'!P263,"")</f>
        <v>0</v>
      </c>
      <c r="R263" s="174"/>
      <c r="AA263" s="161">
        <f>ROW()</f>
        <v>263</v>
      </c>
      <c r="AB263" s="197" t="e">
        <f t="shared" ca="1" si="29"/>
        <v>#N/A</v>
      </c>
      <c r="AC263" s="197" t="e">
        <f t="shared" ca="1" si="30"/>
        <v>#N/A</v>
      </c>
      <c r="AD263" s="198" t="e">
        <f t="shared" ca="1" si="57"/>
        <v>#N/A</v>
      </c>
      <c r="AE263" s="197" t="e">
        <f t="shared" ca="1" si="58"/>
        <v>#N/A</v>
      </c>
      <c r="AF263" s="198" t="e">
        <f t="shared" ca="1" si="59"/>
        <v>#N/A</v>
      </c>
      <c r="AG263" s="197" t="e">
        <f t="shared" ca="1" si="60"/>
        <v>#N/A</v>
      </c>
      <c r="AH263" s="197" t="e">
        <f t="shared" ca="1" si="61"/>
        <v>#N/A</v>
      </c>
      <c r="AI263" s="199" t="e">
        <f t="shared" ca="1" si="62"/>
        <v>#N/A</v>
      </c>
      <c r="AJ263" s="197" t="e">
        <f t="shared" ca="1" si="37"/>
        <v>#N/A</v>
      </c>
      <c r="AK263" s="197" t="e">
        <f t="shared" ca="1" si="38"/>
        <v>#N/A</v>
      </c>
    </row>
    <row r="264" spans="1:43" ht="27" customHeight="1" x14ac:dyDescent="0.25">
      <c r="A264" s="51">
        <f>'OSNOVNA PLAČA'!A258</f>
        <v>249</v>
      </c>
      <c r="B264" s="157" t="str">
        <f t="shared" ca="1" si="22"/>
        <v>A249</v>
      </c>
      <c r="C264" s="52">
        <f ca="1">IF(LEN(B264)&gt;0,'OSNOVNA PLAČA'!C258,"")</f>
        <v>0</v>
      </c>
      <c r="D264" s="54">
        <f ca="1">IF(LEN(B264)&gt;0,'OSNOVNA PLAČA'!D258,"")</f>
        <v>0</v>
      </c>
      <c r="E264" s="171">
        <f ca="1">IF(LEN(B264)&gt;0,SUM('OBRAČUNANA OSNOVNA PLAČA'!H258:J258),"")</f>
        <v>0</v>
      </c>
      <c r="F264" s="55"/>
      <c r="G264" s="55"/>
      <c r="H264" s="55"/>
      <c r="I264" s="55"/>
      <c r="J264" s="55"/>
      <c r="K264" s="172">
        <f t="shared" si="51"/>
        <v>0</v>
      </c>
      <c r="L264" s="120">
        <f t="shared" ca="1" si="52"/>
        <v>0</v>
      </c>
      <c r="M264" s="120">
        <f t="shared" ca="1" si="53"/>
        <v>0</v>
      </c>
      <c r="N264" s="120">
        <f t="shared" ca="1" si="54"/>
        <v>0</v>
      </c>
      <c r="O264" s="120">
        <f t="shared" ca="1" si="55"/>
        <v>0</v>
      </c>
      <c r="P264" s="173">
        <f t="shared" ca="1" si="56"/>
        <v>0</v>
      </c>
      <c r="Q264" s="173">
        <f ca="1">IF(LEN(B264)&gt;0,'1-3'!Q264-'1-3'!P264,"")</f>
        <v>0</v>
      </c>
      <c r="R264" s="174"/>
      <c r="AA264" s="161">
        <f>ROW()</f>
        <v>264</v>
      </c>
      <c r="AB264" s="197" t="e">
        <f t="shared" ca="1" si="29"/>
        <v>#N/A</v>
      </c>
      <c r="AC264" s="197" t="e">
        <f t="shared" ca="1" si="30"/>
        <v>#N/A</v>
      </c>
      <c r="AD264" s="198" t="e">
        <f t="shared" ca="1" si="57"/>
        <v>#N/A</v>
      </c>
      <c r="AE264" s="197" t="e">
        <f t="shared" ca="1" si="58"/>
        <v>#N/A</v>
      </c>
      <c r="AF264" s="198" t="e">
        <f t="shared" ca="1" si="59"/>
        <v>#N/A</v>
      </c>
      <c r="AG264" s="197" t="e">
        <f t="shared" ca="1" si="60"/>
        <v>#N/A</v>
      </c>
      <c r="AH264" s="197" t="e">
        <f t="shared" ca="1" si="61"/>
        <v>#N/A</v>
      </c>
      <c r="AI264" s="199" t="e">
        <f t="shared" ca="1" si="62"/>
        <v>#N/A</v>
      </c>
      <c r="AJ264" s="197" t="e">
        <f t="shared" ca="1" si="37"/>
        <v>#N/A</v>
      </c>
      <c r="AK264" s="197" t="e">
        <f t="shared" ca="1" si="38"/>
        <v>#N/A</v>
      </c>
    </row>
    <row r="265" spans="1:43" ht="27" customHeight="1" x14ac:dyDescent="0.25">
      <c r="A265" s="51">
        <f>'OSNOVNA PLAČA'!A259</f>
        <v>250</v>
      </c>
      <c r="B265" s="157" t="str">
        <f t="shared" ca="1" si="22"/>
        <v>A250</v>
      </c>
      <c r="C265" s="52">
        <f ca="1">IF(LEN(B265)&gt;0,'OSNOVNA PLAČA'!C259,"")</f>
        <v>0</v>
      </c>
      <c r="D265" s="54">
        <f ca="1">IF(LEN(B265)&gt;0,'OSNOVNA PLAČA'!D259,"")</f>
        <v>0</v>
      </c>
      <c r="E265" s="171">
        <f ca="1">IF(LEN(B265)&gt;0,SUM('OBRAČUNANA OSNOVNA PLAČA'!H259:J259),"")</f>
        <v>0</v>
      </c>
      <c r="F265" s="55"/>
      <c r="G265" s="55"/>
      <c r="H265" s="55"/>
      <c r="I265" s="55"/>
      <c r="J265" s="55"/>
      <c r="K265" s="172">
        <f t="shared" si="51"/>
        <v>0</v>
      </c>
      <c r="L265" s="120">
        <f t="shared" ca="1" si="52"/>
        <v>0</v>
      </c>
      <c r="M265" s="120">
        <f t="shared" ca="1" si="53"/>
        <v>0</v>
      </c>
      <c r="N265" s="120">
        <f t="shared" ca="1" si="54"/>
        <v>0</v>
      </c>
      <c r="O265" s="120">
        <f t="shared" ca="1" si="55"/>
        <v>0</v>
      </c>
      <c r="P265" s="173">
        <f t="shared" ca="1" si="56"/>
        <v>0</v>
      </c>
      <c r="Q265" s="173">
        <f ca="1">IF(LEN(B265)&gt;0,'1-3'!Q265-'1-3'!P265,"")</f>
        <v>0</v>
      </c>
      <c r="R265" s="174"/>
      <c r="AA265" s="161">
        <f>ROW()</f>
        <v>265</v>
      </c>
      <c r="AB265" s="197" t="e">
        <f t="shared" ca="1" si="29"/>
        <v>#N/A</v>
      </c>
      <c r="AC265" s="197" t="e">
        <f t="shared" ca="1" si="30"/>
        <v>#N/A</v>
      </c>
      <c r="AD265" s="198" t="e">
        <f t="shared" ca="1" si="57"/>
        <v>#N/A</v>
      </c>
      <c r="AE265" s="197" t="e">
        <f t="shared" ca="1" si="58"/>
        <v>#N/A</v>
      </c>
      <c r="AF265" s="198" t="e">
        <f t="shared" ca="1" si="59"/>
        <v>#N/A</v>
      </c>
      <c r="AG265" s="197" t="e">
        <f t="shared" ca="1" si="60"/>
        <v>#N/A</v>
      </c>
      <c r="AH265" s="197" t="e">
        <f t="shared" ca="1" si="61"/>
        <v>#N/A</v>
      </c>
      <c r="AI265" s="199" t="e">
        <f t="shared" ca="1" si="62"/>
        <v>#N/A</v>
      </c>
      <c r="AJ265" s="197" t="e">
        <f t="shared" ca="1" si="37"/>
        <v>#N/A</v>
      </c>
      <c r="AK265" s="197" t="e">
        <f t="shared" ca="1" si="38"/>
        <v>#N/A</v>
      </c>
    </row>
    <row r="266" spans="1:43" ht="26.25" customHeight="1" thickBot="1" x14ac:dyDescent="0.3">
      <c r="A266" s="32"/>
      <c r="B266" s="109" t="s">
        <v>36</v>
      </c>
      <c r="C266" s="334"/>
      <c r="D266" s="335"/>
      <c r="E266" s="110">
        <f>SUM('OSNOVNA PLAČA'!I260:K260)</f>
        <v>29100</v>
      </c>
      <c r="F266" s="175"/>
      <c r="G266" s="175"/>
      <c r="K266" s="32"/>
      <c r="L266" s="41"/>
      <c r="M266" s="41"/>
      <c r="N266" s="121" t="s">
        <v>396</v>
      </c>
      <c r="O266" s="122">
        <v>0</v>
      </c>
      <c r="P266" s="123" t="s">
        <v>82</v>
      </c>
      <c r="Q266" s="124">
        <f ca="1">SUM(P16:P265)</f>
        <v>582</v>
      </c>
      <c r="R266" s="176"/>
      <c r="AA266" s="200">
        <f>ROW()</f>
        <v>266</v>
      </c>
      <c r="AB266" s="201" t="e">
        <f ca="1">SUM(AB16:AB265)</f>
        <v>#N/A</v>
      </c>
      <c r="AC266" s="201" t="e">
        <f ca="1">SUM(AC16:AC265)</f>
        <v>#N/A</v>
      </c>
      <c r="AD266" s="202" t="str">
        <f>+N266</f>
        <v>Izračunana masa</v>
      </c>
      <c r="AE266" s="202" t="e">
        <f ca="1">SUM(AE16:AE265)</f>
        <v>#N/A</v>
      </c>
      <c r="AF266" s="129"/>
      <c r="AG266" s="203" t="str">
        <f>+P266</f>
        <v>Izplačana masa</v>
      </c>
      <c r="AH266" s="201" t="e">
        <f ca="1">SUM(AH16:AH265)</f>
        <v>#N/A</v>
      </c>
      <c r="AK266" s="197" t="e">
        <f ca="1">SUM(AK16:AK265)</f>
        <v>#N/A</v>
      </c>
      <c r="AL266" s="374" t="e">
        <f>+#REF!</f>
        <v>#REF!</v>
      </c>
      <c r="AM266" s="375"/>
      <c r="AN266" s="375"/>
      <c r="AO266" s="375"/>
      <c r="AP266" s="375"/>
      <c r="AQ266" s="376"/>
    </row>
    <row r="267" spans="1:43" ht="42" customHeight="1" thickBot="1" x14ac:dyDescent="0.3">
      <c r="A267" s="32"/>
      <c r="B267" s="111" t="s">
        <v>45</v>
      </c>
      <c r="C267" s="158"/>
      <c r="D267" s="112">
        <v>0.02</v>
      </c>
      <c r="E267" s="113">
        <f>0.02*E266+'1-3'!Q267</f>
        <v>582</v>
      </c>
      <c r="J267" s="177"/>
      <c r="K267" s="32"/>
      <c r="L267" s="41"/>
      <c r="M267" s="41"/>
      <c r="N267" s="125" t="s">
        <v>79</v>
      </c>
      <c r="O267" s="126">
        <f ca="1">IF(SUM(M16:M265)=0,0,E267/SUM(M16:M265))</f>
        <v>0.12125</v>
      </c>
      <c r="P267" s="127" t="s">
        <v>83</v>
      </c>
      <c r="Q267" s="128">
        <f ca="1">E267-Q266</f>
        <v>0</v>
      </c>
      <c r="R267" s="32"/>
      <c r="S267" s="204" t="str">
        <f ca="1">IF(Q267=0,"","Potrebno je popraviti ocene oz.  oceniti  dodatne javne uslužbence z nadpovprečnimi ocenami, da se lahko razpoložljiv znesek za RDU v celoti porazdeli")</f>
        <v/>
      </c>
      <c r="AA267" s="200">
        <f>ROW()</f>
        <v>267</v>
      </c>
      <c r="AB267" s="205" t="str">
        <f>+P267</f>
        <v>Ostanek</v>
      </c>
      <c r="AC267" s="206" t="e">
        <f ca="1">IF($AN$3=1,0,INDIRECT( "'" &amp; $AN$2 &amp; "'!Q" &amp; TEXT($AA267,0)))</f>
        <v>#N/A</v>
      </c>
      <c r="AD267" s="202" t="str">
        <f>+N267</f>
        <v>Kor. faktor (KF)</v>
      </c>
      <c r="AE267" s="207" t="e">
        <f ca="1">IF(AE266=0,0,(AC267+AK267)/AE266)</f>
        <v>#N/A</v>
      </c>
      <c r="AF267" s="129"/>
      <c r="AG267" s="208" t="str">
        <f>+AB267</f>
        <v>Ostanek</v>
      </c>
      <c r="AH267" s="206" t="e">
        <f ca="1">+E267-AH266+AC267</f>
        <v>#N/A</v>
      </c>
      <c r="AK267" s="197" t="e">
        <f ca="1">+AL267*AK266</f>
        <v>#N/A</v>
      </c>
      <c r="AL267" s="209">
        <f>+D267</f>
        <v>0.02</v>
      </c>
      <c r="AM267" s="374" t="e">
        <f>+#REF!</f>
        <v>#REF!</v>
      </c>
      <c r="AN267" s="375"/>
      <c r="AO267" s="375"/>
      <c r="AP267" s="375"/>
      <c r="AQ267" s="376"/>
    </row>
    <row r="268" spans="1:43" x14ac:dyDescent="0.25">
      <c r="A268" s="32"/>
      <c r="B268" s="32"/>
      <c r="C268" s="32"/>
      <c r="D268" s="32"/>
      <c r="E268" s="41"/>
      <c r="K268" s="178"/>
      <c r="L268" s="41"/>
      <c r="M268" s="41"/>
      <c r="N268" s="41"/>
      <c r="O268" s="41"/>
      <c r="P268" s="41"/>
      <c r="Q268" s="41"/>
      <c r="S268" s="178"/>
    </row>
    <row r="269" spans="1:43" ht="13.8" thickBot="1" x14ac:dyDescent="0.3">
      <c r="K269" s="32"/>
      <c r="L269" s="41"/>
      <c r="M269" s="41"/>
      <c r="N269" s="41"/>
      <c r="O269" s="41"/>
      <c r="P269" s="41"/>
      <c r="Q269" s="41"/>
    </row>
    <row r="270" spans="1:43" ht="12.75" customHeight="1" x14ac:dyDescent="0.25">
      <c r="B270" s="339" t="s">
        <v>30</v>
      </c>
      <c r="C270" s="340"/>
      <c r="D270" s="102"/>
      <c r="E270" s="343" t="s">
        <v>29</v>
      </c>
      <c r="F270" s="344"/>
      <c r="G270" s="344"/>
      <c r="H270" s="344"/>
      <c r="I270" s="344"/>
      <c r="J270" s="345"/>
      <c r="K270" s="129"/>
      <c r="L270" s="130" t="s">
        <v>21</v>
      </c>
      <c r="M270" s="210"/>
      <c r="N270" s="131"/>
      <c r="O270" s="346" t="s">
        <v>84</v>
      </c>
      <c r="P270" s="347"/>
      <c r="Q270" s="348"/>
    </row>
    <row r="271" spans="1:43" x14ac:dyDescent="0.25">
      <c r="B271" s="341"/>
      <c r="C271" s="342"/>
      <c r="D271" s="102"/>
      <c r="E271" s="103" t="s">
        <v>25</v>
      </c>
      <c r="F271" s="180"/>
      <c r="G271" s="180"/>
      <c r="H271" s="180"/>
      <c r="I271" s="180"/>
      <c r="J271" s="181"/>
      <c r="K271" s="129"/>
      <c r="L271" s="132">
        <v>0</v>
      </c>
      <c r="M271" s="179"/>
      <c r="N271" s="131"/>
      <c r="O271" s="349"/>
      <c r="P271" s="350"/>
      <c r="Q271" s="351"/>
    </row>
    <row r="272" spans="1:43" ht="13.8" thickBot="1" x14ac:dyDescent="0.3">
      <c r="B272" s="104" t="s">
        <v>47</v>
      </c>
      <c r="C272" s="105">
        <v>2</v>
      </c>
      <c r="D272" s="102"/>
      <c r="E272" s="103" t="s">
        <v>24</v>
      </c>
      <c r="F272" s="180"/>
      <c r="G272" s="180"/>
      <c r="H272" s="180"/>
      <c r="I272" s="180"/>
      <c r="J272" s="181"/>
      <c r="K272" s="129"/>
      <c r="L272" s="133">
        <v>1</v>
      </c>
      <c r="M272" s="179"/>
      <c r="N272" s="131"/>
      <c r="O272" s="182" t="s">
        <v>81</v>
      </c>
      <c r="P272" s="183" t="s">
        <v>89</v>
      </c>
      <c r="Q272" s="184">
        <v>5</v>
      </c>
    </row>
    <row r="273" spans="2:17" x14ac:dyDescent="0.25">
      <c r="B273" s="75"/>
      <c r="C273" s="185"/>
      <c r="D273" s="102"/>
      <c r="E273" s="103" t="s">
        <v>26</v>
      </c>
      <c r="F273" s="180"/>
      <c r="G273" s="180"/>
      <c r="H273" s="180"/>
      <c r="I273" s="180"/>
      <c r="J273" s="181"/>
      <c r="K273" s="129"/>
      <c r="L273" s="31"/>
      <c r="M273" s="31"/>
      <c r="N273" s="134"/>
      <c r="O273" s="131"/>
      <c r="P273" s="131"/>
      <c r="Q273" s="131"/>
    </row>
    <row r="274" spans="2:17" x14ac:dyDescent="0.25">
      <c r="B274" s="102"/>
      <c r="C274" s="102"/>
      <c r="D274" s="102"/>
      <c r="E274" s="103" t="s">
        <v>27</v>
      </c>
      <c r="F274" s="180"/>
      <c r="G274" s="180"/>
      <c r="H274" s="180"/>
      <c r="I274" s="180"/>
      <c r="J274" s="181"/>
      <c r="K274" s="129"/>
      <c r="L274" s="131"/>
      <c r="M274" s="131"/>
      <c r="N274" s="131"/>
      <c r="O274" s="131"/>
      <c r="P274" s="131"/>
      <c r="Q274" s="131"/>
    </row>
    <row r="275" spans="2:17" ht="13.8" thickBot="1" x14ac:dyDescent="0.3">
      <c r="B275" s="102"/>
      <c r="C275" s="102"/>
      <c r="D275" s="102"/>
      <c r="E275" s="106" t="s">
        <v>28</v>
      </c>
      <c r="F275" s="186"/>
      <c r="G275" s="186"/>
      <c r="H275" s="186"/>
      <c r="I275" s="186"/>
      <c r="J275" s="187"/>
      <c r="K275" s="129"/>
      <c r="L275" s="131"/>
      <c r="M275" s="131"/>
      <c r="N275" s="131"/>
      <c r="O275" s="131"/>
      <c r="P275" s="135"/>
      <c r="Q275" s="131"/>
    </row>
    <row r="276" spans="2:17" x14ac:dyDescent="0.25">
      <c r="J276" s="9"/>
    </row>
  </sheetData>
  <sheetProtection algorithmName="SHA-512" hashValue="3l7HO5ozV6OT+ZS2YXtAxo3VZoGbgpIsG20doUkX5qNDc9HaZgLEKPbVc5DnhUsOiEiDuNq+vFwv1gqhyxY/VQ==" saltValue="ZKGItjWL8cXcxtFnNhQ6fw==" spinCount="100000" sheet="1" objects="1" scenarios="1"/>
  <mergeCells count="49">
    <mergeCell ref="C266:D266"/>
    <mergeCell ref="AL266:AQ266"/>
    <mergeCell ref="AM267:AQ267"/>
    <mergeCell ref="B270:C271"/>
    <mergeCell ref="E270:J270"/>
    <mergeCell ref="O270:Q27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265" xr:uid="{F8ACBD90-2C6B-4676-B3E2-EFF2E5CA5097}">
      <formula1>$L$271:$L$272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7C09-760D-4212-ABF9-D79BFD2FEC07}">
  <dimension ref="A1:BA276"/>
  <sheetViews>
    <sheetView showGridLines="0" showRowColHeaders="0" workbookViewId="0"/>
  </sheetViews>
  <sheetFormatPr defaultColWidth="9.109375" defaultRowHeight="13.2" x14ac:dyDescent="0.25"/>
  <cols>
    <col min="1" max="1" width="10.44140625" style="6" customWidth="1"/>
    <col min="2" max="2" width="60.4414062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1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5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1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"7-9"</f>
        <v>Priloga 2: trimesečno izplačilo redne delovne uspešnosti za obdobje 7-9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2" t="s">
        <v>109</v>
      </c>
      <c r="AB1" s="353"/>
      <c r="AC1" s="353"/>
      <c r="AD1" s="353"/>
      <c r="AE1" s="354"/>
      <c r="AF1" s="188"/>
      <c r="AG1" s="355" t="s">
        <v>108</v>
      </c>
      <c r="AH1" s="356"/>
      <c r="AI1" s="356"/>
      <c r="AJ1" s="356"/>
      <c r="AK1" s="357"/>
      <c r="AM1" s="56" t="s">
        <v>32</v>
      </c>
      <c r="AN1" s="136" t="str">
        <f ca="1">RIGHT(CELL("filename",A1),LEN(CELL("filename",A1))-FIND("]",CELL("filename",A1)))</f>
        <v>7-9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1" t="s">
        <v>46</v>
      </c>
      <c r="AB2" s="362"/>
      <c r="AC2" s="363" t="s">
        <v>46</v>
      </c>
      <c r="AD2" s="364"/>
      <c r="AE2" s="365"/>
      <c r="AF2" s="188"/>
      <c r="AG2" s="358"/>
      <c r="AH2" s="359"/>
      <c r="AI2" s="359"/>
      <c r="AJ2" s="359"/>
      <c r="AK2" s="360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282" t="str">
        <f ca="1">INDIRECT( "'" &amp; $AC$2 &amp; "'!B3")</f>
        <v>Šifra proračunskega uporabnika:</v>
      </c>
      <c r="C3" s="283"/>
      <c r="D3" s="363" t="str">
        <f>+IF(LEN('OSNOVNA PLAČA'!D3)&gt;0,'OSNOVNA PLAČA'!D3,"")</f>
        <v xml:space="preserve">šifra </v>
      </c>
      <c r="E3" s="365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3" t="s">
        <v>74</v>
      </c>
      <c r="AD3" s="364"/>
      <c r="AE3" s="365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282" t="str">
        <f ca="1">INDIRECT( "'" &amp; $AC$2 &amp; "'!B4")</f>
        <v>Organizacijska enota:</v>
      </c>
      <c r="C4" s="282"/>
      <c r="D4" s="284" t="str">
        <f>+IF(LEN('OSNOVNA PLAČA'!D4)&gt;0,'OSNOVNA PLAČA'!D4,"")</f>
        <v xml:space="preserve">enota </v>
      </c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6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234" t="str">
        <f ca="1">INDIRECT( "'" &amp; $AC$2 &amp; "'!B5")</f>
        <v>Leto:</v>
      </c>
      <c r="C5" s="234"/>
      <c r="D5" s="287">
        <f>+IF(LEN('OSNOVNA PLAČA'!D5)&gt;0,'OSNOVNA PLAČA'!D5,"")</f>
        <v>2024</v>
      </c>
      <c r="E5" s="286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66" t="str">
        <f>+$AC$2</f>
        <v>OSNOVNA PLAČA</v>
      </c>
      <c r="AJ5" s="367"/>
      <c r="AK5" s="368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69" t="str">
        <f>+$AC$3</f>
        <v>OBRAČUNANA OSNOVNA PLAČA</v>
      </c>
      <c r="AJ6" s="369"/>
      <c r="AK6" s="369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264" t="s">
        <v>9</v>
      </c>
      <c r="C7" s="265"/>
      <c r="D7" s="266"/>
      <c r="E7" s="267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264" t="s">
        <v>10</v>
      </c>
      <c r="C8" s="264"/>
      <c r="D8" s="293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67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295" t="s">
        <v>0</v>
      </c>
      <c r="C10" s="296"/>
      <c r="D10" s="296"/>
      <c r="E10" s="296"/>
      <c r="F10" s="296"/>
      <c r="G10" s="296"/>
      <c r="H10" s="296"/>
      <c r="I10" s="296"/>
      <c r="J10" s="296"/>
      <c r="K10" s="297"/>
      <c r="L10" s="298" t="s">
        <v>1</v>
      </c>
      <c r="M10" s="299"/>
      <c r="N10" s="299"/>
      <c r="O10" s="299"/>
      <c r="P10" s="299"/>
      <c r="Q10" s="299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71" t="s">
        <v>34</v>
      </c>
      <c r="AC11" s="371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68"/>
      <c r="B12" s="301" t="s">
        <v>13</v>
      </c>
      <c r="C12" s="302"/>
      <c r="D12" s="302"/>
      <c r="E12" s="303"/>
      <c r="F12" s="304" t="s">
        <v>14</v>
      </c>
      <c r="G12" s="305"/>
      <c r="H12" s="305"/>
      <c r="I12" s="305"/>
      <c r="J12" s="305"/>
      <c r="K12" s="306"/>
      <c r="L12" s="307" t="s">
        <v>76</v>
      </c>
      <c r="M12" s="308"/>
      <c r="N12" s="308"/>
      <c r="O12" s="30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70" t="str">
        <f>+P12</f>
        <v>IZPLAČILO REDNE DELOVNE USPEŠNOSTI</v>
      </c>
      <c r="AC12" s="370" t="str">
        <f>+Q12</f>
        <v>NAJVIŠJE MOŽNO IZPLAČILO REDNE LETNE DELOVNE USPEŠNOSTI</v>
      </c>
      <c r="AD12" s="372" t="s">
        <v>15</v>
      </c>
      <c r="AE12" s="372"/>
      <c r="AF12" s="373" t="s">
        <v>16</v>
      </c>
      <c r="AG12" s="373"/>
      <c r="AH12" s="370" t="s">
        <v>17</v>
      </c>
      <c r="AI12" s="370" t="s">
        <v>18</v>
      </c>
      <c r="AJ12" s="370" t="str">
        <f>+AC3</f>
        <v>OBRAČUNANA OSNOVNA PLAČA</v>
      </c>
      <c r="AK12" s="370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314" t="s">
        <v>127</v>
      </c>
      <c r="B13" s="316" t="s">
        <v>2</v>
      </c>
      <c r="C13" s="318" t="s">
        <v>11</v>
      </c>
      <c r="D13" s="318" t="s">
        <v>12</v>
      </c>
      <c r="E13" s="320" t="s">
        <v>90</v>
      </c>
      <c r="F13" s="309" t="s">
        <v>38</v>
      </c>
      <c r="G13" s="310"/>
      <c r="H13" s="310"/>
      <c r="I13" s="310"/>
      <c r="J13" s="311"/>
      <c r="K13" s="324" t="s">
        <v>3</v>
      </c>
      <c r="L13" s="326" t="s">
        <v>75</v>
      </c>
      <c r="M13" s="328" t="s">
        <v>78</v>
      </c>
      <c r="N13" s="330" t="s">
        <v>77</v>
      </c>
      <c r="O13" s="328" t="s">
        <v>78</v>
      </c>
      <c r="P13" s="332" t="s">
        <v>78</v>
      </c>
      <c r="Q13" s="322" t="s">
        <v>78</v>
      </c>
      <c r="R13" s="169"/>
      <c r="AB13" s="370"/>
      <c r="AC13" s="370"/>
      <c r="AD13" s="372"/>
      <c r="AE13" s="372"/>
      <c r="AF13" s="373"/>
      <c r="AG13" s="373"/>
      <c r="AH13" s="370"/>
      <c r="AI13" s="370"/>
      <c r="AJ13" s="370"/>
      <c r="AK13" s="370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315"/>
      <c r="B14" s="317"/>
      <c r="C14" s="319"/>
      <c r="D14" s="319"/>
      <c r="E14" s="32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5"/>
      <c r="L14" s="327"/>
      <c r="M14" s="329"/>
      <c r="N14" s="331"/>
      <c r="O14" s="329"/>
      <c r="P14" s="333"/>
      <c r="Q14" s="323"/>
      <c r="R14" s="169"/>
      <c r="AB14" s="370"/>
      <c r="AC14" s="370"/>
      <c r="AD14" s="372"/>
      <c r="AE14" s="372"/>
      <c r="AF14" s="373"/>
      <c r="AG14" s="373"/>
      <c r="AH14" s="370"/>
      <c r="AI14" s="370"/>
      <c r="AJ14" s="370"/>
      <c r="AK14" s="370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7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PLAČA'!K10:M10),"")</f>
        <v>3000</v>
      </c>
      <c r="F16" s="55"/>
      <c r="G16" s="55"/>
      <c r="H16" s="55">
        <v>1</v>
      </c>
      <c r="I16" s="55"/>
      <c r="J16" s="55"/>
      <c r="K16" s="172">
        <f t="shared" ref="K16:K79" si="4">+F16+G16+H16+I16+J16</f>
        <v>1</v>
      </c>
      <c r="L16" s="120">
        <f t="shared" ref="L16:L79" ca="1" si="5">IF(LEN(B16)&gt;0,K16/5,"")</f>
        <v>0.2</v>
      </c>
      <c r="M16" s="120">
        <f t="shared" ref="M16:M79" ca="1" si="6">IF(LEN(B16)&gt;0,E16*L16,"")</f>
        <v>600</v>
      </c>
      <c r="N16" s="120">
        <f t="shared" ref="N16:N79" ca="1" si="7">IF(LEN(B16)&gt;0,L16*$O$267,"")</f>
        <v>2.9047619047619051E-2</v>
      </c>
      <c r="O16" s="120">
        <f t="shared" ref="O16:O79" ca="1" si="8">IF(LEN(B16)&gt;0,E16*N16,"")</f>
        <v>87.142857142857153</v>
      </c>
      <c r="P16" s="173">
        <f t="shared" ref="P16:P79" ca="1" si="9">MIN(O16,Q16)</f>
        <v>87.142857142857153</v>
      </c>
      <c r="Q16" s="173">
        <f ca="1">IF(LEN(B16)&gt;0,'4-6'!Q16-'4-6'!P16,"")</f>
        <v>1653.5109890109891</v>
      </c>
      <c r="R16" s="174"/>
      <c r="AA16" s="161">
        <f>ROW()</f>
        <v>16</v>
      </c>
      <c r="AB16" s="197" t="e">
        <f t="shared" ref="AB16:AB79" ca="1" si="10">IF($AN$3=1,0,INDIRECT( "'" &amp; $AN$2 &amp; "'!P" &amp; TEXT($AA16,0)))</f>
        <v>#N/A</v>
      </c>
      <c r="AC16" s="197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79" ca="1" si="12">IF(AB16&gt;=AC16,"-",$K16/(5*MAX($L$271:$L$272)))</f>
        <v>#N/A</v>
      </c>
      <c r="AE16" s="197" t="e">
        <f t="shared" ref="AE16:AE79" ca="1" si="13">IF(AB16&gt;=AC16,"-",$K16/(5*MAX($L$271:$L$272))*AJ16)</f>
        <v>#N/A</v>
      </c>
      <c r="AF16" s="198" t="e">
        <f t="shared" ref="AF16:AF79" ca="1" si="14">IF(AD16="-","-",AD16*$AE$267)</f>
        <v>#N/A</v>
      </c>
      <c r="AG16" s="197" t="e">
        <f t="shared" ref="AG16:AG79" ca="1" si="15">IF(AE16="-","-",AE16*$AE$267)</f>
        <v>#N/A</v>
      </c>
      <c r="AH16" s="197" t="e">
        <f t="shared" ref="AH16:AH79" ca="1" si="16">IF(AF16="-",0,MIN(AG16,Q16))</f>
        <v>#N/A</v>
      </c>
      <c r="AI16" s="199" t="e">
        <f t="shared" ref="AI16:AI79" ca="1" si="17">+AC16-AB16</f>
        <v>#N/A</v>
      </c>
      <c r="AJ16" s="197" t="e">
        <f t="shared" ref="AJ16:AJ79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79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7" t="str">
        <f t="shared" ref="B17:B79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PLAČA'!K11:M11),"")</f>
        <v>6000</v>
      </c>
      <c r="F17" s="55"/>
      <c r="G17" s="55">
        <v>1</v>
      </c>
      <c r="H17" s="55"/>
      <c r="I17" s="55">
        <v>1</v>
      </c>
      <c r="J17" s="55">
        <v>1</v>
      </c>
      <c r="K17" s="172">
        <f t="shared" si="4"/>
        <v>3</v>
      </c>
      <c r="L17" s="120">
        <f t="shared" ca="1" si="5"/>
        <v>0.6</v>
      </c>
      <c r="M17" s="120">
        <f t="shared" ca="1" si="6"/>
        <v>3600</v>
      </c>
      <c r="N17" s="120">
        <f t="shared" ca="1" si="7"/>
        <v>8.7142857142857147E-2</v>
      </c>
      <c r="O17" s="120">
        <f t="shared" ca="1" si="8"/>
        <v>522.85714285714289</v>
      </c>
      <c r="P17" s="173">
        <f t="shared" ca="1" si="9"/>
        <v>522.85714285714289</v>
      </c>
      <c r="Q17" s="173">
        <f ca="1">IF(LEN(B17)&gt;0,'4-6'!Q17-'4-6'!P17,"")</f>
        <v>3174.4890109890111</v>
      </c>
      <c r="R17" s="174"/>
      <c r="AA17" s="161">
        <f>ROW()</f>
        <v>17</v>
      </c>
      <c r="AB17" s="197" t="e">
        <f t="shared" ca="1" si="10"/>
        <v>#N/A</v>
      </c>
      <c r="AC17" s="197" t="e">
        <f t="shared" ca="1" si="11"/>
        <v>#N/A</v>
      </c>
      <c r="AD17" s="198" t="e">
        <f t="shared" ca="1" si="12"/>
        <v>#N/A</v>
      </c>
      <c r="AE17" s="197" t="e">
        <f t="shared" ca="1" si="13"/>
        <v>#N/A</v>
      </c>
      <c r="AF17" s="198" t="e">
        <f t="shared" ca="1" si="14"/>
        <v>#N/A</v>
      </c>
      <c r="AG17" s="197" t="e">
        <f t="shared" ca="1" si="15"/>
        <v>#N/A</v>
      </c>
      <c r="AH17" s="197" t="e">
        <f t="shared" ca="1" si="16"/>
        <v>#N/A</v>
      </c>
      <c r="AI17" s="199" t="e">
        <f t="shared" ca="1" si="17"/>
        <v>#N/A</v>
      </c>
      <c r="AJ17" s="197" t="e">
        <f t="shared" ca="1" si="18"/>
        <v>#N/A</v>
      </c>
      <c r="AK17" s="197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7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PLAČA'!K12:M12),"")</f>
        <v>9000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3">
        <f t="shared" ca="1" si="9"/>
        <v>0</v>
      </c>
      <c r="Q18" s="173">
        <f ca="1">IF(LEN(B18)&gt;0,'4-6'!Q18-'4-6'!P18,"")</f>
        <v>5000</v>
      </c>
      <c r="R18" s="174"/>
      <c r="AA18" s="161">
        <f>ROW()</f>
        <v>18</v>
      </c>
      <c r="AB18" s="197" t="e">
        <f t="shared" ca="1" si="10"/>
        <v>#N/A</v>
      </c>
      <c r="AC18" s="197" t="e">
        <f t="shared" ca="1" si="11"/>
        <v>#N/A</v>
      </c>
      <c r="AD18" s="198" t="e">
        <f t="shared" ca="1" si="12"/>
        <v>#N/A</v>
      </c>
      <c r="AE18" s="197" t="e">
        <f t="shared" ca="1" si="13"/>
        <v>#N/A</v>
      </c>
      <c r="AF18" s="198" t="e">
        <f t="shared" ca="1" si="14"/>
        <v>#N/A</v>
      </c>
      <c r="AG18" s="197" t="e">
        <f t="shared" ca="1" si="15"/>
        <v>#N/A</v>
      </c>
      <c r="AH18" s="197" t="e">
        <f t="shared" ca="1" si="16"/>
        <v>#N/A</v>
      </c>
      <c r="AI18" s="199" t="e">
        <f t="shared" ca="1" si="17"/>
        <v>#N/A</v>
      </c>
      <c r="AJ18" s="197" t="e">
        <f t="shared" ca="1" si="18"/>
        <v>#N/A</v>
      </c>
      <c r="AK18" s="197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7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PLAČA'!K13:M13),"")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3">
        <f t="shared" ca="1" si="9"/>
        <v>0</v>
      </c>
      <c r="Q19" s="173">
        <f ca="1">IF(LEN(B19)&gt;0,'4-6'!Q19-'4-6'!P19,"")</f>
        <v>0</v>
      </c>
      <c r="R19" s="174"/>
      <c r="AA19" s="161">
        <f>ROW()</f>
        <v>19</v>
      </c>
      <c r="AB19" s="197" t="e">
        <f t="shared" ca="1" si="10"/>
        <v>#N/A</v>
      </c>
      <c r="AC19" s="197" t="e">
        <f t="shared" ca="1" si="11"/>
        <v>#N/A</v>
      </c>
      <c r="AD19" s="198" t="e">
        <f t="shared" ca="1" si="12"/>
        <v>#N/A</v>
      </c>
      <c r="AE19" s="197" t="e">
        <f t="shared" ca="1" si="13"/>
        <v>#N/A</v>
      </c>
      <c r="AF19" s="198" t="e">
        <f t="shared" ca="1" si="14"/>
        <v>#N/A</v>
      </c>
      <c r="AG19" s="197" t="e">
        <f t="shared" ca="1" si="15"/>
        <v>#N/A</v>
      </c>
      <c r="AH19" s="197" t="e">
        <f t="shared" ca="1" si="16"/>
        <v>#N/A</v>
      </c>
      <c r="AI19" s="199" t="e">
        <f t="shared" ca="1" si="17"/>
        <v>#N/A</v>
      </c>
      <c r="AJ19" s="197" t="e">
        <f t="shared" ca="1" si="18"/>
        <v>#N/A</v>
      </c>
      <c r="AK19" s="197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7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PLAČA'!K14:M14),"")</f>
        <v>0</v>
      </c>
      <c r="F20" s="55"/>
      <c r="G20" s="55"/>
      <c r="H20" s="55"/>
      <c r="I20" s="55"/>
      <c r="J20" s="55"/>
      <c r="K20" s="172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3">
        <f t="shared" ca="1" si="9"/>
        <v>0</v>
      </c>
      <c r="Q20" s="173">
        <f ca="1">IF(LEN(B20)&gt;0,'4-6'!Q20-'4-6'!P20,"")</f>
        <v>0</v>
      </c>
      <c r="R20" s="174"/>
      <c r="AA20" s="161">
        <f>ROW()</f>
        <v>20</v>
      </c>
      <c r="AB20" s="197" t="e">
        <f t="shared" ca="1" si="10"/>
        <v>#N/A</v>
      </c>
      <c r="AC20" s="197" t="e">
        <f t="shared" ca="1" si="11"/>
        <v>#N/A</v>
      </c>
      <c r="AD20" s="198" t="e">
        <f t="shared" ca="1" si="12"/>
        <v>#N/A</v>
      </c>
      <c r="AE20" s="197" t="e">
        <f t="shared" ca="1" si="13"/>
        <v>#N/A</v>
      </c>
      <c r="AF20" s="198" t="e">
        <f t="shared" ca="1" si="14"/>
        <v>#N/A</v>
      </c>
      <c r="AG20" s="197" t="e">
        <f t="shared" ca="1" si="15"/>
        <v>#N/A</v>
      </c>
      <c r="AH20" s="197" t="e">
        <f t="shared" ca="1" si="16"/>
        <v>#N/A</v>
      </c>
      <c r="AI20" s="199" t="e">
        <f t="shared" ca="1" si="17"/>
        <v>#N/A</v>
      </c>
      <c r="AJ20" s="197" t="e">
        <f t="shared" ca="1" si="18"/>
        <v>#N/A</v>
      </c>
      <c r="AK20" s="197" t="e">
        <f t="shared" ca="1" si="19"/>
        <v>#N/A</v>
      </c>
    </row>
    <row r="21" spans="1:46" ht="27" customHeight="1" x14ac:dyDescent="0.25">
      <c r="A21" s="51">
        <f>'OSNOVNA PLAČA'!A15</f>
        <v>6</v>
      </c>
      <c r="B21" s="157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PLAČA'!K15:M15),"")</f>
        <v>0</v>
      </c>
      <c r="F21" s="55"/>
      <c r="G21" s="55">
        <v>1</v>
      </c>
      <c r="H21" s="55"/>
      <c r="I21" s="55">
        <v>1</v>
      </c>
      <c r="J21" s="55"/>
      <c r="K21" s="172">
        <f t="shared" si="4"/>
        <v>2</v>
      </c>
      <c r="L21" s="120">
        <f t="shared" ca="1" si="5"/>
        <v>0.4</v>
      </c>
      <c r="M21" s="120">
        <f t="shared" ca="1" si="6"/>
        <v>0</v>
      </c>
      <c r="N21" s="120">
        <f t="shared" ca="1" si="7"/>
        <v>5.8095238095238103E-2</v>
      </c>
      <c r="O21" s="120">
        <f t="shared" ca="1" si="8"/>
        <v>0</v>
      </c>
      <c r="P21" s="173">
        <f t="shared" ca="1" si="9"/>
        <v>0</v>
      </c>
      <c r="Q21" s="173">
        <f ca="1">IF(LEN(B21)&gt;0,'4-6'!Q21-'4-6'!P21,"")</f>
        <v>0</v>
      </c>
      <c r="R21" s="174"/>
      <c r="AA21" s="161">
        <f>ROW()</f>
        <v>21</v>
      </c>
      <c r="AB21" s="197" t="e">
        <f t="shared" ca="1" si="10"/>
        <v>#N/A</v>
      </c>
      <c r="AC21" s="197" t="e">
        <f t="shared" ca="1" si="11"/>
        <v>#N/A</v>
      </c>
      <c r="AD21" s="198" t="e">
        <f t="shared" ca="1" si="12"/>
        <v>#N/A</v>
      </c>
      <c r="AE21" s="197" t="e">
        <f t="shared" ca="1" si="13"/>
        <v>#N/A</v>
      </c>
      <c r="AF21" s="198" t="e">
        <f t="shared" ca="1" si="14"/>
        <v>#N/A</v>
      </c>
      <c r="AG21" s="197" t="e">
        <f t="shared" ca="1" si="15"/>
        <v>#N/A</v>
      </c>
      <c r="AH21" s="197" t="e">
        <f t="shared" ca="1" si="16"/>
        <v>#N/A</v>
      </c>
      <c r="AI21" s="199" t="e">
        <f t="shared" ca="1" si="17"/>
        <v>#N/A</v>
      </c>
      <c r="AJ21" s="197" t="e">
        <f t="shared" ca="1" si="18"/>
        <v>#N/A</v>
      </c>
      <c r="AK21" s="197" t="e">
        <f t="shared" ca="1" si="19"/>
        <v>#N/A</v>
      </c>
    </row>
    <row r="22" spans="1:46" ht="27" customHeight="1" x14ac:dyDescent="0.25">
      <c r="A22" s="51">
        <f>'OSNOVNA PLAČA'!A16</f>
        <v>7</v>
      </c>
      <c r="B22" s="157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PLAČA'!K16:M16),"")</f>
        <v>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3">
        <f t="shared" ca="1" si="9"/>
        <v>0</v>
      </c>
      <c r="Q22" s="173">
        <f ca="1">IF(LEN(B22)&gt;0,'4-6'!Q22-'4-6'!P22,"")</f>
        <v>3000</v>
      </c>
      <c r="R22" s="174"/>
      <c r="AA22" s="161">
        <f>ROW()</f>
        <v>22</v>
      </c>
      <c r="AB22" s="197" t="e">
        <f t="shared" ca="1" si="10"/>
        <v>#N/A</v>
      </c>
      <c r="AC22" s="197" t="e">
        <f t="shared" ca="1" si="11"/>
        <v>#N/A</v>
      </c>
      <c r="AD22" s="198" t="e">
        <f t="shared" ca="1" si="12"/>
        <v>#N/A</v>
      </c>
      <c r="AE22" s="197" t="e">
        <f t="shared" ca="1" si="13"/>
        <v>#N/A</v>
      </c>
      <c r="AF22" s="198" t="e">
        <f t="shared" ca="1" si="14"/>
        <v>#N/A</v>
      </c>
      <c r="AG22" s="197" t="e">
        <f t="shared" ca="1" si="15"/>
        <v>#N/A</v>
      </c>
      <c r="AH22" s="197" t="e">
        <f t="shared" ca="1" si="16"/>
        <v>#N/A</v>
      </c>
      <c r="AI22" s="199" t="e">
        <f t="shared" ca="1" si="17"/>
        <v>#N/A</v>
      </c>
      <c r="AJ22" s="197" t="e">
        <f t="shared" ca="1" si="18"/>
        <v>#N/A</v>
      </c>
      <c r="AK22" s="197" t="e">
        <f t="shared" ca="1" si="19"/>
        <v>#N/A</v>
      </c>
    </row>
    <row r="23" spans="1:46" ht="27" customHeight="1" x14ac:dyDescent="0.25">
      <c r="A23" s="51">
        <f>'OSNOVNA PLAČA'!A17</f>
        <v>8</v>
      </c>
      <c r="B23" s="157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PLAČA'!K17:M17),"")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3">
        <f t="shared" ca="1" si="9"/>
        <v>0</v>
      </c>
      <c r="Q23" s="173">
        <f ca="1">IF(LEN(B23)&gt;0,'4-6'!Q23-'4-6'!P23,"")</f>
        <v>0</v>
      </c>
      <c r="R23" s="174"/>
      <c r="AA23" s="161">
        <f>ROW()</f>
        <v>23</v>
      </c>
      <c r="AB23" s="197" t="e">
        <f t="shared" ca="1" si="10"/>
        <v>#N/A</v>
      </c>
      <c r="AC23" s="197" t="e">
        <f t="shared" ca="1" si="11"/>
        <v>#N/A</v>
      </c>
      <c r="AD23" s="198" t="e">
        <f t="shared" ca="1" si="12"/>
        <v>#N/A</v>
      </c>
      <c r="AE23" s="197" t="e">
        <f t="shared" ca="1" si="13"/>
        <v>#N/A</v>
      </c>
      <c r="AF23" s="198" t="e">
        <f t="shared" ca="1" si="14"/>
        <v>#N/A</v>
      </c>
      <c r="AG23" s="197" t="e">
        <f t="shared" ca="1" si="15"/>
        <v>#N/A</v>
      </c>
      <c r="AH23" s="197" t="e">
        <f t="shared" ca="1" si="16"/>
        <v>#N/A</v>
      </c>
      <c r="AI23" s="199" t="e">
        <f t="shared" ca="1" si="17"/>
        <v>#N/A</v>
      </c>
      <c r="AJ23" s="197" t="e">
        <f t="shared" ca="1" si="18"/>
        <v>#N/A</v>
      </c>
      <c r="AK23" s="197" t="e">
        <f t="shared" ca="1" si="19"/>
        <v>#N/A</v>
      </c>
    </row>
    <row r="24" spans="1:46" ht="27" customHeight="1" x14ac:dyDescent="0.25">
      <c r="A24" s="51">
        <f>'OSNOVNA PLAČA'!A18</f>
        <v>9</v>
      </c>
      <c r="B24" s="157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PLAČA'!K18:M18),"")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3">
        <f t="shared" ca="1" si="9"/>
        <v>0</v>
      </c>
      <c r="Q24" s="173">
        <f ca="1">IF(LEN(B24)&gt;0,'4-6'!Q24-'4-6'!P24,"")</f>
        <v>0</v>
      </c>
      <c r="R24" s="174"/>
      <c r="AA24" s="161">
        <f>ROW()</f>
        <v>24</v>
      </c>
      <c r="AB24" s="197" t="e">
        <f t="shared" ca="1" si="10"/>
        <v>#N/A</v>
      </c>
      <c r="AC24" s="197" t="e">
        <f t="shared" ca="1" si="11"/>
        <v>#N/A</v>
      </c>
      <c r="AD24" s="198" t="e">
        <f t="shared" ca="1" si="12"/>
        <v>#N/A</v>
      </c>
      <c r="AE24" s="197" t="e">
        <f t="shared" ca="1" si="13"/>
        <v>#N/A</v>
      </c>
      <c r="AF24" s="198" t="e">
        <f t="shared" ca="1" si="14"/>
        <v>#N/A</v>
      </c>
      <c r="AG24" s="197" t="e">
        <f t="shared" ca="1" si="15"/>
        <v>#N/A</v>
      </c>
      <c r="AH24" s="197" t="e">
        <f t="shared" ca="1" si="16"/>
        <v>#N/A</v>
      </c>
      <c r="AI24" s="199" t="e">
        <f t="shared" ca="1" si="17"/>
        <v>#N/A</v>
      </c>
      <c r="AJ24" s="197" t="e">
        <f t="shared" ca="1" si="18"/>
        <v>#N/A</v>
      </c>
      <c r="AK24" s="197" t="e">
        <f t="shared" ca="1" si="19"/>
        <v>#N/A</v>
      </c>
    </row>
    <row r="25" spans="1:46" ht="27" customHeight="1" x14ac:dyDescent="0.25">
      <c r="A25" s="51">
        <f>'OSNOVNA PLAČA'!A19</f>
        <v>10</v>
      </c>
      <c r="B25" s="157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PLAČA'!K19:M19),"")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3">
        <f t="shared" ca="1" si="9"/>
        <v>0</v>
      </c>
      <c r="Q25" s="173">
        <f ca="1">IF(LEN(B25)&gt;0,'4-6'!Q25-'4-6'!P25,"")</f>
        <v>0</v>
      </c>
      <c r="R25" s="174"/>
      <c r="AA25" s="161">
        <f>ROW()</f>
        <v>25</v>
      </c>
      <c r="AB25" s="197" t="e">
        <f t="shared" ca="1" si="10"/>
        <v>#N/A</v>
      </c>
      <c r="AC25" s="197" t="e">
        <f t="shared" ca="1" si="11"/>
        <v>#N/A</v>
      </c>
      <c r="AD25" s="198" t="e">
        <f t="shared" ca="1" si="12"/>
        <v>#N/A</v>
      </c>
      <c r="AE25" s="197" t="e">
        <f t="shared" ca="1" si="13"/>
        <v>#N/A</v>
      </c>
      <c r="AF25" s="198" t="e">
        <f t="shared" ca="1" si="14"/>
        <v>#N/A</v>
      </c>
      <c r="AG25" s="197" t="e">
        <f t="shared" ca="1" si="15"/>
        <v>#N/A</v>
      </c>
      <c r="AH25" s="197" t="e">
        <f t="shared" ca="1" si="16"/>
        <v>#N/A</v>
      </c>
      <c r="AI25" s="199" t="e">
        <f t="shared" ca="1" si="17"/>
        <v>#N/A</v>
      </c>
      <c r="AJ25" s="197" t="e">
        <f t="shared" ca="1" si="18"/>
        <v>#N/A</v>
      </c>
      <c r="AK25" s="197" t="e">
        <f t="shared" ca="1" si="19"/>
        <v>#N/A</v>
      </c>
    </row>
    <row r="26" spans="1:46" ht="27" customHeight="1" x14ac:dyDescent="0.25">
      <c r="A26" s="51">
        <f>'OSNOVNA PLAČA'!A20</f>
        <v>11</v>
      </c>
      <c r="B26" s="157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PLAČA'!K20:M20),"")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3">
        <f t="shared" ca="1" si="9"/>
        <v>0</v>
      </c>
      <c r="Q26" s="173">
        <f ca="1">IF(LEN(B26)&gt;0,'4-6'!Q26-'4-6'!P26,"")</f>
        <v>3000</v>
      </c>
      <c r="R26" s="174"/>
      <c r="AA26" s="161">
        <f>ROW()</f>
        <v>26</v>
      </c>
      <c r="AB26" s="197" t="e">
        <f t="shared" ca="1" si="10"/>
        <v>#N/A</v>
      </c>
      <c r="AC26" s="197" t="e">
        <f t="shared" ca="1" si="11"/>
        <v>#N/A</v>
      </c>
      <c r="AD26" s="198" t="e">
        <f t="shared" ca="1" si="12"/>
        <v>#N/A</v>
      </c>
      <c r="AE26" s="197" t="e">
        <f t="shared" ca="1" si="13"/>
        <v>#N/A</v>
      </c>
      <c r="AF26" s="198" t="e">
        <f t="shared" ca="1" si="14"/>
        <v>#N/A</v>
      </c>
      <c r="AG26" s="197" t="e">
        <f t="shared" ca="1" si="15"/>
        <v>#N/A</v>
      </c>
      <c r="AH26" s="197" t="e">
        <f t="shared" ca="1" si="16"/>
        <v>#N/A</v>
      </c>
      <c r="AI26" s="199" t="e">
        <f t="shared" ca="1" si="17"/>
        <v>#N/A</v>
      </c>
      <c r="AJ26" s="197" t="e">
        <f t="shared" ca="1" si="18"/>
        <v>#N/A</v>
      </c>
      <c r="AK26" s="197" t="e">
        <f t="shared" ca="1" si="19"/>
        <v>#N/A</v>
      </c>
    </row>
    <row r="27" spans="1:46" ht="27" customHeight="1" x14ac:dyDescent="0.25">
      <c r="A27" s="51">
        <f>'OSNOVNA PLAČA'!A21</f>
        <v>12</v>
      </c>
      <c r="B27" s="157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PLAČA'!K21:M21),"")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3">
        <f t="shared" ca="1" si="9"/>
        <v>0</v>
      </c>
      <c r="Q27" s="173">
        <f ca="1">IF(LEN(B27)&gt;0,'4-6'!Q27-'4-6'!P27,"")</f>
        <v>0</v>
      </c>
      <c r="R27" s="174"/>
      <c r="AA27" s="161">
        <f>ROW()</f>
        <v>27</v>
      </c>
      <c r="AB27" s="197" t="e">
        <f t="shared" ca="1" si="10"/>
        <v>#N/A</v>
      </c>
      <c r="AC27" s="197" t="e">
        <f t="shared" ca="1" si="11"/>
        <v>#N/A</v>
      </c>
      <c r="AD27" s="198" t="e">
        <f t="shared" ca="1" si="12"/>
        <v>#N/A</v>
      </c>
      <c r="AE27" s="197" t="e">
        <f t="shared" ca="1" si="13"/>
        <v>#N/A</v>
      </c>
      <c r="AF27" s="198" t="e">
        <f t="shared" ca="1" si="14"/>
        <v>#N/A</v>
      </c>
      <c r="AG27" s="197" t="e">
        <f t="shared" ca="1" si="15"/>
        <v>#N/A</v>
      </c>
      <c r="AH27" s="197" t="e">
        <f t="shared" ca="1" si="16"/>
        <v>#N/A</v>
      </c>
      <c r="AI27" s="199" t="e">
        <f t="shared" ca="1" si="17"/>
        <v>#N/A</v>
      </c>
      <c r="AJ27" s="197" t="e">
        <f t="shared" ca="1" si="18"/>
        <v>#N/A</v>
      </c>
      <c r="AK27" s="197" t="e">
        <f t="shared" ca="1" si="19"/>
        <v>#N/A</v>
      </c>
    </row>
    <row r="28" spans="1:46" ht="27" customHeight="1" x14ac:dyDescent="0.25">
      <c r="A28" s="51">
        <f>'OSNOVNA PLAČA'!A22</f>
        <v>13</v>
      </c>
      <c r="B28" s="157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PLAČA'!K22:M22),"")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3">
        <f t="shared" ca="1" si="9"/>
        <v>0</v>
      </c>
      <c r="Q28" s="173">
        <f ca="1">IF(LEN(B28)&gt;0,'4-6'!Q28-'4-6'!P28,"")</f>
        <v>0</v>
      </c>
      <c r="R28" s="174"/>
      <c r="AA28" s="161">
        <f>ROW()</f>
        <v>28</v>
      </c>
      <c r="AB28" s="197" t="e">
        <f t="shared" ca="1" si="10"/>
        <v>#N/A</v>
      </c>
      <c r="AC28" s="197" t="e">
        <f t="shared" ca="1" si="11"/>
        <v>#N/A</v>
      </c>
      <c r="AD28" s="198" t="e">
        <f t="shared" ca="1" si="12"/>
        <v>#N/A</v>
      </c>
      <c r="AE28" s="197" t="e">
        <f t="shared" ca="1" si="13"/>
        <v>#N/A</v>
      </c>
      <c r="AF28" s="198" t="e">
        <f t="shared" ca="1" si="14"/>
        <v>#N/A</v>
      </c>
      <c r="AG28" s="197" t="e">
        <f t="shared" ca="1" si="15"/>
        <v>#N/A</v>
      </c>
      <c r="AH28" s="197" t="e">
        <f t="shared" ca="1" si="16"/>
        <v>#N/A</v>
      </c>
      <c r="AI28" s="199" t="e">
        <f t="shared" ca="1" si="17"/>
        <v>#N/A</v>
      </c>
      <c r="AJ28" s="197" t="e">
        <f t="shared" ca="1" si="18"/>
        <v>#N/A</v>
      </c>
      <c r="AK28" s="197" t="e">
        <f t="shared" ca="1" si="19"/>
        <v>#N/A</v>
      </c>
    </row>
    <row r="29" spans="1:46" ht="27" customHeight="1" x14ac:dyDescent="0.25">
      <c r="A29" s="51">
        <f>'OSNOVNA PLAČA'!A23</f>
        <v>14</v>
      </c>
      <c r="B29" s="157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PLAČA'!K23:M23),"")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3">
        <f t="shared" ca="1" si="9"/>
        <v>0</v>
      </c>
      <c r="Q29" s="173">
        <f ca="1">IF(LEN(B29)&gt;0,'4-6'!Q29-'4-6'!P29,"")</f>
        <v>0</v>
      </c>
      <c r="R29" s="174"/>
      <c r="AA29" s="161">
        <f>ROW()</f>
        <v>29</v>
      </c>
      <c r="AB29" s="197" t="e">
        <f t="shared" ca="1" si="10"/>
        <v>#N/A</v>
      </c>
      <c r="AC29" s="197" t="e">
        <f t="shared" ca="1" si="11"/>
        <v>#N/A</v>
      </c>
      <c r="AD29" s="198" t="e">
        <f t="shared" ca="1" si="12"/>
        <v>#N/A</v>
      </c>
      <c r="AE29" s="197" t="e">
        <f t="shared" ca="1" si="13"/>
        <v>#N/A</v>
      </c>
      <c r="AF29" s="198" t="e">
        <f t="shared" ca="1" si="14"/>
        <v>#N/A</v>
      </c>
      <c r="AG29" s="197" t="e">
        <f t="shared" ca="1" si="15"/>
        <v>#N/A</v>
      </c>
      <c r="AH29" s="197" t="e">
        <f t="shared" ca="1" si="16"/>
        <v>#N/A</v>
      </c>
      <c r="AI29" s="199" t="e">
        <f t="shared" ca="1" si="17"/>
        <v>#N/A</v>
      </c>
      <c r="AJ29" s="197" t="e">
        <f t="shared" ca="1" si="18"/>
        <v>#N/A</v>
      </c>
      <c r="AK29" s="197" t="e">
        <f t="shared" ca="1" si="19"/>
        <v>#N/A</v>
      </c>
    </row>
    <row r="30" spans="1:46" ht="27" customHeight="1" x14ac:dyDescent="0.25">
      <c r="A30" s="51">
        <f>'OSNOVNA PLAČA'!A24</f>
        <v>15</v>
      </c>
      <c r="B30" s="157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PLAČA'!K24:M24),"")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3">
        <f t="shared" ca="1" si="9"/>
        <v>0</v>
      </c>
      <c r="Q30" s="173">
        <f ca="1">IF(LEN(B30)&gt;0,'4-6'!Q30-'4-6'!P30,"")</f>
        <v>0</v>
      </c>
      <c r="R30" s="174"/>
      <c r="AA30" s="161">
        <f>ROW()</f>
        <v>30</v>
      </c>
      <c r="AB30" s="197" t="e">
        <f t="shared" ca="1" si="10"/>
        <v>#N/A</v>
      </c>
      <c r="AC30" s="197" t="e">
        <f t="shared" ca="1" si="11"/>
        <v>#N/A</v>
      </c>
      <c r="AD30" s="198" t="e">
        <f t="shared" ca="1" si="12"/>
        <v>#N/A</v>
      </c>
      <c r="AE30" s="197" t="e">
        <f t="shared" ca="1" si="13"/>
        <v>#N/A</v>
      </c>
      <c r="AF30" s="198" t="e">
        <f t="shared" ca="1" si="14"/>
        <v>#N/A</v>
      </c>
      <c r="AG30" s="197" t="e">
        <f t="shared" ca="1" si="15"/>
        <v>#N/A</v>
      </c>
      <c r="AH30" s="197" t="e">
        <f t="shared" ca="1" si="16"/>
        <v>#N/A</v>
      </c>
      <c r="AI30" s="199" t="e">
        <f t="shared" ca="1" si="17"/>
        <v>#N/A</v>
      </c>
      <c r="AJ30" s="197" t="e">
        <f t="shared" ca="1" si="18"/>
        <v>#N/A</v>
      </c>
      <c r="AK30" s="197" t="e">
        <f t="shared" ca="1" si="19"/>
        <v>#N/A</v>
      </c>
    </row>
    <row r="31" spans="1:46" ht="27" customHeight="1" x14ac:dyDescent="0.25">
      <c r="A31" s="51">
        <f>'OSNOVNA PLAČA'!A25</f>
        <v>16</v>
      </c>
      <c r="B31" s="157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PLAČA'!K25:M25),"")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3">
        <f t="shared" ca="1" si="9"/>
        <v>0</v>
      </c>
      <c r="Q31" s="173">
        <f ca="1">IF(LEN(B31)&gt;0,'4-6'!Q31-'4-6'!P31,"")</f>
        <v>0</v>
      </c>
      <c r="R31" s="174"/>
      <c r="AA31" s="161">
        <f>ROW()</f>
        <v>31</v>
      </c>
      <c r="AB31" s="197" t="e">
        <f t="shared" ca="1" si="10"/>
        <v>#N/A</v>
      </c>
      <c r="AC31" s="197" t="e">
        <f t="shared" ca="1" si="11"/>
        <v>#N/A</v>
      </c>
      <c r="AD31" s="198" t="e">
        <f t="shared" ca="1" si="12"/>
        <v>#N/A</v>
      </c>
      <c r="AE31" s="197" t="e">
        <f t="shared" ca="1" si="13"/>
        <v>#N/A</v>
      </c>
      <c r="AF31" s="198" t="e">
        <f t="shared" ca="1" si="14"/>
        <v>#N/A</v>
      </c>
      <c r="AG31" s="197" t="e">
        <f t="shared" ca="1" si="15"/>
        <v>#N/A</v>
      </c>
      <c r="AH31" s="197" t="e">
        <f t="shared" ca="1" si="16"/>
        <v>#N/A</v>
      </c>
      <c r="AI31" s="199" t="e">
        <f t="shared" ca="1" si="17"/>
        <v>#N/A</v>
      </c>
      <c r="AJ31" s="197" t="e">
        <f t="shared" ca="1" si="18"/>
        <v>#N/A</v>
      </c>
      <c r="AK31" s="197" t="e">
        <f t="shared" ca="1" si="19"/>
        <v>#N/A</v>
      </c>
    </row>
    <row r="32" spans="1:46" ht="27" customHeight="1" x14ac:dyDescent="0.25">
      <c r="A32" s="51">
        <f>'OSNOVNA PLAČA'!A26</f>
        <v>17</v>
      </c>
      <c r="B32" s="157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PLAČA'!K26:M26),"")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3">
        <f t="shared" ca="1" si="9"/>
        <v>0</v>
      </c>
      <c r="Q32" s="173">
        <f ca="1">IF(LEN(B32)&gt;0,'4-6'!Q32-'4-6'!P32,"")</f>
        <v>0</v>
      </c>
      <c r="R32" s="174"/>
      <c r="AA32" s="161">
        <f>ROW()</f>
        <v>32</v>
      </c>
      <c r="AB32" s="197" t="e">
        <f t="shared" ca="1" si="10"/>
        <v>#N/A</v>
      </c>
      <c r="AC32" s="197" t="e">
        <f t="shared" ca="1" si="11"/>
        <v>#N/A</v>
      </c>
      <c r="AD32" s="198" t="e">
        <f t="shared" ca="1" si="12"/>
        <v>#N/A</v>
      </c>
      <c r="AE32" s="197" t="e">
        <f t="shared" ca="1" si="13"/>
        <v>#N/A</v>
      </c>
      <c r="AF32" s="198" t="e">
        <f t="shared" ca="1" si="14"/>
        <v>#N/A</v>
      </c>
      <c r="AG32" s="197" t="e">
        <f t="shared" ca="1" si="15"/>
        <v>#N/A</v>
      </c>
      <c r="AH32" s="197" t="e">
        <f t="shared" ca="1" si="16"/>
        <v>#N/A</v>
      </c>
      <c r="AI32" s="199" t="e">
        <f t="shared" ca="1" si="17"/>
        <v>#N/A</v>
      </c>
      <c r="AJ32" s="197" t="e">
        <f t="shared" ca="1" si="18"/>
        <v>#N/A</v>
      </c>
      <c r="AK32" s="197" t="e">
        <f t="shared" ca="1" si="19"/>
        <v>#N/A</v>
      </c>
    </row>
    <row r="33" spans="1:37" ht="27" customHeight="1" x14ac:dyDescent="0.25">
      <c r="A33" s="51">
        <f>'OSNOVNA PLAČA'!A27</f>
        <v>18</v>
      </c>
      <c r="B33" s="157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PLAČA'!K27:M27),"")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3">
        <f t="shared" ca="1" si="9"/>
        <v>0</v>
      </c>
      <c r="Q33" s="173">
        <f ca="1">IF(LEN(B33)&gt;0,'4-6'!Q33-'4-6'!P33,"")</f>
        <v>0</v>
      </c>
      <c r="R33" s="174"/>
      <c r="AA33" s="161">
        <f>ROW()</f>
        <v>33</v>
      </c>
      <c r="AB33" s="197" t="e">
        <f t="shared" ca="1" si="10"/>
        <v>#N/A</v>
      </c>
      <c r="AC33" s="197" t="e">
        <f t="shared" ca="1" si="11"/>
        <v>#N/A</v>
      </c>
      <c r="AD33" s="198" t="e">
        <f t="shared" ca="1" si="12"/>
        <v>#N/A</v>
      </c>
      <c r="AE33" s="197" t="e">
        <f t="shared" ca="1" si="13"/>
        <v>#N/A</v>
      </c>
      <c r="AF33" s="198" t="e">
        <f t="shared" ca="1" si="14"/>
        <v>#N/A</v>
      </c>
      <c r="AG33" s="197" t="e">
        <f t="shared" ca="1" si="15"/>
        <v>#N/A</v>
      </c>
      <c r="AH33" s="197" t="e">
        <f t="shared" ca="1" si="16"/>
        <v>#N/A</v>
      </c>
      <c r="AI33" s="199" t="e">
        <f t="shared" ca="1" si="17"/>
        <v>#N/A</v>
      </c>
      <c r="AJ33" s="197" t="e">
        <f t="shared" ca="1" si="18"/>
        <v>#N/A</v>
      </c>
      <c r="AK33" s="197" t="e">
        <f t="shared" ca="1" si="19"/>
        <v>#N/A</v>
      </c>
    </row>
    <row r="34" spans="1:37" ht="27" customHeight="1" x14ac:dyDescent="0.25">
      <c r="A34" s="51">
        <f>'OSNOVNA PLAČA'!A28</f>
        <v>19</v>
      </c>
      <c r="B34" s="157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PLAČA'!K28:M28),"")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3">
        <f t="shared" ca="1" si="9"/>
        <v>0</v>
      </c>
      <c r="Q34" s="173">
        <f ca="1">IF(LEN(B34)&gt;0,'4-6'!Q34-'4-6'!P34,"")</f>
        <v>0</v>
      </c>
      <c r="R34" s="174"/>
      <c r="AA34" s="161">
        <f>ROW()</f>
        <v>34</v>
      </c>
      <c r="AB34" s="197" t="e">
        <f t="shared" ca="1" si="10"/>
        <v>#N/A</v>
      </c>
      <c r="AC34" s="197" t="e">
        <f t="shared" ca="1" si="11"/>
        <v>#N/A</v>
      </c>
      <c r="AD34" s="198" t="e">
        <f t="shared" ca="1" si="12"/>
        <v>#N/A</v>
      </c>
      <c r="AE34" s="197" t="e">
        <f t="shared" ca="1" si="13"/>
        <v>#N/A</v>
      </c>
      <c r="AF34" s="198" t="e">
        <f t="shared" ca="1" si="14"/>
        <v>#N/A</v>
      </c>
      <c r="AG34" s="197" t="e">
        <f t="shared" ca="1" si="15"/>
        <v>#N/A</v>
      </c>
      <c r="AH34" s="197" t="e">
        <f t="shared" ca="1" si="16"/>
        <v>#N/A</v>
      </c>
      <c r="AI34" s="199" t="e">
        <f t="shared" ca="1" si="17"/>
        <v>#N/A</v>
      </c>
      <c r="AJ34" s="197" t="e">
        <f t="shared" ca="1" si="18"/>
        <v>#N/A</v>
      </c>
      <c r="AK34" s="197" t="e">
        <f t="shared" ca="1" si="19"/>
        <v>#N/A</v>
      </c>
    </row>
    <row r="35" spans="1:37" ht="27" customHeight="1" x14ac:dyDescent="0.25">
      <c r="A35" s="51">
        <f>'OSNOVNA PLAČA'!A29</f>
        <v>20</v>
      </c>
      <c r="B35" s="157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PLAČA'!K29:M29),"")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3">
        <f t="shared" ca="1" si="9"/>
        <v>0</v>
      </c>
      <c r="Q35" s="173">
        <f ca="1">IF(LEN(B35)&gt;0,'4-6'!Q35-'4-6'!P35,"")</f>
        <v>0</v>
      </c>
      <c r="R35" s="174"/>
      <c r="AA35" s="161">
        <f>ROW()</f>
        <v>35</v>
      </c>
      <c r="AB35" s="197" t="e">
        <f t="shared" ca="1" si="10"/>
        <v>#N/A</v>
      </c>
      <c r="AC35" s="197" t="e">
        <f t="shared" ca="1" si="11"/>
        <v>#N/A</v>
      </c>
      <c r="AD35" s="198" t="e">
        <f t="shared" ca="1" si="12"/>
        <v>#N/A</v>
      </c>
      <c r="AE35" s="197" t="e">
        <f t="shared" ca="1" si="13"/>
        <v>#N/A</v>
      </c>
      <c r="AF35" s="198" t="e">
        <f t="shared" ca="1" si="14"/>
        <v>#N/A</v>
      </c>
      <c r="AG35" s="197" t="e">
        <f t="shared" ca="1" si="15"/>
        <v>#N/A</v>
      </c>
      <c r="AH35" s="197" t="e">
        <f t="shared" ca="1" si="16"/>
        <v>#N/A</v>
      </c>
      <c r="AI35" s="199" t="e">
        <f t="shared" ca="1" si="17"/>
        <v>#N/A</v>
      </c>
      <c r="AJ35" s="197" t="e">
        <f t="shared" ca="1" si="18"/>
        <v>#N/A</v>
      </c>
      <c r="AK35" s="197" t="e">
        <f t="shared" ca="1" si="19"/>
        <v>#N/A</v>
      </c>
    </row>
    <row r="36" spans="1:37" ht="27" customHeight="1" x14ac:dyDescent="0.25">
      <c r="A36" s="51">
        <f>'OSNOVNA PLAČA'!A30</f>
        <v>21</v>
      </c>
      <c r="B36" s="157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PLAČA'!K30:M30),"")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3">
        <f t="shared" ca="1" si="9"/>
        <v>0</v>
      </c>
      <c r="Q36" s="173">
        <f ca="1">IF(LEN(B36)&gt;0,'4-6'!Q36-'4-6'!P36,"")</f>
        <v>0</v>
      </c>
      <c r="R36" s="174"/>
      <c r="AA36" s="161">
        <f>ROW()</f>
        <v>36</v>
      </c>
      <c r="AB36" s="197" t="e">
        <f t="shared" ca="1" si="10"/>
        <v>#N/A</v>
      </c>
      <c r="AC36" s="197" t="e">
        <f t="shared" ca="1" si="11"/>
        <v>#N/A</v>
      </c>
      <c r="AD36" s="198" t="e">
        <f t="shared" ca="1" si="12"/>
        <v>#N/A</v>
      </c>
      <c r="AE36" s="197" t="e">
        <f t="shared" ca="1" si="13"/>
        <v>#N/A</v>
      </c>
      <c r="AF36" s="198" t="e">
        <f t="shared" ca="1" si="14"/>
        <v>#N/A</v>
      </c>
      <c r="AG36" s="197" t="e">
        <f t="shared" ca="1" si="15"/>
        <v>#N/A</v>
      </c>
      <c r="AH36" s="197" t="e">
        <f t="shared" ca="1" si="16"/>
        <v>#N/A</v>
      </c>
      <c r="AI36" s="199" t="e">
        <f t="shared" ca="1" si="17"/>
        <v>#N/A</v>
      </c>
      <c r="AJ36" s="197" t="e">
        <f t="shared" ca="1" si="18"/>
        <v>#N/A</v>
      </c>
      <c r="AK36" s="197" t="e">
        <f t="shared" ca="1" si="19"/>
        <v>#N/A</v>
      </c>
    </row>
    <row r="37" spans="1:37" ht="27" customHeight="1" x14ac:dyDescent="0.25">
      <c r="A37" s="51">
        <f>'OSNOVNA PLAČA'!A31</f>
        <v>22</v>
      </c>
      <c r="B37" s="157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PLAČA'!K31:M31),"")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3">
        <f t="shared" ca="1" si="9"/>
        <v>0</v>
      </c>
      <c r="Q37" s="173">
        <f ca="1">IF(LEN(B37)&gt;0,'4-6'!Q37-'4-6'!P37,"")</f>
        <v>0</v>
      </c>
      <c r="R37" s="174"/>
      <c r="AA37" s="161">
        <f>ROW()</f>
        <v>37</v>
      </c>
      <c r="AB37" s="197" t="e">
        <f t="shared" ca="1" si="10"/>
        <v>#N/A</v>
      </c>
      <c r="AC37" s="197" t="e">
        <f t="shared" ca="1" si="11"/>
        <v>#N/A</v>
      </c>
      <c r="AD37" s="198" t="e">
        <f t="shared" ca="1" si="12"/>
        <v>#N/A</v>
      </c>
      <c r="AE37" s="197" t="e">
        <f t="shared" ca="1" si="13"/>
        <v>#N/A</v>
      </c>
      <c r="AF37" s="198" t="e">
        <f t="shared" ca="1" si="14"/>
        <v>#N/A</v>
      </c>
      <c r="AG37" s="197" t="e">
        <f t="shared" ca="1" si="15"/>
        <v>#N/A</v>
      </c>
      <c r="AH37" s="197" t="e">
        <f t="shared" ca="1" si="16"/>
        <v>#N/A</v>
      </c>
      <c r="AI37" s="199" t="e">
        <f t="shared" ca="1" si="17"/>
        <v>#N/A</v>
      </c>
      <c r="AJ37" s="197" t="e">
        <f t="shared" ca="1" si="18"/>
        <v>#N/A</v>
      </c>
      <c r="AK37" s="197" t="e">
        <f t="shared" ca="1" si="19"/>
        <v>#N/A</v>
      </c>
    </row>
    <row r="38" spans="1:37" ht="27" customHeight="1" x14ac:dyDescent="0.25">
      <c r="A38" s="51">
        <f>'OSNOVNA PLAČA'!A32</f>
        <v>23</v>
      </c>
      <c r="B38" s="157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PLAČA'!K32:M32),"")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3">
        <f t="shared" ca="1" si="9"/>
        <v>0</v>
      </c>
      <c r="Q38" s="173">
        <f ca="1">IF(LEN(B38)&gt;0,'4-6'!Q38-'4-6'!P38,"")</f>
        <v>0</v>
      </c>
      <c r="R38" s="174"/>
      <c r="AA38" s="161">
        <f>ROW()</f>
        <v>38</v>
      </c>
      <c r="AB38" s="197" t="e">
        <f t="shared" ca="1" si="10"/>
        <v>#N/A</v>
      </c>
      <c r="AC38" s="197" t="e">
        <f t="shared" ca="1" si="11"/>
        <v>#N/A</v>
      </c>
      <c r="AD38" s="198" t="e">
        <f t="shared" ca="1" si="12"/>
        <v>#N/A</v>
      </c>
      <c r="AE38" s="197" t="e">
        <f t="shared" ca="1" si="13"/>
        <v>#N/A</v>
      </c>
      <c r="AF38" s="198" t="e">
        <f t="shared" ca="1" si="14"/>
        <v>#N/A</v>
      </c>
      <c r="AG38" s="197" t="e">
        <f t="shared" ca="1" si="15"/>
        <v>#N/A</v>
      </c>
      <c r="AH38" s="197" t="e">
        <f t="shared" ca="1" si="16"/>
        <v>#N/A</v>
      </c>
      <c r="AI38" s="199" t="e">
        <f t="shared" ca="1" si="17"/>
        <v>#N/A</v>
      </c>
      <c r="AJ38" s="197" t="e">
        <f t="shared" ca="1" si="18"/>
        <v>#N/A</v>
      </c>
      <c r="AK38" s="197" t="e">
        <f t="shared" ca="1" si="19"/>
        <v>#N/A</v>
      </c>
    </row>
    <row r="39" spans="1:37" ht="27" customHeight="1" x14ac:dyDescent="0.25">
      <c r="A39" s="51">
        <f>'OSNOVNA PLAČA'!A33</f>
        <v>24</v>
      </c>
      <c r="B39" s="157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PLAČA'!K33:M33),"")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3">
        <f t="shared" ca="1" si="9"/>
        <v>0</v>
      </c>
      <c r="Q39" s="173">
        <f ca="1">IF(LEN(B39)&gt;0,'4-6'!Q39-'4-6'!P39,"")</f>
        <v>0</v>
      </c>
      <c r="R39" s="174"/>
      <c r="AA39" s="161">
        <f>ROW()</f>
        <v>39</v>
      </c>
      <c r="AB39" s="197" t="e">
        <f t="shared" ca="1" si="10"/>
        <v>#N/A</v>
      </c>
      <c r="AC39" s="197" t="e">
        <f t="shared" ca="1" si="11"/>
        <v>#N/A</v>
      </c>
      <c r="AD39" s="198" t="e">
        <f t="shared" ca="1" si="12"/>
        <v>#N/A</v>
      </c>
      <c r="AE39" s="197" t="e">
        <f t="shared" ca="1" si="13"/>
        <v>#N/A</v>
      </c>
      <c r="AF39" s="198" t="e">
        <f t="shared" ca="1" si="14"/>
        <v>#N/A</v>
      </c>
      <c r="AG39" s="197" t="e">
        <f t="shared" ca="1" si="15"/>
        <v>#N/A</v>
      </c>
      <c r="AH39" s="197" t="e">
        <f t="shared" ca="1" si="16"/>
        <v>#N/A</v>
      </c>
      <c r="AI39" s="199" t="e">
        <f t="shared" ca="1" si="17"/>
        <v>#N/A</v>
      </c>
      <c r="AJ39" s="197" t="e">
        <f t="shared" ca="1" si="18"/>
        <v>#N/A</v>
      </c>
      <c r="AK39" s="197" t="e">
        <f t="shared" ca="1" si="19"/>
        <v>#N/A</v>
      </c>
    </row>
    <row r="40" spans="1:37" ht="27" customHeight="1" x14ac:dyDescent="0.25">
      <c r="A40" s="51">
        <f>'OSNOVNA PLAČA'!A34</f>
        <v>25</v>
      </c>
      <c r="B40" s="157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PLAČA'!K34:M34),"")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3">
        <f t="shared" ca="1" si="9"/>
        <v>0</v>
      </c>
      <c r="Q40" s="173">
        <f ca="1">IF(LEN(B40)&gt;0,'4-6'!Q40-'4-6'!P40,"")</f>
        <v>0</v>
      </c>
      <c r="R40" s="174"/>
      <c r="AA40" s="161">
        <f>ROW()</f>
        <v>40</v>
      </c>
      <c r="AB40" s="197" t="e">
        <f t="shared" ca="1" si="10"/>
        <v>#N/A</v>
      </c>
      <c r="AC40" s="197" t="e">
        <f t="shared" ca="1" si="11"/>
        <v>#N/A</v>
      </c>
      <c r="AD40" s="198" t="e">
        <f t="shared" ca="1" si="12"/>
        <v>#N/A</v>
      </c>
      <c r="AE40" s="197" t="e">
        <f t="shared" ca="1" si="13"/>
        <v>#N/A</v>
      </c>
      <c r="AF40" s="198" t="e">
        <f t="shared" ca="1" si="14"/>
        <v>#N/A</v>
      </c>
      <c r="AG40" s="197" t="e">
        <f t="shared" ca="1" si="15"/>
        <v>#N/A</v>
      </c>
      <c r="AH40" s="197" t="e">
        <f t="shared" ca="1" si="16"/>
        <v>#N/A</v>
      </c>
      <c r="AI40" s="199" t="e">
        <f t="shared" ca="1" si="17"/>
        <v>#N/A</v>
      </c>
      <c r="AJ40" s="197" t="e">
        <f t="shared" ca="1" si="18"/>
        <v>#N/A</v>
      </c>
      <c r="AK40" s="197" t="e">
        <f t="shared" ca="1" si="19"/>
        <v>#N/A</v>
      </c>
    </row>
    <row r="41" spans="1:37" ht="27" customHeight="1" x14ac:dyDescent="0.25">
      <c r="A41" s="51">
        <f>'OSNOVNA PLAČA'!A35</f>
        <v>26</v>
      </c>
      <c r="B41" s="157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PLAČA'!K35:M35),"")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3">
        <f t="shared" ca="1" si="9"/>
        <v>0</v>
      </c>
      <c r="Q41" s="173">
        <f ca="1">IF(LEN(B41)&gt;0,'4-6'!Q41-'4-6'!P41,"")</f>
        <v>0</v>
      </c>
      <c r="R41" s="174"/>
      <c r="AA41" s="161">
        <f>ROW()</f>
        <v>41</v>
      </c>
      <c r="AB41" s="197" t="e">
        <f t="shared" ca="1" si="10"/>
        <v>#N/A</v>
      </c>
      <c r="AC41" s="197" t="e">
        <f t="shared" ca="1" si="11"/>
        <v>#N/A</v>
      </c>
      <c r="AD41" s="198" t="e">
        <f t="shared" ca="1" si="12"/>
        <v>#N/A</v>
      </c>
      <c r="AE41" s="197" t="e">
        <f t="shared" ca="1" si="13"/>
        <v>#N/A</v>
      </c>
      <c r="AF41" s="198" t="e">
        <f t="shared" ca="1" si="14"/>
        <v>#N/A</v>
      </c>
      <c r="AG41" s="197" t="e">
        <f t="shared" ca="1" si="15"/>
        <v>#N/A</v>
      </c>
      <c r="AH41" s="197" t="e">
        <f t="shared" ca="1" si="16"/>
        <v>#N/A</v>
      </c>
      <c r="AI41" s="199" t="e">
        <f t="shared" ca="1" si="17"/>
        <v>#N/A</v>
      </c>
      <c r="AJ41" s="197" t="e">
        <f t="shared" ca="1" si="18"/>
        <v>#N/A</v>
      </c>
      <c r="AK41" s="197" t="e">
        <f t="shared" ca="1" si="19"/>
        <v>#N/A</v>
      </c>
    </row>
    <row r="42" spans="1:37" ht="27" customHeight="1" x14ac:dyDescent="0.25">
      <c r="A42" s="51">
        <f>'OSNOVNA PLAČA'!A36</f>
        <v>27</v>
      </c>
      <c r="B42" s="157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PLAČA'!K36:M36),"")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3">
        <f t="shared" ca="1" si="9"/>
        <v>0</v>
      </c>
      <c r="Q42" s="173">
        <f ca="1">IF(LEN(B42)&gt;0,'4-6'!Q42-'4-6'!P42,"")</f>
        <v>0</v>
      </c>
      <c r="R42" s="174"/>
      <c r="AA42" s="161">
        <f>ROW()</f>
        <v>42</v>
      </c>
      <c r="AB42" s="197" t="e">
        <f t="shared" ca="1" si="10"/>
        <v>#N/A</v>
      </c>
      <c r="AC42" s="197" t="e">
        <f t="shared" ca="1" si="11"/>
        <v>#N/A</v>
      </c>
      <c r="AD42" s="198" t="e">
        <f t="shared" ca="1" si="12"/>
        <v>#N/A</v>
      </c>
      <c r="AE42" s="197" t="e">
        <f t="shared" ca="1" si="13"/>
        <v>#N/A</v>
      </c>
      <c r="AF42" s="198" t="e">
        <f t="shared" ca="1" si="14"/>
        <v>#N/A</v>
      </c>
      <c r="AG42" s="197" t="e">
        <f t="shared" ca="1" si="15"/>
        <v>#N/A</v>
      </c>
      <c r="AH42" s="197" t="e">
        <f t="shared" ca="1" si="16"/>
        <v>#N/A</v>
      </c>
      <c r="AI42" s="199" t="e">
        <f t="shared" ca="1" si="17"/>
        <v>#N/A</v>
      </c>
      <c r="AJ42" s="197" t="e">
        <f t="shared" ca="1" si="18"/>
        <v>#N/A</v>
      </c>
      <c r="AK42" s="197" t="e">
        <f t="shared" ca="1" si="19"/>
        <v>#N/A</v>
      </c>
    </row>
    <row r="43" spans="1:37" ht="27" customHeight="1" x14ac:dyDescent="0.25">
      <c r="A43" s="51">
        <f>'OSNOVNA PLAČA'!A37</f>
        <v>28</v>
      </c>
      <c r="B43" s="157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PLAČA'!K37:M37),"")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3">
        <f t="shared" ca="1" si="9"/>
        <v>0</v>
      </c>
      <c r="Q43" s="173">
        <f ca="1">IF(LEN(B43)&gt;0,'4-6'!Q43-'4-6'!P43,"")</f>
        <v>0</v>
      </c>
      <c r="R43" s="174"/>
      <c r="AA43" s="161">
        <f>ROW()</f>
        <v>43</v>
      </c>
      <c r="AB43" s="197" t="e">
        <f t="shared" ca="1" si="10"/>
        <v>#N/A</v>
      </c>
      <c r="AC43" s="197" t="e">
        <f t="shared" ca="1" si="11"/>
        <v>#N/A</v>
      </c>
      <c r="AD43" s="198" t="e">
        <f t="shared" ca="1" si="12"/>
        <v>#N/A</v>
      </c>
      <c r="AE43" s="197" t="e">
        <f t="shared" ca="1" si="13"/>
        <v>#N/A</v>
      </c>
      <c r="AF43" s="198" t="e">
        <f t="shared" ca="1" si="14"/>
        <v>#N/A</v>
      </c>
      <c r="AG43" s="197" t="e">
        <f t="shared" ca="1" si="15"/>
        <v>#N/A</v>
      </c>
      <c r="AH43" s="197" t="e">
        <f t="shared" ca="1" si="16"/>
        <v>#N/A</v>
      </c>
      <c r="AI43" s="199" t="e">
        <f t="shared" ca="1" si="17"/>
        <v>#N/A</v>
      </c>
      <c r="AJ43" s="197" t="e">
        <f t="shared" ca="1" si="18"/>
        <v>#N/A</v>
      </c>
      <c r="AK43" s="197" t="e">
        <f t="shared" ca="1" si="19"/>
        <v>#N/A</v>
      </c>
    </row>
    <row r="44" spans="1:37" ht="27" customHeight="1" x14ac:dyDescent="0.25">
      <c r="A44" s="51">
        <f>'OSNOVNA PLAČA'!A38</f>
        <v>29</v>
      </c>
      <c r="B44" s="157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PLAČA'!K38:M38),"")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3">
        <f t="shared" ca="1" si="9"/>
        <v>0</v>
      </c>
      <c r="Q44" s="173">
        <f ca="1">IF(LEN(B44)&gt;0,'4-6'!Q44-'4-6'!P44,"")</f>
        <v>0</v>
      </c>
      <c r="R44" s="174"/>
      <c r="AA44" s="161">
        <f>ROW()</f>
        <v>44</v>
      </c>
      <c r="AB44" s="197" t="e">
        <f t="shared" ca="1" si="10"/>
        <v>#N/A</v>
      </c>
      <c r="AC44" s="197" t="e">
        <f t="shared" ca="1" si="11"/>
        <v>#N/A</v>
      </c>
      <c r="AD44" s="198" t="e">
        <f t="shared" ca="1" si="12"/>
        <v>#N/A</v>
      </c>
      <c r="AE44" s="197" t="e">
        <f t="shared" ca="1" si="13"/>
        <v>#N/A</v>
      </c>
      <c r="AF44" s="198" t="e">
        <f t="shared" ca="1" si="14"/>
        <v>#N/A</v>
      </c>
      <c r="AG44" s="197" t="e">
        <f t="shared" ca="1" si="15"/>
        <v>#N/A</v>
      </c>
      <c r="AH44" s="197" t="e">
        <f t="shared" ca="1" si="16"/>
        <v>#N/A</v>
      </c>
      <c r="AI44" s="199" t="e">
        <f t="shared" ca="1" si="17"/>
        <v>#N/A</v>
      </c>
      <c r="AJ44" s="197" t="e">
        <f t="shared" ca="1" si="18"/>
        <v>#N/A</v>
      </c>
      <c r="AK44" s="197" t="e">
        <f t="shared" ca="1" si="19"/>
        <v>#N/A</v>
      </c>
    </row>
    <row r="45" spans="1:37" ht="27" customHeight="1" x14ac:dyDescent="0.25">
      <c r="A45" s="51">
        <f>'OSNOVNA PLAČA'!A39</f>
        <v>30</v>
      </c>
      <c r="B45" s="157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PLAČA'!K39:M39),"")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3">
        <f t="shared" ca="1" si="9"/>
        <v>0</v>
      </c>
      <c r="Q45" s="173">
        <f ca="1">IF(LEN(B45)&gt;0,'4-6'!Q45-'4-6'!P45,"")</f>
        <v>0</v>
      </c>
      <c r="R45" s="174"/>
      <c r="AA45" s="161">
        <f>ROW()</f>
        <v>45</v>
      </c>
      <c r="AB45" s="197" t="e">
        <f t="shared" ca="1" si="10"/>
        <v>#N/A</v>
      </c>
      <c r="AC45" s="197" t="e">
        <f t="shared" ca="1" si="11"/>
        <v>#N/A</v>
      </c>
      <c r="AD45" s="198" t="e">
        <f t="shared" ca="1" si="12"/>
        <v>#N/A</v>
      </c>
      <c r="AE45" s="197" t="e">
        <f t="shared" ca="1" si="13"/>
        <v>#N/A</v>
      </c>
      <c r="AF45" s="198" t="e">
        <f t="shared" ca="1" si="14"/>
        <v>#N/A</v>
      </c>
      <c r="AG45" s="197" t="e">
        <f t="shared" ca="1" si="15"/>
        <v>#N/A</v>
      </c>
      <c r="AH45" s="197" t="e">
        <f t="shared" ca="1" si="16"/>
        <v>#N/A</v>
      </c>
      <c r="AI45" s="199" t="e">
        <f t="shared" ca="1" si="17"/>
        <v>#N/A</v>
      </c>
      <c r="AJ45" s="197" t="e">
        <f t="shared" ca="1" si="18"/>
        <v>#N/A</v>
      </c>
      <c r="AK45" s="197" t="e">
        <f t="shared" ca="1" si="19"/>
        <v>#N/A</v>
      </c>
    </row>
    <row r="46" spans="1:37" ht="27" customHeight="1" x14ac:dyDescent="0.25">
      <c r="A46" s="51">
        <f>'OSNOVNA PLAČA'!A40</f>
        <v>31</v>
      </c>
      <c r="B46" s="157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PLAČA'!K40:M40),"")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3">
        <f t="shared" ca="1" si="9"/>
        <v>0</v>
      </c>
      <c r="Q46" s="173">
        <f ca="1">IF(LEN(B46)&gt;0,'4-6'!Q46-'4-6'!P46,"")</f>
        <v>0</v>
      </c>
      <c r="R46" s="174"/>
      <c r="AA46" s="161">
        <f>ROW()</f>
        <v>46</v>
      </c>
      <c r="AB46" s="197" t="e">
        <f t="shared" ca="1" si="10"/>
        <v>#N/A</v>
      </c>
      <c r="AC46" s="197" t="e">
        <f t="shared" ca="1" si="11"/>
        <v>#N/A</v>
      </c>
      <c r="AD46" s="198" t="e">
        <f t="shared" ca="1" si="12"/>
        <v>#N/A</v>
      </c>
      <c r="AE46" s="197" t="e">
        <f t="shared" ca="1" si="13"/>
        <v>#N/A</v>
      </c>
      <c r="AF46" s="198" t="e">
        <f t="shared" ca="1" si="14"/>
        <v>#N/A</v>
      </c>
      <c r="AG46" s="197" t="e">
        <f t="shared" ca="1" si="15"/>
        <v>#N/A</v>
      </c>
      <c r="AH46" s="197" t="e">
        <f t="shared" ca="1" si="16"/>
        <v>#N/A</v>
      </c>
      <c r="AI46" s="199" t="e">
        <f t="shared" ca="1" si="17"/>
        <v>#N/A</v>
      </c>
      <c r="AJ46" s="197" t="e">
        <f t="shared" ca="1" si="18"/>
        <v>#N/A</v>
      </c>
      <c r="AK46" s="197" t="e">
        <f t="shared" ca="1" si="19"/>
        <v>#N/A</v>
      </c>
    </row>
    <row r="47" spans="1:37" ht="27" customHeight="1" x14ac:dyDescent="0.25">
      <c r="A47" s="51">
        <f>'OSNOVNA PLAČA'!A41</f>
        <v>32</v>
      </c>
      <c r="B47" s="157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PLAČA'!K41:M41),"")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3">
        <f t="shared" ca="1" si="9"/>
        <v>0</v>
      </c>
      <c r="Q47" s="173">
        <f ca="1">IF(LEN(B47)&gt;0,'4-6'!Q47-'4-6'!P47,"")</f>
        <v>0</v>
      </c>
      <c r="R47" s="174"/>
      <c r="AA47" s="161">
        <f>ROW()</f>
        <v>47</v>
      </c>
      <c r="AB47" s="197" t="e">
        <f t="shared" ca="1" si="10"/>
        <v>#N/A</v>
      </c>
      <c r="AC47" s="197" t="e">
        <f t="shared" ca="1" si="11"/>
        <v>#N/A</v>
      </c>
      <c r="AD47" s="198" t="e">
        <f t="shared" ca="1" si="12"/>
        <v>#N/A</v>
      </c>
      <c r="AE47" s="197" t="e">
        <f t="shared" ca="1" si="13"/>
        <v>#N/A</v>
      </c>
      <c r="AF47" s="198" t="e">
        <f t="shared" ca="1" si="14"/>
        <v>#N/A</v>
      </c>
      <c r="AG47" s="197" t="e">
        <f t="shared" ca="1" si="15"/>
        <v>#N/A</v>
      </c>
      <c r="AH47" s="197" t="e">
        <f t="shared" ca="1" si="16"/>
        <v>#N/A</v>
      </c>
      <c r="AI47" s="199" t="e">
        <f t="shared" ca="1" si="17"/>
        <v>#N/A</v>
      </c>
      <c r="AJ47" s="197" t="e">
        <f t="shared" ca="1" si="18"/>
        <v>#N/A</v>
      </c>
      <c r="AK47" s="197" t="e">
        <f t="shared" ca="1" si="19"/>
        <v>#N/A</v>
      </c>
    </row>
    <row r="48" spans="1:37" ht="27" customHeight="1" x14ac:dyDescent="0.25">
      <c r="A48" s="51">
        <f>'OSNOVNA PLAČA'!A42</f>
        <v>33</v>
      </c>
      <c r="B48" s="157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PLAČA'!K42:M42),"")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ca="1" si="7"/>
        <v>0</v>
      </c>
      <c r="O48" s="120">
        <f t="shared" ca="1" si="8"/>
        <v>0</v>
      </c>
      <c r="P48" s="173">
        <f t="shared" ca="1" si="9"/>
        <v>0</v>
      </c>
      <c r="Q48" s="173">
        <f ca="1">IF(LEN(B48)&gt;0,'4-6'!Q48-'4-6'!P48,"")</f>
        <v>0</v>
      </c>
      <c r="R48" s="174"/>
      <c r="AA48" s="161">
        <f>ROW()</f>
        <v>48</v>
      </c>
      <c r="AB48" s="197" t="e">
        <f t="shared" ca="1" si="10"/>
        <v>#N/A</v>
      </c>
      <c r="AC48" s="197" t="e">
        <f t="shared" ca="1" si="11"/>
        <v>#N/A</v>
      </c>
      <c r="AD48" s="198" t="e">
        <f t="shared" ca="1" si="12"/>
        <v>#N/A</v>
      </c>
      <c r="AE48" s="197" t="e">
        <f t="shared" ca="1" si="13"/>
        <v>#N/A</v>
      </c>
      <c r="AF48" s="198" t="e">
        <f t="shared" ca="1" si="14"/>
        <v>#N/A</v>
      </c>
      <c r="AG48" s="197" t="e">
        <f t="shared" ca="1" si="15"/>
        <v>#N/A</v>
      </c>
      <c r="AH48" s="197" t="e">
        <f t="shared" ca="1" si="16"/>
        <v>#N/A</v>
      </c>
      <c r="AI48" s="199" t="e">
        <f t="shared" ca="1" si="17"/>
        <v>#N/A</v>
      </c>
      <c r="AJ48" s="197" t="e">
        <f t="shared" ca="1" si="18"/>
        <v>#N/A</v>
      </c>
      <c r="AK48" s="197" t="e">
        <f t="shared" ca="1" si="19"/>
        <v>#N/A</v>
      </c>
    </row>
    <row r="49" spans="1:37" ht="27" customHeight="1" x14ac:dyDescent="0.25">
      <c r="A49" s="51">
        <f>'OSNOVNA PLAČA'!A43</f>
        <v>34</v>
      </c>
      <c r="B49" s="157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PLAČA'!K43:M43),"")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7"/>
        <v>0</v>
      </c>
      <c r="O49" s="120">
        <f t="shared" ca="1" si="8"/>
        <v>0</v>
      </c>
      <c r="P49" s="173">
        <f t="shared" ca="1" si="9"/>
        <v>0</v>
      </c>
      <c r="Q49" s="173">
        <f ca="1">IF(LEN(B49)&gt;0,'4-6'!Q49-'4-6'!P49,"")</f>
        <v>0</v>
      </c>
      <c r="R49" s="174"/>
      <c r="AA49" s="161">
        <f>ROW()</f>
        <v>49</v>
      </c>
      <c r="AB49" s="197" t="e">
        <f t="shared" ca="1" si="10"/>
        <v>#N/A</v>
      </c>
      <c r="AC49" s="197" t="e">
        <f t="shared" ca="1" si="11"/>
        <v>#N/A</v>
      </c>
      <c r="AD49" s="198" t="e">
        <f t="shared" ca="1" si="12"/>
        <v>#N/A</v>
      </c>
      <c r="AE49" s="197" t="e">
        <f t="shared" ca="1" si="13"/>
        <v>#N/A</v>
      </c>
      <c r="AF49" s="198" t="e">
        <f t="shared" ca="1" si="14"/>
        <v>#N/A</v>
      </c>
      <c r="AG49" s="197" t="e">
        <f t="shared" ca="1" si="15"/>
        <v>#N/A</v>
      </c>
      <c r="AH49" s="197" t="e">
        <f t="shared" ca="1" si="16"/>
        <v>#N/A</v>
      </c>
      <c r="AI49" s="199" t="e">
        <f t="shared" ca="1" si="17"/>
        <v>#N/A</v>
      </c>
      <c r="AJ49" s="197" t="e">
        <f t="shared" ca="1" si="18"/>
        <v>#N/A</v>
      </c>
      <c r="AK49" s="197" t="e">
        <f t="shared" ca="1" si="19"/>
        <v>#N/A</v>
      </c>
    </row>
    <row r="50" spans="1:37" ht="27" customHeight="1" x14ac:dyDescent="0.25">
      <c r="A50" s="51">
        <f>'OSNOVNA PLAČA'!A44</f>
        <v>35</v>
      </c>
      <c r="B50" s="157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PLAČA'!K44:M44),"")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7"/>
        <v>0</v>
      </c>
      <c r="O50" s="120">
        <f t="shared" ca="1" si="8"/>
        <v>0</v>
      </c>
      <c r="P50" s="173">
        <f t="shared" ca="1" si="9"/>
        <v>0</v>
      </c>
      <c r="Q50" s="173">
        <f ca="1">IF(LEN(B50)&gt;0,'4-6'!Q50-'4-6'!P50,"")</f>
        <v>0</v>
      </c>
      <c r="R50" s="174"/>
      <c r="AA50" s="161">
        <f>ROW()</f>
        <v>50</v>
      </c>
      <c r="AB50" s="197" t="e">
        <f t="shared" ca="1" si="10"/>
        <v>#N/A</v>
      </c>
      <c r="AC50" s="197" t="e">
        <f t="shared" ca="1" si="11"/>
        <v>#N/A</v>
      </c>
      <c r="AD50" s="198" t="e">
        <f t="shared" ca="1" si="12"/>
        <v>#N/A</v>
      </c>
      <c r="AE50" s="197" t="e">
        <f t="shared" ca="1" si="13"/>
        <v>#N/A</v>
      </c>
      <c r="AF50" s="198" t="e">
        <f t="shared" ca="1" si="14"/>
        <v>#N/A</v>
      </c>
      <c r="AG50" s="197" t="e">
        <f t="shared" ca="1" si="15"/>
        <v>#N/A</v>
      </c>
      <c r="AH50" s="197" t="e">
        <f t="shared" ca="1" si="16"/>
        <v>#N/A</v>
      </c>
      <c r="AI50" s="199" t="e">
        <f t="shared" ca="1" si="17"/>
        <v>#N/A</v>
      </c>
      <c r="AJ50" s="197" t="e">
        <f t="shared" ca="1" si="18"/>
        <v>#N/A</v>
      </c>
      <c r="AK50" s="197" t="e">
        <f t="shared" ca="1" si="19"/>
        <v>#N/A</v>
      </c>
    </row>
    <row r="51" spans="1:37" ht="27" customHeight="1" x14ac:dyDescent="0.25">
      <c r="A51" s="51">
        <f>'OSNOVNA PLAČA'!A45</f>
        <v>36</v>
      </c>
      <c r="B51" s="157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PLAČA'!K45:M45),"")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7"/>
        <v>0</v>
      </c>
      <c r="O51" s="120">
        <f t="shared" ca="1" si="8"/>
        <v>0</v>
      </c>
      <c r="P51" s="173">
        <f t="shared" ca="1" si="9"/>
        <v>0</v>
      </c>
      <c r="Q51" s="173">
        <f ca="1">IF(LEN(B51)&gt;0,'4-6'!Q51-'4-6'!P51,"")</f>
        <v>0</v>
      </c>
      <c r="R51" s="174"/>
      <c r="AA51" s="161">
        <f>ROW()</f>
        <v>51</v>
      </c>
      <c r="AB51" s="197" t="e">
        <f t="shared" ca="1" si="10"/>
        <v>#N/A</v>
      </c>
      <c r="AC51" s="197" t="e">
        <f t="shared" ca="1" si="11"/>
        <v>#N/A</v>
      </c>
      <c r="AD51" s="198" t="e">
        <f t="shared" ca="1" si="12"/>
        <v>#N/A</v>
      </c>
      <c r="AE51" s="197" t="e">
        <f t="shared" ca="1" si="13"/>
        <v>#N/A</v>
      </c>
      <c r="AF51" s="198" t="e">
        <f t="shared" ca="1" si="14"/>
        <v>#N/A</v>
      </c>
      <c r="AG51" s="197" t="e">
        <f t="shared" ca="1" si="15"/>
        <v>#N/A</v>
      </c>
      <c r="AH51" s="197" t="e">
        <f t="shared" ca="1" si="16"/>
        <v>#N/A</v>
      </c>
      <c r="AI51" s="199" t="e">
        <f t="shared" ca="1" si="17"/>
        <v>#N/A</v>
      </c>
      <c r="AJ51" s="197" t="e">
        <f t="shared" ca="1" si="18"/>
        <v>#N/A</v>
      </c>
      <c r="AK51" s="197" t="e">
        <f t="shared" ca="1" si="19"/>
        <v>#N/A</v>
      </c>
    </row>
    <row r="52" spans="1:37" ht="27" customHeight="1" x14ac:dyDescent="0.25">
      <c r="A52" s="51">
        <f>'OSNOVNA PLAČA'!A46</f>
        <v>37</v>
      </c>
      <c r="B52" s="157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PLAČA'!K46:M46),"")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7"/>
        <v>0</v>
      </c>
      <c r="O52" s="120">
        <f t="shared" ca="1" si="8"/>
        <v>0</v>
      </c>
      <c r="P52" s="173">
        <f t="shared" ca="1" si="9"/>
        <v>0</v>
      </c>
      <c r="Q52" s="173">
        <f ca="1">IF(LEN(B52)&gt;0,'4-6'!Q52-'4-6'!P52,"")</f>
        <v>0</v>
      </c>
      <c r="R52" s="174"/>
      <c r="AA52" s="161">
        <f>ROW()</f>
        <v>52</v>
      </c>
      <c r="AB52" s="197" t="e">
        <f t="shared" ca="1" si="10"/>
        <v>#N/A</v>
      </c>
      <c r="AC52" s="197" t="e">
        <f t="shared" ca="1" si="11"/>
        <v>#N/A</v>
      </c>
      <c r="AD52" s="198" t="e">
        <f t="shared" ca="1" si="12"/>
        <v>#N/A</v>
      </c>
      <c r="AE52" s="197" t="e">
        <f t="shared" ca="1" si="13"/>
        <v>#N/A</v>
      </c>
      <c r="AF52" s="198" t="e">
        <f t="shared" ca="1" si="14"/>
        <v>#N/A</v>
      </c>
      <c r="AG52" s="197" t="e">
        <f t="shared" ca="1" si="15"/>
        <v>#N/A</v>
      </c>
      <c r="AH52" s="197" t="e">
        <f t="shared" ca="1" si="16"/>
        <v>#N/A</v>
      </c>
      <c r="AI52" s="199" t="e">
        <f t="shared" ca="1" si="17"/>
        <v>#N/A</v>
      </c>
      <c r="AJ52" s="197" t="e">
        <f t="shared" ca="1" si="18"/>
        <v>#N/A</v>
      </c>
      <c r="AK52" s="197" t="e">
        <f t="shared" ca="1" si="19"/>
        <v>#N/A</v>
      </c>
    </row>
    <row r="53" spans="1:37" ht="27" customHeight="1" x14ac:dyDescent="0.25">
      <c r="A53" s="51">
        <f>'OSNOVNA PLAČA'!A47</f>
        <v>38</v>
      </c>
      <c r="B53" s="157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PLAČA'!K47:M47),"")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7"/>
        <v>0</v>
      </c>
      <c r="O53" s="120">
        <f t="shared" ca="1" si="8"/>
        <v>0</v>
      </c>
      <c r="P53" s="173">
        <f t="shared" ca="1" si="9"/>
        <v>0</v>
      </c>
      <c r="Q53" s="173">
        <f ca="1">IF(LEN(B53)&gt;0,'4-6'!Q53-'4-6'!P53,"")</f>
        <v>0</v>
      </c>
      <c r="R53" s="174"/>
      <c r="AA53" s="161">
        <f>ROW()</f>
        <v>53</v>
      </c>
      <c r="AB53" s="197" t="e">
        <f t="shared" ca="1" si="10"/>
        <v>#N/A</v>
      </c>
      <c r="AC53" s="197" t="e">
        <f t="shared" ca="1" si="11"/>
        <v>#N/A</v>
      </c>
      <c r="AD53" s="198" t="e">
        <f t="shared" ca="1" si="12"/>
        <v>#N/A</v>
      </c>
      <c r="AE53" s="197" t="e">
        <f t="shared" ca="1" si="13"/>
        <v>#N/A</v>
      </c>
      <c r="AF53" s="198" t="e">
        <f t="shared" ca="1" si="14"/>
        <v>#N/A</v>
      </c>
      <c r="AG53" s="197" t="e">
        <f t="shared" ca="1" si="15"/>
        <v>#N/A</v>
      </c>
      <c r="AH53" s="197" t="e">
        <f t="shared" ca="1" si="16"/>
        <v>#N/A</v>
      </c>
      <c r="AI53" s="199" t="e">
        <f t="shared" ca="1" si="17"/>
        <v>#N/A</v>
      </c>
      <c r="AJ53" s="197" t="e">
        <f t="shared" ca="1" si="18"/>
        <v>#N/A</v>
      </c>
      <c r="AK53" s="197" t="e">
        <f t="shared" ca="1" si="19"/>
        <v>#N/A</v>
      </c>
    </row>
    <row r="54" spans="1:37" ht="27" customHeight="1" x14ac:dyDescent="0.25">
      <c r="A54" s="51">
        <f>'OSNOVNA PLAČA'!A48</f>
        <v>39</v>
      </c>
      <c r="B54" s="157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PLAČA'!K48:M48),"")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7"/>
        <v>0</v>
      </c>
      <c r="O54" s="120">
        <f t="shared" ca="1" si="8"/>
        <v>0</v>
      </c>
      <c r="P54" s="173">
        <f t="shared" ca="1" si="9"/>
        <v>0</v>
      </c>
      <c r="Q54" s="173">
        <f ca="1">IF(LEN(B54)&gt;0,'4-6'!Q54-'4-6'!P54,"")</f>
        <v>0</v>
      </c>
      <c r="R54" s="174"/>
      <c r="AA54" s="161">
        <f>ROW()</f>
        <v>54</v>
      </c>
      <c r="AB54" s="197" t="e">
        <f t="shared" ca="1" si="10"/>
        <v>#N/A</v>
      </c>
      <c r="AC54" s="197" t="e">
        <f t="shared" ca="1" si="11"/>
        <v>#N/A</v>
      </c>
      <c r="AD54" s="198" t="e">
        <f t="shared" ca="1" si="12"/>
        <v>#N/A</v>
      </c>
      <c r="AE54" s="197" t="e">
        <f t="shared" ca="1" si="13"/>
        <v>#N/A</v>
      </c>
      <c r="AF54" s="198" t="e">
        <f t="shared" ca="1" si="14"/>
        <v>#N/A</v>
      </c>
      <c r="AG54" s="197" t="e">
        <f t="shared" ca="1" si="15"/>
        <v>#N/A</v>
      </c>
      <c r="AH54" s="197" t="e">
        <f t="shared" ca="1" si="16"/>
        <v>#N/A</v>
      </c>
      <c r="AI54" s="199" t="e">
        <f t="shared" ca="1" si="17"/>
        <v>#N/A</v>
      </c>
      <c r="AJ54" s="197" t="e">
        <f t="shared" ca="1" si="18"/>
        <v>#N/A</v>
      </c>
      <c r="AK54" s="197" t="e">
        <f t="shared" ca="1" si="19"/>
        <v>#N/A</v>
      </c>
    </row>
    <row r="55" spans="1:37" ht="27" customHeight="1" x14ac:dyDescent="0.25">
      <c r="A55" s="51">
        <f>'OSNOVNA PLAČA'!A49</f>
        <v>40</v>
      </c>
      <c r="B55" s="157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PLAČA'!K49:M49),"")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7"/>
        <v>0</v>
      </c>
      <c r="O55" s="120">
        <f t="shared" ca="1" si="8"/>
        <v>0</v>
      </c>
      <c r="P55" s="173">
        <f t="shared" ca="1" si="9"/>
        <v>0</v>
      </c>
      <c r="Q55" s="173">
        <f ca="1">IF(LEN(B55)&gt;0,'4-6'!Q55-'4-6'!P55,"")</f>
        <v>0</v>
      </c>
      <c r="R55" s="174"/>
      <c r="AA55" s="161">
        <f>ROW()</f>
        <v>55</v>
      </c>
      <c r="AB55" s="197" t="e">
        <f t="shared" ca="1" si="10"/>
        <v>#N/A</v>
      </c>
      <c r="AC55" s="197" t="e">
        <f t="shared" ca="1" si="11"/>
        <v>#N/A</v>
      </c>
      <c r="AD55" s="198" t="e">
        <f t="shared" ca="1" si="12"/>
        <v>#N/A</v>
      </c>
      <c r="AE55" s="197" t="e">
        <f t="shared" ca="1" si="13"/>
        <v>#N/A</v>
      </c>
      <c r="AF55" s="198" t="e">
        <f t="shared" ca="1" si="14"/>
        <v>#N/A</v>
      </c>
      <c r="AG55" s="197" t="e">
        <f t="shared" ca="1" si="15"/>
        <v>#N/A</v>
      </c>
      <c r="AH55" s="197" t="e">
        <f t="shared" ca="1" si="16"/>
        <v>#N/A</v>
      </c>
      <c r="AI55" s="199" t="e">
        <f t="shared" ca="1" si="17"/>
        <v>#N/A</v>
      </c>
      <c r="AJ55" s="197" t="e">
        <f t="shared" ca="1" si="18"/>
        <v>#N/A</v>
      </c>
      <c r="AK55" s="197" t="e">
        <f t="shared" ca="1" si="19"/>
        <v>#N/A</v>
      </c>
    </row>
    <row r="56" spans="1:37" ht="27" customHeight="1" x14ac:dyDescent="0.25">
      <c r="A56" s="51">
        <f>'OSNOVNA PLAČA'!A50</f>
        <v>41</v>
      </c>
      <c r="B56" s="157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PLAČA'!K50:M50),"")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7"/>
        <v>0</v>
      </c>
      <c r="O56" s="120">
        <f t="shared" ca="1" si="8"/>
        <v>0</v>
      </c>
      <c r="P56" s="173">
        <f t="shared" ca="1" si="9"/>
        <v>0</v>
      </c>
      <c r="Q56" s="173">
        <f ca="1">IF(LEN(B56)&gt;0,'4-6'!Q56-'4-6'!P56,"")</f>
        <v>0</v>
      </c>
      <c r="R56" s="174"/>
      <c r="AA56" s="161">
        <f>ROW()</f>
        <v>56</v>
      </c>
      <c r="AB56" s="197" t="e">
        <f t="shared" ca="1" si="10"/>
        <v>#N/A</v>
      </c>
      <c r="AC56" s="197" t="e">
        <f t="shared" ca="1" si="11"/>
        <v>#N/A</v>
      </c>
      <c r="AD56" s="198" t="e">
        <f t="shared" ca="1" si="12"/>
        <v>#N/A</v>
      </c>
      <c r="AE56" s="197" t="e">
        <f t="shared" ca="1" si="13"/>
        <v>#N/A</v>
      </c>
      <c r="AF56" s="198" t="e">
        <f t="shared" ca="1" si="14"/>
        <v>#N/A</v>
      </c>
      <c r="AG56" s="197" t="e">
        <f t="shared" ca="1" si="15"/>
        <v>#N/A</v>
      </c>
      <c r="AH56" s="197" t="e">
        <f t="shared" ca="1" si="16"/>
        <v>#N/A</v>
      </c>
      <c r="AI56" s="199" t="e">
        <f t="shared" ca="1" si="17"/>
        <v>#N/A</v>
      </c>
      <c r="AJ56" s="197" t="e">
        <f t="shared" ca="1" si="18"/>
        <v>#N/A</v>
      </c>
      <c r="AK56" s="197" t="e">
        <f t="shared" ca="1" si="19"/>
        <v>#N/A</v>
      </c>
    </row>
    <row r="57" spans="1:37" ht="27" customHeight="1" x14ac:dyDescent="0.25">
      <c r="A57" s="51">
        <f>'OSNOVNA PLAČA'!A51</f>
        <v>42</v>
      </c>
      <c r="B57" s="157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PLAČA'!K51:M51),"")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7"/>
        <v>0</v>
      </c>
      <c r="O57" s="120">
        <f t="shared" ca="1" si="8"/>
        <v>0</v>
      </c>
      <c r="P57" s="173">
        <f t="shared" ca="1" si="9"/>
        <v>0</v>
      </c>
      <c r="Q57" s="173">
        <f ca="1">IF(LEN(B57)&gt;0,'4-6'!Q57-'4-6'!P57,"")</f>
        <v>0</v>
      </c>
      <c r="R57" s="174"/>
      <c r="AA57" s="161">
        <f>ROW()</f>
        <v>57</v>
      </c>
      <c r="AB57" s="197" t="e">
        <f t="shared" ca="1" si="10"/>
        <v>#N/A</v>
      </c>
      <c r="AC57" s="197" t="e">
        <f t="shared" ca="1" si="11"/>
        <v>#N/A</v>
      </c>
      <c r="AD57" s="198" t="e">
        <f t="shared" ca="1" si="12"/>
        <v>#N/A</v>
      </c>
      <c r="AE57" s="197" t="e">
        <f t="shared" ca="1" si="13"/>
        <v>#N/A</v>
      </c>
      <c r="AF57" s="198" t="e">
        <f t="shared" ca="1" si="14"/>
        <v>#N/A</v>
      </c>
      <c r="AG57" s="197" t="e">
        <f t="shared" ca="1" si="15"/>
        <v>#N/A</v>
      </c>
      <c r="AH57" s="197" t="e">
        <f t="shared" ca="1" si="16"/>
        <v>#N/A</v>
      </c>
      <c r="AI57" s="199" t="e">
        <f t="shared" ca="1" si="17"/>
        <v>#N/A</v>
      </c>
      <c r="AJ57" s="197" t="e">
        <f t="shared" ca="1" si="18"/>
        <v>#N/A</v>
      </c>
      <c r="AK57" s="197" t="e">
        <f t="shared" ca="1" si="19"/>
        <v>#N/A</v>
      </c>
    </row>
    <row r="58" spans="1:37" ht="27" customHeight="1" x14ac:dyDescent="0.25">
      <c r="A58" s="51">
        <f>'OSNOVNA PLAČA'!A52</f>
        <v>43</v>
      </c>
      <c r="B58" s="157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PLAČA'!K52:M52),"")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7"/>
        <v>0</v>
      </c>
      <c r="O58" s="120">
        <f t="shared" ca="1" si="8"/>
        <v>0</v>
      </c>
      <c r="P58" s="173">
        <f t="shared" ca="1" si="9"/>
        <v>0</v>
      </c>
      <c r="Q58" s="173">
        <f ca="1">IF(LEN(B58)&gt;0,'4-6'!Q58-'4-6'!P58,"")</f>
        <v>0</v>
      </c>
      <c r="R58" s="174"/>
      <c r="AA58" s="161">
        <f>ROW()</f>
        <v>58</v>
      </c>
      <c r="AB58" s="197" t="e">
        <f t="shared" ca="1" si="10"/>
        <v>#N/A</v>
      </c>
      <c r="AC58" s="197" t="e">
        <f t="shared" ca="1" si="11"/>
        <v>#N/A</v>
      </c>
      <c r="AD58" s="198" t="e">
        <f t="shared" ca="1" si="12"/>
        <v>#N/A</v>
      </c>
      <c r="AE58" s="197" t="e">
        <f t="shared" ca="1" si="13"/>
        <v>#N/A</v>
      </c>
      <c r="AF58" s="198" t="e">
        <f t="shared" ca="1" si="14"/>
        <v>#N/A</v>
      </c>
      <c r="AG58" s="197" t="e">
        <f t="shared" ca="1" si="15"/>
        <v>#N/A</v>
      </c>
      <c r="AH58" s="197" t="e">
        <f t="shared" ca="1" si="16"/>
        <v>#N/A</v>
      </c>
      <c r="AI58" s="199" t="e">
        <f t="shared" ca="1" si="17"/>
        <v>#N/A</v>
      </c>
      <c r="AJ58" s="197" t="e">
        <f t="shared" ca="1" si="18"/>
        <v>#N/A</v>
      </c>
      <c r="AK58" s="197" t="e">
        <f t="shared" ca="1" si="19"/>
        <v>#N/A</v>
      </c>
    </row>
    <row r="59" spans="1:37" ht="27" customHeight="1" x14ac:dyDescent="0.25">
      <c r="A59" s="51">
        <f>'OSNOVNA PLAČA'!A53</f>
        <v>44</v>
      </c>
      <c r="B59" s="157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PLAČA'!K53:M53),"")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7"/>
        <v>0</v>
      </c>
      <c r="O59" s="120">
        <f t="shared" ca="1" si="8"/>
        <v>0</v>
      </c>
      <c r="P59" s="173">
        <f t="shared" ca="1" si="9"/>
        <v>0</v>
      </c>
      <c r="Q59" s="173">
        <f ca="1">IF(LEN(B59)&gt;0,'4-6'!Q59-'4-6'!P59,"")</f>
        <v>0</v>
      </c>
      <c r="R59" s="174"/>
      <c r="AA59" s="161">
        <f>ROW()</f>
        <v>59</v>
      </c>
      <c r="AB59" s="197" t="e">
        <f t="shared" ca="1" si="10"/>
        <v>#N/A</v>
      </c>
      <c r="AC59" s="197" t="e">
        <f t="shared" ca="1" si="11"/>
        <v>#N/A</v>
      </c>
      <c r="AD59" s="198" t="e">
        <f t="shared" ca="1" si="12"/>
        <v>#N/A</v>
      </c>
      <c r="AE59" s="197" t="e">
        <f t="shared" ca="1" si="13"/>
        <v>#N/A</v>
      </c>
      <c r="AF59" s="198" t="e">
        <f t="shared" ca="1" si="14"/>
        <v>#N/A</v>
      </c>
      <c r="AG59" s="197" t="e">
        <f t="shared" ca="1" si="15"/>
        <v>#N/A</v>
      </c>
      <c r="AH59" s="197" t="e">
        <f t="shared" ca="1" si="16"/>
        <v>#N/A</v>
      </c>
      <c r="AI59" s="199" t="e">
        <f t="shared" ca="1" si="17"/>
        <v>#N/A</v>
      </c>
      <c r="AJ59" s="197" t="e">
        <f t="shared" ca="1" si="18"/>
        <v>#N/A</v>
      </c>
      <c r="AK59" s="197" t="e">
        <f t="shared" ca="1" si="19"/>
        <v>#N/A</v>
      </c>
    </row>
    <row r="60" spans="1:37" ht="27" customHeight="1" x14ac:dyDescent="0.25">
      <c r="A60" s="51">
        <f>'OSNOVNA PLAČA'!A54</f>
        <v>45</v>
      </c>
      <c r="B60" s="157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PLAČA'!K54:M54),"")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7"/>
        <v>0</v>
      </c>
      <c r="O60" s="120">
        <f t="shared" ca="1" si="8"/>
        <v>0</v>
      </c>
      <c r="P60" s="173">
        <f t="shared" ca="1" si="9"/>
        <v>0</v>
      </c>
      <c r="Q60" s="173">
        <f ca="1">IF(LEN(B60)&gt;0,'4-6'!Q60-'4-6'!P60,"")</f>
        <v>0</v>
      </c>
      <c r="R60" s="174"/>
      <c r="AA60" s="161">
        <f>ROW()</f>
        <v>60</v>
      </c>
      <c r="AB60" s="197" t="e">
        <f t="shared" ca="1" si="10"/>
        <v>#N/A</v>
      </c>
      <c r="AC60" s="197" t="e">
        <f t="shared" ca="1" si="11"/>
        <v>#N/A</v>
      </c>
      <c r="AD60" s="198" t="e">
        <f t="shared" ca="1" si="12"/>
        <v>#N/A</v>
      </c>
      <c r="AE60" s="197" t="e">
        <f t="shared" ca="1" si="13"/>
        <v>#N/A</v>
      </c>
      <c r="AF60" s="198" t="e">
        <f t="shared" ca="1" si="14"/>
        <v>#N/A</v>
      </c>
      <c r="AG60" s="197" t="e">
        <f t="shared" ca="1" si="15"/>
        <v>#N/A</v>
      </c>
      <c r="AH60" s="197" t="e">
        <f t="shared" ca="1" si="16"/>
        <v>#N/A</v>
      </c>
      <c r="AI60" s="199" t="e">
        <f t="shared" ca="1" si="17"/>
        <v>#N/A</v>
      </c>
      <c r="AJ60" s="197" t="e">
        <f t="shared" ca="1" si="18"/>
        <v>#N/A</v>
      </c>
      <c r="AK60" s="197" t="e">
        <f t="shared" ca="1" si="19"/>
        <v>#N/A</v>
      </c>
    </row>
    <row r="61" spans="1:37" ht="27" customHeight="1" x14ac:dyDescent="0.25">
      <c r="A61" s="51">
        <f>'OSNOVNA PLAČA'!A55</f>
        <v>46</v>
      </c>
      <c r="B61" s="157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PLAČA'!K55:M55),"")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7"/>
        <v>0</v>
      </c>
      <c r="O61" s="120">
        <f t="shared" ca="1" si="8"/>
        <v>0</v>
      </c>
      <c r="P61" s="173">
        <f t="shared" ca="1" si="9"/>
        <v>0</v>
      </c>
      <c r="Q61" s="173">
        <f ca="1">IF(LEN(B61)&gt;0,'4-6'!Q61-'4-6'!P61,"")</f>
        <v>0</v>
      </c>
      <c r="R61" s="174"/>
      <c r="AA61" s="161">
        <f>ROW()</f>
        <v>61</v>
      </c>
      <c r="AB61" s="197" t="e">
        <f t="shared" ca="1" si="10"/>
        <v>#N/A</v>
      </c>
      <c r="AC61" s="197" t="e">
        <f t="shared" ca="1" si="11"/>
        <v>#N/A</v>
      </c>
      <c r="AD61" s="198" t="e">
        <f t="shared" ca="1" si="12"/>
        <v>#N/A</v>
      </c>
      <c r="AE61" s="197" t="e">
        <f t="shared" ca="1" si="13"/>
        <v>#N/A</v>
      </c>
      <c r="AF61" s="198" t="e">
        <f t="shared" ca="1" si="14"/>
        <v>#N/A</v>
      </c>
      <c r="AG61" s="197" t="e">
        <f t="shared" ca="1" si="15"/>
        <v>#N/A</v>
      </c>
      <c r="AH61" s="197" t="e">
        <f t="shared" ca="1" si="16"/>
        <v>#N/A</v>
      </c>
      <c r="AI61" s="199" t="e">
        <f t="shared" ca="1" si="17"/>
        <v>#N/A</v>
      </c>
      <c r="AJ61" s="197" t="e">
        <f t="shared" ca="1" si="18"/>
        <v>#N/A</v>
      </c>
      <c r="AK61" s="197" t="e">
        <f t="shared" ca="1" si="19"/>
        <v>#N/A</v>
      </c>
    </row>
    <row r="62" spans="1:37" ht="27" customHeight="1" x14ac:dyDescent="0.25">
      <c r="A62" s="51">
        <f>'OSNOVNA PLAČA'!A56</f>
        <v>47</v>
      </c>
      <c r="B62" s="157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PLAČA'!K56:M56),"")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7"/>
        <v>0</v>
      </c>
      <c r="O62" s="120">
        <f t="shared" ca="1" si="8"/>
        <v>0</v>
      </c>
      <c r="P62" s="173">
        <f t="shared" ca="1" si="9"/>
        <v>0</v>
      </c>
      <c r="Q62" s="173">
        <f ca="1">IF(LEN(B62)&gt;0,'4-6'!Q62-'4-6'!P62,"")</f>
        <v>0</v>
      </c>
      <c r="R62" s="174"/>
      <c r="AA62" s="161">
        <f>ROW()</f>
        <v>62</v>
      </c>
      <c r="AB62" s="197" t="e">
        <f t="shared" ca="1" si="10"/>
        <v>#N/A</v>
      </c>
      <c r="AC62" s="197" t="e">
        <f t="shared" ca="1" si="11"/>
        <v>#N/A</v>
      </c>
      <c r="AD62" s="198" t="e">
        <f t="shared" ca="1" si="12"/>
        <v>#N/A</v>
      </c>
      <c r="AE62" s="197" t="e">
        <f t="shared" ca="1" si="13"/>
        <v>#N/A</v>
      </c>
      <c r="AF62" s="198" t="e">
        <f t="shared" ca="1" si="14"/>
        <v>#N/A</v>
      </c>
      <c r="AG62" s="197" t="e">
        <f t="shared" ca="1" si="15"/>
        <v>#N/A</v>
      </c>
      <c r="AH62" s="197" t="e">
        <f t="shared" ca="1" si="16"/>
        <v>#N/A</v>
      </c>
      <c r="AI62" s="199" t="e">
        <f t="shared" ca="1" si="17"/>
        <v>#N/A</v>
      </c>
      <c r="AJ62" s="197" t="e">
        <f t="shared" ca="1" si="18"/>
        <v>#N/A</v>
      </c>
      <c r="AK62" s="197" t="e">
        <f t="shared" ca="1" si="19"/>
        <v>#N/A</v>
      </c>
    </row>
    <row r="63" spans="1:37" ht="27" customHeight="1" x14ac:dyDescent="0.25">
      <c r="A63" s="51">
        <f>'OSNOVNA PLAČA'!A57</f>
        <v>48</v>
      </c>
      <c r="B63" s="157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PLAČA'!K57:M57),"")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7"/>
        <v>0</v>
      </c>
      <c r="O63" s="120">
        <f t="shared" ca="1" si="8"/>
        <v>0</v>
      </c>
      <c r="P63" s="173">
        <f t="shared" ca="1" si="9"/>
        <v>0</v>
      </c>
      <c r="Q63" s="173">
        <f ca="1">IF(LEN(B63)&gt;0,'4-6'!Q63-'4-6'!P63,"")</f>
        <v>0</v>
      </c>
      <c r="R63" s="174"/>
      <c r="AA63" s="161">
        <f>ROW()</f>
        <v>63</v>
      </c>
      <c r="AB63" s="197" t="e">
        <f t="shared" ca="1" si="10"/>
        <v>#N/A</v>
      </c>
      <c r="AC63" s="197" t="e">
        <f t="shared" ca="1" si="11"/>
        <v>#N/A</v>
      </c>
      <c r="AD63" s="198" t="e">
        <f t="shared" ca="1" si="12"/>
        <v>#N/A</v>
      </c>
      <c r="AE63" s="197" t="e">
        <f t="shared" ca="1" si="13"/>
        <v>#N/A</v>
      </c>
      <c r="AF63" s="198" t="e">
        <f t="shared" ca="1" si="14"/>
        <v>#N/A</v>
      </c>
      <c r="AG63" s="197" t="e">
        <f t="shared" ca="1" si="15"/>
        <v>#N/A</v>
      </c>
      <c r="AH63" s="197" t="e">
        <f t="shared" ca="1" si="16"/>
        <v>#N/A</v>
      </c>
      <c r="AI63" s="199" t="e">
        <f t="shared" ca="1" si="17"/>
        <v>#N/A</v>
      </c>
      <c r="AJ63" s="197" t="e">
        <f t="shared" ca="1" si="18"/>
        <v>#N/A</v>
      </c>
      <c r="AK63" s="197" t="e">
        <f t="shared" ca="1" si="19"/>
        <v>#N/A</v>
      </c>
    </row>
    <row r="64" spans="1:37" ht="27" customHeight="1" x14ac:dyDescent="0.25">
      <c r="A64" s="51">
        <f>'OSNOVNA PLAČA'!A58</f>
        <v>49</v>
      </c>
      <c r="B64" s="157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PLAČA'!K58:M58),"")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7"/>
        <v>0</v>
      </c>
      <c r="O64" s="120">
        <f t="shared" ca="1" si="8"/>
        <v>0</v>
      </c>
      <c r="P64" s="173">
        <f t="shared" ca="1" si="9"/>
        <v>0</v>
      </c>
      <c r="Q64" s="173">
        <f ca="1">IF(LEN(B64)&gt;0,'4-6'!Q64-'4-6'!P64,"")</f>
        <v>0</v>
      </c>
      <c r="R64" s="174"/>
      <c r="AA64" s="161">
        <f>ROW()</f>
        <v>64</v>
      </c>
      <c r="AB64" s="197" t="e">
        <f t="shared" ca="1" si="10"/>
        <v>#N/A</v>
      </c>
      <c r="AC64" s="197" t="e">
        <f t="shared" ca="1" si="11"/>
        <v>#N/A</v>
      </c>
      <c r="AD64" s="198" t="e">
        <f t="shared" ca="1" si="12"/>
        <v>#N/A</v>
      </c>
      <c r="AE64" s="197" t="e">
        <f t="shared" ca="1" si="13"/>
        <v>#N/A</v>
      </c>
      <c r="AF64" s="198" t="e">
        <f t="shared" ca="1" si="14"/>
        <v>#N/A</v>
      </c>
      <c r="AG64" s="197" t="e">
        <f t="shared" ca="1" si="15"/>
        <v>#N/A</v>
      </c>
      <c r="AH64" s="197" t="e">
        <f t="shared" ca="1" si="16"/>
        <v>#N/A</v>
      </c>
      <c r="AI64" s="199" t="e">
        <f t="shared" ca="1" si="17"/>
        <v>#N/A</v>
      </c>
      <c r="AJ64" s="197" t="e">
        <f t="shared" ca="1" si="18"/>
        <v>#N/A</v>
      </c>
      <c r="AK64" s="197" t="e">
        <f t="shared" ca="1" si="19"/>
        <v>#N/A</v>
      </c>
    </row>
    <row r="65" spans="1:37" ht="27" customHeight="1" x14ac:dyDescent="0.25">
      <c r="A65" s="51">
        <f>'OSNOVNA PLAČA'!A59</f>
        <v>50</v>
      </c>
      <c r="B65" s="157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PLAČA'!K59:M59),"")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7"/>
        <v>0</v>
      </c>
      <c r="O65" s="120">
        <f t="shared" ca="1" si="8"/>
        <v>0</v>
      </c>
      <c r="P65" s="173">
        <f t="shared" ca="1" si="9"/>
        <v>0</v>
      </c>
      <c r="Q65" s="173">
        <f ca="1">IF(LEN(B65)&gt;0,'4-6'!Q65-'4-6'!P65,"")</f>
        <v>0</v>
      </c>
      <c r="R65" s="174"/>
      <c r="AA65" s="161">
        <f>ROW()</f>
        <v>65</v>
      </c>
      <c r="AB65" s="197" t="e">
        <f t="shared" ca="1" si="10"/>
        <v>#N/A</v>
      </c>
      <c r="AC65" s="197" t="e">
        <f t="shared" ca="1" si="11"/>
        <v>#N/A</v>
      </c>
      <c r="AD65" s="198" t="e">
        <f t="shared" ca="1" si="12"/>
        <v>#N/A</v>
      </c>
      <c r="AE65" s="197" t="e">
        <f t="shared" ca="1" si="13"/>
        <v>#N/A</v>
      </c>
      <c r="AF65" s="198" t="e">
        <f t="shared" ca="1" si="14"/>
        <v>#N/A</v>
      </c>
      <c r="AG65" s="197" t="e">
        <f t="shared" ca="1" si="15"/>
        <v>#N/A</v>
      </c>
      <c r="AH65" s="197" t="e">
        <f t="shared" ca="1" si="16"/>
        <v>#N/A</v>
      </c>
      <c r="AI65" s="199" t="e">
        <f t="shared" ca="1" si="17"/>
        <v>#N/A</v>
      </c>
      <c r="AJ65" s="197" t="e">
        <f t="shared" ca="1" si="18"/>
        <v>#N/A</v>
      </c>
      <c r="AK65" s="197" t="e">
        <f t="shared" ca="1" si="19"/>
        <v>#N/A</v>
      </c>
    </row>
    <row r="66" spans="1:37" ht="27" customHeight="1" x14ac:dyDescent="0.25">
      <c r="A66" s="51">
        <f>'OSNOVNA PLAČA'!A60</f>
        <v>51</v>
      </c>
      <c r="B66" s="157" t="str">
        <f t="shared" ca="1" si="20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1">
        <f ca="1">IF(LEN(B66)&gt;0,SUM('OBRAČUNANA OSNOVNA PLAČA'!K60:M60),"")</f>
        <v>0</v>
      </c>
      <c r="F66" s="55"/>
      <c r="G66" s="55"/>
      <c r="H66" s="55"/>
      <c r="I66" s="55"/>
      <c r="J66" s="55"/>
      <c r="K66" s="172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7"/>
        <v>0</v>
      </c>
      <c r="O66" s="120">
        <f t="shared" ca="1" si="8"/>
        <v>0</v>
      </c>
      <c r="P66" s="173">
        <f t="shared" ca="1" si="9"/>
        <v>0</v>
      </c>
      <c r="Q66" s="173">
        <f ca="1">IF(LEN(B66)&gt;0,'4-6'!Q66-'4-6'!P66,"")</f>
        <v>0</v>
      </c>
      <c r="R66" s="174"/>
      <c r="AA66" s="161">
        <f>ROW()</f>
        <v>66</v>
      </c>
      <c r="AB66" s="197" t="e">
        <f t="shared" ca="1" si="10"/>
        <v>#N/A</v>
      </c>
      <c r="AC66" s="197" t="e">
        <f t="shared" ca="1" si="11"/>
        <v>#N/A</v>
      </c>
      <c r="AD66" s="198" t="e">
        <f t="shared" ca="1" si="12"/>
        <v>#N/A</v>
      </c>
      <c r="AE66" s="197" t="e">
        <f t="shared" ca="1" si="13"/>
        <v>#N/A</v>
      </c>
      <c r="AF66" s="198" t="e">
        <f t="shared" ca="1" si="14"/>
        <v>#N/A</v>
      </c>
      <c r="AG66" s="197" t="e">
        <f t="shared" ca="1" si="15"/>
        <v>#N/A</v>
      </c>
      <c r="AH66" s="197" t="e">
        <f t="shared" ca="1" si="16"/>
        <v>#N/A</v>
      </c>
      <c r="AI66" s="199" t="e">
        <f t="shared" ca="1" si="17"/>
        <v>#N/A</v>
      </c>
      <c r="AJ66" s="197" t="e">
        <f t="shared" ca="1" si="18"/>
        <v>#N/A</v>
      </c>
      <c r="AK66" s="197" t="e">
        <f t="shared" ca="1" si="19"/>
        <v>#N/A</v>
      </c>
    </row>
    <row r="67" spans="1:37" ht="27" customHeight="1" x14ac:dyDescent="0.25">
      <c r="A67" s="51">
        <f>'OSNOVNA PLAČA'!A61</f>
        <v>52</v>
      </c>
      <c r="B67" s="157" t="str">
        <f t="shared" ca="1" si="20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1">
        <f ca="1">IF(LEN(B67)&gt;0,SUM('OBRAČUNANA OSNOVNA PLAČA'!K61:M61),"")</f>
        <v>0</v>
      </c>
      <c r="F67" s="55"/>
      <c r="G67" s="55"/>
      <c r="H67" s="55"/>
      <c r="I67" s="55"/>
      <c r="J67" s="55"/>
      <c r="K67" s="172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7"/>
        <v>0</v>
      </c>
      <c r="O67" s="120">
        <f t="shared" ca="1" si="8"/>
        <v>0</v>
      </c>
      <c r="P67" s="173">
        <f t="shared" ca="1" si="9"/>
        <v>0</v>
      </c>
      <c r="Q67" s="173">
        <f ca="1">IF(LEN(B67)&gt;0,'4-6'!Q67-'4-6'!P67,"")</f>
        <v>0</v>
      </c>
      <c r="R67" s="174"/>
      <c r="AA67" s="161">
        <f>ROW()</f>
        <v>67</v>
      </c>
      <c r="AB67" s="197" t="e">
        <f t="shared" ca="1" si="10"/>
        <v>#N/A</v>
      </c>
      <c r="AC67" s="197" t="e">
        <f t="shared" ca="1" si="11"/>
        <v>#N/A</v>
      </c>
      <c r="AD67" s="198" t="e">
        <f t="shared" ca="1" si="12"/>
        <v>#N/A</v>
      </c>
      <c r="AE67" s="197" t="e">
        <f t="shared" ca="1" si="13"/>
        <v>#N/A</v>
      </c>
      <c r="AF67" s="198" t="e">
        <f t="shared" ca="1" si="14"/>
        <v>#N/A</v>
      </c>
      <c r="AG67" s="197" t="e">
        <f t="shared" ca="1" si="15"/>
        <v>#N/A</v>
      </c>
      <c r="AH67" s="197" t="e">
        <f t="shared" ca="1" si="16"/>
        <v>#N/A</v>
      </c>
      <c r="AI67" s="199" t="e">
        <f t="shared" ca="1" si="17"/>
        <v>#N/A</v>
      </c>
      <c r="AJ67" s="197" t="e">
        <f t="shared" ca="1" si="18"/>
        <v>#N/A</v>
      </c>
      <c r="AK67" s="197" t="e">
        <f t="shared" ca="1" si="19"/>
        <v>#N/A</v>
      </c>
    </row>
    <row r="68" spans="1:37" ht="27" customHeight="1" x14ac:dyDescent="0.25">
      <c r="A68" s="51">
        <f>'OSNOVNA PLAČA'!A62</f>
        <v>53</v>
      </c>
      <c r="B68" s="157" t="str">
        <f t="shared" ca="1" si="20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1">
        <f ca="1">IF(LEN(B68)&gt;0,SUM('OBRAČUNANA OSNOVNA PLAČA'!K62:M62),"")</f>
        <v>0</v>
      </c>
      <c r="F68" s="55"/>
      <c r="G68" s="55"/>
      <c r="H68" s="55"/>
      <c r="I68" s="55"/>
      <c r="J68" s="55"/>
      <c r="K68" s="172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7"/>
        <v>0</v>
      </c>
      <c r="O68" s="120">
        <f t="shared" ca="1" si="8"/>
        <v>0</v>
      </c>
      <c r="P68" s="173">
        <f t="shared" ca="1" si="9"/>
        <v>0</v>
      </c>
      <c r="Q68" s="173">
        <f ca="1">IF(LEN(B68)&gt;0,'4-6'!Q68-'4-6'!P68,"")</f>
        <v>0</v>
      </c>
      <c r="R68" s="174"/>
      <c r="AA68" s="161">
        <f>ROW()</f>
        <v>68</v>
      </c>
      <c r="AB68" s="197" t="e">
        <f t="shared" ca="1" si="10"/>
        <v>#N/A</v>
      </c>
      <c r="AC68" s="197" t="e">
        <f t="shared" ca="1" si="11"/>
        <v>#N/A</v>
      </c>
      <c r="AD68" s="198" t="e">
        <f t="shared" ca="1" si="12"/>
        <v>#N/A</v>
      </c>
      <c r="AE68" s="197" t="e">
        <f t="shared" ca="1" si="13"/>
        <v>#N/A</v>
      </c>
      <c r="AF68" s="198" t="e">
        <f t="shared" ca="1" si="14"/>
        <v>#N/A</v>
      </c>
      <c r="AG68" s="197" t="e">
        <f t="shared" ca="1" si="15"/>
        <v>#N/A</v>
      </c>
      <c r="AH68" s="197" t="e">
        <f t="shared" ca="1" si="16"/>
        <v>#N/A</v>
      </c>
      <c r="AI68" s="199" t="e">
        <f t="shared" ca="1" si="17"/>
        <v>#N/A</v>
      </c>
      <c r="AJ68" s="197" t="e">
        <f t="shared" ca="1" si="18"/>
        <v>#N/A</v>
      </c>
      <c r="AK68" s="197" t="e">
        <f t="shared" ca="1" si="19"/>
        <v>#N/A</v>
      </c>
    </row>
    <row r="69" spans="1:37" ht="27" customHeight="1" x14ac:dyDescent="0.25">
      <c r="A69" s="51">
        <f>'OSNOVNA PLAČA'!A63</f>
        <v>54</v>
      </c>
      <c r="B69" s="157" t="str">
        <f t="shared" ca="1" si="20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1">
        <f ca="1">IF(LEN(B69)&gt;0,SUM('OBRAČUNANA OSNOVNA PLAČA'!K63:M63),"")</f>
        <v>0</v>
      </c>
      <c r="F69" s="55"/>
      <c r="G69" s="55"/>
      <c r="H69" s="55"/>
      <c r="I69" s="55"/>
      <c r="J69" s="55"/>
      <c r="K69" s="172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7"/>
        <v>0</v>
      </c>
      <c r="O69" s="120">
        <f t="shared" ca="1" si="8"/>
        <v>0</v>
      </c>
      <c r="P69" s="173">
        <f t="shared" ca="1" si="9"/>
        <v>0</v>
      </c>
      <c r="Q69" s="173">
        <f ca="1">IF(LEN(B69)&gt;0,'4-6'!Q69-'4-6'!P69,"")</f>
        <v>0</v>
      </c>
      <c r="R69" s="174"/>
      <c r="AA69" s="161">
        <f>ROW()</f>
        <v>69</v>
      </c>
      <c r="AB69" s="197" t="e">
        <f t="shared" ca="1" si="10"/>
        <v>#N/A</v>
      </c>
      <c r="AC69" s="197" t="e">
        <f t="shared" ca="1" si="11"/>
        <v>#N/A</v>
      </c>
      <c r="AD69" s="198" t="e">
        <f t="shared" ca="1" si="12"/>
        <v>#N/A</v>
      </c>
      <c r="AE69" s="197" t="e">
        <f t="shared" ca="1" si="13"/>
        <v>#N/A</v>
      </c>
      <c r="AF69" s="198" t="e">
        <f t="shared" ca="1" si="14"/>
        <v>#N/A</v>
      </c>
      <c r="AG69" s="197" t="e">
        <f t="shared" ca="1" si="15"/>
        <v>#N/A</v>
      </c>
      <c r="AH69" s="197" t="e">
        <f t="shared" ca="1" si="16"/>
        <v>#N/A</v>
      </c>
      <c r="AI69" s="199" t="e">
        <f t="shared" ca="1" si="17"/>
        <v>#N/A</v>
      </c>
      <c r="AJ69" s="197" t="e">
        <f t="shared" ca="1" si="18"/>
        <v>#N/A</v>
      </c>
      <c r="AK69" s="197" t="e">
        <f t="shared" ca="1" si="19"/>
        <v>#N/A</v>
      </c>
    </row>
    <row r="70" spans="1:37" ht="27" customHeight="1" x14ac:dyDescent="0.25">
      <c r="A70" s="51">
        <f>'OSNOVNA PLAČA'!A64</f>
        <v>55</v>
      </c>
      <c r="B70" s="157" t="str">
        <f t="shared" ca="1" si="20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1">
        <f ca="1">IF(LEN(B70)&gt;0,SUM('OBRAČUNANA OSNOVNA PLAČA'!K64:M64),"")</f>
        <v>0</v>
      </c>
      <c r="F70" s="55"/>
      <c r="G70" s="55"/>
      <c r="H70" s="55"/>
      <c r="I70" s="55"/>
      <c r="J70" s="55"/>
      <c r="K70" s="172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7"/>
        <v>0</v>
      </c>
      <c r="O70" s="120">
        <f t="shared" ca="1" si="8"/>
        <v>0</v>
      </c>
      <c r="P70" s="173">
        <f t="shared" ca="1" si="9"/>
        <v>0</v>
      </c>
      <c r="Q70" s="173">
        <f ca="1">IF(LEN(B70)&gt;0,'4-6'!Q70-'4-6'!P70,"")</f>
        <v>0</v>
      </c>
      <c r="R70" s="174"/>
      <c r="AA70" s="161">
        <f>ROW()</f>
        <v>70</v>
      </c>
      <c r="AB70" s="197" t="e">
        <f t="shared" ca="1" si="10"/>
        <v>#N/A</v>
      </c>
      <c r="AC70" s="197" t="e">
        <f t="shared" ca="1" si="11"/>
        <v>#N/A</v>
      </c>
      <c r="AD70" s="198" t="e">
        <f t="shared" ca="1" si="12"/>
        <v>#N/A</v>
      </c>
      <c r="AE70" s="197" t="e">
        <f t="shared" ca="1" si="13"/>
        <v>#N/A</v>
      </c>
      <c r="AF70" s="198" t="e">
        <f t="shared" ca="1" si="14"/>
        <v>#N/A</v>
      </c>
      <c r="AG70" s="197" t="e">
        <f t="shared" ca="1" si="15"/>
        <v>#N/A</v>
      </c>
      <c r="AH70" s="197" t="e">
        <f t="shared" ca="1" si="16"/>
        <v>#N/A</v>
      </c>
      <c r="AI70" s="199" t="e">
        <f t="shared" ca="1" si="17"/>
        <v>#N/A</v>
      </c>
      <c r="AJ70" s="197" t="e">
        <f t="shared" ca="1" si="18"/>
        <v>#N/A</v>
      </c>
      <c r="AK70" s="197" t="e">
        <f t="shared" ca="1" si="19"/>
        <v>#N/A</v>
      </c>
    </row>
    <row r="71" spans="1:37" ht="27" customHeight="1" x14ac:dyDescent="0.25">
      <c r="A71" s="51">
        <f>'OSNOVNA PLAČA'!A65</f>
        <v>56</v>
      </c>
      <c r="B71" s="157" t="str">
        <f t="shared" ca="1" si="20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1">
        <f ca="1">IF(LEN(B71)&gt;0,SUM('OBRAČUNANA OSNOVNA PLAČA'!K65:M65),"")</f>
        <v>0</v>
      </c>
      <c r="F71" s="55"/>
      <c r="G71" s="55"/>
      <c r="H71" s="55"/>
      <c r="I71" s="55"/>
      <c r="J71" s="55"/>
      <c r="K71" s="172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7"/>
        <v>0</v>
      </c>
      <c r="O71" s="120">
        <f t="shared" ca="1" si="8"/>
        <v>0</v>
      </c>
      <c r="P71" s="173">
        <f t="shared" ca="1" si="9"/>
        <v>0</v>
      </c>
      <c r="Q71" s="173">
        <f ca="1">IF(LEN(B71)&gt;0,'4-6'!Q71-'4-6'!P71,"")</f>
        <v>0</v>
      </c>
      <c r="R71" s="174"/>
      <c r="AA71" s="161">
        <f>ROW()</f>
        <v>71</v>
      </c>
      <c r="AB71" s="197" t="e">
        <f t="shared" ca="1" si="10"/>
        <v>#N/A</v>
      </c>
      <c r="AC71" s="197" t="e">
        <f t="shared" ca="1" si="11"/>
        <v>#N/A</v>
      </c>
      <c r="AD71" s="198" t="e">
        <f t="shared" ca="1" si="12"/>
        <v>#N/A</v>
      </c>
      <c r="AE71" s="197" t="e">
        <f t="shared" ca="1" si="13"/>
        <v>#N/A</v>
      </c>
      <c r="AF71" s="198" t="e">
        <f t="shared" ca="1" si="14"/>
        <v>#N/A</v>
      </c>
      <c r="AG71" s="197" t="e">
        <f t="shared" ca="1" si="15"/>
        <v>#N/A</v>
      </c>
      <c r="AH71" s="197" t="e">
        <f t="shared" ca="1" si="16"/>
        <v>#N/A</v>
      </c>
      <c r="AI71" s="199" t="e">
        <f t="shared" ca="1" si="17"/>
        <v>#N/A</v>
      </c>
      <c r="AJ71" s="197" t="e">
        <f t="shared" ca="1" si="18"/>
        <v>#N/A</v>
      </c>
      <c r="AK71" s="197" t="e">
        <f t="shared" ca="1" si="19"/>
        <v>#N/A</v>
      </c>
    </row>
    <row r="72" spans="1:37" ht="27" customHeight="1" x14ac:dyDescent="0.25">
      <c r="A72" s="51">
        <f>'OSNOVNA PLAČA'!A66</f>
        <v>57</v>
      </c>
      <c r="B72" s="157" t="str">
        <f t="shared" ca="1" si="20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1">
        <f ca="1">IF(LEN(B72)&gt;0,SUM('OBRAČUNANA OSNOVNA PLAČA'!K66:M66),"")</f>
        <v>0</v>
      </c>
      <c r="F72" s="55"/>
      <c r="G72" s="55"/>
      <c r="H72" s="55"/>
      <c r="I72" s="55"/>
      <c r="J72" s="55"/>
      <c r="K72" s="172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7"/>
        <v>0</v>
      </c>
      <c r="O72" s="120">
        <f t="shared" ca="1" si="8"/>
        <v>0</v>
      </c>
      <c r="P72" s="173">
        <f t="shared" ca="1" si="9"/>
        <v>0</v>
      </c>
      <c r="Q72" s="173">
        <f ca="1">IF(LEN(B72)&gt;0,'4-6'!Q72-'4-6'!P72,"")</f>
        <v>0</v>
      </c>
      <c r="R72" s="174"/>
      <c r="AA72" s="161">
        <f>ROW()</f>
        <v>72</v>
      </c>
      <c r="AB72" s="197" t="e">
        <f t="shared" ca="1" si="10"/>
        <v>#N/A</v>
      </c>
      <c r="AC72" s="197" t="e">
        <f t="shared" ca="1" si="11"/>
        <v>#N/A</v>
      </c>
      <c r="AD72" s="198" t="e">
        <f t="shared" ca="1" si="12"/>
        <v>#N/A</v>
      </c>
      <c r="AE72" s="197" t="e">
        <f t="shared" ca="1" si="13"/>
        <v>#N/A</v>
      </c>
      <c r="AF72" s="198" t="e">
        <f t="shared" ca="1" si="14"/>
        <v>#N/A</v>
      </c>
      <c r="AG72" s="197" t="e">
        <f t="shared" ca="1" si="15"/>
        <v>#N/A</v>
      </c>
      <c r="AH72" s="197" t="e">
        <f t="shared" ca="1" si="16"/>
        <v>#N/A</v>
      </c>
      <c r="AI72" s="199" t="e">
        <f t="shared" ca="1" si="17"/>
        <v>#N/A</v>
      </c>
      <c r="AJ72" s="197" t="e">
        <f t="shared" ca="1" si="18"/>
        <v>#N/A</v>
      </c>
      <c r="AK72" s="197" t="e">
        <f t="shared" ca="1" si="19"/>
        <v>#N/A</v>
      </c>
    </row>
    <row r="73" spans="1:37" ht="27" customHeight="1" x14ac:dyDescent="0.25">
      <c r="A73" s="51">
        <f>'OSNOVNA PLAČA'!A67</f>
        <v>58</v>
      </c>
      <c r="B73" s="157" t="str">
        <f t="shared" ca="1" si="20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1">
        <f ca="1">IF(LEN(B73)&gt;0,SUM('OBRAČUNANA OSNOVNA PLAČA'!K67:M67),"")</f>
        <v>0</v>
      </c>
      <c r="F73" s="55"/>
      <c r="G73" s="55"/>
      <c r="H73" s="55"/>
      <c r="I73" s="55"/>
      <c r="J73" s="55"/>
      <c r="K73" s="172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7"/>
        <v>0</v>
      </c>
      <c r="O73" s="120">
        <f t="shared" ca="1" si="8"/>
        <v>0</v>
      </c>
      <c r="P73" s="173">
        <f t="shared" ca="1" si="9"/>
        <v>0</v>
      </c>
      <c r="Q73" s="173">
        <f ca="1">IF(LEN(B73)&gt;0,'4-6'!Q73-'4-6'!P73,"")</f>
        <v>0</v>
      </c>
      <c r="R73" s="174"/>
      <c r="AA73" s="161">
        <f>ROW()</f>
        <v>73</v>
      </c>
      <c r="AB73" s="197" t="e">
        <f t="shared" ca="1" si="10"/>
        <v>#N/A</v>
      </c>
      <c r="AC73" s="197" t="e">
        <f t="shared" ca="1" si="11"/>
        <v>#N/A</v>
      </c>
      <c r="AD73" s="198" t="e">
        <f t="shared" ca="1" si="12"/>
        <v>#N/A</v>
      </c>
      <c r="AE73" s="197" t="e">
        <f t="shared" ca="1" si="13"/>
        <v>#N/A</v>
      </c>
      <c r="AF73" s="198" t="e">
        <f t="shared" ca="1" si="14"/>
        <v>#N/A</v>
      </c>
      <c r="AG73" s="197" t="e">
        <f t="shared" ca="1" si="15"/>
        <v>#N/A</v>
      </c>
      <c r="AH73" s="197" t="e">
        <f t="shared" ca="1" si="16"/>
        <v>#N/A</v>
      </c>
      <c r="AI73" s="199" t="e">
        <f t="shared" ca="1" si="17"/>
        <v>#N/A</v>
      </c>
      <c r="AJ73" s="197" t="e">
        <f t="shared" ca="1" si="18"/>
        <v>#N/A</v>
      </c>
      <c r="AK73" s="197" t="e">
        <f t="shared" ca="1" si="19"/>
        <v>#N/A</v>
      </c>
    </row>
    <row r="74" spans="1:37" ht="27" customHeight="1" x14ac:dyDescent="0.25">
      <c r="A74" s="51">
        <f>'OSNOVNA PLAČA'!A68</f>
        <v>59</v>
      </c>
      <c r="B74" s="157" t="str">
        <f t="shared" ca="1" si="20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1">
        <f ca="1">IF(LEN(B74)&gt;0,SUM('OBRAČUNANA OSNOVNA PLAČA'!K68:M68),"")</f>
        <v>0</v>
      </c>
      <c r="F74" s="55"/>
      <c r="G74" s="55"/>
      <c r="H74" s="55"/>
      <c r="I74" s="55"/>
      <c r="J74" s="55"/>
      <c r="K74" s="172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7"/>
        <v>0</v>
      </c>
      <c r="O74" s="120">
        <f t="shared" ca="1" si="8"/>
        <v>0</v>
      </c>
      <c r="P74" s="173">
        <f t="shared" ca="1" si="9"/>
        <v>0</v>
      </c>
      <c r="Q74" s="173">
        <f ca="1">IF(LEN(B74)&gt;0,'4-6'!Q74-'4-6'!P74,"")</f>
        <v>0</v>
      </c>
      <c r="R74" s="174"/>
      <c r="AA74" s="161">
        <f>ROW()</f>
        <v>74</v>
      </c>
      <c r="AB74" s="197" t="e">
        <f t="shared" ca="1" si="10"/>
        <v>#N/A</v>
      </c>
      <c r="AC74" s="197" t="e">
        <f t="shared" ca="1" si="11"/>
        <v>#N/A</v>
      </c>
      <c r="AD74" s="198" t="e">
        <f t="shared" ca="1" si="12"/>
        <v>#N/A</v>
      </c>
      <c r="AE74" s="197" t="e">
        <f t="shared" ca="1" si="13"/>
        <v>#N/A</v>
      </c>
      <c r="AF74" s="198" t="e">
        <f t="shared" ca="1" si="14"/>
        <v>#N/A</v>
      </c>
      <c r="AG74" s="197" t="e">
        <f t="shared" ca="1" si="15"/>
        <v>#N/A</v>
      </c>
      <c r="AH74" s="197" t="e">
        <f t="shared" ca="1" si="16"/>
        <v>#N/A</v>
      </c>
      <c r="AI74" s="199" t="e">
        <f t="shared" ca="1" si="17"/>
        <v>#N/A</v>
      </c>
      <c r="AJ74" s="197" t="e">
        <f t="shared" ca="1" si="18"/>
        <v>#N/A</v>
      </c>
      <c r="AK74" s="197" t="e">
        <f t="shared" ca="1" si="19"/>
        <v>#N/A</v>
      </c>
    </row>
    <row r="75" spans="1:37" ht="27" customHeight="1" x14ac:dyDescent="0.25">
      <c r="A75" s="51">
        <f>'OSNOVNA PLAČA'!A69</f>
        <v>60</v>
      </c>
      <c r="B75" s="157" t="str">
        <f t="shared" ca="1" si="20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1">
        <f ca="1">IF(LEN(B75)&gt;0,SUM('OBRAČUNANA OSNOVNA PLAČA'!K69:M69),"")</f>
        <v>0</v>
      </c>
      <c r="F75" s="55"/>
      <c r="G75" s="55"/>
      <c r="H75" s="55"/>
      <c r="I75" s="55"/>
      <c r="J75" s="55"/>
      <c r="K75" s="172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7"/>
        <v>0</v>
      </c>
      <c r="O75" s="120">
        <f t="shared" ca="1" si="8"/>
        <v>0</v>
      </c>
      <c r="P75" s="173">
        <f t="shared" ca="1" si="9"/>
        <v>0</v>
      </c>
      <c r="Q75" s="173">
        <f ca="1">IF(LEN(B75)&gt;0,'4-6'!Q75-'4-6'!P75,"")</f>
        <v>0</v>
      </c>
      <c r="R75" s="174"/>
      <c r="AA75" s="161">
        <f>ROW()</f>
        <v>75</v>
      </c>
      <c r="AB75" s="197" t="e">
        <f t="shared" ca="1" si="10"/>
        <v>#N/A</v>
      </c>
      <c r="AC75" s="197" t="e">
        <f t="shared" ca="1" si="11"/>
        <v>#N/A</v>
      </c>
      <c r="AD75" s="198" t="e">
        <f t="shared" ca="1" si="12"/>
        <v>#N/A</v>
      </c>
      <c r="AE75" s="197" t="e">
        <f t="shared" ca="1" si="13"/>
        <v>#N/A</v>
      </c>
      <c r="AF75" s="198" t="e">
        <f t="shared" ca="1" si="14"/>
        <v>#N/A</v>
      </c>
      <c r="AG75" s="197" t="e">
        <f t="shared" ca="1" si="15"/>
        <v>#N/A</v>
      </c>
      <c r="AH75" s="197" t="e">
        <f t="shared" ca="1" si="16"/>
        <v>#N/A</v>
      </c>
      <c r="AI75" s="199" t="e">
        <f t="shared" ca="1" si="17"/>
        <v>#N/A</v>
      </c>
      <c r="AJ75" s="197" t="e">
        <f t="shared" ca="1" si="18"/>
        <v>#N/A</v>
      </c>
      <c r="AK75" s="197" t="e">
        <f t="shared" ca="1" si="19"/>
        <v>#N/A</v>
      </c>
    </row>
    <row r="76" spans="1:37" ht="27" customHeight="1" x14ac:dyDescent="0.25">
      <c r="A76" s="51">
        <f>'OSNOVNA PLAČA'!A70</f>
        <v>61</v>
      </c>
      <c r="B76" s="157" t="str">
        <f t="shared" ca="1" si="20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1">
        <f ca="1">IF(LEN(B76)&gt;0,SUM('OBRAČUNANA OSNOVNA PLAČA'!K70:M70),"")</f>
        <v>0</v>
      </c>
      <c r="F76" s="55"/>
      <c r="G76" s="55"/>
      <c r="H76" s="55"/>
      <c r="I76" s="55"/>
      <c r="J76" s="55"/>
      <c r="K76" s="172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7"/>
        <v>0</v>
      </c>
      <c r="O76" s="120">
        <f t="shared" ca="1" si="8"/>
        <v>0</v>
      </c>
      <c r="P76" s="173">
        <f t="shared" ca="1" si="9"/>
        <v>0</v>
      </c>
      <c r="Q76" s="173">
        <f ca="1">IF(LEN(B76)&gt;0,'4-6'!Q76-'4-6'!P76,"")</f>
        <v>0</v>
      </c>
      <c r="R76" s="174"/>
      <c r="AA76" s="161">
        <f>ROW()</f>
        <v>76</v>
      </c>
      <c r="AB76" s="197" t="e">
        <f t="shared" ca="1" si="10"/>
        <v>#N/A</v>
      </c>
      <c r="AC76" s="197" t="e">
        <f t="shared" ca="1" si="11"/>
        <v>#N/A</v>
      </c>
      <c r="AD76" s="198" t="e">
        <f t="shared" ca="1" si="12"/>
        <v>#N/A</v>
      </c>
      <c r="AE76" s="197" t="e">
        <f t="shared" ca="1" si="13"/>
        <v>#N/A</v>
      </c>
      <c r="AF76" s="198" t="e">
        <f t="shared" ca="1" si="14"/>
        <v>#N/A</v>
      </c>
      <c r="AG76" s="197" t="e">
        <f t="shared" ca="1" si="15"/>
        <v>#N/A</v>
      </c>
      <c r="AH76" s="197" t="e">
        <f t="shared" ca="1" si="16"/>
        <v>#N/A</v>
      </c>
      <c r="AI76" s="199" t="e">
        <f t="shared" ca="1" si="17"/>
        <v>#N/A</v>
      </c>
      <c r="AJ76" s="197" t="e">
        <f t="shared" ca="1" si="18"/>
        <v>#N/A</v>
      </c>
      <c r="AK76" s="197" t="e">
        <f t="shared" ca="1" si="19"/>
        <v>#N/A</v>
      </c>
    </row>
    <row r="77" spans="1:37" ht="27" customHeight="1" x14ac:dyDescent="0.25">
      <c r="A77" s="51">
        <f>'OSNOVNA PLAČA'!A71</f>
        <v>62</v>
      </c>
      <c r="B77" s="157" t="str">
        <f t="shared" ca="1" si="20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1">
        <f ca="1">IF(LEN(B77)&gt;0,SUM('OBRAČUNANA OSNOVNA PLAČA'!K71:M71),"")</f>
        <v>0</v>
      </c>
      <c r="F77" s="55"/>
      <c r="G77" s="55"/>
      <c r="H77" s="55"/>
      <c r="I77" s="55"/>
      <c r="J77" s="55"/>
      <c r="K77" s="172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7"/>
        <v>0</v>
      </c>
      <c r="O77" s="120">
        <f t="shared" ca="1" si="8"/>
        <v>0</v>
      </c>
      <c r="P77" s="173">
        <f t="shared" ca="1" si="9"/>
        <v>0</v>
      </c>
      <c r="Q77" s="173">
        <f ca="1">IF(LEN(B77)&gt;0,'4-6'!Q77-'4-6'!P77,"")</f>
        <v>0</v>
      </c>
      <c r="R77" s="174"/>
      <c r="AA77" s="161">
        <f>ROW()</f>
        <v>77</v>
      </c>
      <c r="AB77" s="197" t="e">
        <f t="shared" ca="1" si="10"/>
        <v>#N/A</v>
      </c>
      <c r="AC77" s="197" t="e">
        <f t="shared" ca="1" si="11"/>
        <v>#N/A</v>
      </c>
      <c r="AD77" s="198" t="e">
        <f t="shared" ca="1" si="12"/>
        <v>#N/A</v>
      </c>
      <c r="AE77" s="197" t="e">
        <f t="shared" ca="1" si="13"/>
        <v>#N/A</v>
      </c>
      <c r="AF77" s="198" t="e">
        <f t="shared" ca="1" si="14"/>
        <v>#N/A</v>
      </c>
      <c r="AG77" s="197" t="e">
        <f t="shared" ca="1" si="15"/>
        <v>#N/A</v>
      </c>
      <c r="AH77" s="197" t="e">
        <f t="shared" ca="1" si="16"/>
        <v>#N/A</v>
      </c>
      <c r="AI77" s="199" t="e">
        <f t="shared" ca="1" si="17"/>
        <v>#N/A</v>
      </c>
      <c r="AJ77" s="197" t="e">
        <f t="shared" ca="1" si="18"/>
        <v>#N/A</v>
      </c>
      <c r="AK77" s="197" t="e">
        <f t="shared" ca="1" si="19"/>
        <v>#N/A</v>
      </c>
    </row>
    <row r="78" spans="1:37" ht="27" customHeight="1" x14ac:dyDescent="0.25">
      <c r="A78" s="51">
        <f>'OSNOVNA PLAČA'!A72</f>
        <v>63</v>
      </c>
      <c r="B78" s="157" t="str">
        <f t="shared" ca="1" si="20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1">
        <f ca="1">IF(LEN(B78)&gt;0,SUM('OBRAČUNANA OSNOVNA PLAČA'!K72:M72),"")</f>
        <v>0</v>
      </c>
      <c r="F78" s="55"/>
      <c r="G78" s="55"/>
      <c r="H78" s="55"/>
      <c r="I78" s="55"/>
      <c r="J78" s="55"/>
      <c r="K78" s="172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7"/>
        <v>0</v>
      </c>
      <c r="O78" s="120">
        <f t="shared" ca="1" si="8"/>
        <v>0</v>
      </c>
      <c r="P78" s="173">
        <f t="shared" ca="1" si="9"/>
        <v>0</v>
      </c>
      <c r="Q78" s="173">
        <f ca="1">IF(LEN(B78)&gt;0,'4-6'!Q78-'4-6'!P78,"")</f>
        <v>0</v>
      </c>
      <c r="R78" s="174"/>
      <c r="AA78" s="161">
        <f>ROW()</f>
        <v>78</v>
      </c>
      <c r="AB78" s="197" t="e">
        <f t="shared" ca="1" si="10"/>
        <v>#N/A</v>
      </c>
      <c r="AC78" s="197" t="e">
        <f t="shared" ca="1" si="11"/>
        <v>#N/A</v>
      </c>
      <c r="AD78" s="198" t="e">
        <f t="shared" ca="1" si="12"/>
        <v>#N/A</v>
      </c>
      <c r="AE78" s="197" t="e">
        <f t="shared" ca="1" si="13"/>
        <v>#N/A</v>
      </c>
      <c r="AF78" s="198" t="e">
        <f t="shared" ca="1" si="14"/>
        <v>#N/A</v>
      </c>
      <c r="AG78" s="197" t="e">
        <f t="shared" ca="1" si="15"/>
        <v>#N/A</v>
      </c>
      <c r="AH78" s="197" t="e">
        <f t="shared" ca="1" si="16"/>
        <v>#N/A</v>
      </c>
      <c r="AI78" s="199" t="e">
        <f t="shared" ca="1" si="17"/>
        <v>#N/A</v>
      </c>
      <c r="AJ78" s="197" t="e">
        <f t="shared" ca="1" si="18"/>
        <v>#N/A</v>
      </c>
      <c r="AK78" s="197" t="e">
        <f t="shared" ca="1" si="19"/>
        <v>#N/A</v>
      </c>
    </row>
    <row r="79" spans="1:37" ht="27" customHeight="1" x14ac:dyDescent="0.25">
      <c r="A79" s="51">
        <f>'OSNOVNA PLAČA'!A73</f>
        <v>64</v>
      </c>
      <c r="B79" s="157" t="str">
        <f t="shared" ca="1" si="20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1">
        <f ca="1">IF(LEN(B79)&gt;0,SUM('OBRAČUNANA OSNOVNA PLAČA'!K73:M73),"")</f>
        <v>0</v>
      </c>
      <c r="F79" s="55"/>
      <c r="G79" s="55"/>
      <c r="H79" s="55"/>
      <c r="I79" s="55"/>
      <c r="J79" s="55"/>
      <c r="K79" s="172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7"/>
        <v>0</v>
      </c>
      <c r="O79" s="120">
        <f t="shared" ca="1" si="8"/>
        <v>0</v>
      </c>
      <c r="P79" s="173">
        <f t="shared" ca="1" si="9"/>
        <v>0</v>
      </c>
      <c r="Q79" s="173">
        <f ca="1">IF(LEN(B79)&gt;0,'4-6'!Q79-'4-6'!P79,"")</f>
        <v>0</v>
      </c>
      <c r="R79" s="174"/>
      <c r="AA79" s="161">
        <f>ROW()</f>
        <v>79</v>
      </c>
      <c r="AB79" s="197" t="e">
        <f t="shared" ca="1" si="10"/>
        <v>#N/A</v>
      </c>
      <c r="AC79" s="197" t="e">
        <f t="shared" ca="1" si="11"/>
        <v>#N/A</v>
      </c>
      <c r="AD79" s="198" t="e">
        <f t="shared" ca="1" si="12"/>
        <v>#N/A</v>
      </c>
      <c r="AE79" s="197" t="e">
        <f t="shared" ca="1" si="13"/>
        <v>#N/A</v>
      </c>
      <c r="AF79" s="198" t="e">
        <f t="shared" ca="1" si="14"/>
        <v>#N/A</v>
      </c>
      <c r="AG79" s="197" t="e">
        <f t="shared" ca="1" si="15"/>
        <v>#N/A</v>
      </c>
      <c r="AH79" s="197" t="e">
        <f t="shared" ca="1" si="16"/>
        <v>#N/A</v>
      </c>
      <c r="AI79" s="199" t="e">
        <f t="shared" ca="1" si="17"/>
        <v>#N/A</v>
      </c>
      <c r="AJ79" s="197" t="e">
        <f t="shared" ca="1" si="18"/>
        <v>#N/A</v>
      </c>
      <c r="AK79" s="197" t="e">
        <f t="shared" ca="1" si="19"/>
        <v>#N/A</v>
      </c>
    </row>
    <row r="80" spans="1:37" ht="27" customHeight="1" x14ac:dyDescent="0.25">
      <c r="A80" s="51">
        <f>'OSNOVNA PLAČA'!A74</f>
        <v>65</v>
      </c>
      <c r="B80" s="157" t="str">
        <f t="shared" ref="B80:B265" ca="1" si="21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1">
        <f ca="1">IF(LEN(B80)&gt;0,SUM('OBRAČUNANA OSNOVNA PLAČA'!K74:M74),"")</f>
        <v>0</v>
      </c>
      <c r="F80" s="55"/>
      <c r="G80" s="55"/>
      <c r="H80" s="55"/>
      <c r="I80" s="55"/>
      <c r="J80" s="55"/>
      <c r="K80" s="172">
        <f t="shared" ref="K80:K143" si="22">+F80+G80+H80+I80+J80</f>
        <v>0</v>
      </c>
      <c r="L80" s="120">
        <f t="shared" ref="L80:L143" ca="1" si="23">IF(LEN(B80)&gt;0,K80/5,"")</f>
        <v>0</v>
      </c>
      <c r="M80" s="120">
        <f t="shared" ref="M80:M143" ca="1" si="24">IF(LEN(B80)&gt;0,E80*L80,"")</f>
        <v>0</v>
      </c>
      <c r="N80" s="120">
        <f t="shared" ref="N80:N143" ca="1" si="25">IF(LEN(B80)&gt;0,L80*$O$267,"")</f>
        <v>0</v>
      </c>
      <c r="O80" s="120">
        <f t="shared" ref="O80:O143" ca="1" si="26">IF(LEN(B80)&gt;0,E80*N80,"")</f>
        <v>0</v>
      </c>
      <c r="P80" s="173">
        <f t="shared" ref="P80:P143" ca="1" si="27">MIN(O80,Q80)</f>
        <v>0</v>
      </c>
      <c r="Q80" s="173">
        <f ca="1">IF(LEN(B80)&gt;0,'4-6'!Q80-'4-6'!P80,"")</f>
        <v>0</v>
      </c>
      <c r="R80" s="174"/>
      <c r="AA80" s="161">
        <f>ROW()</f>
        <v>80</v>
      </c>
      <c r="AB80" s="197" t="e">
        <f t="shared" ref="AB80:AB265" ca="1" si="28">IF($AN$3=1,0,INDIRECT( "'" &amp; $AN$2 &amp; "'!P" &amp; TEXT($AA80,0)))</f>
        <v>#N/A</v>
      </c>
      <c r="AC80" s="197" t="e">
        <f t="shared" ref="AC80:AC265" ca="1" si="29">IF($AN$3=1,(INDIRECT( "'" &amp; $AC$2 &amp; "'!F" &amp; TEXT($AA80-6,0))*2/12+INDIRECT( "'" &amp; $AC$2 &amp; "'!G" &amp; TEXT($AA80-6,0))*10/12)*2,INDIRECT( "'" &amp; $AN$2 &amp; "'!Q" &amp; TEXT($AA80,0)))</f>
        <v>#N/A</v>
      </c>
      <c r="AD80" s="198" t="e">
        <f t="shared" ref="AD80:AD143" ca="1" si="30">IF(AB80&gt;=AC80,"-",$K80/(5*MAX($L$271:$L$272)))</f>
        <v>#N/A</v>
      </c>
      <c r="AE80" s="197" t="e">
        <f t="shared" ref="AE80:AE143" ca="1" si="31">IF(AB80&gt;=AC80,"-",$K80/(5*MAX($L$271:$L$272))*AJ80)</f>
        <v>#N/A</v>
      </c>
      <c r="AF80" s="198" t="e">
        <f t="shared" ref="AF80:AF143" ca="1" si="32">IF(AD80="-","-",AD80*$AE$267)</f>
        <v>#N/A</v>
      </c>
      <c r="AG80" s="197" t="e">
        <f t="shared" ref="AG80:AG143" ca="1" si="33">IF(AE80="-","-",AE80*$AE$267)</f>
        <v>#N/A</v>
      </c>
      <c r="AH80" s="197" t="e">
        <f t="shared" ref="AH80:AH143" ca="1" si="34">IF(AF80="-",0,MIN(AG80,Q80))</f>
        <v>#N/A</v>
      </c>
      <c r="AI80" s="199" t="e">
        <f t="shared" ref="AI80:AI143" ca="1" si="35">+AC80-AB80</f>
        <v>#N/A</v>
      </c>
      <c r="AJ80" s="197" t="e">
        <f t="shared" ref="AJ80:AJ265" ca="1" si="3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7" t="e">
        <f t="shared" ref="AK80:AK265" ca="1" si="3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5">
      <c r="A81" s="51">
        <f>'OSNOVNA PLAČA'!A75</f>
        <v>66</v>
      </c>
      <c r="B81" s="157" t="str">
        <f t="shared" ca="1" si="21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1">
        <f ca="1">IF(LEN(B81)&gt;0,SUM('OBRAČUNANA OSNOVNA PLAČA'!K75:M75),"")</f>
        <v>0</v>
      </c>
      <c r="F81" s="55"/>
      <c r="G81" s="55"/>
      <c r="H81" s="55"/>
      <c r="I81" s="55"/>
      <c r="J81" s="55"/>
      <c r="K81" s="172">
        <f t="shared" si="22"/>
        <v>0</v>
      </c>
      <c r="L81" s="120">
        <f t="shared" ca="1" si="23"/>
        <v>0</v>
      </c>
      <c r="M81" s="120">
        <f t="shared" ca="1" si="24"/>
        <v>0</v>
      </c>
      <c r="N81" s="120">
        <f t="shared" ca="1" si="25"/>
        <v>0</v>
      </c>
      <c r="O81" s="120">
        <f t="shared" ca="1" si="26"/>
        <v>0</v>
      </c>
      <c r="P81" s="173">
        <f t="shared" ca="1" si="27"/>
        <v>0</v>
      </c>
      <c r="Q81" s="173">
        <f ca="1">IF(LEN(B81)&gt;0,'4-6'!Q81-'4-6'!P81,"")</f>
        <v>0</v>
      </c>
      <c r="R81" s="174"/>
      <c r="AA81" s="161">
        <f>ROW()</f>
        <v>81</v>
      </c>
      <c r="AB81" s="197" t="e">
        <f t="shared" ca="1" si="28"/>
        <v>#N/A</v>
      </c>
      <c r="AC81" s="197" t="e">
        <f t="shared" ca="1" si="29"/>
        <v>#N/A</v>
      </c>
      <c r="AD81" s="198" t="e">
        <f t="shared" ca="1" si="30"/>
        <v>#N/A</v>
      </c>
      <c r="AE81" s="197" t="e">
        <f t="shared" ca="1" si="31"/>
        <v>#N/A</v>
      </c>
      <c r="AF81" s="198" t="e">
        <f t="shared" ca="1" si="32"/>
        <v>#N/A</v>
      </c>
      <c r="AG81" s="197" t="e">
        <f t="shared" ca="1" si="33"/>
        <v>#N/A</v>
      </c>
      <c r="AH81" s="197" t="e">
        <f t="shared" ca="1" si="34"/>
        <v>#N/A</v>
      </c>
      <c r="AI81" s="199" t="e">
        <f t="shared" ca="1" si="35"/>
        <v>#N/A</v>
      </c>
      <c r="AJ81" s="197" t="e">
        <f t="shared" ca="1" si="36"/>
        <v>#N/A</v>
      </c>
      <c r="AK81" s="197" t="e">
        <f t="shared" ca="1" si="37"/>
        <v>#N/A</v>
      </c>
    </row>
    <row r="82" spans="1:37" ht="27" customHeight="1" x14ac:dyDescent="0.25">
      <c r="A82" s="51">
        <f>'OSNOVNA PLAČA'!A76</f>
        <v>67</v>
      </c>
      <c r="B82" s="157" t="str">
        <f t="shared" ca="1" si="21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1">
        <f ca="1">IF(LEN(B82)&gt;0,SUM('OBRAČUNANA OSNOVNA PLAČA'!K76:M76),"")</f>
        <v>0</v>
      </c>
      <c r="F82" s="55"/>
      <c r="G82" s="55"/>
      <c r="H82" s="55"/>
      <c r="I82" s="55"/>
      <c r="J82" s="55"/>
      <c r="K82" s="172">
        <f t="shared" si="22"/>
        <v>0</v>
      </c>
      <c r="L82" s="120">
        <f t="shared" ca="1" si="23"/>
        <v>0</v>
      </c>
      <c r="M82" s="120">
        <f t="shared" ca="1" si="24"/>
        <v>0</v>
      </c>
      <c r="N82" s="120">
        <f t="shared" ca="1" si="25"/>
        <v>0</v>
      </c>
      <c r="O82" s="120">
        <f t="shared" ca="1" si="26"/>
        <v>0</v>
      </c>
      <c r="P82" s="173">
        <f t="shared" ca="1" si="27"/>
        <v>0</v>
      </c>
      <c r="Q82" s="173">
        <f ca="1">IF(LEN(B82)&gt;0,'4-6'!Q82-'4-6'!P82,"")</f>
        <v>0</v>
      </c>
      <c r="R82" s="174"/>
      <c r="AA82" s="161">
        <f>ROW()</f>
        <v>82</v>
      </c>
      <c r="AB82" s="197" t="e">
        <f t="shared" ca="1" si="28"/>
        <v>#N/A</v>
      </c>
      <c r="AC82" s="197" t="e">
        <f t="shared" ca="1" si="29"/>
        <v>#N/A</v>
      </c>
      <c r="AD82" s="198" t="e">
        <f t="shared" ca="1" si="30"/>
        <v>#N/A</v>
      </c>
      <c r="AE82" s="197" t="e">
        <f t="shared" ca="1" si="31"/>
        <v>#N/A</v>
      </c>
      <c r="AF82" s="198" t="e">
        <f t="shared" ca="1" si="32"/>
        <v>#N/A</v>
      </c>
      <c r="AG82" s="197" t="e">
        <f t="shared" ca="1" si="33"/>
        <v>#N/A</v>
      </c>
      <c r="AH82" s="197" t="e">
        <f t="shared" ca="1" si="34"/>
        <v>#N/A</v>
      </c>
      <c r="AI82" s="199" t="e">
        <f t="shared" ca="1" si="35"/>
        <v>#N/A</v>
      </c>
      <c r="AJ82" s="197" t="e">
        <f t="shared" ca="1" si="36"/>
        <v>#N/A</v>
      </c>
      <c r="AK82" s="197" t="e">
        <f t="shared" ca="1" si="37"/>
        <v>#N/A</v>
      </c>
    </row>
    <row r="83" spans="1:37" ht="27" customHeight="1" x14ac:dyDescent="0.25">
      <c r="A83" s="51">
        <f>'OSNOVNA PLAČA'!A77</f>
        <v>68</v>
      </c>
      <c r="B83" s="157" t="str">
        <f t="shared" ca="1" si="21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1">
        <f ca="1">IF(LEN(B83)&gt;0,SUM('OBRAČUNANA OSNOVNA PLAČA'!K77:M77),"")</f>
        <v>0</v>
      </c>
      <c r="F83" s="55"/>
      <c r="G83" s="55"/>
      <c r="H83" s="55"/>
      <c r="I83" s="55"/>
      <c r="J83" s="55"/>
      <c r="K83" s="172">
        <f t="shared" si="22"/>
        <v>0</v>
      </c>
      <c r="L83" s="120">
        <f t="shared" ca="1" si="23"/>
        <v>0</v>
      </c>
      <c r="M83" s="120">
        <f t="shared" ca="1" si="24"/>
        <v>0</v>
      </c>
      <c r="N83" s="120">
        <f t="shared" ca="1" si="25"/>
        <v>0</v>
      </c>
      <c r="O83" s="120">
        <f t="shared" ca="1" si="26"/>
        <v>0</v>
      </c>
      <c r="P83" s="173">
        <f t="shared" ca="1" si="27"/>
        <v>0</v>
      </c>
      <c r="Q83" s="173">
        <f ca="1">IF(LEN(B83)&gt;0,'4-6'!Q83-'4-6'!P83,"")</f>
        <v>0</v>
      </c>
      <c r="R83" s="174"/>
      <c r="AA83" s="161">
        <f>ROW()</f>
        <v>83</v>
      </c>
      <c r="AB83" s="197" t="e">
        <f t="shared" ca="1" si="28"/>
        <v>#N/A</v>
      </c>
      <c r="AC83" s="197" t="e">
        <f t="shared" ca="1" si="29"/>
        <v>#N/A</v>
      </c>
      <c r="AD83" s="198" t="e">
        <f t="shared" ca="1" si="30"/>
        <v>#N/A</v>
      </c>
      <c r="AE83" s="197" t="e">
        <f t="shared" ca="1" si="31"/>
        <v>#N/A</v>
      </c>
      <c r="AF83" s="198" t="e">
        <f t="shared" ca="1" si="32"/>
        <v>#N/A</v>
      </c>
      <c r="AG83" s="197" t="e">
        <f t="shared" ca="1" si="33"/>
        <v>#N/A</v>
      </c>
      <c r="AH83" s="197" t="e">
        <f t="shared" ca="1" si="34"/>
        <v>#N/A</v>
      </c>
      <c r="AI83" s="199" t="e">
        <f t="shared" ca="1" si="35"/>
        <v>#N/A</v>
      </c>
      <c r="AJ83" s="197" t="e">
        <f t="shared" ca="1" si="36"/>
        <v>#N/A</v>
      </c>
      <c r="AK83" s="197" t="e">
        <f t="shared" ca="1" si="37"/>
        <v>#N/A</v>
      </c>
    </row>
    <row r="84" spans="1:37" ht="27" customHeight="1" x14ac:dyDescent="0.25">
      <c r="A84" s="51">
        <f>'OSNOVNA PLAČA'!A78</f>
        <v>69</v>
      </c>
      <c r="B84" s="157" t="str">
        <f t="shared" ca="1" si="21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1">
        <f ca="1">IF(LEN(B84)&gt;0,SUM('OBRAČUNANA OSNOVNA PLAČA'!K78:M78),"")</f>
        <v>0</v>
      </c>
      <c r="F84" s="55"/>
      <c r="G84" s="55"/>
      <c r="H84" s="55"/>
      <c r="I84" s="55"/>
      <c r="J84" s="55"/>
      <c r="K84" s="172">
        <f t="shared" si="22"/>
        <v>0</v>
      </c>
      <c r="L84" s="120">
        <f t="shared" ca="1" si="23"/>
        <v>0</v>
      </c>
      <c r="M84" s="120">
        <f t="shared" ca="1" si="24"/>
        <v>0</v>
      </c>
      <c r="N84" s="120">
        <f t="shared" ca="1" si="25"/>
        <v>0</v>
      </c>
      <c r="O84" s="120">
        <f t="shared" ca="1" si="26"/>
        <v>0</v>
      </c>
      <c r="P84" s="173">
        <f t="shared" ca="1" si="27"/>
        <v>0</v>
      </c>
      <c r="Q84" s="173">
        <f ca="1">IF(LEN(B84)&gt;0,'4-6'!Q84-'4-6'!P84,"")</f>
        <v>0</v>
      </c>
      <c r="R84" s="174"/>
      <c r="AA84" s="161">
        <f>ROW()</f>
        <v>84</v>
      </c>
      <c r="AB84" s="197" t="e">
        <f t="shared" ca="1" si="28"/>
        <v>#N/A</v>
      </c>
      <c r="AC84" s="197" t="e">
        <f t="shared" ca="1" si="29"/>
        <v>#N/A</v>
      </c>
      <c r="AD84" s="198" t="e">
        <f t="shared" ca="1" si="30"/>
        <v>#N/A</v>
      </c>
      <c r="AE84" s="197" t="e">
        <f t="shared" ca="1" si="31"/>
        <v>#N/A</v>
      </c>
      <c r="AF84" s="198" t="e">
        <f t="shared" ca="1" si="32"/>
        <v>#N/A</v>
      </c>
      <c r="AG84" s="197" t="e">
        <f t="shared" ca="1" si="33"/>
        <v>#N/A</v>
      </c>
      <c r="AH84" s="197" t="e">
        <f t="shared" ca="1" si="34"/>
        <v>#N/A</v>
      </c>
      <c r="AI84" s="199" t="e">
        <f t="shared" ca="1" si="35"/>
        <v>#N/A</v>
      </c>
      <c r="AJ84" s="197" t="e">
        <f t="shared" ca="1" si="36"/>
        <v>#N/A</v>
      </c>
      <c r="AK84" s="197" t="e">
        <f t="shared" ca="1" si="37"/>
        <v>#N/A</v>
      </c>
    </row>
    <row r="85" spans="1:37" ht="27" customHeight="1" x14ac:dyDescent="0.25">
      <c r="A85" s="51">
        <f>'OSNOVNA PLAČA'!A79</f>
        <v>70</v>
      </c>
      <c r="B85" s="157" t="str">
        <f t="shared" ca="1" si="21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1">
        <f ca="1">IF(LEN(B85)&gt;0,SUM('OBRAČUNANA OSNOVNA PLAČA'!K79:M79),"")</f>
        <v>0</v>
      </c>
      <c r="F85" s="55"/>
      <c r="G85" s="55"/>
      <c r="H85" s="55"/>
      <c r="I85" s="55"/>
      <c r="J85" s="55"/>
      <c r="K85" s="172">
        <f t="shared" si="22"/>
        <v>0</v>
      </c>
      <c r="L85" s="120">
        <f t="shared" ca="1" si="23"/>
        <v>0</v>
      </c>
      <c r="M85" s="120">
        <f t="shared" ca="1" si="24"/>
        <v>0</v>
      </c>
      <c r="N85" s="120">
        <f t="shared" ca="1" si="25"/>
        <v>0</v>
      </c>
      <c r="O85" s="120">
        <f t="shared" ca="1" si="26"/>
        <v>0</v>
      </c>
      <c r="P85" s="173">
        <f t="shared" ca="1" si="27"/>
        <v>0</v>
      </c>
      <c r="Q85" s="173">
        <f ca="1">IF(LEN(B85)&gt;0,'4-6'!Q85-'4-6'!P85,"")</f>
        <v>0</v>
      </c>
      <c r="R85" s="174"/>
      <c r="AA85" s="161">
        <f>ROW()</f>
        <v>85</v>
      </c>
      <c r="AB85" s="197" t="e">
        <f t="shared" ca="1" si="28"/>
        <v>#N/A</v>
      </c>
      <c r="AC85" s="197" t="e">
        <f t="shared" ca="1" si="29"/>
        <v>#N/A</v>
      </c>
      <c r="AD85" s="198" t="e">
        <f t="shared" ca="1" si="30"/>
        <v>#N/A</v>
      </c>
      <c r="AE85" s="197" t="e">
        <f t="shared" ca="1" si="31"/>
        <v>#N/A</v>
      </c>
      <c r="AF85" s="198" t="e">
        <f t="shared" ca="1" si="32"/>
        <v>#N/A</v>
      </c>
      <c r="AG85" s="197" t="e">
        <f t="shared" ca="1" si="33"/>
        <v>#N/A</v>
      </c>
      <c r="AH85" s="197" t="e">
        <f t="shared" ca="1" si="34"/>
        <v>#N/A</v>
      </c>
      <c r="AI85" s="199" t="e">
        <f t="shared" ca="1" si="35"/>
        <v>#N/A</v>
      </c>
      <c r="AJ85" s="197" t="e">
        <f t="shared" ca="1" si="36"/>
        <v>#N/A</v>
      </c>
      <c r="AK85" s="197" t="e">
        <f t="shared" ca="1" si="37"/>
        <v>#N/A</v>
      </c>
    </row>
    <row r="86" spans="1:37" ht="27" customHeight="1" x14ac:dyDescent="0.25">
      <c r="A86" s="51">
        <f>'OSNOVNA PLAČA'!A80</f>
        <v>71</v>
      </c>
      <c r="B86" s="157" t="str">
        <f t="shared" ca="1" si="21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1">
        <f ca="1">IF(LEN(B86)&gt;0,SUM('OBRAČUNANA OSNOVNA PLAČA'!K80:M80),"")</f>
        <v>0</v>
      </c>
      <c r="F86" s="55"/>
      <c r="G86" s="55"/>
      <c r="H86" s="55"/>
      <c r="I86" s="55"/>
      <c r="J86" s="55"/>
      <c r="K86" s="172">
        <f t="shared" si="22"/>
        <v>0</v>
      </c>
      <c r="L86" s="120">
        <f t="shared" ca="1" si="23"/>
        <v>0</v>
      </c>
      <c r="M86" s="120">
        <f t="shared" ca="1" si="24"/>
        <v>0</v>
      </c>
      <c r="N86" s="120">
        <f t="shared" ca="1" si="25"/>
        <v>0</v>
      </c>
      <c r="O86" s="120">
        <f t="shared" ca="1" si="26"/>
        <v>0</v>
      </c>
      <c r="P86" s="173">
        <f t="shared" ca="1" si="27"/>
        <v>0</v>
      </c>
      <c r="Q86" s="173">
        <f ca="1">IF(LEN(B86)&gt;0,'4-6'!Q86-'4-6'!P86,"")</f>
        <v>0</v>
      </c>
      <c r="R86" s="174"/>
      <c r="AA86" s="161">
        <f>ROW()</f>
        <v>86</v>
      </c>
      <c r="AB86" s="197" t="e">
        <f t="shared" ca="1" si="28"/>
        <v>#N/A</v>
      </c>
      <c r="AC86" s="197" t="e">
        <f t="shared" ca="1" si="29"/>
        <v>#N/A</v>
      </c>
      <c r="AD86" s="198" t="e">
        <f t="shared" ca="1" si="30"/>
        <v>#N/A</v>
      </c>
      <c r="AE86" s="197" t="e">
        <f t="shared" ca="1" si="31"/>
        <v>#N/A</v>
      </c>
      <c r="AF86" s="198" t="e">
        <f t="shared" ca="1" si="32"/>
        <v>#N/A</v>
      </c>
      <c r="AG86" s="197" t="e">
        <f t="shared" ca="1" si="33"/>
        <v>#N/A</v>
      </c>
      <c r="AH86" s="197" t="e">
        <f t="shared" ca="1" si="34"/>
        <v>#N/A</v>
      </c>
      <c r="AI86" s="199" t="e">
        <f t="shared" ca="1" si="35"/>
        <v>#N/A</v>
      </c>
      <c r="AJ86" s="197" t="e">
        <f t="shared" ca="1" si="36"/>
        <v>#N/A</v>
      </c>
      <c r="AK86" s="197" t="e">
        <f t="shared" ca="1" si="37"/>
        <v>#N/A</v>
      </c>
    </row>
    <row r="87" spans="1:37" ht="27" customHeight="1" x14ac:dyDescent="0.25">
      <c r="A87" s="51">
        <f>'OSNOVNA PLAČA'!A81</f>
        <v>72</v>
      </c>
      <c r="B87" s="157" t="str">
        <f t="shared" ca="1" si="21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1">
        <f ca="1">IF(LEN(B87)&gt;0,SUM('OBRAČUNANA OSNOVNA PLAČA'!K81:M81),"")</f>
        <v>0</v>
      </c>
      <c r="F87" s="55"/>
      <c r="G87" s="55"/>
      <c r="H87" s="55"/>
      <c r="I87" s="55"/>
      <c r="J87" s="55"/>
      <c r="K87" s="172">
        <f t="shared" si="22"/>
        <v>0</v>
      </c>
      <c r="L87" s="120">
        <f t="shared" ca="1" si="23"/>
        <v>0</v>
      </c>
      <c r="M87" s="120">
        <f t="shared" ca="1" si="24"/>
        <v>0</v>
      </c>
      <c r="N87" s="120">
        <f t="shared" ca="1" si="25"/>
        <v>0</v>
      </c>
      <c r="O87" s="120">
        <f t="shared" ca="1" si="26"/>
        <v>0</v>
      </c>
      <c r="P87" s="173">
        <f t="shared" ca="1" si="27"/>
        <v>0</v>
      </c>
      <c r="Q87" s="173">
        <f ca="1">IF(LEN(B87)&gt;0,'4-6'!Q87-'4-6'!P87,"")</f>
        <v>0</v>
      </c>
      <c r="R87" s="174"/>
      <c r="AA87" s="161">
        <f>ROW()</f>
        <v>87</v>
      </c>
      <c r="AB87" s="197" t="e">
        <f t="shared" ca="1" si="28"/>
        <v>#N/A</v>
      </c>
      <c r="AC87" s="197" t="e">
        <f t="shared" ca="1" si="29"/>
        <v>#N/A</v>
      </c>
      <c r="AD87" s="198" t="e">
        <f t="shared" ca="1" si="30"/>
        <v>#N/A</v>
      </c>
      <c r="AE87" s="197" t="e">
        <f t="shared" ca="1" si="31"/>
        <v>#N/A</v>
      </c>
      <c r="AF87" s="198" t="e">
        <f t="shared" ca="1" si="32"/>
        <v>#N/A</v>
      </c>
      <c r="AG87" s="197" t="e">
        <f t="shared" ca="1" si="33"/>
        <v>#N/A</v>
      </c>
      <c r="AH87" s="197" t="e">
        <f t="shared" ca="1" si="34"/>
        <v>#N/A</v>
      </c>
      <c r="AI87" s="199" t="e">
        <f t="shared" ca="1" si="35"/>
        <v>#N/A</v>
      </c>
      <c r="AJ87" s="197" t="e">
        <f t="shared" ca="1" si="36"/>
        <v>#N/A</v>
      </c>
      <c r="AK87" s="197" t="e">
        <f t="shared" ca="1" si="37"/>
        <v>#N/A</v>
      </c>
    </row>
    <row r="88" spans="1:37" ht="27" customHeight="1" x14ac:dyDescent="0.25">
      <c r="A88" s="51">
        <f>'OSNOVNA PLAČA'!A82</f>
        <v>73</v>
      </c>
      <c r="B88" s="157" t="str">
        <f t="shared" ca="1" si="21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1">
        <f ca="1">IF(LEN(B88)&gt;0,SUM('OBRAČUNANA OSNOVNA PLAČA'!K82:M82),"")</f>
        <v>0</v>
      </c>
      <c r="F88" s="55"/>
      <c r="G88" s="55"/>
      <c r="H88" s="55"/>
      <c r="I88" s="55"/>
      <c r="J88" s="55"/>
      <c r="K88" s="172">
        <f t="shared" si="22"/>
        <v>0</v>
      </c>
      <c r="L88" s="120">
        <f t="shared" ca="1" si="23"/>
        <v>0</v>
      </c>
      <c r="M88" s="120">
        <f t="shared" ca="1" si="24"/>
        <v>0</v>
      </c>
      <c r="N88" s="120">
        <f t="shared" ca="1" si="25"/>
        <v>0</v>
      </c>
      <c r="O88" s="120">
        <f t="shared" ca="1" si="26"/>
        <v>0</v>
      </c>
      <c r="P88" s="173">
        <f t="shared" ca="1" si="27"/>
        <v>0</v>
      </c>
      <c r="Q88" s="173">
        <f ca="1">IF(LEN(B88)&gt;0,'4-6'!Q88-'4-6'!P88,"")</f>
        <v>0</v>
      </c>
      <c r="R88" s="174"/>
      <c r="AA88" s="161">
        <f>ROW()</f>
        <v>88</v>
      </c>
      <c r="AB88" s="197" t="e">
        <f t="shared" ca="1" si="28"/>
        <v>#N/A</v>
      </c>
      <c r="AC88" s="197" t="e">
        <f t="shared" ca="1" si="29"/>
        <v>#N/A</v>
      </c>
      <c r="AD88" s="198" t="e">
        <f t="shared" ca="1" si="30"/>
        <v>#N/A</v>
      </c>
      <c r="AE88" s="197" t="e">
        <f t="shared" ca="1" si="31"/>
        <v>#N/A</v>
      </c>
      <c r="AF88" s="198" t="e">
        <f t="shared" ca="1" si="32"/>
        <v>#N/A</v>
      </c>
      <c r="AG88" s="197" t="e">
        <f t="shared" ca="1" si="33"/>
        <v>#N/A</v>
      </c>
      <c r="AH88" s="197" t="e">
        <f t="shared" ca="1" si="34"/>
        <v>#N/A</v>
      </c>
      <c r="AI88" s="199" t="e">
        <f t="shared" ca="1" si="35"/>
        <v>#N/A</v>
      </c>
      <c r="AJ88" s="197" t="e">
        <f t="shared" ca="1" si="36"/>
        <v>#N/A</v>
      </c>
      <c r="AK88" s="197" t="e">
        <f t="shared" ca="1" si="37"/>
        <v>#N/A</v>
      </c>
    </row>
    <row r="89" spans="1:37" ht="27" customHeight="1" x14ac:dyDescent="0.25">
      <c r="A89" s="51">
        <f>'OSNOVNA PLAČA'!A83</f>
        <v>74</v>
      </c>
      <c r="B89" s="157" t="str">
        <f t="shared" ca="1" si="21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1">
        <f ca="1">IF(LEN(B89)&gt;0,SUM('OBRAČUNANA OSNOVNA PLAČA'!K83:M83),"")</f>
        <v>0</v>
      </c>
      <c r="F89" s="55"/>
      <c r="G89" s="55"/>
      <c r="H89" s="55"/>
      <c r="I89" s="55"/>
      <c r="J89" s="55"/>
      <c r="K89" s="172">
        <f t="shared" si="22"/>
        <v>0</v>
      </c>
      <c r="L89" s="120">
        <f t="shared" ca="1" si="23"/>
        <v>0</v>
      </c>
      <c r="M89" s="120">
        <f t="shared" ca="1" si="24"/>
        <v>0</v>
      </c>
      <c r="N89" s="120">
        <f t="shared" ca="1" si="25"/>
        <v>0</v>
      </c>
      <c r="O89" s="120">
        <f t="shared" ca="1" si="26"/>
        <v>0</v>
      </c>
      <c r="P89" s="173">
        <f t="shared" ca="1" si="27"/>
        <v>0</v>
      </c>
      <c r="Q89" s="173">
        <f ca="1">IF(LEN(B89)&gt;0,'4-6'!Q89-'4-6'!P89,"")</f>
        <v>0</v>
      </c>
      <c r="R89" s="174"/>
      <c r="AA89" s="161">
        <f>ROW()</f>
        <v>89</v>
      </c>
      <c r="AB89" s="197" t="e">
        <f t="shared" ca="1" si="28"/>
        <v>#N/A</v>
      </c>
      <c r="AC89" s="197" t="e">
        <f t="shared" ca="1" si="29"/>
        <v>#N/A</v>
      </c>
      <c r="AD89" s="198" t="e">
        <f t="shared" ca="1" si="30"/>
        <v>#N/A</v>
      </c>
      <c r="AE89" s="197" t="e">
        <f t="shared" ca="1" si="31"/>
        <v>#N/A</v>
      </c>
      <c r="AF89" s="198" t="e">
        <f t="shared" ca="1" si="32"/>
        <v>#N/A</v>
      </c>
      <c r="AG89" s="197" t="e">
        <f t="shared" ca="1" si="33"/>
        <v>#N/A</v>
      </c>
      <c r="AH89" s="197" t="e">
        <f t="shared" ca="1" si="34"/>
        <v>#N/A</v>
      </c>
      <c r="AI89" s="199" t="e">
        <f t="shared" ca="1" si="35"/>
        <v>#N/A</v>
      </c>
      <c r="AJ89" s="197" t="e">
        <f t="shared" ca="1" si="36"/>
        <v>#N/A</v>
      </c>
      <c r="AK89" s="197" t="e">
        <f t="shared" ca="1" si="37"/>
        <v>#N/A</v>
      </c>
    </row>
    <row r="90" spans="1:37" ht="27" customHeight="1" x14ac:dyDescent="0.25">
      <c r="A90" s="51">
        <f>'OSNOVNA PLAČA'!A84</f>
        <v>75</v>
      </c>
      <c r="B90" s="157" t="str">
        <f t="shared" ca="1" si="21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1">
        <f ca="1">IF(LEN(B90)&gt;0,SUM('OBRAČUNANA OSNOVNA PLAČA'!K84:M84),"")</f>
        <v>0</v>
      </c>
      <c r="F90" s="55"/>
      <c r="G90" s="55"/>
      <c r="H90" s="55"/>
      <c r="I90" s="55"/>
      <c r="J90" s="55"/>
      <c r="K90" s="172">
        <f t="shared" si="22"/>
        <v>0</v>
      </c>
      <c r="L90" s="120">
        <f t="shared" ca="1" si="23"/>
        <v>0</v>
      </c>
      <c r="M90" s="120">
        <f t="shared" ca="1" si="24"/>
        <v>0</v>
      </c>
      <c r="N90" s="120">
        <f t="shared" ca="1" si="25"/>
        <v>0</v>
      </c>
      <c r="O90" s="120">
        <f t="shared" ca="1" si="26"/>
        <v>0</v>
      </c>
      <c r="P90" s="173">
        <f t="shared" ca="1" si="27"/>
        <v>0</v>
      </c>
      <c r="Q90" s="173">
        <f ca="1">IF(LEN(B90)&gt;0,'4-6'!Q90-'4-6'!P90,"")</f>
        <v>0</v>
      </c>
      <c r="R90" s="174"/>
      <c r="AA90" s="161">
        <f>ROW()</f>
        <v>90</v>
      </c>
      <c r="AB90" s="197" t="e">
        <f t="shared" ca="1" si="28"/>
        <v>#N/A</v>
      </c>
      <c r="AC90" s="197" t="e">
        <f t="shared" ca="1" si="29"/>
        <v>#N/A</v>
      </c>
      <c r="AD90" s="198" t="e">
        <f t="shared" ca="1" si="30"/>
        <v>#N/A</v>
      </c>
      <c r="AE90" s="197" t="e">
        <f t="shared" ca="1" si="31"/>
        <v>#N/A</v>
      </c>
      <c r="AF90" s="198" t="e">
        <f t="shared" ca="1" si="32"/>
        <v>#N/A</v>
      </c>
      <c r="AG90" s="197" t="e">
        <f t="shared" ca="1" si="33"/>
        <v>#N/A</v>
      </c>
      <c r="AH90" s="197" t="e">
        <f t="shared" ca="1" si="34"/>
        <v>#N/A</v>
      </c>
      <c r="AI90" s="199" t="e">
        <f t="shared" ca="1" si="35"/>
        <v>#N/A</v>
      </c>
      <c r="AJ90" s="197" t="e">
        <f t="shared" ca="1" si="36"/>
        <v>#N/A</v>
      </c>
      <c r="AK90" s="197" t="e">
        <f t="shared" ca="1" si="37"/>
        <v>#N/A</v>
      </c>
    </row>
    <row r="91" spans="1:37" ht="27" customHeight="1" x14ac:dyDescent="0.25">
      <c r="A91" s="51">
        <f>'OSNOVNA PLAČA'!A85</f>
        <v>76</v>
      </c>
      <c r="B91" s="157" t="str">
        <f t="shared" ca="1" si="21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1">
        <f ca="1">IF(LEN(B91)&gt;0,SUM('OBRAČUNANA OSNOVNA PLAČA'!K85:M85),"")</f>
        <v>0</v>
      </c>
      <c r="F91" s="55"/>
      <c r="G91" s="55"/>
      <c r="H91" s="55"/>
      <c r="I91" s="55"/>
      <c r="J91" s="55"/>
      <c r="K91" s="172">
        <f t="shared" si="22"/>
        <v>0</v>
      </c>
      <c r="L91" s="120">
        <f t="shared" ca="1" si="23"/>
        <v>0</v>
      </c>
      <c r="M91" s="120">
        <f t="shared" ca="1" si="24"/>
        <v>0</v>
      </c>
      <c r="N91" s="120">
        <f t="shared" ca="1" si="25"/>
        <v>0</v>
      </c>
      <c r="O91" s="120">
        <f t="shared" ca="1" si="26"/>
        <v>0</v>
      </c>
      <c r="P91" s="173">
        <f t="shared" ca="1" si="27"/>
        <v>0</v>
      </c>
      <c r="Q91" s="173">
        <f ca="1">IF(LEN(B91)&gt;0,'4-6'!Q91-'4-6'!P91,"")</f>
        <v>0</v>
      </c>
      <c r="R91" s="174"/>
      <c r="AA91" s="161">
        <f>ROW()</f>
        <v>91</v>
      </c>
      <c r="AB91" s="197" t="e">
        <f t="shared" ca="1" si="28"/>
        <v>#N/A</v>
      </c>
      <c r="AC91" s="197" t="e">
        <f t="shared" ca="1" si="29"/>
        <v>#N/A</v>
      </c>
      <c r="AD91" s="198" t="e">
        <f t="shared" ca="1" si="30"/>
        <v>#N/A</v>
      </c>
      <c r="AE91" s="197" t="e">
        <f t="shared" ca="1" si="31"/>
        <v>#N/A</v>
      </c>
      <c r="AF91" s="198" t="e">
        <f t="shared" ca="1" si="32"/>
        <v>#N/A</v>
      </c>
      <c r="AG91" s="197" t="e">
        <f t="shared" ca="1" si="33"/>
        <v>#N/A</v>
      </c>
      <c r="AH91" s="197" t="e">
        <f t="shared" ca="1" si="34"/>
        <v>#N/A</v>
      </c>
      <c r="AI91" s="199" t="e">
        <f t="shared" ca="1" si="35"/>
        <v>#N/A</v>
      </c>
      <c r="AJ91" s="197" t="e">
        <f t="shared" ca="1" si="36"/>
        <v>#N/A</v>
      </c>
      <c r="AK91" s="197" t="e">
        <f t="shared" ca="1" si="37"/>
        <v>#N/A</v>
      </c>
    </row>
    <row r="92" spans="1:37" ht="27" customHeight="1" x14ac:dyDescent="0.25">
      <c r="A92" s="51">
        <f>'OSNOVNA PLAČA'!A86</f>
        <v>77</v>
      </c>
      <c r="B92" s="157" t="str">
        <f t="shared" ca="1" si="21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1">
        <f ca="1">IF(LEN(B92)&gt;0,SUM('OBRAČUNANA OSNOVNA PLAČA'!K86:M86),"")</f>
        <v>0</v>
      </c>
      <c r="F92" s="55"/>
      <c r="G92" s="55"/>
      <c r="H92" s="55"/>
      <c r="I92" s="55"/>
      <c r="J92" s="55"/>
      <c r="K92" s="172">
        <f t="shared" si="22"/>
        <v>0</v>
      </c>
      <c r="L92" s="120">
        <f t="shared" ca="1" si="23"/>
        <v>0</v>
      </c>
      <c r="M92" s="120">
        <f t="shared" ca="1" si="24"/>
        <v>0</v>
      </c>
      <c r="N92" s="120">
        <f t="shared" ca="1" si="25"/>
        <v>0</v>
      </c>
      <c r="O92" s="120">
        <f t="shared" ca="1" si="26"/>
        <v>0</v>
      </c>
      <c r="P92" s="173">
        <f t="shared" ca="1" si="27"/>
        <v>0</v>
      </c>
      <c r="Q92" s="173">
        <f ca="1">IF(LEN(B92)&gt;0,'4-6'!Q92-'4-6'!P92,"")</f>
        <v>0</v>
      </c>
      <c r="R92" s="174"/>
      <c r="AA92" s="161">
        <f>ROW()</f>
        <v>92</v>
      </c>
      <c r="AB92" s="197" t="e">
        <f t="shared" ca="1" si="28"/>
        <v>#N/A</v>
      </c>
      <c r="AC92" s="197" t="e">
        <f t="shared" ca="1" si="29"/>
        <v>#N/A</v>
      </c>
      <c r="AD92" s="198" t="e">
        <f t="shared" ca="1" si="30"/>
        <v>#N/A</v>
      </c>
      <c r="AE92" s="197" t="e">
        <f t="shared" ca="1" si="31"/>
        <v>#N/A</v>
      </c>
      <c r="AF92" s="198" t="e">
        <f t="shared" ca="1" si="32"/>
        <v>#N/A</v>
      </c>
      <c r="AG92" s="197" t="e">
        <f t="shared" ca="1" si="33"/>
        <v>#N/A</v>
      </c>
      <c r="AH92" s="197" t="e">
        <f t="shared" ca="1" si="34"/>
        <v>#N/A</v>
      </c>
      <c r="AI92" s="199" t="e">
        <f t="shared" ca="1" si="35"/>
        <v>#N/A</v>
      </c>
      <c r="AJ92" s="197" t="e">
        <f t="shared" ca="1" si="36"/>
        <v>#N/A</v>
      </c>
      <c r="AK92" s="197" t="e">
        <f t="shared" ca="1" si="37"/>
        <v>#N/A</v>
      </c>
    </row>
    <row r="93" spans="1:37" ht="27" customHeight="1" x14ac:dyDescent="0.25">
      <c r="A93" s="51">
        <f>'OSNOVNA PLAČA'!A87</f>
        <v>78</v>
      </c>
      <c r="B93" s="157" t="str">
        <f t="shared" ca="1" si="21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1">
        <f ca="1">IF(LEN(B93)&gt;0,SUM('OBRAČUNANA OSNOVNA PLAČA'!K87:M87),"")</f>
        <v>0</v>
      </c>
      <c r="F93" s="55"/>
      <c r="G93" s="55"/>
      <c r="H93" s="55"/>
      <c r="I93" s="55"/>
      <c r="J93" s="55"/>
      <c r="K93" s="172">
        <f t="shared" si="22"/>
        <v>0</v>
      </c>
      <c r="L93" s="120">
        <f t="shared" ca="1" si="23"/>
        <v>0</v>
      </c>
      <c r="M93" s="120">
        <f t="shared" ca="1" si="24"/>
        <v>0</v>
      </c>
      <c r="N93" s="120">
        <f t="shared" ca="1" si="25"/>
        <v>0</v>
      </c>
      <c r="O93" s="120">
        <f t="shared" ca="1" si="26"/>
        <v>0</v>
      </c>
      <c r="P93" s="173">
        <f t="shared" ca="1" si="27"/>
        <v>0</v>
      </c>
      <c r="Q93" s="173">
        <f ca="1">IF(LEN(B93)&gt;0,'4-6'!Q93-'4-6'!P93,"")</f>
        <v>0</v>
      </c>
      <c r="R93" s="174"/>
      <c r="AA93" s="161">
        <f>ROW()</f>
        <v>93</v>
      </c>
      <c r="AB93" s="197" t="e">
        <f t="shared" ca="1" si="28"/>
        <v>#N/A</v>
      </c>
      <c r="AC93" s="197" t="e">
        <f t="shared" ca="1" si="29"/>
        <v>#N/A</v>
      </c>
      <c r="AD93" s="198" t="e">
        <f t="shared" ca="1" si="30"/>
        <v>#N/A</v>
      </c>
      <c r="AE93" s="197" t="e">
        <f t="shared" ca="1" si="31"/>
        <v>#N/A</v>
      </c>
      <c r="AF93" s="198" t="e">
        <f t="shared" ca="1" si="32"/>
        <v>#N/A</v>
      </c>
      <c r="AG93" s="197" t="e">
        <f t="shared" ca="1" si="33"/>
        <v>#N/A</v>
      </c>
      <c r="AH93" s="197" t="e">
        <f t="shared" ca="1" si="34"/>
        <v>#N/A</v>
      </c>
      <c r="AI93" s="199" t="e">
        <f t="shared" ca="1" si="35"/>
        <v>#N/A</v>
      </c>
      <c r="AJ93" s="197" t="e">
        <f t="shared" ca="1" si="36"/>
        <v>#N/A</v>
      </c>
      <c r="AK93" s="197" t="e">
        <f t="shared" ca="1" si="37"/>
        <v>#N/A</v>
      </c>
    </row>
    <row r="94" spans="1:37" ht="27" customHeight="1" x14ac:dyDescent="0.25">
      <c r="A94" s="51">
        <f>'OSNOVNA PLAČA'!A88</f>
        <v>79</v>
      </c>
      <c r="B94" s="157" t="str">
        <f t="shared" ca="1" si="21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1">
        <f ca="1">IF(LEN(B94)&gt;0,SUM('OBRAČUNANA OSNOVNA PLAČA'!K88:M88),"")</f>
        <v>0</v>
      </c>
      <c r="F94" s="55"/>
      <c r="G94" s="55"/>
      <c r="H94" s="55"/>
      <c r="I94" s="55"/>
      <c r="J94" s="55"/>
      <c r="K94" s="172">
        <f t="shared" si="22"/>
        <v>0</v>
      </c>
      <c r="L94" s="120">
        <f t="shared" ca="1" si="23"/>
        <v>0</v>
      </c>
      <c r="M94" s="120">
        <f t="shared" ca="1" si="24"/>
        <v>0</v>
      </c>
      <c r="N94" s="120">
        <f t="shared" ca="1" si="25"/>
        <v>0</v>
      </c>
      <c r="O94" s="120">
        <f t="shared" ca="1" si="26"/>
        <v>0</v>
      </c>
      <c r="P94" s="173">
        <f t="shared" ca="1" si="27"/>
        <v>0</v>
      </c>
      <c r="Q94" s="173">
        <f ca="1">IF(LEN(B94)&gt;0,'4-6'!Q94-'4-6'!P94,"")</f>
        <v>0</v>
      </c>
      <c r="R94" s="174"/>
      <c r="AA94" s="161">
        <f>ROW()</f>
        <v>94</v>
      </c>
      <c r="AB94" s="197" t="e">
        <f t="shared" ca="1" si="28"/>
        <v>#N/A</v>
      </c>
      <c r="AC94" s="197" t="e">
        <f t="shared" ca="1" si="29"/>
        <v>#N/A</v>
      </c>
      <c r="AD94" s="198" t="e">
        <f t="shared" ca="1" si="30"/>
        <v>#N/A</v>
      </c>
      <c r="AE94" s="197" t="e">
        <f t="shared" ca="1" si="31"/>
        <v>#N/A</v>
      </c>
      <c r="AF94" s="198" t="e">
        <f t="shared" ca="1" si="32"/>
        <v>#N/A</v>
      </c>
      <c r="AG94" s="197" t="e">
        <f t="shared" ca="1" si="33"/>
        <v>#N/A</v>
      </c>
      <c r="AH94" s="197" t="e">
        <f t="shared" ca="1" si="34"/>
        <v>#N/A</v>
      </c>
      <c r="AI94" s="199" t="e">
        <f t="shared" ca="1" si="35"/>
        <v>#N/A</v>
      </c>
      <c r="AJ94" s="197" t="e">
        <f t="shared" ca="1" si="36"/>
        <v>#N/A</v>
      </c>
      <c r="AK94" s="197" t="e">
        <f t="shared" ca="1" si="37"/>
        <v>#N/A</v>
      </c>
    </row>
    <row r="95" spans="1:37" ht="27" customHeight="1" x14ac:dyDescent="0.25">
      <c r="A95" s="51">
        <f>'OSNOVNA PLAČA'!A89</f>
        <v>80</v>
      </c>
      <c r="B95" s="157" t="str">
        <f t="shared" ca="1" si="21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1">
        <f ca="1">IF(LEN(B95)&gt;0,SUM('OBRAČUNANA OSNOVNA PLAČA'!K89:M89),"")</f>
        <v>0</v>
      </c>
      <c r="F95" s="55"/>
      <c r="G95" s="55"/>
      <c r="H95" s="55"/>
      <c r="I95" s="55"/>
      <c r="J95" s="55"/>
      <c r="K95" s="172">
        <f t="shared" si="22"/>
        <v>0</v>
      </c>
      <c r="L95" s="120">
        <f t="shared" ca="1" si="23"/>
        <v>0</v>
      </c>
      <c r="M95" s="120">
        <f t="shared" ca="1" si="24"/>
        <v>0</v>
      </c>
      <c r="N95" s="120">
        <f t="shared" ca="1" si="25"/>
        <v>0</v>
      </c>
      <c r="O95" s="120">
        <f t="shared" ca="1" si="26"/>
        <v>0</v>
      </c>
      <c r="P95" s="173">
        <f t="shared" ca="1" si="27"/>
        <v>0</v>
      </c>
      <c r="Q95" s="173">
        <f ca="1">IF(LEN(B95)&gt;0,'4-6'!Q95-'4-6'!P95,"")</f>
        <v>0</v>
      </c>
      <c r="R95" s="174"/>
      <c r="AA95" s="161">
        <f>ROW()</f>
        <v>95</v>
      </c>
      <c r="AB95" s="197" t="e">
        <f t="shared" ca="1" si="28"/>
        <v>#N/A</v>
      </c>
      <c r="AC95" s="197" t="e">
        <f t="shared" ca="1" si="29"/>
        <v>#N/A</v>
      </c>
      <c r="AD95" s="198" t="e">
        <f t="shared" ca="1" si="30"/>
        <v>#N/A</v>
      </c>
      <c r="AE95" s="197" t="e">
        <f t="shared" ca="1" si="31"/>
        <v>#N/A</v>
      </c>
      <c r="AF95" s="198" t="e">
        <f t="shared" ca="1" si="32"/>
        <v>#N/A</v>
      </c>
      <c r="AG95" s="197" t="e">
        <f t="shared" ca="1" si="33"/>
        <v>#N/A</v>
      </c>
      <c r="AH95" s="197" t="e">
        <f t="shared" ca="1" si="34"/>
        <v>#N/A</v>
      </c>
      <c r="AI95" s="199" t="e">
        <f t="shared" ca="1" si="35"/>
        <v>#N/A</v>
      </c>
      <c r="AJ95" s="197" t="e">
        <f t="shared" ca="1" si="36"/>
        <v>#N/A</v>
      </c>
      <c r="AK95" s="197" t="e">
        <f t="shared" ca="1" si="37"/>
        <v>#N/A</v>
      </c>
    </row>
    <row r="96" spans="1:37" ht="27" customHeight="1" x14ac:dyDescent="0.25">
      <c r="A96" s="51">
        <f>'OSNOVNA PLAČA'!A90</f>
        <v>81</v>
      </c>
      <c r="B96" s="157" t="str">
        <f t="shared" ca="1" si="21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1">
        <f ca="1">IF(LEN(B96)&gt;0,SUM('OBRAČUNANA OSNOVNA PLAČA'!K90:M90),"")</f>
        <v>0</v>
      </c>
      <c r="F96" s="55"/>
      <c r="G96" s="55"/>
      <c r="H96" s="55"/>
      <c r="I96" s="55"/>
      <c r="J96" s="55"/>
      <c r="K96" s="172">
        <f t="shared" si="22"/>
        <v>0</v>
      </c>
      <c r="L96" s="120">
        <f t="shared" ca="1" si="23"/>
        <v>0</v>
      </c>
      <c r="M96" s="120">
        <f t="shared" ca="1" si="24"/>
        <v>0</v>
      </c>
      <c r="N96" s="120">
        <f t="shared" ca="1" si="25"/>
        <v>0</v>
      </c>
      <c r="O96" s="120">
        <f t="shared" ca="1" si="26"/>
        <v>0</v>
      </c>
      <c r="P96" s="173">
        <f t="shared" ca="1" si="27"/>
        <v>0</v>
      </c>
      <c r="Q96" s="173">
        <f ca="1">IF(LEN(B96)&gt;0,'4-6'!Q96-'4-6'!P96,"")</f>
        <v>0</v>
      </c>
      <c r="R96" s="174"/>
      <c r="AA96" s="161">
        <f>ROW()</f>
        <v>96</v>
      </c>
      <c r="AB96" s="197" t="e">
        <f t="shared" ca="1" si="28"/>
        <v>#N/A</v>
      </c>
      <c r="AC96" s="197" t="e">
        <f t="shared" ca="1" si="29"/>
        <v>#N/A</v>
      </c>
      <c r="AD96" s="198" t="e">
        <f t="shared" ca="1" si="30"/>
        <v>#N/A</v>
      </c>
      <c r="AE96" s="197" t="e">
        <f t="shared" ca="1" si="31"/>
        <v>#N/A</v>
      </c>
      <c r="AF96" s="198" t="e">
        <f t="shared" ca="1" si="32"/>
        <v>#N/A</v>
      </c>
      <c r="AG96" s="197" t="e">
        <f t="shared" ca="1" si="33"/>
        <v>#N/A</v>
      </c>
      <c r="AH96" s="197" t="e">
        <f t="shared" ca="1" si="34"/>
        <v>#N/A</v>
      </c>
      <c r="AI96" s="199" t="e">
        <f t="shared" ca="1" si="35"/>
        <v>#N/A</v>
      </c>
      <c r="AJ96" s="197" t="e">
        <f t="shared" ca="1" si="36"/>
        <v>#N/A</v>
      </c>
      <c r="AK96" s="197" t="e">
        <f t="shared" ca="1" si="37"/>
        <v>#N/A</v>
      </c>
    </row>
    <row r="97" spans="1:37" ht="27" customHeight="1" x14ac:dyDescent="0.25">
      <c r="A97" s="51">
        <f>'OSNOVNA PLAČA'!A91</f>
        <v>82</v>
      </c>
      <c r="B97" s="157" t="str">
        <f t="shared" ca="1" si="21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1">
        <f ca="1">IF(LEN(B97)&gt;0,SUM('OBRAČUNANA OSNOVNA PLAČA'!K91:M91),"")</f>
        <v>0</v>
      </c>
      <c r="F97" s="55"/>
      <c r="G97" s="55"/>
      <c r="H97" s="55"/>
      <c r="I97" s="55"/>
      <c r="J97" s="55"/>
      <c r="K97" s="172">
        <f t="shared" si="22"/>
        <v>0</v>
      </c>
      <c r="L97" s="120">
        <f t="shared" ca="1" si="23"/>
        <v>0</v>
      </c>
      <c r="M97" s="120">
        <f t="shared" ca="1" si="24"/>
        <v>0</v>
      </c>
      <c r="N97" s="120">
        <f t="shared" ca="1" si="25"/>
        <v>0</v>
      </c>
      <c r="O97" s="120">
        <f t="shared" ca="1" si="26"/>
        <v>0</v>
      </c>
      <c r="P97" s="173">
        <f t="shared" ca="1" si="27"/>
        <v>0</v>
      </c>
      <c r="Q97" s="173">
        <f ca="1">IF(LEN(B97)&gt;0,'4-6'!Q97-'4-6'!P97,"")</f>
        <v>0</v>
      </c>
      <c r="R97" s="174"/>
      <c r="AA97" s="161">
        <f>ROW()</f>
        <v>97</v>
      </c>
      <c r="AB97" s="197" t="e">
        <f t="shared" ca="1" si="28"/>
        <v>#N/A</v>
      </c>
      <c r="AC97" s="197" t="e">
        <f t="shared" ca="1" si="29"/>
        <v>#N/A</v>
      </c>
      <c r="AD97" s="198" t="e">
        <f t="shared" ca="1" si="30"/>
        <v>#N/A</v>
      </c>
      <c r="AE97" s="197" t="e">
        <f t="shared" ca="1" si="31"/>
        <v>#N/A</v>
      </c>
      <c r="AF97" s="198" t="e">
        <f t="shared" ca="1" si="32"/>
        <v>#N/A</v>
      </c>
      <c r="AG97" s="197" t="e">
        <f t="shared" ca="1" si="33"/>
        <v>#N/A</v>
      </c>
      <c r="AH97" s="197" t="e">
        <f t="shared" ca="1" si="34"/>
        <v>#N/A</v>
      </c>
      <c r="AI97" s="199" t="e">
        <f t="shared" ca="1" si="35"/>
        <v>#N/A</v>
      </c>
      <c r="AJ97" s="197" t="e">
        <f t="shared" ca="1" si="36"/>
        <v>#N/A</v>
      </c>
      <c r="AK97" s="197" t="e">
        <f t="shared" ca="1" si="37"/>
        <v>#N/A</v>
      </c>
    </row>
    <row r="98" spans="1:37" ht="27" customHeight="1" x14ac:dyDescent="0.25">
      <c r="A98" s="51">
        <f>'OSNOVNA PLAČA'!A92</f>
        <v>83</v>
      </c>
      <c r="B98" s="157" t="str">
        <f t="shared" ca="1" si="21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1">
        <f ca="1">IF(LEN(B98)&gt;0,SUM('OBRAČUNANA OSNOVNA PLAČA'!K92:M92),"")</f>
        <v>0</v>
      </c>
      <c r="F98" s="55"/>
      <c r="G98" s="55"/>
      <c r="H98" s="55"/>
      <c r="I98" s="55"/>
      <c r="J98" s="55"/>
      <c r="K98" s="172">
        <f t="shared" si="22"/>
        <v>0</v>
      </c>
      <c r="L98" s="120">
        <f t="shared" ca="1" si="23"/>
        <v>0</v>
      </c>
      <c r="M98" s="120">
        <f t="shared" ca="1" si="24"/>
        <v>0</v>
      </c>
      <c r="N98" s="120">
        <f t="shared" ca="1" si="25"/>
        <v>0</v>
      </c>
      <c r="O98" s="120">
        <f t="shared" ca="1" si="26"/>
        <v>0</v>
      </c>
      <c r="P98" s="173">
        <f t="shared" ca="1" si="27"/>
        <v>0</v>
      </c>
      <c r="Q98" s="173">
        <f ca="1">IF(LEN(B98)&gt;0,'4-6'!Q98-'4-6'!P98,"")</f>
        <v>0</v>
      </c>
      <c r="R98" s="174"/>
      <c r="AA98" s="161">
        <f>ROW()</f>
        <v>98</v>
      </c>
      <c r="AB98" s="197" t="e">
        <f t="shared" ca="1" si="28"/>
        <v>#N/A</v>
      </c>
      <c r="AC98" s="197" t="e">
        <f t="shared" ca="1" si="29"/>
        <v>#N/A</v>
      </c>
      <c r="AD98" s="198" t="e">
        <f t="shared" ca="1" si="30"/>
        <v>#N/A</v>
      </c>
      <c r="AE98" s="197" t="e">
        <f t="shared" ca="1" si="31"/>
        <v>#N/A</v>
      </c>
      <c r="AF98" s="198" t="e">
        <f t="shared" ca="1" si="32"/>
        <v>#N/A</v>
      </c>
      <c r="AG98" s="197" t="e">
        <f t="shared" ca="1" si="33"/>
        <v>#N/A</v>
      </c>
      <c r="AH98" s="197" t="e">
        <f t="shared" ca="1" si="34"/>
        <v>#N/A</v>
      </c>
      <c r="AI98" s="199" t="e">
        <f t="shared" ca="1" si="35"/>
        <v>#N/A</v>
      </c>
      <c r="AJ98" s="197" t="e">
        <f t="shared" ca="1" si="36"/>
        <v>#N/A</v>
      </c>
      <c r="AK98" s="197" t="e">
        <f t="shared" ca="1" si="37"/>
        <v>#N/A</v>
      </c>
    </row>
    <row r="99" spans="1:37" ht="27" customHeight="1" x14ac:dyDescent="0.25">
      <c r="A99" s="51">
        <f>'OSNOVNA PLAČA'!A93</f>
        <v>84</v>
      </c>
      <c r="B99" s="157" t="str">
        <f t="shared" ca="1" si="21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1">
        <f ca="1">IF(LEN(B99)&gt;0,SUM('OBRAČUNANA OSNOVNA PLAČA'!K93:M93),"")</f>
        <v>0</v>
      </c>
      <c r="F99" s="55"/>
      <c r="G99" s="55"/>
      <c r="H99" s="55"/>
      <c r="I99" s="55"/>
      <c r="J99" s="55"/>
      <c r="K99" s="172">
        <f t="shared" si="22"/>
        <v>0</v>
      </c>
      <c r="L99" s="120">
        <f t="shared" ca="1" si="23"/>
        <v>0</v>
      </c>
      <c r="M99" s="120">
        <f t="shared" ca="1" si="24"/>
        <v>0</v>
      </c>
      <c r="N99" s="120">
        <f t="shared" ca="1" si="25"/>
        <v>0</v>
      </c>
      <c r="O99" s="120">
        <f t="shared" ca="1" si="26"/>
        <v>0</v>
      </c>
      <c r="P99" s="173">
        <f t="shared" ca="1" si="27"/>
        <v>0</v>
      </c>
      <c r="Q99" s="173">
        <f ca="1">IF(LEN(B99)&gt;0,'4-6'!Q99-'4-6'!P99,"")</f>
        <v>0</v>
      </c>
      <c r="R99" s="174"/>
      <c r="AA99" s="161">
        <f>ROW()</f>
        <v>99</v>
      </c>
      <c r="AB99" s="197" t="e">
        <f t="shared" ca="1" si="28"/>
        <v>#N/A</v>
      </c>
      <c r="AC99" s="197" t="e">
        <f t="shared" ca="1" si="29"/>
        <v>#N/A</v>
      </c>
      <c r="AD99" s="198" t="e">
        <f t="shared" ca="1" si="30"/>
        <v>#N/A</v>
      </c>
      <c r="AE99" s="197" t="e">
        <f t="shared" ca="1" si="31"/>
        <v>#N/A</v>
      </c>
      <c r="AF99" s="198" t="e">
        <f t="shared" ca="1" si="32"/>
        <v>#N/A</v>
      </c>
      <c r="AG99" s="197" t="e">
        <f t="shared" ca="1" si="33"/>
        <v>#N/A</v>
      </c>
      <c r="AH99" s="197" t="e">
        <f t="shared" ca="1" si="34"/>
        <v>#N/A</v>
      </c>
      <c r="AI99" s="199" t="e">
        <f t="shared" ca="1" si="35"/>
        <v>#N/A</v>
      </c>
      <c r="AJ99" s="197" t="e">
        <f t="shared" ca="1" si="36"/>
        <v>#N/A</v>
      </c>
      <c r="AK99" s="197" t="e">
        <f t="shared" ca="1" si="37"/>
        <v>#N/A</v>
      </c>
    </row>
    <row r="100" spans="1:37" ht="27" customHeight="1" x14ac:dyDescent="0.25">
      <c r="A100" s="51">
        <f>'OSNOVNA PLAČA'!A94</f>
        <v>85</v>
      </c>
      <c r="B100" s="157" t="str">
        <f t="shared" ca="1" si="21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1">
        <f ca="1">IF(LEN(B100)&gt;0,SUM('OBRAČUNANA OSNOVNA PLAČA'!K94:M94),"")</f>
        <v>0</v>
      </c>
      <c r="F100" s="55"/>
      <c r="G100" s="55"/>
      <c r="H100" s="55"/>
      <c r="I100" s="55"/>
      <c r="J100" s="55"/>
      <c r="K100" s="172">
        <f t="shared" si="22"/>
        <v>0</v>
      </c>
      <c r="L100" s="120">
        <f t="shared" ca="1" si="23"/>
        <v>0</v>
      </c>
      <c r="M100" s="120">
        <f t="shared" ca="1" si="24"/>
        <v>0</v>
      </c>
      <c r="N100" s="120">
        <f t="shared" ca="1" si="25"/>
        <v>0</v>
      </c>
      <c r="O100" s="120">
        <f t="shared" ca="1" si="26"/>
        <v>0</v>
      </c>
      <c r="P100" s="173">
        <f t="shared" ca="1" si="27"/>
        <v>0</v>
      </c>
      <c r="Q100" s="173">
        <f ca="1">IF(LEN(B100)&gt;0,'4-6'!Q100-'4-6'!P100,"")</f>
        <v>0</v>
      </c>
      <c r="R100" s="174"/>
      <c r="AA100" s="161">
        <f>ROW()</f>
        <v>100</v>
      </c>
      <c r="AB100" s="197" t="e">
        <f t="shared" ca="1" si="28"/>
        <v>#N/A</v>
      </c>
      <c r="AC100" s="197" t="e">
        <f t="shared" ca="1" si="29"/>
        <v>#N/A</v>
      </c>
      <c r="AD100" s="198" t="e">
        <f t="shared" ca="1" si="30"/>
        <v>#N/A</v>
      </c>
      <c r="AE100" s="197" t="e">
        <f t="shared" ca="1" si="31"/>
        <v>#N/A</v>
      </c>
      <c r="AF100" s="198" t="e">
        <f t="shared" ca="1" si="32"/>
        <v>#N/A</v>
      </c>
      <c r="AG100" s="197" t="e">
        <f t="shared" ca="1" si="33"/>
        <v>#N/A</v>
      </c>
      <c r="AH100" s="197" t="e">
        <f t="shared" ca="1" si="34"/>
        <v>#N/A</v>
      </c>
      <c r="AI100" s="199" t="e">
        <f t="shared" ca="1" si="35"/>
        <v>#N/A</v>
      </c>
      <c r="AJ100" s="197" t="e">
        <f t="shared" ca="1" si="36"/>
        <v>#N/A</v>
      </c>
      <c r="AK100" s="197" t="e">
        <f t="shared" ca="1" si="37"/>
        <v>#N/A</v>
      </c>
    </row>
    <row r="101" spans="1:37" ht="27" customHeight="1" x14ac:dyDescent="0.25">
      <c r="A101" s="51">
        <f>'OSNOVNA PLAČA'!A95</f>
        <v>86</v>
      </c>
      <c r="B101" s="157" t="str">
        <f t="shared" ca="1" si="21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1">
        <f ca="1">IF(LEN(B101)&gt;0,SUM('OBRAČUNANA OSNOVNA PLAČA'!K95:M95),"")</f>
        <v>0</v>
      </c>
      <c r="F101" s="55"/>
      <c r="G101" s="55"/>
      <c r="H101" s="55"/>
      <c r="I101" s="55"/>
      <c r="J101" s="55"/>
      <c r="K101" s="172">
        <f t="shared" si="22"/>
        <v>0</v>
      </c>
      <c r="L101" s="120">
        <f t="shared" ca="1" si="23"/>
        <v>0</v>
      </c>
      <c r="M101" s="120">
        <f t="shared" ca="1" si="24"/>
        <v>0</v>
      </c>
      <c r="N101" s="120">
        <f t="shared" ca="1" si="25"/>
        <v>0</v>
      </c>
      <c r="O101" s="120">
        <f t="shared" ca="1" si="26"/>
        <v>0</v>
      </c>
      <c r="P101" s="173">
        <f t="shared" ca="1" si="27"/>
        <v>0</v>
      </c>
      <c r="Q101" s="173">
        <f ca="1">IF(LEN(B101)&gt;0,'4-6'!Q101-'4-6'!P101,"")</f>
        <v>0</v>
      </c>
      <c r="R101" s="174"/>
      <c r="AA101" s="161">
        <f>ROW()</f>
        <v>101</v>
      </c>
      <c r="AB101" s="197" t="e">
        <f t="shared" ca="1" si="28"/>
        <v>#N/A</v>
      </c>
      <c r="AC101" s="197" t="e">
        <f t="shared" ca="1" si="29"/>
        <v>#N/A</v>
      </c>
      <c r="AD101" s="198" t="e">
        <f t="shared" ca="1" si="30"/>
        <v>#N/A</v>
      </c>
      <c r="AE101" s="197" t="e">
        <f t="shared" ca="1" si="31"/>
        <v>#N/A</v>
      </c>
      <c r="AF101" s="198" t="e">
        <f t="shared" ca="1" si="32"/>
        <v>#N/A</v>
      </c>
      <c r="AG101" s="197" t="e">
        <f t="shared" ca="1" si="33"/>
        <v>#N/A</v>
      </c>
      <c r="AH101" s="197" t="e">
        <f t="shared" ca="1" si="34"/>
        <v>#N/A</v>
      </c>
      <c r="AI101" s="199" t="e">
        <f t="shared" ca="1" si="35"/>
        <v>#N/A</v>
      </c>
      <c r="AJ101" s="197" t="e">
        <f t="shared" ca="1" si="36"/>
        <v>#N/A</v>
      </c>
      <c r="AK101" s="197" t="e">
        <f t="shared" ca="1" si="37"/>
        <v>#N/A</v>
      </c>
    </row>
    <row r="102" spans="1:37" ht="27" customHeight="1" x14ac:dyDescent="0.25">
      <c r="A102" s="51">
        <f>'OSNOVNA PLAČA'!A96</f>
        <v>87</v>
      </c>
      <c r="B102" s="157" t="str">
        <f t="shared" ca="1" si="21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1">
        <f ca="1">IF(LEN(B102)&gt;0,SUM('OBRAČUNANA OSNOVNA PLAČA'!K96:M96),"")</f>
        <v>0</v>
      </c>
      <c r="F102" s="55"/>
      <c r="G102" s="55"/>
      <c r="H102" s="55"/>
      <c r="I102" s="55"/>
      <c r="J102" s="55"/>
      <c r="K102" s="172">
        <f t="shared" si="22"/>
        <v>0</v>
      </c>
      <c r="L102" s="120">
        <f t="shared" ca="1" si="23"/>
        <v>0</v>
      </c>
      <c r="M102" s="120">
        <f t="shared" ca="1" si="24"/>
        <v>0</v>
      </c>
      <c r="N102" s="120">
        <f t="shared" ca="1" si="25"/>
        <v>0</v>
      </c>
      <c r="O102" s="120">
        <f t="shared" ca="1" si="26"/>
        <v>0</v>
      </c>
      <c r="P102" s="173">
        <f t="shared" ca="1" si="27"/>
        <v>0</v>
      </c>
      <c r="Q102" s="173">
        <f ca="1">IF(LEN(B102)&gt;0,'4-6'!Q102-'4-6'!P102,"")</f>
        <v>0</v>
      </c>
      <c r="R102" s="174"/>
      <c r="AA102" s="161">
        <f>ROW()</f>
        <v>102</v>
      </c>
      <c r="AB102" s="197" t="e">
        <f t="shared" ca="1" si="28"/>
        <v>#N/A</v>
      </c>
      <c r="AC102" s="197" t="e">
        <f t="shared" ca="1" si="29"/>
        <v>#N/A</v>
      </c>
      <c r="AD102" s="198" t="e">
        <f t="shared" ca="1" si="30"/>
        <v>#N/A</v>
      </c>
      <c r="AE102" s="197" t="e">
        <f t="shared" ca="1" si="31"/>
        <v>#N/A</v>
      </c>
      <c r="AF102" s="198" t="e">
        <f t="shared" ca="1" si="32"/>
        <v>#N/A</v>
      </c>
      <c r="AG102" s="197" t="e">
        <f t="shared" ca="1" si="33"/>
        <v>#N/A</v>
      </c>
      <c r="AH102" s="197" t="e">
        <f t="shared" ca="1" si="34"/>
        <v>#N/A</v>
      </c>
      <c r="AI102" s="199" t="e">
        <f t="shared" ca="1" si="35"/>
        <v>#N/A</v>
      </c>
      <c r="AJ102" s="197" t="e">
        <f t="shared" ca="1" si="36"/>
        <v>#N/A</v>
      </c>
      <c r="AK102" s="197" t="e">
        <f t="shared" ca="1" si="37"/>
        <v>#N/A</v>
      </c>
    </row>
    <row r="103" spans="1:37" ht="27" customHeight="1" x14ac:dyDescent="0.25">
      <c r="A103" s="51">
        <f>'OSNOVNA PLAČA'!A97</f>
        <v>88</v>
      </c>
      <c r="B103" s="157" t="str">
        <f t="shared" ca="1" si="21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1">
        <f ca="1">IF(LEN(B103)&gt;0,SUM('OBRAČUNANA OSNOVNA PLAČA'!K97:M97),"")</f>
        <v>0</v>
      </c>
      <c r="F103" s="55"/>
      <c r="G103" s="55"/>
      <c r="H103" s="55"/>
      <c r="I103" s="55"/>
      <c r="J103" s="55"/>
      <c r="K103" s="172">
        <f t="shared" si="22"/>
        <v>0</v>
      </c>
      <c r="L103" s="120">
        <f t="shared" ca="1" si="23"/>
        <v>0</v>
      </c>
      <c r="M103" s="120">
        <f t="shared" ca="1" si="24"/>
        <v>0</v>
      </c>
      <c r="N103" s="120">
        <f t="shared" ca="1" si="25"/>
        <v>0</v>
      </c>
      <c r="O103" s="120">
        <f t="shared" ca="1" si="26"/>
        <v>0</v>
      </c>
      <c r="P103" s="173">
        <f t="shared" ca="1" si="27"/>
        <v>0</v>
      </c>
      <c r="Q103" s="173">
        <f ca="1">IF(LEN(B103)&gt;0,'4-6'!Q103-'4-6'!P103,"")</f>
        <v>0</v>
      </c>
      <c r="R103" s="174"/>
      <c r="AA103" s="161">
        <f>ROW()</f>
        <v>103</v>
      </c>
      <c r="AB103" s="197" t="e">
        <f t="shared" ca="1" si="28"/>
        <v>#N/A</v>
      </c>
      <c r="AC103" s="197" t="e">
        <f t="shared" ca="1" si="29"/>
        <v>#N/A</v>
      </c>
      <c r="AD103" s="198" t="e">
        <f t="shared" ca="1" si="30"/>
        <v>#N/A</v>
      </c>
      <c r="AE103" s="197" t="e">
        <f t="shared" ca="1" si="31"/>
        <v>#N/A</v>
      </c>
      <c r="AF103" s="198" t="e">
        <f t="shared" ca="1" si="32"/>
        <v>#N/A</v>
      </c>
      <c r="AG103" s="197" t="e">
        <f t="shared" ca="1" si="33"/>
        <v>#N/A</v>
      </c>
      <c r="AH103" s="197" t="e">
        <f t="shared" ca="1" si="34"/>
        <v>#N/A</v>
      </c>
      <c r="AI103" s="199" t="e">
        <f t="shared" ca="1" si="35"/>
        <v>#N/A</v>
      </c>
      <c r="AJ103" s="197" t="e">
        <f t="shared" ca="1" si="36"/>
        <v>#N/A</v>
      </c>
      <c r="AK103" s="197" t="e">
        <f t="shared" ca="1" si="37"/>
        <v>#N/A</v>
      </c>
    </row>
    <row r="104" spans="1:37" ht="27" customHeight="1" x14ac:dyDescent="0.25">
      <c r="A104" s="51">
        <f>'OSNOVNA PLAČA'!A98</f>
        <v>89</v>
      </c>
      <c r="B104" s="157" t="str">
        <f t="shared" ca="1" si="21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1">
        <f ca="1">IF(LEN(B104)&gt;0,SUM('OBRAČUNANA OSNOVNA PLAČA'!K98:M98),"")</f>
        <v>0</v>
      </c>
      <c r="F104" s="55"/>
      <c r="G104" s="55"/>
      <c r="H104" s="55"/>
      <c r="I104" s="55"/>
      <c r="J104" s="55"/>
      <c r="K104" s="172">
        <f t="shared" si="22"/>
        <v>0</v>
      </c>
      <c r="L104" s="120">
        <f t="shared" ca="1" si="23"/>
        <v>0</v>
      </c>
      <c r="M104" s="120">
        <f t="shared" ca="1" si="24"/>
        <v>0</v>
      </c>
      <c r="N104" s="120">
        <f t="shared" ca="1" si="25"/>
        <v>0</v>
      </c>
      <c r="O104" s="120">
        <f t="shared" ca="1" si="26"/>
        <v>0</v>
      </c>
      <c r="P104" s="173">
        <f t="shared" ca="1" si="27"/>
        <v>0</v>
      </c>
      <c r="Q104" s="173">
        <f ca="1">IF(LEN(B104)&gt;0,'4-6'!Q104-'4-6'!P104,"")</f>
        <v>0</v>
      </c>
      <c r="R104" s="174"/>
      <c r="AA104" s="161">
        <f>ROW()</f>
        <v>104</v>
      </c>
      <c r="AB104" s="197" t="e">
        <f t="shared" ca="1" si="28"/>
        <v>#N/A</v>
      </c>
      <c r="AC104" s="197" t="e">
        <f t="shared" ca="1" si="29"/>
        <v>#N/A</v>
      </c>
      <c r="AD104" s="198" t="e">
        <f t="shared" ca="1" si="30"/>
        <v>#N/A</v>
      </c>
      <c r="AE104" s="197" t="e">
        <f t="shared" ca="1" si="31"/>
        <v>#N/A</v>
      </c>
      <c r="AF104" s="198" t="e">
        <f t="shared" ca="1" si="32"/>
        <v>#N/A</v>
      </c>
      <c r="AG104" s="197" t="e">
        <f t="shared" ca="1" si="33"/>
        <v>#N/A</v>
      </c>
      <c r="AH104" s="197" t="e">
        <f t="shared" ca="1" si="34"/>
        <v>#N/A</v>
      </c>
      <c r="AI104" s="199" t="e">
        <f t="shared" ca="1" si="35"/>
        <v>#N/A</v>
      </c>
      <c r="AJ104" s="197" t="e">
        <f t="shared" ca="1" si="36"/>
        <v>#N/A</v>
      </c>
      <c r="AK104" s="197" t="e">
        <f t="shared" ca="1" si="37"/>
        <v>#N/A</v>
      </c>
    </row>
    <row r="105" spans="1:37" ht="27" customHeight="1" x14ac:dyDescent="0.25">
      <c r="A105" s="51">
        <f>'OSNOVNA PLAČA'!A99</f>
        <v>90</v>
      </c>
      <c r="B105" s="157" t="str">
        <f t="shared" ca="1" si="21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1">
        <f ca="1">IF(LEN(B105)&gt;0,SUM('OBRAČUNANA OSNOVNA PLAČA'!K99:M99),"")</f>
        <v>0</v>
      </c>
      <c r="F105" s="55"/>
      <c r="G105" s="55"/>
      <c r="H105" s="55"/>
      <c r="I105" s="55"/>
      <c r="J105" s="55"/>
      <c r="K105" s="172">
        <f t="shared" si="22"/>
        <v>0</v>
      </c>
      <c r="L105" s="120">
        <f t="shared" ca="1" si="23"/>
        <v>0</v>
      </c>
      <c r="M105" s="120">
        <f t="shared" ca="1" si="24"/>
        <v>0</v>
      </c>
      <c r="N105" s="120">
        <f t="shared" ca="1" si="25"/>
        <v>0</v>
      </c>
      <c r="O105" s="120">
        <f t="shared" ca="1" si="26"/>
        <v>0</v>
      </c>
      <c r="P105" s="173">
        <f t="shared" ca="1" si="27"/>
        <v>0</v>
      </c>
      <c r="Q105" s="173">
        <f ca="1">IF(LEN(B105)&gt;0,'4-6'!Q105-'4-6'!P105,"")</f>
        <v>0</v>
      </c>
      <c r="R105" s="174"/>
      <c r="AA105" s="161">
        <f>ROW()</f>
        <v>105</v>
      </c>
      <c r="AB105" s="197" t="e">
        <f t="shared" ca="1" si="28"/>
        <v>#N/A</v>
      </c>
      <c r="AC105" s="197" t="e">
        <f t="shared" ca="1" si="29"/>
        <v>#N/A</v>
      </c>
      <c r="AD105" s="198" t="e">
        <f t="shared" ca="1" si="30"/>
        <v>#N/A</v>
      </c>
      <c r="AE105" s="197" t="e">
        <f t="shared" ca="1" si="31"/>
        <v>#N/A</v>
      </c>
      <c r="AF105" s="198" t="e">
        <f t="shared" ca="1" si="32"/>
        <v>#N/A</v>
      </c>
      <c r="AG105" s="197" t="e">
        <f t="shared" ca="1" si="33"/>
        <v>#N/A</v>
      </c>
      <c r="AH105" s="197" t="e">
        <f t="shared" ca="1" si="34"/>
        <v>#N/A</v>
      </c>
      <c r="AI105" s="199" t="e">
        <f t="shared" ca="1" si="35"/>
        <v>#N/A</v>
      </c>
      <c r="AJ105" s="197" t="e">
        <f t="shared" ca="1" si="36"/>
        <v>#N/A</v>
      </c>
      <c r="AK105" s="197" t="e">
        <f t="shared" ca="1" si="37"/>
        <v>#N/A</v>
      </c>
    </row>
    <row r="106" spans="1:37" ht="27" customHeight="1" x14ac:dyDescent="0.25">
      <c r="A106" s="51">
        <f>'OSNOVNA PLAČA'!A100</f>
        <v>91</v>
      </c>
      <c r="B106" s="157" t="str">
        <f t="shared" ca="1" si="21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1">
        <f ca="1">IF(LEN(B106)&gt;0,SUM('OBRAČUNANA OSNOVNA PLAČA'!K100:M100),"")</f>
        <v>0</v>
      </c>
      <c r="F106" s="55"/>
      <c r="G106" s="55"/>
      <c r="H106" s="55"/>
      <c r="I106" s="55"/>
      <c r="J106" s="55"/>
      <c r="K106" s="172">
        <f t="shared" si="22"/>
        <v>0</v>
      </c>
      <c r="L106" s="120">
        <f t="shared" ca="1" si="23"/>
        <v>0</v>
      </c>
      <c r="M106" s="120">
        <f t="shared" ca="1" si="24"/>
        <v>0</v>
      </c>
      <c r="N106" s="120">
        <f t="shared" ca="1" si="25"/>
        <v>0</v>
      </c>
      <c r="O106" s="120">
        <f t="shared" ca="1" si="26"/>
        <v>0</v>
      </c>
      <c r="P106" s="173">
        <f t="shared" ca="1" si="27"/>
        <v>0</v>
      </c>
      <c r="Q106" s="173">
        <f ca="1">IF(LEN(B106)&gt;0,'4-6'!Q106-'4-6'!P106,"")</f>
        <v>0</v>
      </c>
      <c r="R106" s="174"/>
      <c r="AA106" s="161">
        <f>ROW()</f>
        <v>106</v>
      </c>
      <c r="AB106" s="197" t="e">
        <f t="shared" ca="1" si="28"/>
        <v>#N/A</v>
      </c>
      <c r="AC106" s="197" t="e">
        <f t="shared" ca="1" si="29"/>
        <v>#N/A</v>
      </c>
      <c r="AD106" s="198" t="e">
        <f t="shared" ca="1" si="30"/>
        <v>#N/A</v>
      </c>
      <c r="AE106" s="197" t="e">
        <f t="shared" ca="1" si="31"/>
        <v>#N/A</v>
      </c>
      <c r="AF106" s="198" t="e">
        <f t="shared" ca="1" si="32"/>
        <v>#N/A</v>
      </c>
      <c r="AG106" s="197" t="e">
        <f t="shared" ca="1" si="33"/>
        <v>#N/A</v>
      </c>
      <c r="AH106" s="197" t="e">
        <f t="shared" ca="1" si="34"/>
        <v>#N/A</v>
      </c>
      <c r="AI106" s="199" t="e">
        <f t="shared" ca="1" si="35"/>
        <v>#N/A</v>
      </c>
      <c r="AJ106" s="197" t="e">
        <f t="shared" ca="1" si="36"/>
        <v>#N/A</v>
      </c>
      <c r="AK106" s="197" t="e">
        <f t="shared" ca="1" si="37"/>
        <v>#N/A</v>
      </c>
    </row>
    <row r="107" spans="1:37" ht="27" customHeight="1" x14ac:dyDescent="0.25">
      <c r="A107" s="51">
        <f>'OSNOVNA PLAČA'!A101</f>
        <v>92</v>
      </c>
      <c r="B107" s="157" t="str">
        <f t="shared" ca="1" si="21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1">
        <f ca="1">IF(LEN(B107)&gt;0,SUM('OBRAČUNANA OSNOVNA PLAČA'!K101:M101),"")</f>
        <v>0</v>
      </c>
      <c r="F107" s="55"/>
      <c r="G107" s="55"/>
      <c r="H107" s="55"/>
      <c r="I107" s="55"/>
      <c r="J107" s="55"/>
      <c r="K107" s="172">
        <f t="shared" si="22"/>
        <v>0</v>
      </c>
      <c r="L107" s="120">
        <f t="shared" ca="1" si="23"/>
        <v>0</v>
      </c>
      <c r="M107" s="120">
        <f t="shared" ca="1" si="24"/>
        <v>0</v>
      </c>
      <c r="N107" s="120">
        <f t="shared" ca="1" si="25"/>
        <v>0</v>
      </c>
      <c r="O107" s="120">
        <f t="shared" ca="1" si="26"/>
        <v>0</v>
      </c>
      <c r="P107" s="173">
        <f t="shared" ca="1" si="27"/>
        <v>0</v>
      </c>
      <c r="Q107" s="173">
        <f ca="1">IF(LEN(B107)&gt;0,'4-6'!Q107-'4-6'!P107,"")</f>
        <v>0</v>
      </c>
      <c r="R107" s="174"/>
      <c r="AA107" s="161">
        <f>ROW()</f>
        <v>107</v>
      </c>
      <c r="AB107" s="197" t="e">
        <f t="shared" ca="1" si="28"/>
        <v>#N/A</v>
      </c>
      <c r="AC107" s="197" t="e">
        <f t="shared" ca="1" si="29"/>
        <v>#N/A</v>
      </c>
      <c r="AD107" s="198" t="e">
        <f t="shared" ca="1" si="30"/>
        <v>#N/A</v>
      </c>
      <c r="AE107" s="197" t="e">
        <f t="shared" ca="1" si="31"/>
        <v>#N/A</v>
      </c>
      <c r="AF107" s="198" t="e">
        <f t="shared" ca="1" si="32"/>
        <v>#N/A</v>
      </c>
      <c r="AG107" s="197" t="e">
        <f t="shared" ca="1" si="33"/>
        <v>#N/A</v>
      </c>
      <c r="AH107" s="197" t="e">
        <f t="shared" ca="1" si="34"/>
        <v>#N/A</v>
      </c>
      <c r="AI107" s="199" t="e">
        <f t="shared" ca="1" si="35"/>
        <v>#N/A</v>
      </c>
      <c r="AJ107" s="197" t="e">
        <f t="shared" ca="1" si="36"/>
        <v>#N/A</v>
      </c>
      <c r="AK107" s="197" t="e">
        <f t="shared" ca="1" si="37"/>
        <v>#N/A</v>
      </c>
    </row>
    <row r="108" spans="1:37" ht="27" customHeight="1" x14ac:dyDescent="0.25">
      <c r="A108" s="51">
        <f>'OSNOVNA PLAČA'!A102</f>
        <v>93</v>
      </c>
      <c r="B108" s="157" t="str">
        <f t="shared" ca="1" si="21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1">
        <f ca="1">IF(LEN(B108)&gt;0,SUM('OBRAČUNANA OSNOVNA PLAČA'!K102:M102),"")</f>
        <v>0</v>
      </c>
      <c r="F108" s="55"/>
      <c r="G108" s="55"/>
      <c r="H108" s="55"/>
      <c r="I108" s="55"/>
      <c r="J108" s="55"/>
      <c r="K108" s="172">
        <f t="shared" si="22"/>
        <v>0</v>
      </c>
      <c r="L108" s="120">
        <f t="shared" ca="1" si="23"/>
        <v>0</v>
      </c>
      <c r="M108" s="120">
        <f t="shared" ca="1" si="24"/>
        <v>0</v>
      </c>
      <c r="N108" s="120">
        <f t="shared" ca="1" si="25"/>
        <v>0</v>
      </c>
      <c r="O108" s="120">
        <f t="shared" ca="1" si="26"/>
        <v>0</v>
      </c>
      <c r="P108" s="173">
        <f t="shared" ca="1" si="27"/>
        <v>0</v>
      </c>
      <c r="Q108" s="173">
        <f ca="1">IF(LEN(B108)&gt;0,'4-6'!Q108-'4-6'!P108,"")</f>
        <v>0</v>
      </c>
      <c r="R108" s="174"/>
      <c r="AA108" s="161">
        <f>ROW()</f>
        <v>108</v>
      </c>
      <c r="AB108" s="197" t="e">
        <f t="shared" ca="1" si="28"/>
        <v>#N/A</v>
      </c>
      <c r="AC108" s="197" t="e">
        <f t="shared" ca="1" si="29"/>
        <v>#N/A</v>
      </c>
      <c r="AD108" s="198" t="e">
        <f t="shared" ca="1" si="30"/>
        <v>#N/A</v>
      </c>
      <c r="AE108" s="197" t="e">
        <f t="shared" ca="1" si="31"/>
        <v>#N/A</v>
      </c>
      <c r="AF108" s="198" t="e">
        <f t="shared" ca="1" si="32"/>
        <v>#N/A</v>
      </c>
      <c r="AG108" s="197" t="e">
        <f t="shared" ca="1" si="33"/>
        <v>#N/A</v>
      </c>
      <c r="AH108" s="197" t="e">
        <f t="shared" ca="1" si="34"/>
        <v>#N/A</v>
      </c>
      <c r="AI108" s="199" t="e">
        <f t="shared" ca="1" si="35"/>
        <v>#N/A</v>
      </c>
      <c r="AJ108" s="197" t="e">
        <f t="shared" ca="1" si="36"/>
        <v>#N/A</v>
      </c>
      <c r="AK108" s="197" t="e">
        <f t="shared" ca="1" si="37"/>
        <v>#N/A</v>
      </c>
    </row>
    <row r="109" spans="1:37" ht="27" customHeight="1" x14ac:dyDescent="0.25">
      <c r="A109" s="51">
        <f>'OSNOVNA PLAČA'!A103</f>
        <v>94</v>
      </c>
      <c r="B109" s="157" t="str">
        <f t="shared" ca="1" si="21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1">
        <f ca="1">IF(LEN(B109)&gt;0,SUM('OBRAČUNANA OSNOVNA PLAČA'!K103:M103),"")</f>
        <v>0</v>
      </c>
      <c r="F109" s="55"/>
      <c r="G109" s="55"/>
      <c r="H109" s="55"/>
      <c r="I109" s="55"/>
      <c r="J109" s="55"/>
      <c r="K109" s="172">
        <f t="shared" si="22"/>
        <v>0</v>
      </c>
      <c r="L109" s="120">
        <f t="shared" ca="1" si="23"/>
        <v>0</v>
      </c>
      <c r="M109" s="120">
        <f t="shared" ca="1" si="24"/>
        <v>0</v>
      </c>
      <c r="N109" s="120">
        <f t="shared" ca="1" si="25"/>
        <v>0</v>
      </c>
      <c r="O109" s="120">
        <f t="shared" ca="1" si="26"/>
        <v>0</v>
      </c>
      <c r="P109" s="173">
        <f t="shared" ca="1" si="27"/>
        <v>0</v>
      </c>
      <c r="Q109" s="173">
        <f ca="1">IF(LEN(B109)&gt;0,'4-6'!Q109-'4-6'!P109,"")</f>
        <v>0</v>
      </c>
      <c r="R109" s="174"/>
      <c r="AA109" s="161">
        <f>ROW()</f>
        <v>109</v>
      </c>
      <c r="AB109" s="197" t="e">
        <f t="shared" ca="1" si="28"/>
        <v>#N/A</v>
      </c>
      <c r="AC109" s="197" t="e">
        <f t="shared" ca="1" si="29"/>
        <v>#N/A</v>
      </c>
      <c r="AD109" s="198" t="e">
        <f t="shared" ca="1" si="30"/>
        <v>#N/A</v>
      </c>
      <c r="AE109" s="197" t="e">
        <f t="shared" ca="1" si="31"/>
        <v>#N/A</v>
      </c>
      <c r="AF109" s="198" t="e">
        <f t="shared" ca="1" si="32"/>
        <v>#N/A</v>
      </c>
      <c r="AG109" s="197" t="e">
        <f t="shared" ca="1" si="33"/>
        <v>#N/A</v>
      </c>
      <c r="AH109" s="197" t="e">
        <f t="shared" ca="1" si="34"/>
        <v>#N/A</v>
      </c>
      <c r="AI109" s="199" t="e">
        <f t="shared" ca="1" si="35"/>
        <v>#N/A</v>
      </c>
      <c r="AJ109" s="197" t="e">
        <f t="shared" ca="1" si="36"/>
        <v>#N/A</v>
      </c>
      <c r="AK109" s="197" t="e">
        <f t="shared" ca="1" si="37"/>
        <v>#N/A</v>
      </c>
    </row>
    <row r="110" spans="1:37" ht="27" customHeight="1" x14ac:dyDescent="0.25">
      <c r="A110" s="51">
        <f>'OSNOVNA PLAČA'!A104</f>
        <v>95</v>
      </c>
      <c r="B110" s="157" t="str">
        <f t="shared" ca="1" si="21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1">
        <f ca="1">IF(LEN(B110)&gt;0,SUM('OBRAČUNANA OSNOVNA PLAČA'!K104:M104),"")</f>
        <v>0</v>
      </c>
      <c r="F110" s="55"/>
      <c r="G110" s="55"/>
      <c r="H110" s="55"/>
      <c r="I110" s="55"/>
      <c r="J110" s="55"/>
      <c r="K110" s="172">
        <f t="shared" si="22"/>
        <v>0</v>
      </c>
      <c r="L110" s="120">
        <f t="shared" ca="1" si="23"/>
        <v>0</v>
      </c>
      <c r="M110" s="120">
        <f t="shared" ca="1" si="24"/>
        <v>0</v>
      </c>
      <c r="N110" s="120">
        <f t="shared" ca="1" si="25"/>
        <v>0</v>
      </c>
      <c r="O110" s="120">
        <f t="shared" ca="1" si="26"/>
        <v>0</v>
      </c>
      <c r="P110" s="173">
        <f t="shared" ca="1" si="27"/>
        <v>0</v>
      </c>
      <c r="Q110" s="173">
        <f ca="1">IF(LEN(B110)&gt;0,'4-6'!Q110-'4-6'!P110,"")</f>
        <v>0</v>
      </c>
      <c r="R110" s="174"/>
      <c r="AA110" s="161">
        <f>ROW()</f>
        <v>110</v>
      </c>
      <c r="AB110" s="197" t="e">
        <f t="shared" ca="1" si="28"/>
        <v>#N/A</v>
      </c>
      <c r="AC110" s="197" t="e">
        <f t="shared" ca="1" si="29"/>
        <v>#N/A</v>
      </c>
      <c r="AD110" s="198" t="e">
        <f t="shared" ca="1" si="30"/>
        <v>#N/A</v>
      </c>
      <c r="AE110" s="197" t="e">
        <f t="shared" ca="1" si="31"/>
        <v>#N/A</v>
      </c>
      <c r="AF110" s="198" t="e">
        <f t="shared" ca="1" si="32"/>
        <v>#N/A</v>
      </c>
      <c r="AG110" s="197" t="e">
        <f t="shared" ca="1" si="33"/>
        <v>#N/A</v>
      </c>
      <c r="AH110" s="197" t="e">
        <f t="shared" ca="1" si="34"/>
        <v>#N/A</v>
      </c>
      <c r="AI110" s="199" t="e">
        <f t="shared" ca="1" si="35"/>
        <v>#N/A</v>
      </c>
      <c r="AJ110" s="197" t="e">
        <f t="shared" ca="1" si="36"/>
        <v>#N/A</v>
      </c>
      <c r="AK110" s="197" t="e">
        <f t="shared" ca="1" si="37"/>
        <v>#N/A</v>
      </c>
    </row>
    <row r="111" spans="1:37" ht="27" customHeight="1" x14ac:dyDescent="0.25">
      <c r="A111" s="51">
        <f>'OSNOVNA PLAČA'!A105</f>
        <v>96</v>
      </c>
      <c r="B111" s="157" t="str">
        <f t="shared" ca="1" si="21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1">
        <f ca="1">IF(LEN(B111)&gt;0,SUM('OBRAČUNANA OSNOVNA PLAČA'!K105:M105),"")</f>
        <v>0</v>
      </c>
      <c r="F111" s="55"/>
      <c r="G111" s="55"/>
      <c r="H111" s="55"/>
      <c r="I111" s="55"/>
      <c r="J111" s="55"/>
      <c r="K111" s="172">
        <f t="shared" si="22"/>
        <v>0</v>
      </c>
      <c r="L111" s="120">
        <f t="shared" ca="1" si="23"/>
        <v>0</v>
      </c>
      <c r="M111" s="120">
        <f t="shared" ca="1" si="24"/>
        <v>0</v>
      </c>
      <c r="N111" s="120">
        <f t="shared" ca="1" si="25"/>
        <v>0</v>
      </c>
      <c r="O111" s="120">
        <f t="shared" ca="1" si="26"/>
        <v>0</v>
      </c>
      <c r="P111" s="173">
        <f t="shared" ca="1" si="27"/>
        <v>0</v>
      </c>
      <c r="Q111" s="173">
        <f ca="1">IF(LEN(B111)&gt;0,'4-6'!Q111-'4-6'!P111,"")</f>
        <v>0</v>
      </c>
      <c r="R111" s="174"/>
      <c r="AA111" s="161">
        <f>ROW()</f>
        <v>111</v>
      </c>
      <c r="AB111" s="197" t="e">
        <f t="shared" ca="1" si="28"/>
        <v>#N/A</v>
      </c>
      <c r="AC111" s="197" t="e">
        <f t="shared" ca="1" si="29"/>
        <v>#N/A</v>
      </c>
      <c r="AD111" s="198" t="e">
        <f t="shared" ca="1" si="30"/>
        <v>#N/A</v>
      </c>
      <c r="AE111" s="197" t="e">
        <f t="shared" ca="1" si="31"/>
        <v>#N/A</v>
      </c>
      <c r="AF111" s="198" t="e">
        <f t="shared" ca="1" si="32"/>
        <v>#N/A</v>
      </c>
      <c r="AG111" s="197" t="e">
        <f t="shared" ca="1" si="33"/>
        <v>#N/A</v>
      </c>
      <c r="AH111" s="197" t="e">
        <f t="shared" ca="1" si="34"/>
        <v>#N/A</v>
      </c>
      <c r="AI111" s="199" t="e">
        <f t="shared" ca="1" si="35"/>
        <v>#N/A</v>
      </c>
      <c r="AJ111" s="197" t="e">
        <f t="shared" ca="1" si="36"/>
        <v>#N/A</v>
      </c>
      <c r="AK111" s="197" t="e">
        <f t="shared" ca="1" si="37"/>
        <v>#N/A</v>
      </c>
    </row>
    <row r="112" spans="1:37" ht="27" customHeight="1" x14ac:dyDescent="0.25">
      <c r="A112" s="51">
        <f>'OSNOVNA PLAČA'!A106</f>
        <v>97</v>
      </c>
      <c r="B112" s="157" t="str">
        <f t="shared" ca="1" si="21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1">
        <f ca="1">IF(LEN(B112)&gt;0,SUM('OBRAČUNANA OSNOVNA PLAČA'!K106:M106),"")</f>
        <v>0</v>
      </c>
      <c r="F112" s="55"/>
      <c r="G112" s="55"/>
      <c r="H112" s="55"/>
      <c r="I112" s="55"/>
      <c r="J112" s="55"/>
      <c r="K112" s="172">
        <f t="shared" si="22"/>
        <v>0</v>
      </c>
      <c r="L112" s="120">
        <f t="shared" ca="1" si="23"/>
        <v>0</v>
      </c>
      <c r="M112" s="120">
        <f t="shared" ca="1" si="24"/>
        <v>0</v>
      </c>
      <c r="N112" s="120">
        <f t="shared" ca="1" si="25"/>
        <v>0</v>
      </c>
      <c r="O112" s="120">
        <f t="shared" ca="1" si="26"/>
        <v>0</v>
      </c>
      <c r="P112" s="173">
        <f t="shared" ca="1" si="27"/>
        <v>0</v>
      </c>
      <c r="Q112" s="173">
        <f ca="1">IF(LEN(B112)&gt;0,'4-6'!Q112-'4-6'!P112,"")</f>
        <v>0</v>
      </c>
      <c r="R112" s="174"/>
      <c r="AA112" s="161">
        <f>ROW()</f>
        <v>112</v>
      </c>
      <c r="AB112" s="197" t="e">
        <f t="shared" ca="1" si="28"/>
        <v>#N/A</v>
      </c>
      <c r="AC112" s="197" t="e">
        <f t="shared" ca="1" si="29"/>
        <v>#N/A</v>
      </c>
      <c r="AD112" s="198" t="e">
        <f t="shared" ca="1" si="30"/>
        <v>#N/A</v>
      </c>
      <c r="AE112" s="197" t="e">
        <f t="shared" ca="1" si="31"/>
        <v>#N/A</v>
      </c>
      <c r="AF112" s="198" t="e">
        <f t="shared" ca="1" si="32"/>
        <v>#N/A</v>
      </c>
      <c r="AG112" s="197" t="e">
        <f t="shared" ca="1" si="33"/>
        <v>#N/A</v>
      </c>
      <c r="AH112" s="197" t="e">
        <f t="shared" ca="1" si="34"/>
        <v>#N/A</v>
      </c>
      <c r="AI112" s="199" t="e">
        <f t="shared" ca="1" si="35"/>
        <v>#N/A</v>
      </c>
      <c r="AJ112" s="197" t="e">
        <f t="shared" ca="1" si="36"/>
        <v>#N/A</v>
      </c>
      <c r="AK112" s="197" t="e">
        <f t="shared" ca="1" si="37"/>
        <v>#N/A</v>
      </c>
    </row>
    <row r="113" spans="1:37" ht="27" customHeight="1" x14ac:dyDescent="0.25">
      <c r="A113" s="51">
        <f>'OSNOVNA PLAČA'!A107</f>
        <v>98</v>
      </c>
      <c r="B113" s="157" t="str">
        <f t="shared" ca="1" si="21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1">
        <f ca="1">IF(LEN(B113)&gt;0,SUM('OBRAČUNANA OSNOVNA PLAČA'!K107:M107),"")</f>
        <v>0</v>
      </c>
      <c r="F113" s="55"/>
      <c r="G113" s="55"/>
      <c r="H113" s="55"/>
      <c r="I113" s="55"/>
      <c r="J113" s="55"/>
      <c r="K113" s="172">
        <f t="shared" si="22"/>
        <v>0</v>
      </c>
      <c r="L113" s="120">
        <f t="shared" ca="1" si="23"/>
        <v>0</v>
      </c>
      <c r="M113" s="120">
        <f t="shared" ca="1" si="24"/>
        <v>0</v>
      </c>
      <c r="N113" s="120">
        <f t="shared" ca="1" si="25"/>
        <v>0</v>
      </c>
      <c r="O113" s="120">
        <f t="shared" ca="1" si="26"/>
        <v>0</v>
      </c>
      <c r="P113" s="173">
        <f t="shared" ca="1" si="27"/>
        <v>0</v>
      </c>
      <c r="Q113" s="173">
        <f ca="1">IF(LEN(B113)&gt;0,'4-6'!Q113-'4-6'!P113,"")</f>
        <v>0</v>
      </c>
      <c r="R113" s="174"/>
      <c r="AA113" s="161">
        <f>ROW()</f>
        <v>113</v>
      </c>
      <c r="AB113" s="197" t="e">
        <f t="shared" ca="1" si="28"/>
        <v>#N/A</v>
      </c>
      <c r="AC113" s="197" t="e">
        <f t="shared" ca="1" si="29"/>
        <v>#N/A</v>
      </c>
      <c r="AD113" s="198" t="e">
        <f t="shared" ca="1" si="30"/>
        <v>#N/A</v>
      </c>
      <c r="AE113" s="197" t="e">
        <f t="shared" ca="1" si="31"/>
        <v>#N/A</v>
      </c>
      <c r="AF113" s="198" t="e">
        <f t="shared" ca="1" si="32"/>
        <v>#N/A</v>
      </c>
      <c r="AG113" s="197" t="e">
        <f t="shared" ca="1" si="33"/>
        <v>#N/A</v>
      </c>
      <c r="AH113" s="197" t="e">
        <f t="shared" ca="1" si="34"/>
        <v>#N/A</v>
      </c>
      <c r="AI113" s="199" t="e">
        <f t="shared" ca="1" si="35"/>
        <v>#N/A</v>
      </c>
      <c r="AJ113" s="197" t="e">
        <f t="shared" ca="1" si="36"/>
        <v>#N/A</v>
      </c>
      <c r="AK113" s="197" t="e">
        <f t="shared" ca="1" si="37"/>
        <v>#N/A</v>
      </c>
    </row>
    <row r="114" spans="1:37" ht="27" customHeight="1" x14ac:dyDescent="0.25">
      <c r="A114" s="51">
        <f>'OSNOVNA PLAČA'!A108</f>
        <v>99</v>
      </c>
      <c r="B114" s="157" t="str">
        <f t="shared" ca="1" si="21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1">
        <f ca="1">IF(LEN(B114)&gt;0,SUM('OBRAČUNANA OSNOVNA PLAČA'!K108:M108),"")</f>
        <v>0</v>
      </c>
      <c r="F114" s="55"/>
      <c r="G114" s="55"/>
      <c r="H114" s="55"/>
      <c r="I114" s="55"/>
      <c r="J114" s="55"/>
      <c r="K114" s="172">
        <f t="shared" si="22"/>
        <v>0</v>
      </c>
      <c r="L114" s="120">
        <f t="shared" ca="1" si="23"/>
        <v>0</v>
      </c>
      <c r="M114" s="120">
        <f t="shared" ca="1" si="24"/>
        <v>0</v>
      </c>
      <c r="N114" s="120">
        <f t="shared" ca="1" si="25"/>
        <v>0</v>
      </c>
      <c r="O114" s="120">
        <f t="shared" ca="1" si="26"/>
        <v>0</v>
      </c>
      <c r="P114" s="173">
        <f t="shared" ca="1" si="27"/>
        <v>0</v>
      </c>
      <c r="Q114" s="173">
        <f ca="1">IF(LEN(B114)&gt;0,'4-6'!Q114-'4-6'!P114,"")</f>
        <v>0</v>
      </c>
      <c r="R114" s="174"/>
      <c r="AA114" s="161">
        <f>ROW()</f>
        <v>114</v>
      </c>
      <c r="AB114" s="197" t="e">
        <f t="shared" ca="1" si="28"/>
        <v>#N/A</v>
      </c>
      <c r="AC114" s="197" t="e">
        <f t="shared" ca="1" si="29"/>
        <v>#N/A</v>
      </c>
      <c r="AD114" s="198" t="e">
        <f t="shared" ca="1" si="30"/>
        <v>#N/A</v>
      </c>
      <c r="AE114" s="197" t="e">
        <f t="shared" ca="1" si="31"/>
        <v>#N/A</v>
      </c>
      <c r="AF114" s="198" t="e">
        <f t="shared" ca="1" si="32"/>
        <v>#N/A</v>
      </c>
      <c r="AG114" s="197" t="e">
        <f t="shared" ca="1" si="33"/>
        <v>#N/A</v>
      </c>
      <c r="AH114" s="197" t="e">
        <f t="shared" ca="1" si="34"/>
        <v>#N/A</v>
      </c>
      <c r="AI114" s="199" t="e">
        <f t="shared" ca="1" si="35"/>
        <v>#N/A</v>
      </c>
      <c r="AJ114" s="197" t="e">
        <f t="shared" ca="1" si="36"/>
        <v>#N/A</v>
      </c>
      <c r="AK114" s="197" t="e">
        <f t="shared" ca="1" si="37"/>
        <v>#N/A</v>
      </c>
    </row>
    <row r="115" spans="1:37" ht="27" customHeight="1" x14ac:dyDescent="0.25">
      <c r="A115" s="51">
        <f>'OSNOVNA PLAČA'!A109</f>
        <v>100</v>
      </c>
      <c r="B115" s="157" t="str">
        <f t="shared" ca="1" si="21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1">
        <f ca="1">IF(LEN(B115)&gt;0,SUM('OBRAČUNANA OSNOVNA PLAČA'!K109:M109),"")</f>
        <v>0</v>
      </c>
      <c r="F115" s="55"/>
      <c r="G115" s="55"/>
      <c r="H115" s="55"/>
      <c r="I115" s="55"/>
      <c r="J115" s="55"/>
      <c r="K115" s="172">
        <f t="shared" si="22"/>
        <v>0</v>
      </c>
      <c r="L115" s="120">
        <f t="shared" ca="1" si="23"/>
        <v>0</v>
      </c>
      <c r="M115" s="120">
        <f t="shared" ca="1" si="24"/>
        <v>0</v>
      </c>
      <c r="N115" s="120">
        <f t="shared" ca="1" si="25"/>
        <v>0</v>
      </c>
      <c r="O115" s="120">
        <f t="shared" ca="1" si="26"/>
        <v>0</v>
      </c>
      <c r="P115" s="173">
        <f t="shared" ca="1" si="27"/>
        <v>0</v>
      </c>
      <c r="Q115" s="173">
        <f ca="1">IF(LEN(B115)&gt;0,'4-6'!Q115-'4-6'!P115,"")</f>
        <v>0</v>
      </c>
      <c r="R115" s="174"/>
      <c r="AA115" s="161">
        <f>ROW()</f>
        <v>115</v>
      </c>
      <c r="AB115" s="197" t="e">
        <f t="shared" ca="1" si="28"/>
        <v>#N/A</v>
      </c>
      <c r="AC115" s="197" t="e">
        <f t="shared" ca="1" si="29"/>
        <v>#N/A</v>
      </c>
      <c r="AD115" s="198" t="e">
        <f t="shared" ca="1" si="30"/>
        <v>#N/A</v>
      </c>
      <c r="AE115" s="197" t="e">
        <f t="shared" ca="1" si="31"/>
        <v>#N/A</v>
      </c>
      <c r="AF115" s="198" t="e">
        <f t="shared" ca="1" si="32"/>
        <v>#N/A</v>
      </c>
      <c r="AG115" s="197" t="e">
        <f t="shared" ca="1" si="33"/>
        <v>#N/A</v>
      </c>
      <c r="AH115" s="197" t="e">
        <f t="shared" ca="1" si="34"/>
        <v>#N/A</v>
      </c>
      <c r="AI115" s="199" t="e">
        <f t="shared" ca="1" si="35"/>
        <v>#N/A</v>
      </c>
      <c r="AJ115" s="197" t="e">
        <f t="shared" ca="1" si="36"/>
        <v>#N/A</v>
      </c>
      <c r="AK115" s="197" t="e">
        <f t="shared" ca="1" si="37"/>
        <v>#N/A</v>
      </c>
    </row>
    <row r="116" spans="1:37" ht="27" customHeight="1" x14ac:dyDescent="0.25">
      <c r="A116" s="51">
        <f>'OSNOVNA PLAČA'!A110</f>
        <v>101</v>
      </c>
      <c r="B116" s="157" t="str">
        <f t="shared" ca="1" si="21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1">
        <f ca="1">IF(LEN(B116)&gt;0,SUM('OBRAČUNANA OSNOVNA PLAČA'!K110:M110),"")</f>
        <v>10500</v>
      </c>
      <c r="F116" s="55"/>
      <c r="G116" s="55"/>
      <c r="H116" s="55"/>
      <c r="I116" s="55"/>
      <c r="J116" s="55"/>
      <c r="K116" s="172">
        <f t="shared" si="22"/>
        <v>0</v>
      </c>
      <c r="L116" s="120">
        <f t="shared" ca="1" si="23"/>
        <v>0</v>
      </c>
      <c r="M116" s="120">
        <f t="shared" ca="1" si="24"/>
        <v>0</v>
      </c>
      <c r="N116" s="120">
        <f t="shared" ca="1" si="25"/>
        <v>0</v>
      </c>
      <c r="O116" s="120">
        <f t="shared" ca="1" si="26"/>
        <v>0</v>
      </c>
      <c r="P116" s="173">
        <f t="shared" ca="1" si="27"/>
        <v>0</v>
      </c>
      <c r="Q116" s="173">
        <f ca="1">IF(LEN(B116)&gt;0,'4-6'!Q116-'4-6'!P116,"")</f>
        <v>7000</v>
      </c>
      <c r="R116" s="174"/>
      <c r="AA116" s="161">
        <f>ROW()</f>
        <v>116</v>
      </c>
      <c r="AB116" s="197" t="e">
        <f t="shared" ca="1" si="28"/>
        <v>#N/A</v>
      </c>
      <c r="AC116" s="197" t="e">
        <f t="shared" ca="1" si="29"/>
        <v>#N/A</v>
      </c>
      <c r="AD116" s="198" t="e">
        <f t="shared" ca="1" si="30"/>
        <v>#N/A</v>
      </c>
      <c r="AE116" s="197" t="e">
        <f t="shared" ca="1" si="31"/>
        <v>#N/A</v>
      </c>
      <c r="AF116" s="198" t="e">
        <f t="shared" ca="1" si="32"/>
        <v>#N/A</v>
      </c>
      <c r="AG116" s="197" t="e">
        <f t="shared" ca="1" si="33"/>
        <v>#N/A</v>
      </c>
      <c r="AH116" s="197" t="e">
        <f t="shared" ca="1" si="34"/>
        <v>#N/A</v>
      </c>
      <c r="AI116" s="199" t="e">
        <f t="shared" ca="1" si="35"/>
        <v>#N/A</v>
      </c>
      <c r="AJ116" s="197" t="e">
        <f t="shared" ca="1" si="36"/>
        <v>#N/A</v>
      </c>
      <c r="AK116" s="197" t="e">
        <f t="shared" ca="1" si="37"/>
        <v>#N/A</v>
      </c>
    </row>
    <row r="117" spans="1:37" ht="27" customHeight="1" x14ac:dyDescent="0.25">
      <c r="A117" s="51">
        <f>'OSNOVNA PLAČA'!A111</f>
        <v>102</v>
      </c>
      <c r="B117" s="157" t="str">
        <f t="shared" ca="1" si="21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1">
        <f ca="1">IF(LEN(B117)&gt;0,SUM('OBRAČUNANA OSNOVNA PLAČA'!K111:M111),"")</f>
        <v>0</v>
      </c>
      <c r="F117" s="55"/>
      <c r="G117" s="55"/>
      <c r="H117" s="55"/>
      <c r="I117" s="55"/>
      <c r="J117" s="55"/>
      <c r="K117" s="172">
        <f t="shared" si="22"/>
        <v>0</v>
      </c>
      <c r="L117" s="120">
        <f t="shared" ca="1" si="23"/>
        <v>0</v>
      </c>
      <c r="M117" s="120">
        <f t="shared" ca="1" si="24"/>
        <v>0</v>
      </c>
      <c r="N117" s="120">
        <f t="shared" ca="1" si="25"/>
        <v>0</v>
      </c>
      <c r="O117" s="120">
        <f t="shared" ca="1" si="26"/>
        <v>0</v>
      </c>
      <c r="P117" s="173">
        <f t="shared" ca="1" si="27"/>
        <v>0</v>
      </c>
      <c r="Q117" s="173">
        <f ca="1">IF(LEN(B117)&gt;0,'4-6'!Q117-'4-6'!P117,"")</f>
        <v>0</v>
      </c>
      <c r="R117" s="174"/>
      <c r="AA117" s="161">
        <f>ROW()</f>
        <v>117</v>
      </c>
      <c r="AB117" s="197" t="e">
        <f t="shared" ca="1" si="28"/>
        <v>#N/A</v>
      </c>
      <c r="AC117" s="197" t="e">
        <f t="shared" ca="1" si="29"/>
        <v>#N/A</v>
      </c>
      <c r="AD117" s="198" t="e">
        <f t="shared" ca="1" si="30"/>
        <v>#N/A</v>
      </c>
      <c r="AE117" s="197" t="e">
        <f t="shared" ca="1" si="31"/>
        <v>#N/A</v>
      </c>
      <c r="AF117" s="198" t="e">
        <f t="shared" ca="1" si="32"/>
        <v>#N/A</v>
      </c>
      <c r="AG117" s="197" t="e">
        <f t="shared" ca="1" si="33"/>
        <v>#N/A</v>
      </c>
      <c r="AH117" s="197" t="e">
        <f t="shared" ca="1" si="34"/>
        <v>#N/A</v>
      </c>
      <c r="AI117" s="199" t="e">
        <f t="shared" ca="1" si="35"/>
        <v>#N/A</v>
      </c>
      <c r="AJ117" s="197" t="e">
        <f t="shared" ca="1" si="36"/>
        <v>#N/A</v>
      </c>
      <c r="AK117" s="197" t="e">
        <f t="shared" ca="1" si="37"/>
        <v>#N/A</v>
      </c>
    </row>
    <row r="118" spans="1:37" ht="27" customHeight="1" x14ac:dyDescent="0.25">
      <c r="A118" s="51">
        <f>'OSNOVNA PLAČA'!A112</f>
        <v>103</v>
      </c>
      <c r="B118" s="157" t="str">
        <f t="shared" ca="1" si="21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1">
        <f ca="1">IF(LEN(B118)&gt;0,SUM('OBRAČUNANA OSNOVNA PLAČA'!K112:M112),"")</f>
        <v>0</v>
      </c>
      <c r="F118" s="55"/>
      <c r="G118" s="55"/>
      <c r="H118" s="55"/>
      <c r="I118" s="55"/>
      <c r="J118" s="55"/>
      <c r="K118" s="172">
        <f t="shared" si="22"/>
        <v>0</v>
      </c>
      <c r="L118" s="120">
        <f t="shared" ca="1" si="23"/>
        <v>0</v>
      </c>
      <c r="M118" s="120">
        <f t="shared" ca="1" si="24"/>
        <v>0</v>
      </c>
      <c r="N118" s="120">
        <f t="shared" ca="1" si="25"/>
        <v>0</v>
      </c>
      <c r="O118" s="120">
        <f t="shared" ca="1" si="26"/>
        <v>0</v>
      </c>
      <c r="P118" s="173">
        <f t="shared" ca="1" si="27"/>
        <v>0</v>
      </c>
      <c r="Q118" s="173">
        <f ca="1">IF(LEN(B118)&gt;0,'4-6'!Q118-'4-6'!P118,"")</f>
        <v>0</v>
      </c>
      <c r="R118" s="174"/>
      <c r="AA118" s="161">
        <f>ROW()</f>
        <v>118</v>
      </c>
      <c r="AB118" s="197" t="e">
        <f t="shared" ca="1" si="28"/>
        <v>#N/A</v>
      </c>
      <c r="AC118" s="197" t="e">
        <f t="shared" ca="1" si="29"/>
        <v>#N/A</v>
      </c>
      <c r="AD118" s="198" t="e">
        <f t="shared" ca="1" si="30"/>
        <v>#N/A</v>
      </c>
      <c r="AE118" s="197" t="e">
        <f t="shared" ca="1" si="31"/>
        <v>#N/A</v>
      </c>
      <c r="AF118" s="198" t="e">
        <f t="shared" ca="1" si="32"/>
        <v>#N/A</v>
      </c>
      <c r="AG118" s="197" t="e">
        <f t="shared" ca="1" si="33"/>
        <v>#N/A</v>
      </c>
      <c r="AH118" s="197" t="e">
        <f t="shared" ca="1" si="34"/>
        <v>#N/A</v>
      </c>
      <c r="AI118" s="199" t="e">
        <f t="shared" ca="1" si="35"/>
        <v>#N/A</v>
      </c>
      <c r="AJ118" s="197" t="e">
        <f t="shared" ca="1" si="36"/>
        <v>#N/A</v>
      </c>
      <c r="AK118" s="197" t="e">
        <f t="shared" ca="1" si="37"/>
        <v>#N/A</v>
      </c>
    </row>
    <row r="119" spans="1:37" ht="27" customHeight="1" x14ac:dyDescent="0.25">
      <c r="A119" s="51">
        <f>'OSNOVNA PLAČA'!A113</f>
        <v>104</v>
      </c>
      <c r="B119" s="157" t="str">
        <f t="shared" ca="1" si="21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1">
        <f ca="1">IF(LEN(B119)&gt;0,SUM('OBRAČUNANA OSNOVNA PLAČA'!K113:M113),"")</f>
        <v>0</v>
      </c>
      <c r="F119" s="55"/>
      <c r="G119" s="55"/>
      <c r="H119" s="55"/>
      <c r="I119" s="55"/>
      <c r="J119" s="55"/>
      <c r="K119" s="172">
        <f t="shared" si="22"/>
        <v>0</v>
      </c>
      <c r="L119" s="120">
        <f t="shared" ca="1" si="23"/>
        <v>0</v>
      </c>
      <c r="M119" s="120">
        <f t="shared" ca="1" si="24"/>
        <v>0</v>
      </c>
      <c r="N119" s="120">
        <f t="shared" ca="1" si="25"/>
        <v>0</v>
      </c>
      <c r="O119" s="120">
        <f t="shared" ca="1" si="26"/>
        <v>0</v>
      </c>
      <c r="P119" s="173">
        <f t="shared" ca="1" si="27"/>
        <v>0</v>
      </c>
      <c r="Q119" s="173">
        <f ca="1">IF(LEN(B119)&gt;0,'4-6'!Q119-'4-6'!P119,"")</f>
        <v>0</v>
      </c>
      <c r="R119" s="174"/>
      <c r="AA119" s="161">
        <f>ROW()</f>
        <v>119</v>
      </c>
      <c r="AB119" s="197" t="e">
        <f t="shared" ca="1" si="28"/>
        <v>#N/A</v>
      </c>
      <c r="AC119" s="197" t="e">
        <f t="shared" ca="1" si="29"/>
        <v>#N/A</v>
      </c>
      <c r="AD119" s="198" t="e">
        <f t="shared" ca="1" si="30"/>
        <v>#N/A</v>
      </c>
      <c r="AE119" s="197" t="e">
        <f t="shared" ca="1" si="31"/>
        <v>#N/A</v>
      </c>
      <c r="AF119" s="198" t="e">
        <f t="shared" ca="1" si="32"/>
        <v>#N/A</v>
      </c>
      <c r="AG119" s="197" t="e">
        <f t="shared" ca="1" si="33"/>
        <v>#N/A</v>
      </c>
      <c r="AH119" s="197" t="e">
        <f t="shared" ca="1" si="34"/>
        <v>#N/A</v>
      </c>
      <c r="AI119" s="199" t="e">
        <f t="shared" ca="1" si="35"/>
        <v>#N/A</v>
      </c>
      <c r="AJ119" s="197" t="e">
        <f t="shared" ca="1" si="36"/>
        <v>#N/A</v>
      </c>
      <c r="AK119" s="197" t="e">
        <f t="shared" ca="1" si="37"/>
        <v>#N/A</v>
      </c>
    </row>
    <row r="120" spans="1:37" ht="27" customHeight="1" x14ac:dyDescent="0.25">
      <c r="A120" s="51">
        <f>'OSNOVNA PLAČA'!A114</f>
        <v>105</v>
      </c>
      <c r="B120" s="157" t="str">
        <f t="shared" ca="1" si="21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1">
        <f ca="1">IF(LEN(B120)&gt;0,SUM('OBRAČUNANA OSNOVNA PLAČA'!K114:M114),"")</f>
        <v>0</v>
      </c>
      <c r="F120" s="55"/>
      <c r="G120" s="55"/>
      <c r="H120" s="55"/>
      <c r="I120" s="55"/>
      <c r="J120" s="55"/>
      <c r="K120" s="172">
        <f t="shared" si="22"/>
        <v>0</v>
      </c>
      <c r="L120" s="120">
        <f t="shared" ca="1" si="23"/>
        <v>0</v>
      </c>
      <c r="M120" s="120">
        <f t="shared" ca="1" si="24"/>
        <v>0</v>
      </c>
      <c r="N120" s="120">
        <f t="shared" ca="1" si="25"/>
        <v>0</v>
      </c>
      <c r="O120" s="120">
        <f t="shared" ca="1" si="26"/>
        <v>0</v>
      </c>
      <c r="P120" s="173">
        <f t="shared" ca="1" si="27"/>
        <v>0</v>
      </c>
      <c r="Q120" s="173">
        <f ca="1">IF(LEN(B120)&gt;0,'4-6'!Q120-'4-6'!P120,"")</f>
        <v>0</v>
      </c>
      <c r="R120" s="174"/>
      <c r="AA120" s="161">
        <f>ROW()</f>
        <v>120</v>
      </c>
      <c r="AB120" s="197" t="e">
        <f t="shared" ca="1" si="28"/>
        <v>#N/A</v>
      </c>
      <c r="AC120" s="197" t="e">
        <f t="shared" ca="1" si="29"/>
        <v>#N/A</v>
      </c>
      <c r="AD120" s="198" t="e">
        <f t="shared" ca="1" si="30"/>
        <v>#N/A</v>
      </c>
      <c r="AE120" s="197" t="e">
        <f t="shared" ca="1" si="31"/>
        <v>#N/A</v>
      </c>
      <c r="AF120" s="198" t="e">
        <f t="shared" ca="1" si="32"/>
        <v>#N/A</v>
      </c>
      <c r="AG120" s="197" t="e">
        <f t="shared" ca="1" si="33"/>
        <v>#N/A</v>
      </c>
      <c r="AH120" s="197" t="e">
        <f t="shared" ca="1" si="34"/>
        <v>#N/A</v>
      </c>
      <c r="AI120" s="199" t="e">
        <f t="shared" ca="1" si="35"/>
        <v>#N/A</v>
      </c>
      <c r="AJ120" s="197" t="e">
        <f t="shared" ca="1" si="36"/>
        <v>#N/A</v>
      </c>
      <c r="AK120" s="197" t="e">
        <f t="shared" ca="1" si="37"/>
        <v>#N/A</v>
      </c>
    </row>
    <row r="121" spans="1:37" ht="27" customHeight="1" x14ac:dyDescent="0.25">
      <c r="A121" s="51">
        <f>'OSNOVNA PLAČA'!A115</f>
        <v>106</v>
      </c>
      <c r="B121" s="157" t="str">
        <f t="shared" ca="1" si="21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1">
        <f ca="1">IF(LEN(B121)&gt;0,SUM('OBRAČUNANA OSNOVNA PLAČA'!K115:M115),"")</f>
        <v>0</v>
      </c>
      <c r="F121" s="55"/>
      <c r="G121" s="55"/>
      <c r="H121" s="55"/>
      <c r="I121" s="55"/>
      <c r="J121" s="55"/>
      <c r="K121" s="172">
        <f t="shared" si="22"/>
        <v>0</v>
      </c>
      <c r="L121" s="120">
        <f t="shared" ca="1" si="23"/>
        <v>0</v>
      </c>
      <c r="M121" s="120">
        <f t="shared" ca="1" si="24"/>
        <v>0</v>
      </c>
      <c r="N121" s="120">
        <f t="shared" ca="1" si="25"/>
        <v>0</v>
      </c>
      <c r="O121" s="120">
        <f t="shared" ca="1" si="26"/>
        <v>0</v>
      </c>
      <c r="P121" s="173">
        <f t="shared" ca="1" si="27"/>
        <v>0</v>
      </c>
      <c r="Q121" s="173">
        <f ca="1">IF(LEN(B121)&gt;0,'4-6'!Q121-'4-6'!P121,"")</f>
        <v>0</v>
      </c>
      <c r="R121" s="174"/>
      <c r="AA121" s="161">
        <f>ROW()</f>
        <v>121</v>
      </c>
      <c r="AB121" s="197" t="e">
        <f t="shared" ca="1" si="28"/>
        <v>#N/A</v>
      </c>
      <c r="AC121" s="197" t="e">
        <f t="shared" ca="1" si="29"/>
        <v>#N/A</v>
      </c>
      <c r="AD121" s="198" t="e">
        <f t="shared" ca="1" si="30"/>
        <v>#N/A</v>
      </c>
      <c r="AE121" s="197" t="e">
        <f t="shared" ca="1" si="31"/>
        <v>#N/A</v>
      </c>
      <c r="AF121" s="198" t="e">
        <f t="shared" ca="1" si="32"/>
        <v>#N/A</v>
      </c>
      <c r="AG121" s="197" t="e">
        <f t="shared" ca="1" si="33"/>
        <v>#N/A</v>
      </c>
      <c r="AH121" s="197" t="e">
        <f t="shared" ca="1" si="34"/>
        <v>#N/A</v>
      </c>
      <c r="AI121" s="199" t="e">
        <f t="shared" ca="1" si="35"/>
        <v>#N/A</v>
      </c>
      <c r="AJ121" s="197" t="e">
        <f t="shared" ca="1" si="36"/>
        <v>#N/A</v>
      </c>
      <c r="AK121" s="197" t="e">
        <f t="shared" ca="1" si="37"/>
        <v>#N/A</v>
      </c>
    </row>
    <row r="122" spans="1:37" ht="27" customHeight="1" x14ac:dyDescent="0.25">
      <c r="A122" s="51">
        <f>'OSNOVNA PLAČA'!A116</f>
        <v>107</v>
      </c>
      <c r="B122" s="157" t="str">
        <f t="shared" ca="1" si="21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1">
        <f ca="1">IF(LEN(B122)&gt;0,SUM('OBRAČUNANA OSNOVNA PLAČA'!K116:M116),"")</f>
        <v>0</v>
      </c>
      <c r="F122" s="55"/>
      <c r="G122" s="55"/>
      <c r="H122" s="55"/>
      <c r="I122" s="55"/>
      <c r="J122" s="55"/>
      <c r="K122" s="172">
        <f t="shared" si="22"/>
        <v>0</v>
      </c>
      <c r="L122" s="120">
        <f t="shared" ca="1" si="23"/>
        <v>0</v>
      </c>
      <c r="M122" s="120">
        <f t="shared" ca="1" si="24"/>
        <v>0</v>
      </c>
      <c r="N122" s="120">
        <f t="shared" ca="1" si="25"/>
        <v>0</v>
      </c>
      <c r="O122" s="120">
        <f t="shared" ca="1" si="26"/>
        <v>0</v>
      </c>
      <c r="P122" s="173">
        <f t="shared" ca="1" si="27"/>
        <v>0</v>
      </c>
      <c r="Q122" s="173">
        <f ca="1">IF(LEN(B122)&gt;0,'4-6'!Q122-'4-6'!P122,"")</f>
        <v>0</v>
      </c>
      <c r="R122" s="174"/>
      <c r="AA122" s="161">
        <f>ROW()</f>
        <v>122</v>
      </c>
      <c r="AB122" s="197" t="e">
        <f t="shared" ca="1" si="28"/>
        <v>#N/A</v>
      </c>
      <c r="AC122" s="197" t="e">
        <f t="shared" ca="1" si="29"/>
        <v>#N/A</v>
      </c>
      <c r="AD122" s="198" t="e">
        <f t="shared" ca="1" si="30"/>
        <v>#N/A</v>
      </c>
      <c r="AE122" s="197" t="e">
        <f t="shared" ca="1" si="31"/>
        <v>#N/A</v>
      </c>
      <c r="AF122" s="198" t="e">
        <f t="shared" ca="1" si="32"/>
        <v>#N/A</v>
      </c>
      <c r="AG122" s="197" t="e">
        <f t="shared" ca="1" si="33"/>
        <v>#N/A</v>
      </c>
      <c r="AH122" s="197" t="e">
        <f t="shared" ca="1" si="34"/>
        <v>#N/A</v>
      </c>
      <c r="AI122" s="199" t="e">
        <f t="shared" ca="1" si="35"/>
        <v>#N/A</v>
      </c>
      <c r="AJ122" s="197" t="e">
        <f t="shared" ca="1" si="36"/>
        <v>#N/A</v>
      </c>
      <c r="AK122" s="197" t="e">
        <f t="shared" ca="1" si="37"/>
        <v>#N/A</v>
      </c>
    </row>
    <row r="123" spans="1:37" ht="27" customHeight="1" x14ac:dyDescent="0.25">
      <c r="A123" s="51">
        <f>'OSNOVNA PLAČA'!A117</f>
        <v>108</v>
      </c>
      <c r="B123" s="157" t="str">
        <f t="shared" ca="1" si="21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1">
        <f ca="1">IF(LEN(B123)&gt;0,SUM('OBRAČUNANA OSNOVNA PLAČA'!K117:M117),"")</f>
        <v>0</v>
      </c>
      <c r="F123" s="55"/>
      <c r="G123" s="55"/>
      <c r="H123" s="55"/>
      <c r="I123" s="55"/>
      <c r="J123" s="55"/>
      <c r="K123" s="172">
        <f t="shared" si="22"/>
        <v>0</v>
      </c>
      <c r="L123" s="120">
        <f t="shared" ca="1" si="23"/>
        <v>0</v>
      </c>
      <c r="M123" s="120">
        <f t="shared" ca="1" si="24"/>
        <v>0</v>
      </c>
      <c r="N123" s="120">
        <f t="shared" ca="1" si="25"/>
        <v>0</v>
      </c>
      <c r="O123" s="120">
        <f t="shared" ca="1" si="26"/>
        <v>0</v>
      </c>
      <c r="P123" s="173">
        <f t="shared" ca="1" si="27"/>
        <v>0</v>
      </c>
      <c r="Q123" s="173">
        <f ca="1">IF(LEN(B123)&gt;0,'4-6'!Q123-'4-6'!P123,"")</f>
        <v>0</v>
      </c>
      <c r="R123" s="174"/>
      <c r="AA123" s="161">
        <f>ROW()</f>
        <v>123</v>
      </c>
      <c r="AB123" s="197" t="e">
        <f t="shared" ca="1" si="28"/>
        <v>#N/A</v>
      </c>
      <c r="AC123" s="197" t="e">
        <f t="shared" ca="1" si="29"/>
        <v>#N/A</v>
      </c>
      <c r="AD123" s="198" t="e">
        <f t="shared" ca="1" si="30"/>
        <v>#N/A</v>
      </c>
      <c r="AE123" s="197" t="e">
        <f t="shared" ca="1" si="31"/>
        <v>#N/A</v>
      </c>
      <c r="AF123" s="198" t="e">
        <f t="shared" ca="1" si="32"/>
        <v>#N/A</v>
      </c>
      <c r="AG123" s="197" t="e">
        <f t="shared" ca="1" si="33"/>
        <v>#N/A</v>
      </c>
      <c r="AH123" s="197" t="e">
        <f t="shared" ca="1" si="34"/>
        <v>#N/A</v>
      </c>
      <c r="AI123" s="199" t="e">
        <f t="shared" ca="1" si="35"/>
        <v>#N/A</v>
      </c>
      <c r="AJ123" s="197" t="e">
        <f t="shared" ca="1" si="36"/>
        <v>#N/A</v>
      </c>
      <c r="AK123" s="197" t="e">
        <f t="shared" ca="1" si="37"/>
        <v>#N/A</v>
      </c>
    </row>
    <row r="124" spans="1:37" ht="27" customHeight="1" x14ac:dyDescent="0.25">
      <c r="A124" s="51">
        <f>'OSNOVNA PLAČA'!A118</f>
        <v>109</v>
      </c>
      <c r="B124" s="157" t="str">
        <f t="shared" ca="1" si="21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1">
        <f ca="1">IF(LEN(B124)&gt;0,SUM('OBRAČUNANA OSNOVNA PLAČA'!K118:M118),"")</f>
        <v>0</v>
      </c>
      <c r="F124" s="55"/>
      <c r="G124" s="55"/>
      <c r="H124" s="55"/>
      <c r="I124" s="55"/>
      <c r="J124" s="55"/>
      <c r="K124" s="172">
        <f t="shared" si="22"/>
        <v>0</v>
      </c>
      <c r="L124" s="120">
        <f t="shared" ca="1" si="23"/>
        <v>0</v>
      </c>
      <c r="M124" s="120">
        <f t="shared" ca="1" si="24"/>
        <v>0</v>
      </c>
      <c r="N124" s="120">
        <f t="shared" ca="1" si="25"/>
        <v>0</v>
      </c>
      <c r="O124" s="120">
        <f t="shared" ca="1" si="26"/>
        <v>0</v>
      </c>
      <c r="P124" s="173">
        <f t="shared" ca="1" si="27"/>
        <v>0</v>
      </c>
      <c r="Q124" s="173">
        <f ca="1">IF(LEN(B124)&gt;0,'4-6'!Q124-'4-6'!P124,"")</f>
        <v>0</v>
      </c>
      <c r="R124" s="174"/>
      <c r="AA124" s="161">
        <f>ROW()</f>
        <v>124</v>
      </c>
      <c r="AB124" s="197" t="e">
        <f t="shared" ca="1" si="28"/>
        <v>#N/A</v>
      </c>
      <c r="AC124" s="197" t="e">
        <f t="shared" ca="1" si="29"/>
        <v>#N/A</v>
      </c>
      <c r="AD124" s="198" t="e">
        <f t="shared" ca="1" si="30"/>
        <v>#N/A</v>
      </c>
      <c r="AE124" s="197" t="e">
        <f t="shared" ca="1" si="31"/>
        <v>#N/A</v>
      </c>
      <c r="AF124" s="198" t="e">
        <f t="shared" ca="1" si="32"/>
        <v>#N/A</v>
      </c>
      <c r="AG124" s="197" t="e">
        <f t="shared" ca="1" si="33"/>
        <v>#N/A</v>
      </c>
      <c r="AH124" s="197" t="e">
        <f t="shared" ca="1" si="34"/>
        <v>#N/A</v>
      </c>
      <c r="AI124" s="199" t="e">
        <f t="shared" ca="1" si="35"/>
        <v>#N/A</v>
      </c>
      <c r="AJ124" s="197" t="e">
        <f t="shared" ca="1" si="36"/>
        <v>#N/A</v>
      </c>
      <c r="AK124" s="197" t="e">
        <f t="shared" ca="1" si="37"/>
        <v>#N/A</v>
      </c>
    </row>
    <row r="125" spans="1:37" ht="27" customHeight="1" x14ac:dyDescent="0.25">
      <c r="A125" s="51">
        <f>'OSNOVNA PLAČA'!A119</f>
        <v>110</v>
      </c>
      <c r="B125" s="157" t="str">
        <f t="shared" ca="1" si="21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1">
        <f ca="1">IF(LEN(B125)&gt;0,SUM('OBRAČUNANA OSNOVNA PLAČA'!K119:M119),"")</f>
        <v>0</v>
      </c>
      <c r="F125" s="55"/>
      <c r="G125" s="55"/>
      <c r="H125" s="55"/>
      <c r="I125" s="55"/>
      <c r="J125" s="55"/>
      <c r="K125" s="172">
        <f t="shared" si="22"/>
        <v>0</v>
      </c>
      <c r="L125" s="120">
        <f t="shared" ca="1" si="23"/>
        <v>0</v>
      </c>
      <c r="M125" s="120">
        <f t="shared" ca="1" si="24"/>
        <v>0</v>
      </c>
      <c r="N125" s="120">
        <f t="shared" ca="1" si="25"/>
        <v>0</v>
      </c>
      <c r="O125" s="120">
        <f t="shared" ca="1" si="26"/>
        <v>0</v>
      </c>
      <c r="P125" s="173">
        <f t="shared" ca="1" si="27"/>
        <v>0</v>
      </c>
      <c r="Q125" s="173">
        <f ca="1">IF(LEN(B125)&gt;0,'4-6'!Q125-'4-6'!P125,"")</f>
        <v>0</v>
      </c>
      <c r="R125" s="174"/>
      <c r="AA125" s="161">
        <f>ROW()</f>
        <v>125</v>
      </c>
      <c r="AB125" s="197" t="e">
        <f t="shared" ca="1" si="28"/>
        <v>#N/A</v>
      </c>
      <c r="AC125" s="197" t="e">
        <f t="shared" ca="1" si="29"/>
        <v>#N/A</v>
      </c>
      <c r="AD125" s="198" t="e">
        <f t="shared" ca="1" si="30"/>
        <v>#N/A</v>
      </c>
      <c r="AE125" s="197" t="e">
        <f t="shared" ca="1" si="31"/>
        <v>#N/A</v>
      </c>
      <c r="AF125" s="198" t="e">
        <f t="shared" ca="1" si="32"/>
        <v>#N/A</v>
      </c>
      <c r="AG125" s="197" t="e">
        <f t="shared" ca="1" si="33"/>
        <v>#N/A</v>
      </c>
      <c r="AH125" s="197" t="e">
        <f t="shared" ca="1" si="34"/>
        <v>#N/A</v>
      </c>
      <c r="AI125" s="199" t="e">
        <f t="shared" ca="1" si="35"/>
        <v>#N/A</v>
      </c>
      <c r="AJ125" s="197" t="e">
        <f t="shared" ca="1" si="36"/>
        <v>#N/A</v>
      </c>
      <c r="AK125" s="197" t="e">
        <f t="shared" ca="1" si="37"/>
        <v>#N/A</v>
      </c>
    </row>
    <row r="126" spans="1:37" ht="27" customHeight="1" x14ac:dyDescent="0.25">
      <c r="A126" s="51">
        <f>'OSNOVNA PLAČA'!A120</f>
        <v>111</v>
      </c>
      <c r="B126" s="157" t="str">
        <f t="shared" ca="1" si="21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1">
        <f ca="1">IF(LEN(B126)&gt;0,SUM('OBRAČUNANA OSNOVNA PLAČA'!K120:M120),"")</f>
        <v>0</v>
      </c>
      <c r="F126" s="55"/>
      <c r="G126" s="55"/>
      <c r="H126" s="55"/>
      <c r="I126" s="55"/>
      <c r="J126" s="55"/>
      <c r="K126" s="172">
        <f t="shared" si="22"/>
        <v>0</v>
      </c>
      <c r="L126" s="120">
        <f t="shared" ca="1" si="23"/>
        <v>0</v>
      </c>
      <c r="M126" s="120">
        <f t="shared" ca="1" si="24"/>
        <v>0</v>
      </c>
      <c r="N126" s="120">
        <f t="shared" ca="1" si="25"/>
        <v>0</v>
      </c>
      <c r="O126" s="120">
        <f t="shared" ca="1" si="26"/>
        <v>0</v>
      </c>
      <c r="P126" s="173">
        <f t="shared" ca="1" si="27"/>
        <v>0</v>
      </c>
      <c r="Q126" s="173">
        <f ca="1">IF(LEN(B126)&gt;0,'4-6'!Q126-'4-6'!P126,"")</f>
        <v>0</v>
      </c>
      <c r="R126" s="174"/>
      <c r="AA126" s="161">
        <f>ROW()</f>
        <v>126</v>
      </c>
      <c r="AB126" s="197" t="e">
        <f t="shared" ca="1" si="28"/>
        <v>#N/A</v>
      </c>
      <c r="AC126" s="197" t="e">
        <f t="shared" ca="1" si="29"/>
        <v>#N/A</v>
      </c>
      <c r="AD126" s="198" t="e">
        <f t="shared" ca="1" si="30"/>
        <v>#N/A</v>
      </c>
      <c r="AE126" s="197" t="e">
        <f t="shared" ca="1" si="31"/>
        <v>#N/A</v>
      </c>
      <c r="AF126" s="198" t="e">
        <f t="shared" ca="1" si="32"/>
        <v>#N/A</v>
      </c>
      <c r="AG126" s="197" t="e">
        <f t="shared" ca="1" si="33"/>
        <v>#N/A</v>
      </c>
      <c r="AH126" s="197" t="e">
        <f t="shared" ca="1" si="34"/>
        <v>#N/A</v>
      </c>
      <c r="AI126" s="199" t="e">
        <f t="shared" ca="1" si="35"/>
        <v>#N/A</v>
      </c>
      <c r="AJ126" s="197" t="e">
        <f t="shared" ca="1" si="36"/>
        <v>#N/A</v>
      </c>
      <c r="AK126" s="197" t="e">
        <f t="shared" ca="1" si="37"/>
        <v>#N/A</v>
      </c>
    </row>
    <row r="127" spans="1:37" ht="27" customHeight="1" x14ac:dyDescent="0.25">
      <c r="A127" s="51">
        <f>'OSNOVNA PLAČA'!A121</f>
        <v>112</v>
      </c>
      <c r="B127" s="157" t="str">
        <f t="shared" ca="1" si="21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1">
        <f ca="1">IF(LEN(B127)&gt;0,SUM('OBRAČUNANA OSNOVNA PLAČA'!K121:M121),"")</f>
        <v>0</v>
      </c>
      <c r="F127" s="55"/>
      <c r="G127" s="55"/>
      <c r="H127" s="55"/>
      <c r="I127" s="55"/>
      <c r="J127" s="55"/>
      <c r="K127" s="172">
        <f t="shared" si="22"/>
        <v>0</v>
      </c>
      <c r="L127" s="120">
        <f t="shared" ca="1" si="23"/>
        <v>0</v>
      </c>
      <c r="M127" s="120">
        <f t="shared" ca="1" si="24"/>
        <v>0</v>
      </c>
      <c r="N127" s="120">
        <f t="shared" ca="1" si="25"/>
        <v>0</v>
      </c>
      <c r="O127" s="120">
        <f t="shared" ca="1" si="26"/>
        <v>0</v>
      </c>
      <c r="P127" s="173">
        <f t="shared" ca="1" si="27"/>
        <v>0</v>
      </c>
      <c r="Q127" s="173">
        <f ca="1">IF(LEN(B127)&gt;0,'4-6'!Q127-'4-6'!P127,"")</f>
        <v>0</v>
      </c>
      <c r="R127" s="174"/>
      <c r="AA127" s="161">
        <f>ROW()</f>
        <v>127</v>
      </c>
      <c r="AB127" s="197" t="e">
        <f t="shared" ca="1" si="28"/>
        <v>#N/A</v>
      </c>
      <c r="AC127" s="197" t="e">
        <f t="shared" ca="1" si="29"/>
        <v>#N/A</v>
      </c>
      <c r="AD127" s="198" t="e">
        <f t="shared" ca="1" si="30"/>
        <v>#N/A</v>
      </c>
      <c r="AE127" s="197" t="e">
        <f t="shared" ca="1" si="31"/>
        <v>#N/A</v>
      </c>
      <c r="AF127" s="198" t="e">
        <f t="shared" ca="1" si="32"/>
        <v>#N/A</v>
      </c>
      <c r="AG127" s="197" t="e">
        <f t="shared" ca="1" si="33"/>
        <v>#N/A</v>
      </c>
      <c r="AH127" s="197" t="e">
        <f t="shared" ca="1" si="34"/>
        <v>#N/A</v>
      </c>
      <c r="AI127" s="199" t="e">
        <f t="shared" ca="1" si="35"/>
        <v>#N/A</v>
      </c>
      <c r="AJ127" s="197" t="e">
        <f t="shared" ca="1" si="36"/>
        <v>#N/A</v>
      </c>
      <c r="AK127" s="197" t="e">
        <f t="shared" ca="1" si="37"/>
        <v>#N/A</v>
      </c>
    </row>
    <row r="128" spans="1:37" ht="27" customHeight="1" x14ac:dyDescent="0.25">
      <c r="A128" s="51">
        <f>'OSNOVNA PLAČA'!A122</f>
        <v>113</v>
      </c>
      <c r="B128" s="157" t="str">
        <f t="shared" ca="1" si="21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1">
        <f ca="1">IF(LEN(B128)&gt;0,SUM('OBRAČUNANA OSNOVNA PLAČA'!K122:M122),"")</f>
        <v>0</v>
      </c>
      <c r="F128" s="55"/>
      <c r="G128" s="55"/>
      <c r="H128" s="55"/>
      <c r="I128" s="55"/>
      <c r="J128" s="55"/>
      <c r="K128" s="172">
        <f t="shared" si="22"/>
        <v>0</v>
      </c>
      <c r="L128" s="120">
        <f t="shared" ca="1" si="23"/>
        <v>0</v>
      </c>
      <c r="M128" s="120">
        <f t="shared" ca="1" si="24"/>
        <v>0</v>
      </c>
      <c r="N128" s="120">
        <f t="shared" ca="1" si="25"/>
        <v>0</v>
      </c>
      <c r="O128" s="120">
        <f t="shared" ca="1" si="26"/>
        <v>0</v>
      </c>
      <c r="P128" s="173">
        <f t="shared" ca="1" si="27"/>
        <v>0</v>
      </c>
      <c r="Q128" s="173">
        <f ca="1">IF(LEN(B128)&gt;0,'4-6'!Q128-'4-6'!P128,"")</f>
        <v>0</v>
      </c>
      <c r="R128" s="174"/>
      <c r="AA128" s="161">
        <f>ROW()</f>
        <v>128</v>
      </c>
      <c r="AB128" s="197" t="e">
        <f t="shared" ca="1" si="28"/>
        <v>#N/A</v>
      </c>
      <c r="AC128" s="197" t="e">
        <f t="shared" ca="1" si="29"/>
        <v>#N/A</v>
      </c>
      <c r="AD128" s="198" t="e">
        <f t="shared" ca="1" si="30"/>
        <v>#N/A</v>
      </c>
      <c r="AE128" s="197" t="e">
        <f t="shared" ca="1" si="31"/>
        <v>#N/A</v>
      </c>
      <c r="AF128" s="198" t="e">
        <f t="shared" ca="1" si="32"/>
        <v>#N/A</v>
      </c>
      <c r="AG128" s="197" t="e">
        <f t="shared" ca="1" si="33"/>
        <v>#N/A</v>
      </c>
      <c r="AH128" s="197" t="e">
        <f t="shared" ca="1" si="34"/>
        <v>#N/A</v>
      </c>
      <c r="AI128" s="199" t="e">
        <f t="shared" ca="1" si="35"/>
        <v>#N/A</v>
      </c>
      <c r="AJ128" s="197" t="e">
        <f t="shared" ca="1" si="36"/>
        <v>#N/A</v>
      </c>
      <c r="AK128" s="197" t="e">
        <f t="shared" ca="1" si="37"/>
        <v>#N/A</v>
      </c>
    </row>
    <row r="129" spans="1:37" ht="27" customHeight="1" x14ac:dyDescent="0.25">
      <c r="A129" s="51">
        <f>'OSNOVNA PLAČA'!A123</f>
        <v>114</v>
      </c>
      <c r="B129" s="157" t="str">
        <f t="shared" ca="1" si="21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1">
        <f ca="1">IF(LEN(B129)&gt;0,SUM('OBRAČUNANA OSNOVNA PLAČA'!K123:M123),"")</f>
        <v>0</v>
      </c>
      <c r="F129" s="55"/>
      <c r="G129" s="55"/>
      <c r="H129" s="55"/>
      <c r="I129" s="55"/>
      <c r="J129" s="55"/>
      <c r="K129" s="172">
        <f t="shared" si="22"/>
        <v>0</v>
      </c>
      <c r="L129" s="120">
        <f t="shared" ca="1" si="23"/>
        <v>0</v>
      </c>
      <c r="M129" s="120">
        <f t="shared" ca="1" si="24"/>
        <v>0</v>
      </c>
      <c r="N129" s="120">
        <f t="shared" ca="1" si="25"/>
        <v>0</v>
      </c>
      <c r="O129" s="120">
        <f t="shared" ca="1" si="26"/>
        <v>0</v>
      </c>
      <c r="P129" s="173">
        <f t="shared" ca="1" si="27"/>
        <v>0</v>
      </c>
      <c r="Q129" s="173">
        <f ca="1">IF(LEN(B129)&gt;0,'4-6'!Q129-'4-6'!P129,"")</f>
        <v>0</v>
      </c>
      <c r="R129" s="174"/>
      <c r="AA129" s="161">
        <f>ROW()</f>
        <v>129</v>
      </c>
      <c r="AB129" s="197" t="e">
        <f t="shared" ca="1" si="28"/>
        <v>#N/A</v>
      </c>
      <c r="AC129" s="197" t="e">
        <f t="shared" ca="1" si="29"/>
        <v>#N/A</v>
      </c>
      <c r="AD129" s="198" t="e">
        <f t="shared" ca="1" si="30"/>
        <v>#N/A</v>
      </c>
      <c r="AE129" s="197" t="e">
        <f t="shared" ca="1" si="31"/>
        <v>#N/A</v>
      </c>
      <c r="AF129" s="198" t="e">
        <f t="shared" ca="1" si="32"/>
        <v>#N/A</v>
      </c>
      <c r="AG129" s="197" t="e">
        <f t="shared" ca="1" si="33"/>
        <v>#N/A</v>
      </c>
      <c r="AH129" s="197" t="e">
        <f t="shared" ca="1" si="34"/>
        <v>#N/A</v>
      </c>
      <c r="AI129" s="199" t="e">
        <f t="shared" ca="1" si="35"/>
        <v>#N/A</v>
      </c>
      <c r="AJ129" s="197" t="e">
        <f t="shared" ca="1" si="36"/>
        <v>#N/A</v>
      </c>
      <c r="AK129" s="197" t="e">
        <f t="shared" ca="1" si="37"/>
        <v>#N/A</v>
      </c>
    </row>
    <row r="130" spans="1:37" ht="27" customHeight="1" x14ac:dyDescent="0.25">
      <c r="A130" s="51">
        <f>'OSNOVNA PLAČA'!A124</f>
        <v>115</v>
      </c>
      <c r="B130" s="157" t="str">
        <f t="shared" ca="1" si="21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1">
        <f ca="1">IF(LEN(B130)&gt;0,SUM('OBRAČUNANA OSNOVNA PLAČA'!K124:M124),"")</f>
        <v>0</v>
      </c>
      <c r="F130" s="55"/>
      <c r="G130" s="55"/>
      <c r="H130" s="55"/>
      <c r="I130" s="55"/>
      <c r="J130" s="55"/>
      <c r="K130" s="172">
        <f t="shared" si="22"/>
        <v>0</v>
      </c>
      <c r="L130" s="120">
        <f t="shared" ca="1" si="23"/>
        <v>0</v>
      </c>
      <c r="M130" s="120">
        <f t="shared" ca="1" si="24"/>
        <v>0</v>
      </c>
      <c r="N130" s="120">
        <f t="shared" ca="1" si="25"/>
        <v>0</v>
      </c>
      <c r="O130" s="120">
        <f t="shared" ca="1" si="26"/>
        <v>0</v>
      </c>
      <c r="P130" s="173">
        <f t="shared" ca="1" si="27"/>
        <v>0</v>
      </c>
      <c r="Q130" s="173">
        <f ca="1">IF(LEN(B130)&gt;0,'4-6'!Q130-'4-6'!P130,"")</f>
        <v>0</v>
      </c>
      <c r="R130" s="174"/>
      <c r="AA130" s="161">
        <f>ROW()</f>
        <v>130</v>
      </c>
      <c r="AB130" s="197" t="e">
        <f t="shared" ca="1" si="28"/>
        <v>#N/A</v>
      </c>
      <c r="AC130" s="197" t="e">
        <f t="shared" ca="1" si="29"/>
        <v>#N/A</v>
      </c>
      <c r="AD130" s="198" t="e">
        <f t="shared" ca="1" si="30"/>
        <v>#N/A</v>
      </c>
      <c r="AE130" s="197" t="e">
        <f t="shared" ca="1" si="31"/>
        <v>#N/A</v>
      </c>
      <c r="AF130" s="198" t="e">
        <f t="shared" ca="1" si="32"/>
        <v>#N/A</v>
      </c>
      <c r="AG130" s="197" t="e">
        <f t="shared" ca="1" si="33"/>
        <v>#N/A</v>
      </c>
      <c r="AH130" s="197" t="e">
        <f t="shared" ca="1" si="34"/>
        <v>#N/A</v>
      </c>
      <c r="AI130" s="199" t="e">
        <f t="shared" ca="1" si="35"/>
        <v>#N/A</v>
      </c>
      <c r="AJ130" s="197" t="e">
        <f t="shared" ca="1" si="36"/>
        <v>#N/A</v>
      </c>
      <c r="AK130" s="197" t="e">
        <f t="shared" ca="1" si="37"/>
        <v>#N/A</v>
      </c>
    </row>
    <row r="131" spans="1:37" ht="27" customHeight="1" x14ac:dyDescent="0.25">
      <c r="A131" s="51">
        <f>'OSNOVNA PLAČA'!A125</f>
        <v>116</v>
      </c>
      <c r="B131" s="157" t="str">
        <f t="shared" ca="1" si="21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1">
        <f ca="1">IF(LEN(B131)&gt;0,SUM('OBRAČUNANA OSNOVNA PLAČA'!K125:M125),"")</f>
        <v>0</v>
      </c>
      <c r="F131" s="55"/>
      <c r="G131" s="55"/>
      <c r="H131" s="55"/>
      <c r="I131" s="55"/>
      <c r="J131" s="55"/>
      <c r="K131" s="172">
        <f t="shared" si="22"/>
        <v>0</v>
      </c>
      <c r="L131" s="120">
        <f t="shared" ca="1" si="23"/>
        <v>0</v>
      </c>
      <c r="M131" s="120">
        <f t="shared" ca="1" si="24"/>
        <v>0</v>
      </c>
      <c r="N131" s="120">
        <f t="shared" ca="1" si="25"/>
        <v>0</v>
      </c>
      <c r="O131" s="120">
        <f t="shared" ca="1" si="26"/>
        <v>0</v>
      </c>
      <c r="P131" s="173">
        <f t="shared" ca="1" si="27"/>
        <v>0</v>
      </c>
      <c r="Q131" s="173">
        <f ca="1">IF(LEN(B131)&gt;0,'4-6'!Q131-'4-6'!P131,"")</f>
        <v>0</v>
      </c>
      <c r="R131" s="174"/>
      <c r="AA131" s="161">
        <f>ROW()</f>
        <v>131</v>
      </c>
      <c r="AB131" s="197" t="e">
        <f t="shared" ca="1" si="28"/>
        <v>#N/A</v>
      </c>
      <c r="AC131" s="197" t="e">
        <f t="shared" ca="1" si="29"/>
        <v>#N/A</v>
      </c>
      <c r="AD131" s="198" t="e">
        <f t="shared" ca="1" si="30"/>
        <v>#N/A</v>
      </c>
      <c r="AE131" s="197" t="e">
        <f t="shared" ca="1" si="31"/>
        <v>#N/A</v>
      </c>
      <c r="AF131" s="198" t="e">
        <f t="shared" ca="1" si="32"/>
        <v>#N/A</v>
      </c>
      <c r="AG131" s="197" t="e">
        <f t="shared" ca="1" si="33"/>
        <v>#N/A</v>
      </c>
      <c r="AH131" s="197" t="e">
        <f t="shared" ca="1" si="34"/>
        <v>#N/A</v>
      </c>
      <c r="AI131" s="199" t="e">
        <f t="shared" ca="1" si="35"/>
        <v>#N/A</v>
      </c>
      <c r="AJ131" s="197" t="e">
        <f t="shared" ca="1" si="36"/>
        <v>#N/A</v>
      </c>
      <c r="AK131" s="197" t="e">
        <f t="shared" ca="1" si="37"/>
        <v>#N/A</v>
      </c>
    </row>
    <row r="132" spans="1:37" ht="27" customHeight="1" x14ac:dyDescent="0.25">
      <c r="A132" s="51">
        <f>'OSNOVNA PLAČA'!A126</f>
        <v>117</v>
      </c>
      <c r="B132" s="157" t="str">
        <f t="shared" ca="1" si="21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1">
        <f ca="1">IF(LEN(B132)&gt;0,SUM('OBRAČUNANA OSNOVNA PLAČA'!K126:M126),"")</f>
        <v>0</v>
      </c>
      <c r="F132" s="55"/>
      <c r="G132" s="55"/>
      <c r="H132" s="55"/>
      <c r="I132" s="55"/>
      <c r="J132" s="55"/>
      <c r="K132" s="172">
        <f t="shared" si="22"/>
        <v>0</v>
      </c>
      <c r="L132" s="120">
        <f t="shared" ca="1" si="23"/>
        <v>0</v>
      </c>
      <c r="M132" s="120">
        <f t="shared" ca="1" si="24"/>
        <v>0</v>
      </c>
      <c r="N132" s="120">
        <f t="shared" ca="1" si="25"/>
        <v>0</v>
      </c>
      <c r="O132" s="120">
        <f t="shared" ca="1" si="26"/>
        <v>0</v>
      </c>
      <c r="P132" s="173">
        <f t="shared" ca="1" si="27"/>
        <v>0</v>
      </c>
      <c r="Q132" s="173">
        <f ca="1">IF(LEN(B132)&gt;0,'4-6'!Q132-'4-6'!P132,"")</f>
        <v>0</v>
      </c>
      <c r="R132" s="174"/>
      <c r="AA132" s="161">
        <f>ROW()</f>
        <v>132</v>
      </c>
      <c r="AB132" s="197" t="e">
        <f t="shared" ca="1" si="28"/>
        <v>#N/A</v>
      </c>
      <c r="AC132" s="197" t="e">
        <f t="shared" ca="1" si="29"/>
        <v>#N/A</v>
      </c>
      <c r="AD132" s="198" t="e">
        <f t="shared" ca="1" si="30"/>
        <v>#N/A</v>
      </c>
      <c r="AE132" s="197" t="e">
        <f t="shared" ca="1" si="31"/>
        <v>#N/A</v>
      </c>
      <c r="AF132" s="198" t="e">
        <f t="shared" ca="1" si="32"/>
        <v>#N/A</v>
      </c>
      <c r="AG132" s="197" t="e">
        <f t="shared" ca="1" si="33"/>
        <v>#N/A</v>
      </c>
      <c r="AH132" s="197" t="e">
        <f t="shared" ca="1" si="34"/>
        <v>#N/A</v>
      </c>
      <c r="AI132" s="199" t="e">
        <f t="shared" ca="1" si="35"/>
        <v>#N/A</v>
      </c>
      <c r="AJ132" s="197" t="e">
        <f t="shared" ca="1" si="36"/>
        <v>#N/A</v>
      </c>
      <c r="AK132" s="197" t="e">
        <f t="shared" ca="1" si="37"/>
        <v>#N/A</v>
      </c>
    </row>
    <row r="133" spans="1:37" ht="27" customHeight="1" x14ac:dyDescent="0.25">
      <c r="A133" s="51">
        <f>'OSNOVNA PLAČA'!A127</f>
        <v>118</v>
      </c>
      <c r="B133" s="157" t="str">
        <f t="shared" ca="1" si="21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1">
        <f ca="1">IF(LEN(B133)&gt;0,SUM('OBRAČUNANA OSNOVNA PLAČA'!K127:M127),"")</f>
        <v>0</v>
      </c>
      <c r="F133" s="55"/>
      <c r="G133" s="55"/>
      <c r="H133" s="55"/>
      <c r="I133" s="55"/>
      <c r="J133" s="55"/>
      <c r="K133" s="172">
        <f t="shared" si="22"/>
        <v>0</v>
      </c>
      <c r="L133" s="120">
        <f t="shared" ca="1" si="23"/>
        <v>0</v>
      </c>
      <c r="M133" s="120">
        <f t="shared" ca="1" si="24"/>
        <v>0</v>
      </c>
      <c r="N133" s="120">
        <f t="shared" ca="1" si="25"/>
        <v>0</v>
      </c>
      <c r="O133" s="120">
        <f t="shared" ca="1" si="26"/>
        <v>0</v>
      </c>
      <c r="P133" s="173">
        <f t="shared" ca="1" si="27"/>
        <v>0</v>
      </c>
      <c r="Q133" s="173">
        <f ca="1">IF(LEN(B133)&gt;0,'4-6'!Q133-'4-6'!P133,"")</f>
        <v>0</v>
      </c>
      <c r="R133" s="174"/>
      <c r="AA133" s="161">
        <f>ROW()</f>
        <v>133</v>
      </c>
      <c r="AB133" s="197" t="e">
        <f t="shared" ca="1" si="28"/>
        <v>#N/A</v>
      </c>
      <c r="AC133" s="197" t="e">
        <f t="shared" ca="1" si="29"/>
        <v>#N/A</v>
      </c>
      <c r="AD133" s="198" t="e">
        <f t="shared" ca="1" si="30"/>
        <v>#N/A</v>
      </c>
      <c r="AE133" s="197" t="e">
        <f t="shared" ca="1" si="31"/>
        <v>#N/A</v>
      </c>
      <c r="AF133" s="198" t="e">
        <f t="shared" ca="1" si="32"/>
        <v>#N/A</v>
      </c>
      <c r="AG133" s="197" t="e">
        <f t="shared" ca="1" si="33"/>
        <v>#N/A</v>
      </c>
      <c r="AH133" s="197" t="e">
        <f t="shared" ca="1" si="34"/>
        <v>#N/A</v>
      </c>
      <c r="AI133" s="199" t="e">
        <f t="shared" ca="1" si="35"/>
        <v>#N/A</v>
      </c>
      <c r="AJ133" s="197" t="e">
        <f t="shared" ca="1" si="36"/>
        <v>#N/A</v>
      </c>
      <c r="AK133" s="197" t="e">
        <f t="shared" ca="1" si="37"/>
        <v>#N/A</v>
      </c>
    </row>
    <row r="134" spans="1:37" ht="27" customHeight="1" x14ac:dyDescent="0.25">
      <c r="A134" s="51">
        <f>'OSNOVNA PLAČA'!A128</f>
        <v>119</v>
      </c>
      <c r="B134" s="157" t="str">
        <f t="shared" ca="1" si="21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1">
        <f ca="1">IF(LEN(B134)&gt;0,SUM('OBRAČUNANA OSNOVNA PLAČA'!K128:M128),"")</f>
        <v>0</v>
      </c>
      <c r="F134" s="55"/>
      <c r="G134" s="55"/>
      <c r="H134" s="55"/>
      <c r="I134" s="55"/>
      <c r="J134" s="55"/>
      <c r="K134" s="172">
        <f t="shared" si="22"/>
        <v>0</v>
      </c>
      <c r="L134" s="120">
        <f t="shared" ca="1" si="23"/>
        <v>0</v>
      </c>
      <c r="M134" s="120">
        <f t="shared" ca="1" si="24"/>
        <v>0</v>
      </c>
      <c r="N134" s="120">
        <f t="shared" ca="1" si="25"/>
        <v>0</v>
      </c>
      <c r="O134" s="120">
        <f t="shared" ca="1" si="26"/>
        <v>0</v>
      </c>
      <c r="P134" s="173">
        <f t="shared" ca="1" si="27"/>
        <v>0</v>
      </c>
      <c r="Q134" s="173">
        <f ca="1">IF(LEN(B134)&gt;0,'4-6'!Q134-'4-6'!P134,"")</f>
        <v>0</v>
      </c>
      <c r="R134" s="174"/>
      <c r="AA134" s="161">
        <f>ROW()</f>
        <v>134</v>
      </c>
      <c r="AB134" s="197" t="e">
        <f t="shared" ca="1" si="28"/>
        <v>#N/A</v>
      </c>
      <c r="AC134" s="197" t="e">
        <f t="shared" ca="1" si="29"/>
        <v>#N/A</v>
      </c>
      <c r="AD134" s="198" t="e">
        <f t="shared" ca="1" si="30"/>
        <v>#N/A</v>
      </c>
      <c r="AE134" s="197" t="e">
        <f t="shared" ca="1" si="31"/>
        <v>#N/A</v>
      </c>
      <c r="AF134" s="198" t="e">
        <f t="shared" ca="1" si="32"/>
        <v>#N/A</v>
      </c>
      <c r="AG134" s="197" t="e">
        <f t="shared" ca="1" si="33"/>
        <v>#N/A</v>
      </c>
      <c r="AH134" s="197" t="e">
        <f t="shared" ca="1" si="34"/>
        <v>#N/A</v>
      </c>
      <c r="AI134" s="199" t="e">
        <f t="shared" ca="1" si="35"/>
        <v>#N/A</v>
      </c>
      <c r="AJ134" s="197" t="e">
        <f t="shared" ca="1" si="36"/>
        <v>#N/A</v>
      </c>
      <c r="AK134" s="197" t="e">
        <f t="shared" ca="1" si="37"/>
        <v>#N/A</v>
      </c>
    </row>
    <row r="135" spans="1:37" ht="27" customHeight="1" x14ac:dyDescent="0.25">
      <c r="A135" s="51">
        <f>'OSNOVNA PLAČA'!A129</f>
        <v>120</v>
      </c>
      <c r="B135" s="157" t="str">
        <f t="shared" ca="1" si="21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1">
        <f ca="1">IF(LEN(B135)&gt;0,SUM('OBRAČUNANA OSNOVNA PLAČA'!K129:M129),"")</f>
        <v>0</v>
      </c>
      <c r="F135" s="55"/>
      <c r="G135" s="55"/>
      <c r="H135" s="55"/>
      <c r="I135" s="55"/>
      <c r="J135" s="55"/>
      <c r="K135" s="172">
        <f t="shared" si="22"/>
        <v>0</v>
      </c>
      <c r="L135" s="120">
        <f t="shared" ca="1" si="23"/>
        <v>0</v>
      </c>
      <c r="M135" s="120">
        <f t="shared" ca="1" si="24"/>
        <v>0</v>
      </c>
      <c r="N135" s="120">
        <f t="shared" ca="1" si="25"/>
        <v>0</v>
      </c>
      <c r="O135" s="120">
        <f t="shared" ca="1" si="26"/>
        <v>0</v>
      </c>
      <c r="P135" s="173">
        <f t="shared" ca="1" si="27"/>
        <v>0</v>
      </c>
      <c r="Q135" s="173">
        <f ca="1">IF(LEN(B135)&gt;0,'4-6'!Q135-'4-6'!P135,"")</f>
        <v>0</v>
      </c>
      <c r="R135" s="174"/>
      <c r="AA135" s="161">
        <f>ROW()</f>
        <v>135</v>
      </c>
      <c r="AB135" s="197" t="e">
        <f t="shared" ca="1" si="28"/>
        <v>#N/A</v>
      </c>
      <c r="AC135" s="197" t="e">
        <f t="shared" ca="1" si="29"/>
        <v>#N/A</v>
      </c>
      <c r="AD135" s="198" t="e">
        <f t="shared" ca="1" si="30"/>
        <v>#N/A</v>
      </c>
      <c r="AE135" s="197" t="e">
        <f t="shared" ca="1" si="31"/>
        <v>#N/A</v>
      </c>
      <c r="AF135" s="198" t="e">
        <f t="shared" ca="1" si="32"/>
        <v>#N/A</v>
      </c>
      <c r="AG135" s="197" t="e">
        <f t="shared" ca="1" si="33"/>
        <v>#N/A</v>
      </c>
      <c r="AH135" s="197" t="e">
        <f t="shared" ca="1" si="34"/>
        <v>#N/A</v>
      </c>
      <c r="AI135" s="199" t="e">
        <f t="shared" ca="1" si="35"/>
        <v>#N/A</v>
      </c>
      <c r="AJ135" s="197" t="e">
        <f t="shared" ca="1" si="36"/>
        <v>#N/A</v>
      </c>
      <c r="AK135" s="197" t="e">
        <f t="shared" ca="1" si="37"/>
        <v>#N/A</v>
      </c>
    </row>
    <row r="136" spans="1:37" ht="27" customHeight="1" x14ac:dyDescent="0.25">
      <c r="A136" s="51">
        <f>'OSNOVNA PLAČA'!A130</f>
        <v>121</v>
      </c>
      <c r="B136" s="157" t="str">
        <f t="shared" ca="1" si="21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1">
        <f ca="1">IF(LEN(B136)&gt;0,SUM('OBRAČUNANA OSNOVNA PLAČA'!K130:M130),"")</f>
        <v>0</v>
      </c>
      <c r="F136" s="55"/>
      <c r="G136" s="55"/>
      <c r="H136" s="55"/>
      <c r="I136" s="55"/>
      <c r="J136" s="55"/>
      <c r="K136" s="172">
        <f t="shared" si="22"/>
        <v>0</v>
      </c>
      <c r="L136" s="120">
        <f t="shared" ca="1" si="23"/>
        <v>0</v>
      </c>
      <c r="M136" s="120">
        <f t="shared" ca="1" si="24"/>
        <v>0</v>
      </c>
      <c r="N136" s="120">
        <f t="shared" ca="1" si="25"/>
        <v>0</v>
      </c>
      <c r="O136" s="120">
        <f t="shared" ca="1" si="26"/>
        <v>0</v>
      </c>
      <c r="P136" s="173">
        <f t="shared" ca="1" si="27"/>
        <v>0</v>
      </c>
      <c r="Q136" s="173">
        <f ca="1">IF(LEN(B136)&gt;0,'4-6'!Q136-'4-6'!P136,"")</f>
        <v>0</v>
      </c>
      <c r="R136" s="174"/>
      <c r="AA136" s="161">
        <f>ROW()</f>
        <v>136</v>
      </c>
      <c r="AB136" s="197" t="e">
        <f t="shared" ca="1" si="28"/>
        <v>#N/A</v>
      </c>
      <c r="AC136" s="197" t="e">
        <f t="shared" ca="1" si="29"/>
        <v>#N/A</v>
      </c>
      <c r="AD136" s="198" t="e">
        <f t="shared" ca="1" si="30"/>
        <v>#N/A</v>
      </c>
      <c r="AE136" s="197" t="e">
        <f t="shared" ca="1" si="31"/>
        <v>#N/A</v>
      </c>
      <c r="AF136" s="198" t="e">
        <f t="shared" ca="1" si="32"/>
        <v>#N/A</v>
      </c>
      <c r="AG136" s="197" t="e">
        <f t="shared" ca="1" si="33"/>
        <v>#N/A</v>
      </c>
      <c r="AH136" s="197" t="e">
        <f t="shared" ca="1" si="34"/>
        <v>#N/A</v>
      </c>
      <c r="AI136" s="199" t="e">
        <f t="shared" ca="1" si="35"/>
        <v>#N/A</v>
      </c>
      <c r="AJ136" s="197" t="e">
        <f t="shared" ca="1" si="36"/>
        <v>#N/A</v>
      </c>
      <c r="AK136" s="197" t="e">
        <f t="shared" ca="1" si="37"/>
        <v>#N/A</v>
      </c>
    </row>
    <row r="137" spans="1:37" ht="27" customHeight="1" x14ac:dyDescent="0.25">
      <c r="A137" s="51">
        <f>'OSNOVNA PLAČA'!A131</f>
        <v>122</v>
      </c>
      <c r="B137" s="157" t="str">
        <f t="shared" ca="1" si="21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1">
        <f ca="1">IF(LEN(B137)&gt;0,SUM('OBRAČUNANA OSNOVNA PLAČA'!K131:M131),"")</f>
        <v>0</v>
      </c>
      <c r="F137" s="55"/>
      <c r="G137" s="55"/>
      <c r="H137" s="55"/>
      <c r="I137" s="55"/>
      <c r="J137" s="55"/>
      <c r="K137" s="172">
        <f t="shared" si="22"/>
        <v>0</v>
      </c>
      <c r="L137" s="120">
        <f t="shared" ca="1" si="23"/>
        <v>0</v>
      </c>
      <c r="M137" s="120">
        <f t="shared" ca="1" si="24"/>
        <v>0</v>
      </c>
      <c r="N137" s="120">
        <f t="shared" ca="1" si="25"/>
        <v>0</v>
      </c>
      <c r="O137" s="120">
        <f t="shared" ca="1" si="26"/>
        <v>0</v>
      </c>
      <c r="P137" s="173">
        <f t="shared" ca="1" si="27"/>
        <v>0</v>
      </c>
      <c r="Q137" s="173">
        <f ca="1">IF(LEN(B137)&gt;0,'4-6'!Q137-'4-6'!P137,"")</f>
        <v>0</v>
      </c>
      <c r="R137" s="174"/>
      <c r="AA137" s="161">
        <f>ROW()</f>
        <v>137</v>
      </c>
      <c r="AB137" s="197" t="e">
        <f t="shared" ca="1" si="28"/>
        <v>#N/A</v>
      </c>
      <c r="AC137" s="197" t="e">
        <f t="shared" ca="1" si="29"/>
        <v>#N/A</v>
      </c>
      <c r="AD137" s="198" t="e">
        <f t="shared" ca="1" si="30"/>
        <v>#N/A</v>
      </c>
      <c r="AE137" s="197" t="e">
        <f t="shared" ca="1" si="31"/>
        <v>#N/A</v>
      </c>
      <c r="AF137" s="198" t="e">
        <f t="shared" ca="1" si="32"/>
        <v>#N/A</v>
      </c>
      <c r="AG137" s="197" t="e">
        <f t="shared" ca="1" si="33"/>
        <v>#N/A</v>
      </c>
      <c r="AH137" s="197" t="e">
        <f t="shared" ca="1" si="34"/>
        <v>#N/A</v>
      </c>
      <c r="AI137" s="199" t="e">
        <f t="shared" ca="1" si="35"/>
        <v>#N/A</v>
      </c>
      <c r="AJ137" s="197" t="e">
        <f t="shared" ca="1" si="36"/>
        <v>#N/A</v>
      </c>
      <c r="AK137" s="197" t="e">
        <f t="shared" ca="1" si="37"/>
        <v>#N/A</v>
      </c>
    </row>
    <row r="138" spans="1:37" ht="27" customHeight="1" x14ac:dyDescent="0.25">
      <c r="A138" s="51">
        <f>'OSNOVNA PLAČA'!A132</f>
        <v>123</v>
      </c>
      <c r="B138" s="157" t="str">
        <f t="shared" ca="1" si="21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1">
        <f ca="1">IF(LEN(B138)&gt;0,SUM('OBRAČUNANA OSNOVNA PLAČA'!K132:M132),"")</f>
        <v>0</v>
      </c>
      <c r="F138" s="55"/>
      <c r="G138" s="55"/>
      <c r="H138" s="55"/>
      <c r="I138" s="55"/>
      <c r="J138" s="55"/>
      <c r="K138" s="172">
        <f t="shared" si="22"/>
        <v>0</v>
      </c>
      <c r="L138" s="120">
        <f t="shared" ca="1" si="23"/>
        <v>0</v>
      </c>
      <c r="M138" s="120">
        <f t="shared" ca="1" si="24"/>
        <v>0</v>
      </c>
      <c r="N138" s="120">
        <f t="shared" ca="1" si="25"/>
        <v>0</v>
      </c>
      <c r="O138" s="120">
        <f t="shared" ca="1" si="26"/>
        <v>0</v>
      </c>
      <c r="P138" s="173">
        <f t="shared" ca="1" si="27"/>
        <v>0</v>
      </c>
      <c r="Q138" s="173">
        <f ca="1">IF(LEN(B138)&gt;0,'4-6'!Q138-'4-6'!P138,"")</f>
        <v>0</v>
      </c>
      <c r="R138" s="174"/>
      <c r="AA138" s="161">
        <f>ROW()</f>
        <v>138</v>
      </c>
      <c r="AB138" s="197" t="e">
        <f t="shared" ca="1" si="28"/>
        <v>#N/A</v>
      </c>
      <c r="AC138" s="197" t="e">
        <f t="shared" ca="1" si="29"/>
        <v>#N/A</v>
      </c>
      <c r="AD138" s="198" t="e">
        <f t="shared" ca="1" si="30"/>
        <v>#N/A</v>
      </c>
      <c r="AE138" s="197" t="e">
        <f t="shared" ca="1" si="31"/>
        <v>#N/A</v>
      </c>
      <c r="AF138" s="198" t="e">
        <f t="shared" ca="1" si="32"/>
        <v>#N/A</v>
      </c>
      <c r="AG138" s="197" t="e">
        <f t="shared" ca="1" si="33"/>
        <v>#N/A</v>
      </c>
      <c r="AH138" s="197" t="e">
        <f t="shared" ca="1" si="34"/>
        <v>#N/A</v>
      </c>
      <c r="AI138" s="199" t="e">
        <f t="shared" ca="1" si="35"/>
        <v>#N/A</v>
      </c>
      <c r="AJ138" s="197" t="e">
        <f t="shared" ca="1" si="36"/>
        <v>#N/A</v>
      </c>
      <c r="AK138" s="197" t="e">
        <f t="shared" ca="1" si="37"/>
        <v>#N/A</v>
      </c>
    </row>
    <row r="139" spans="1:37" ht="27" customHeight="1" x14ac:dyDescent="0.25">
      <c r="A139" s="51">
        <f>'OSNOVNA PLAČA'!A133</f>
        <v>124</v>
      </c>
      <c r="B139" s="157" t="str">
        <f t="shared" ca="1" si="21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1">
        <f ca="1">IF(LEN(B139)&gt;0,SUM('OBRAČUNANA OSNOVNA PLAČA'!K133:M133),"")</f>
        <v>0</v>
      </c>
      <c r="F139" s="55"/>
      <c r="G139" s="55"/>
      <c r="H139" s="55"/>
      <c r="I139" s="55"/>
      <c r="J139" s="55"/>
      <c r="K139" s="172">
        <f t="shared" si="22"/>
        <v>0</v>
      </c>
      <c r="L139" s="120">
        <f t="shared" ca="1" si="23"/>
        <v>0</v>
      </c>
      <c r="M139" s="120">
        <f t="shared" ca="1" si="24"/>
        <v>0</v>
      </c>
      <c r="N139" s="120">
        <f t="shared" ca="1" si="25"/>
        <v>0</v>
      </c>
      <c r="O139" s="120">
        <f t="shared" ca="1" si="26"/>
        <v>0</v>
      </c>
      <c r="P139" s="173">
        <f t="shared" ca="1" si="27"/>
        <v>0</v>
      </c>
      <c r="Q139" s="173">
        <f ca="1">IF(LEN(B139)&gt;0,'4-6'!Q139-'4-6'!P139,"")</f>
        <v>0</v>
      </c>
      <c r="R139" s="174"/>
      <c r="AA139" s="161">
        <f>ROW()</f>
        <v>139</v>
      </c>
      <c r="AB139" s="197" t="e">
        <f t="shared" ca="1" si="28"/>
        <v>#N/A</v>
      </c>
      <c r="AC139" s="197" t="e">
        <f t="shared" ca="1" si="29"/>
        <v>#N/A</v>
      </c>
      <c r="AD139" s="198" t="e">
        <f t="shared" ca="1" si="30"/>
        <v>#N/A</v>
      </c>
      <c r="AE139" s="197" t="e">
        <f t="shared" ca="1" si="31"/>
        <v>#N/A</v>
      </c>
      <c r="AF139" s="198" t="e">
        <f t="shared" ca="1" si="32"/>
        <v>#N/A</v>
      </c>
      <c r="AG139" s="197" t="e">
        <f t="shared" ca="1" si="33"/>
        <v>#N/A</v>
      </c>
      <c r="AH139" s="197" t="e">
        <f t="shared" ca="1" si="34"/>
        <v>#N/A</v>
      </c>
      <c r="AI139" s="199" t="e">
        <f t="shared" ca="1" si="35"/>
        <v>#N/A</v>
      </c>
      <c r="AJ139" s="197" t="e">
        <f t="shared" ca="1" si="36"/>
        <v>#N/A</v>
      </c>
      <c r="AK139" s="197" t="e">
        <f t="shared" ca="1" si="37"/>
        <v>#N/A</v>
      </c>
    </row>
    <row r="140" spans="1:37" ht="27" customHeight="1" x14ac:dyDescent="0.25">
      <c r="A140" s="51">
        <f>'OSNOVNA PLAČA'!A134</f>
        <v>125</v>
      </c>
      <c r="B140" s="157" t="str">
        <f t="shared" ca="1" si="21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1">
        <f ca="1">IF(LEN(B140)&gt;0,SUM('OBRAČUNANA OSNOVNA PLAČA'!K134:M134),"")</f>
        <v>0</v>
      </c>
      <c r="F140" s="55"/>
      <c r="G140" s="55"/>
      <c r="H140" s="55"/>
      <c r="I140" s="55"/>
      <c r="J140" s="55"/>
      <c r="K140" s="172">
        <f t="shared" si="22"/>
        <v>0</v>
      </c>
      <c r="L140" s="120">
        <f t="shared" ca="1" si="23"/>
        <v>0</v>
      </c>
      <c r="M140" s="120">
        <f t="shared" ca="1" si="24"/>
        <v>0</v>
      </c>
      <c r="N140" s="120">
        <f t="shared" ca="1" si="25"/>
        <v>0</v>
      </c>
      <c r="O140" s="120">
        <f t="shared" ca="1" si="26"/>
        <v>0</v>
      </c>
      <c r="P140" s="173">
        <f t="shared" ca="1" si="27"/>
        <v>0</v>
      </c>
      <c r="Q140" s="173">
        <f ca="1">IF(LEN(B140)&gt;0,'4-6'!Q140-'4-6'!P140,"")</f>
        <v>0</v>
      </c>
      <c r="R140" s="174"/>
      <c r="AA140" s="161">
        <f>ROW()</f>
        <v>140</v>
      </c>
      <c r="AB140" s="197" t="e">
        <f t="shared" ca="1" si="28"/>
        <v>#N/A</v>
      </c>
      <c r="AC140" s="197" t="e">
        <f t="shared" ca="1" si="29"/>
        <v>#N/A</v>
      </c>
      <c r="AD140" s="198" t="e">
        <f t="shared" ca="1" si="30"/>
        <v>#N/A</v>
      </c>
      <c r="AE140" s="197" t="e">
        <f t="shared" ca="1" si="31"/>
        <v>#N/A</v>
      </c>
      <c r="AF140" s="198" t="e">
        <f t="shared" ca="1" si="32"/>
        <v>#N/A</v>
      </c>
      <c r="AG140" s="197" t="e">
        <f t="shared" ca="1" si="33"/>
        <v>#N/A</v>
      </c>
      <c r="AH140" s="197" t="e">
        <f t="shared" ca="1" si="34"/>
        <v>#N/A</v>
      </c>
      <c r="AI140" s="199" t="e">
        <f t="shared" ca="1" si="35"/>
        <v>#N/A</v>
      </c>
      <c r="AJ140" s="197" t="e">
        <f t="shared" ca="1" si="36"/>
        <v>#N/A</v>
      </c>
      <c r="AK140" s="197" t="e">
        <f t="shared" ca="1" si="37"/>
        <v>#N/A</v>
      </c>
    </row>
    <row r="141" spans="1:37" ht="27" customHeight="1" x14ac:dyDescent="0.25">
      <c r="A141" s="51">
        <f>'OSNOVNA PLAČA'!A135</f>
        <v>126</v>
      </c>
      <c r="B141" s="157" t="str">
        <f t="shared" ca="1" si="21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1">
        <f ca="1">IF(LEN(B141)&gt;0,SUM('OBRAČUNANA OSNOVNA PLAČA'!K135:M135),"")</f>
        <v>0</v>
      </c>
      <c r="F141" s="55"/>
      <c r="G141" s="55"/>
      <c r="H141" s="55"/>
      <c r="I141" s="55"/>
      <c r="J141" s="55"/>
      <c r="K141" s="172">
        <f t="shared" si="22"/>
        <v>0</v>
      </c>
      <c r="L141" s="120">
        <f t="shared" ca="1" si="23"/>
        <v>0</v>
      </c>
      <c r="M141" s="120">
        <f t="shared" ca="1" si="24"/>
        <v>0</v>
      </c>
      <c r="N141" s="120">
        <f t="shared" ca="1" si="25"/>
        <v>0</v>
      </c>
      <c r="O141" s="120">
        <f t="shared" ca="1" si="26"/>
        <v>0</v>
      </c>
      <c r="P141" s="173">
        <f t="shared" ca="1" si="27"/>
        <v>0</v>
      </c>
      <c r="Q141" s="173">
        <f ca="1">IF(LEN(B141)&gt;0,'4-6'!Q141-'4-6'!P141,"")</f>
        <v>0</v>
      </c>
      <c r="R141" s="174"/>
      <c r="AA141" s="161">
        <f>ROW()</f>
        <v>141</v>
      </c>
      <c r="AB141" s="197" t="e">
        <f t="shared" ca="1" si="28"/>
        <v>#N/A</v>
      </c>
      <c r="AC141" s="197" t="e">
        <f t="shared" ca="1" si="29"/>
        <v>#N/A</v>
      </c>
      <c r="AD141" s="198" t="e">
        <f t="shared" ca="1" si="30"/>
        <v>#N/A</v>
      </c>
      <c r="AE141" s="197" t="e">
        <f t="shared" ca="1" si="31"/>
        <v>#N/A</v>
      </c>
      <c r="AF141" s="198" t="e">
        <f t="shared" ca="1" si="32"/>
        <v>#N/A</v>
      </c>
      <c r="AG141" s="197" t="e">
        <f t="shared" ca="1" si="33"/>
        <v>#N/A</v>
      </c>
      <c r="AH141" s="197" t="e">
        <f t="shared" ca="1" si="34"/>
        <v>#N/A</v>
      </c>
      <c r="AI141" s="199" t="e">
        <f t="shared" ca="1" si="35"/>
        <v>#N/A</v>
      </c>
      <c r="AJ141" s="197" t="e">
        <f t="shared" ca="1" si="36"/>
        <v>#N/A</v>
      </c>
      <c r="AK141" s="197" t="e">
        <f t="shared" ca="1" si="37"/>
        <v>#N/A</v>
      </c>
    </row>
    <row r="142" spans="1:37" ht="27" customHeight="1" x14ac:dyDescent="0.25">
      <c r="A142" s="51">
        <f>'OSNOVNA PLAČA'!A136</f>
        <v>127</v>
      </c>
      <c r="B142" s="157" t="str">
        <f t="shared" ca="1" si="21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1">
        <f ca="1">IF(LEN(B142)&gt;0,SUM('OBRAČUNANA OSNOVNA PLAČA'!K136:M136),"")</f>
        <v>0</v>
      </c>
      <c r="F142" s="55"/>
      <c r="G142" s="55"/>
      <c r="H142" s="55"/>
      <c r="I142" s="55"/>
      <c r="J142" s="55"/>
      <c r="K142" s="172">
        <f t="shared" si="22"/>
        <v>0</v>
      </c>
      <c r="L142" s="120">
        <f t="shared" ca="1" si="23"/>
        <v>0</v>
      </c>
      <c r="M142" s="120">
        <f t="shared" ca="1" si="24"/>
        <v>0</v>
      </c>
      <c r="N142" s="120">
        <f t="shared" ca="1" si="25"/>
        <v>0</v>
      </c>
      <c r="O142" s="120">
        <f t="shared" ca="1" si="26"/>
        <v>0</v>
      </c>
      <c r="P142" s="173">
        <f t="shared" ca="1" si="27"/>
        <v>0</v>
      </c>
      <c r="Q142" s="173">
        <f ca="1">IF(LEN(B142)&gt;0,'4-6'!Q142-'4-6'!P142,"")</f>
        <v>0</v>
      </c>
      <c r="R142" s="174"/>
      <c r="AA142" s="161">
        <f>ROW()</f>
        <v>142</v>
      </c>
      <c r="AB142" s="197" t="e">
        <f t="shared" ca="1" si="28"/>
        <v>#N/A</v>
      </c>
      <c r="AC142" s="197" t="e">
        <f t="shared" ca="1" si="29"/>
        <v>#N/A</v>
      </c>
      <c r="AD142" s="198" t="e">
        <f t="shared" ca="1" si="30"/>
        <v>#N/A</v>
      </c>
      <c r="AE142" s="197" t="e">
        <f t="shared" ca="1" si="31"/>
        <v>#N/A</v>
      </c>
      <c r="AF142" s="198" t="e">
        <f t="shared" ca="1" si="32"/>
        <v>#N/A</v>
      </c>
      <c r="AG142" s="197" t="e">
        <f t="shared" ca="1" si="33"/>
        <v>#N/A</v>
      </c>
      <c r="AH142" s="197" t="e">
        <f t="shared" ca="1" si="34"/>
        <v>#N/A</v>
      </c>
      <c r="AI142" s="199" t="e">
        <f t="shared" ca="1" si="35"/>
        <v>#N/A</v>
      </c>
      <c r="AJ142" s="197" t="e">
        <f t="shared" ca="1" si="36"/>
        <v>#N/A</v>
      </c>
      <c r="AK142" s="197" t="e">
        <f t="shared" ca="1" si="37"/>
        <v>#N/A</v>
      </c>
    </row>
    <row r="143" spans="1:37" ht="27" customHeight="1" x14ac:dyDescent="0.25">
      <c r="A143" s="51">
        <f>'OSNOVNA PLAČA'!A137</f>
        <v>128</v>
      </c>
      <c r="B143" s="157" t="str">
        <f t="shared" ca="1" si="21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1">
        <f ca="1">IF(LEN(B143)&gt;0,SUM('OBRAČUNANA OSNOVNA PLAČA'!K137:M137),"")</f>
        <v>0</v>
      </c>
      <c r="F143" s="55"/>
      <c r="G143" s="55"/>
      <c r="H143" s="55"/>
      <c r="I143" s="55"/>
      <c r="J143" s="55"/>
      <c r="K143" s="172">
        <f t="shared" si="22"/>
        <v>0</v>
      </c>
      <c r="L143" s="120">
        <f t="shared" ca="1" si="23"/>
        <v>0</v>
      </c>
      <c r="M143" s="120">
        <f t="shared" ca="1" si="24"/>
        <v>0</v>
      </c>
      <c r="N143" s="120">
        <f t="shared" ca="1" si="25"/>
        <v>0</v>
      </c>
      <c r="O143" s="120">
        <f t="shared" ca="1" si="26"/>
        <v>0</v>
      </c>
      <c r="P143" s="173">
        <f t="shared" ca="1" si="27"/>
        <v>0</v>
      </c>
      <c r="Q143" s="173">
        <f ca="1">IF(LEN(B143)&gt;0,'4-6'!Q143-'4-6'!P143,"")</f>
        <v>0</v>
      </c>
      <c r="R143" s="174"/>
      <c r="AA143" s="161">
        <f>ROW()</f>
        <v>143</v>
      </c>
      <c r="AB143" s="197" t="e">
        <f t="shared" ca="1" si="28"/>
        <v>#N/A</v>
      </c>
      <c r="AC143" s="197" t="e">
        <f t="shared" ca="1" si="29"/>
        <v>#N/A</v>
      </c>
      <c r="AD143" s="198" t="e">
        <f t="shared" ca="1" si="30"/>
        <v>#N/A</v>
      </c>
      <c r="AE143" s="197" t="e">
        <f t="shared" ca="1" si="31"/>
        <v>#N/A</v>
      </c>
      <c r="AF143" s="198" t="e">
        <f t="shared" ca="1" si="32"/>
        <v>#N/A</v>
      </c>
      <c r="AG143" s="197" t="e">
        <f t="shared" ca="1" si="33"/>
        <v>#N/A</v>
      </c>
      <c r="AH143" s="197" t="e">
        <f t="shared" ca="1" si="34"/>
        <v>#N/A</v>
      </c>
      <c r="AI143" s="199" t="e">
        <f t="shared" ca="1" si="35"/>
        <v>#N/A</v>
      </c>
      <c r="AJ143" s="197" t="e">
        <f t="shared" ca="1" si="36"/>
        <v>#N/A</v>
      </c>
      <c r="AK143" s="197" t="e">
        <f t="shared" ca="1" si="37"/>
        <v>#N/A</v>
      </c>
    </row>
    <row r="144" spans="1:37" ht="27" customHeight="1" x14ac:dyDescent="0.25">
      <c r="A144" s="51">
        <f>'OSNOVNA PLAČA'!A138</f>
        <v>129</v>
      </c>
      <c r="B144" s="157" t="str">
        <f t="shared" ca="1" si="21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1">
        <f ca="1">IF(LEN(B144)&gt;0,SUM('OBRAČUNANA OSNOVNA PLAČA'!K138:M138),"")</f>
        <v>0</v>
      </c>
      <c r="F144" s="55"/>
      <c r="G144" s="55"/>
      <c r="H144" s="55"/>
      <c r="I144" s="55"/>
      <c r="J144" s="55"/>
      <c r="K144" s="172">
        <f t="shared" ref="K144:K207" si="38">+F144+G144+H144+I144+J144</f>
        <v>0</v>
      </c>
      <c r="L144" s="120">
        <f t="shared" ref="L144:L207" ca="1" si="39">IF(LEN(B144)&gt;0,K144/5,"")</f>
        <v>0</v>
      </c>
      <c r="M144" s="120">
        <f t="shared" ref="M144:M207" ca="1" si="40">IF(LEN(B144)&gt;0,E144*L144,"")</f>
        <v>0</v>
      </c>
      <c r="N144" s="120">
        <f t="shared" ref="N144:N207" ca="1" si="41">IF(LEN(B144)&gt;0,L144*$O$267,"")</f>
        <v>0</v>
      </c>
      <c r="O144" s="120">
        <f t="shared" ref="O144:O207" ca="1" si="42">IF(LEN(B144)&gt;0,E144*N144,"")</f>
        <v>0</v>
      </c>
      <c r="P144" s="173">
        <f t="shared" ref="P144:P207" ca="1" si="43">MIN(O144,Q144)</f>
        <v>0</v>
      </c>
      <c r="Q144" s="173">
        <f ca="1">IF(LEN(B144)&gt;0,'4-6'!Q144-'4-6'!P144,"")</f>
        <v>0</v>
      </c>
      <c r="R144" s="174"/>
      <c r="AA144" s="161">
        <f>ROW()</f>
        <v>144</v>
      </c>
      <c r="AB144" s="197" t="e">
        <f t="shared" ca="1" si="28"/>
        <v>#N/A</v>
      </c>
      <c r="AC144" s="197" t="e">
        <f t="shared" ca="1" si="29"/>
        <v>#N/A</v>
      </c>
      <c r="AD144" s="198" t="e">
        <f t="shared" ref="AD144:AD207" ca="1" si="44">IF(AB144&gt;=AC144,"-",$K144/(5*MAX($L$271:$L$272)))</f>
        <v>#N/A</v>
      </c>
      <c r="AE144" s="197" t="e">
        <f t="shared" ref="AE144:AE207" ca="1" si="45">IF(AB144&gt;=AC144,"-",$K144/(5*MAX($L$271:$L$272))*AJ144)</f>
        <v>#N/A</v>
      </c>
      <c r="AF144" s="198" t="e">
        <f t="shared" ref="AF144:AF207" ca="1" si="46">IF(AD144="-","-",AD144*$AE$267)</f>
        <v>#N/A</v>
      </c>
      <c r="AG144" s="197" t="e">
        <f t="shared" ref="AG144:AG207" ca="1" si="47">IF(AE144="-","-",AE144*$AE$267)</f>
        <v>#N/A</v>
      </c>
      <c r="AH144" s="197" t="e">
        <f t="shared" ref="AH144:AH207" ca="1" si="48">IF(AF144="-",0,MIN(AG144,Q144))</f>
        <v>#N/A</v>
      </c>
      <c r="AI144" s="199" t="e">
        <f t="shared" ref="AI144:AI207" ca="1" si="49">+AC144-AB144</f>
        <v>#N/A</v>
      </c>
      <c r="AJ144" s="197" t="e">
        <f t="shared" ca="1" si="36"/>
        <v>#N/A</v>
      </c>
      <c r="AK144" s="197" t="e">
        <f t="shared" ca="1" si="37"/>
        <v>#N/A</v>
      </c>
    </row>
    <row r="145" spans="1:37" ht="27" customHeight="1" x14ac:dyDescent="0.25">
      <c r="A145" s="51">
        <f>'OSNOVNA PLAČA'!A139</f>
        <v>130</v>
      </c>
      <c r="B145" s="157" t="str">
        <f t="shared" ca="1" si="21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1">
        <f ca="1">IF(LEN(B145)&gt;0,SUM('OBRAČUNANA OSNOVNA PLAČA'!K139:M139),"")</f>
        <v>0</v>
      </c>
      <c r="F145" s="55"/>
      <c r="G145" s="55"/>
      <c r="H145" s="55"/>
      <c r="I145" s="55"/>
      <c r="J145" s="55"/>
      <c r="K145" s="172">
        <f t="shared" si="38"/>
        <v>0</v>
      </c>
      <c r="L145" s="120">
        <f t="shared" ca="1" si="39"/>
        <v>0</v>
      </c>
      <c r="M145" s="120">
        <f t="shared" ca="1" si="40"/>
        <v>0</v>
      </c>
      <c r="N145" s="120">
        <f t="shared" ca="1" si="41"/>
        <v>0</v>
      </c>
      <c r="O145" s="120">
        <f t="shared" ca="1" si="42"/>
        <v>0</v>
      </c>
      <c r="P145" s="173">
        <f t="shared" ca="1" si="43"/>
        <v>0</v>
      </c>
      <c r="Q145" s="173">
        <f ca="1">IF(LEN(B145)&gt;0,'4-6'!Q145-'4-6'!P145,"")</f>
        <v>0</v>
      </c>
      <c r="R145" s="174"/>
      <c r="AA145" s="161">
        <f>ROW()</f>
        <v>145</v>
      </c>
      <c r="AB145" s="197" t="e">
        <f t="shared" ca="1" si="28"/>
        <v>#N/A</v>
      </c>
      <c r="AC145" s="197" t="e">
        <f t="shared" ca="1" si="29"/>
        <v>#N/A</v>
      </c>
      <c r="AD145" s="198" t="e">
        <f t="shared" ca="1" si="44"/>
        <v>#N/A</v>
      </c>
      <c r="AE145" s="197" t="e">
        <f t="shared" ca="1" si="45"/>
        <v>#N/A</v>
      </c>
      <c r="AF145" s="198" t="e">
        <f t="shared" ca="1" si="46"/>
        <v>#N/A</v>
      </c>
      <c r="AG145" s="197" t="e">
        <f t="shared" ca="1" si="47"/>
        <v>#N/A</v>
      </c>
      <c r="AH145" s="197" t="e">
        <f t="shared" ca="1" si="48"/>
        <v>#N/A</v>
      </c>
      <c r="AI145" s="199" t="e">
        <f t="shared" ca="1" si="49"/>
        <v>#N/A</v>
      </c>
      <c r="AJ145" s="197" t="e">
        <f t="shared" ca="1" si="36"/>
        <v>#N/A</v>
      </c>
      <c r="AK145" s="197" t="e">
        <f t="shared" ca="1" si="37"/>
        <v>#N/A</v>
      </c>
    </row>
    <row r="146" spans="1:37" ht="27" customHeight="1" x14ac:dyDescent="0.25">
      <c r="A146" s="51">
        <f>'OSNOVNA PLAČA'!A140</f>
        <v>131</v>
      </c>
      <c r="B146" s="157" t="str">
        <f t="shared" ca="1" si="21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1">
        <f ca="1">IF(LEN(B146)&gt;0,SUM('OBRAČUNANA OSNOVNA PLAČA'!K140:M140),"")</f>
        <v>0</v>
      </c>
      <c r="F146" s="55"/>
      <c r="G146" s="55"/>
      <c r="H146" s="55"/>
      <c r="I146" s="55"/>
      <c r="J146" s="55"/>
      <c r="K146" s="172">
        <f t="shared" si="38"/>
        <v>0</v>
      </c>
      <c r="L146" s="120">
        <f t="shared" ca="1" si="39"/>
        <v>0</v>
      </c>
      <c r="M146" s="120">
        <f t="shared" ca="1" si="40"/>
        <v>0</v>
      </c>
      <c r="N146" s="120">
        <f t="shared" ca="1" si="41"/>
        <v>0</v>
      </c>
      <c r="O146" s="120">
        <f t="shared" ca="1" si="42"/>
        <v>0</v>
      </c>
      <c r="P146" s="173">
        <f t="shared" ca="1" si="43"/>
        <v>0</v>
      </c>
      <c r="Q146" s="173">
        <f ca="1">IF(LEN(B146)&gt;0,'4-6'!Q146-'4-6'!P146,"")</f>
        <v>0</v>
      </c>
      <c r="R146" s="174"/>
      <c r="AA146" s="161">
        <f>ROW()</f>
        <v>146</v>
      </c>
      <c r="AB146" s="197" t="e">
        <f t="shared" ca="1" si="28"/>
        <v>#N/A</v>
      </c>
      <c r="AC146" s="197" t="e">
        <f t="shared" ca="1" si="29"/>
        <v>#N/A</v>
      </c>
      <c r="AD146" s="198" t="e">
        <f t="shared" ca="1" si="44"/>
        <v>#N/A</v>
      </c>
      <c r="AE146" s="197" t="e">
        <f t="shared" ca="1" si="45"/>
        <v>#N/A</v>
      </c>
      <c r="AF146" s="198" t="e">
        <f t="shared" ca="1" si="46"/>
        <v>#N/A</v>
      </c>
      <c r="AG146" s="197" t="e">
        <f t="shared" ca="1" si="47"/>
        <v>#N/A</v>
      </c>
      <c r="AH146" s="197" t="e">
        <f t="shared" ca="1" si="48"/>
        <v>#N/A</v>
      </c>
      <c r="AI146" s="199" t="e">
        <f t="shared" ca="1" si="49"/>
        <v>#N/A</v>
      </c>
      <c r="AJ146" s="197" t="e">
        <f t="shared" ca="1" si="36"/>
        <v>#N/A</v>
      </c>
      <c r="AK146" s="197" t="e">
        <f t="shared" ca="1" si="37"/>
        <v>#N/A</v>
      </c>
    </row>
    <row r="147" spans="1:37" ht="27" customHeight="1" x14ac:dyDescent="0.25">
      <c r="A147" s="51">
        <f>'OSNOVNA PLAČA'!A141</f>
        <v>132</v>
      </c>
      <c r="B147" s="157" t="str">
        <f t="shared" ca="1" si="21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1">
        <f ca="1">IF(LEN(B147)&gt;0,SUM('OBRAČUNANA OSNOVNA PLAČA'!K141:M141),"")</f>
        <v>0</v>
      </c>
      <c r="F147" s="55"/>
      <c r="G147" s="55"/>
      <c r="H147" s="55"/>
      <c r="I147" s="55"/>
      <c r="J147" s="55"/>
      <c r="K147" s="172">
        <f t="shared" si="38"/>
        <v>0</v>
      </c>
      <c r="L147" s="120">
        <f t="shared" ca="1" si="39"/>
        <v>0</v>
      </c>
      <c r="M147" s="120">
        <f t="shared" ca="1" si="40"/>
        <v>0</v>
      </c>
      <c r="N147" s="120">
        <f t="shared" ca="1" si="41"/>
        <v>0</v>
      </c>
      <c r="O147" s="120">
        <f t="shared" ca="1" si="42"/>
        <v>0</v>
      </c>
      <c r="P147" s="173">
        <f t="shared" ca="1" si="43"/>
        <v>0</v>
      </c>
      <c r="Q147" s="173">
        <f ca="1">IF(LEN(B147)&gt;0,'4-6'!Q147-'4-6'!P147,"")</f>
        <v>0</v>
      </c>
      <c r="R147" s="174"/>
      <c r="AA147" s="161">
        <f>ROW()</f>
        <v>147</v>
      </c>
      <c r="AB147" s="197" t="e">
        <f t="shared" ca="1" si="28"/>
        <v>#N/A</v>
      </c>
      <c r="AC147" s="197" t="e">
        <f t="shared" ca="1" si="29"/>
        <v>#N/A</v>
      </c>
      <c r="AD147" s="198" t="e">
        <f t="shared" ca="1" si="44"/>
        <v>#N/A</v>
      </c>
      <c r="AE147" s="197" t="e">
        <f t="shared" ca="1" si="45"/>
        <v>#N/A</v>
      </c>
      <c r="AF147" s="198" t="e">
        <f t="shared" ca="1" si="46"/>
        <v>#N/A</v>
      </c>
      <c r="AG147" s="197" t="e">
        <f t="shared" ca="1" si="47"/>
        <v>#N/A</v>
      </c>
      <c r="AH147" s="197" t="e">
        <f t="shared" ca="1" si="48"/>
        <v>#N/A</v>
      </c>
      <c r="AI147" s="199" t="e">
        <f t="shared" ca="1" si="49"/>
        <v>#N/A</v>
      </c>
      <c r="AJ147" s="197" t="e">
        <f t="shared" ca="1" si="36"/>
        <v>#N/A</v>
      </c>
      <c r="AK147" s="197" t="e">
        <f t="shared" ca="1" si="37"/>
        <v>#N/A</v>
      </c>
    </row>
    <row r="148" spans="1:37" ht="27" customHeight="1" x14ac:dyDescent="0.25">
      <c r="A148" s="51">
        <f>'OSNOVNA PLAČA'!A142</f>
        <v>133</v>
      </c>
      <c r="B148" s="157" t="str">
        <f t="shared" ca="1" si="21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1">
        <f ca="1">IF(LEN(B148)&gt;0,SUM('OBRAČUNANA OSNOVNA PLAČA'!K142:M142),"")</f>
        <v>0</v>
      </c>
      <c r="F148" s="55"/>
      <c r="G148" s="55"/>
      <c r="H148" s="55"/>
      <c r="I148" s="55"/>
      <c r="J148" s="55"/>
      <c r="K148" s="172">
        <f t="shared" si="38"/>
        <v>0</v>
      </c>
      <c r="L148" s="120">
        <f t="shared" ca="1" si="39"/>
        <v>0</v>
      </c>
      <c r="M148" s="120">
        <f t="shared" ca="1" si="40"/>
        <v>0</v>
      </c>
      <c r="N148" s="120">
        <f t="shared" ca="1" si="41"/>
        <v>0</v>
      </c>
      <c r="O148" s="120">
        <f t="shared" ca="1" si="42"/>
        <v>0</v>
      </c>
      <c r="P148" s="173">
        <f t="shared" ca="1" si="43"/>
        <v>0</v>
      </c>
      <c r="Q148" s="173">
        <f ca="1">IF(LEN(B148)&gt;0,'4-6'!Q148-'4-6'!P148,"")</f>
        <v>0</v>
      </c>
      <c r="R148" s="174"/>
      <c r="AA148" s="161">
        <f>ROW()</f>
        <v>148</v>
      </c>
      <c r="AB148" s="197" t="e">
        <f t="shared" ca="1" si="28"/>
        <v>#N/A</v>
      </c>
      <c r="AC148" s="197" t="e">
        <f t="shared" ca="1" si="29"/>
        <v>#N/A</v>
      </c>
      <c r="AD148" s="198" t="e">
        <f t="shared" ca="1" si="44"/>
        <v>#N/A</v>
      </c>
      <c r="AE148" s="197" t="e">
        <f t="shared" ca="1" si="45"/>
        <v>#N/A</v>
      </c>
      <c r="AF148" s="198" t="e">
        <f t="shared" ca="1" si="46"/>
        <v>#N/A</v>
      </c>
      <c r="AG148" s="197" t="e">
        <f t="shared" ca="1" si="47"/>
        <v>#N/A</v>
      </c>
      <c r="AH148" s="197" t="e">
        <f t="shared" ca="1" si="48"/>
        <v>#N/A</v>
      </c>
      <c r="AI148" s="199" t="e">
        <f t="shared" ca="1" si="49"/>
        <v>#N/A</v>
      </c>
      <c r="AJ148" s="197" t="e">
        <f t="shared" ca="1" si="36"/>
        <v>#N/A</v>
      </c>
      <c r="AK148" s="197" t="e">
        <f t="shared" ca="1" si="37"/>
        <v>#N/A</v>
      </c>
    </row>
    <row r="149" spans="1:37" ht="27" customHeight="1" x14ac:dyDescent="0.25">
      <c r="A149" s="51">
        <f>'OSNOVNA PLAČA'!A143</f>
        <v>134</v>
      </c>
      <c r="B149" s="157" t="str">
        <f t="shared" ca="1" si="21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1">
        <f ca="1">IF(LEN(B149)&gt;0,SUM('OBRAČUNANA OSNOVNA PLAČA'!K143:M143),"")</f>
        <v>0</v>
      </c>
      <c r="F149" s="55"/>
      <c r="G149" s="55"/>
      <c r="H149" s="55"/>
      <c r="I149" s="55"/>
      <c r="J149" s="55"/>
      <c r="K149" s="172">
        <f t="shared" si="38"/>
        <v>0</v>
      </c>
      <c r="L149" s="120">
        <f t="shared" ca="1" si="39"/>
        <v>0</v>
      </c>
      <c r="M149" s="120">
        <f t="shared" ca="1" si="40"/>
        <v>0</v>
      </c>
      <c r="N149" s="120">
        <f t="shared" ca="1" si="41"/>
        <v>0</v>
      </c>
      <c r="O149" s="120">
        <f t="shared" ca="1" si="42"/>
        <v>0</v>
      </c>
      <c r="P149" s="173">
        <f t="shared" ca="1" si="43"/>
        <v>0</v>
      </c>
      <c r="Q149" s="173">
        <f ca="1">IF(LEN(B149)&gt;0,'4-6'!Q149-'4-6'!P149,"")</f>
        <v>0</v>
      </c>
      <c r="R149" s="174"/>
      <c r="AA149" s="161">
        <f>ROW()</f>
        <v>149</v>
      </c>
      <c r="AB149" s="197" t="e">
        <f t="shared" ca="1" si="28"/>
        <v>#N/A</v>
      </c>
      <c r="AC149" s="197" t="e">
        <f t="shared" ca="1" si="29"/>
        <v>#N/A</v>
      </c>
      <c r="AD149" s="198" t="e">
        <f t="shared" ca="1" si="44"/>
        <v>#N/A</v>
      </c>
      <c r="AE149" s="197" t="e">
        <f t="shared" ca="1" si="45"/>
        <v>#N/A</v>
      </c>
      <c r="AF149" s="198" t="e">
        <f t="shared" ca="1" si="46"/>
        <v>#N/A</v>
      </c>
      <c r="AG149" s="197" t="e">
        <f t="shared" ca="1" si="47"/>
        <v>#N/A</v>
      </c>
      <c r="AH149" s="197" t="e">
        <f t="shared" ca="1" si="48"/>
        <v>#N/A</v>
      </c>
      <c r="AI149" s="199" t="e">
        <f t="shared" ca="1" si="49"/>
        <v>#N/A</v>
      </c>
      <c r="AJ149" s="197" t="e">
        <f t="shared" ca="1" si="36"/>
        <v>#N/A</v>
      </c>
      <c r="AK149" s="197" t="e">
        <f t="shared" ca="1" si="37"/>
        <v>#N/A</v>
      </c>
    </row>
    <row r="150" spans="1:37" ht="27" customHeight="1" x14ac:dyDescent="0.25">
      <c r="A150" s="51">
        <f>'OSNOVNA PLAČA'!A144</f>
        <v>135</v>
      </c>
      <c r="B150" s="157" t="str">
        <f t="shared" ca="1" si="21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1">
        <f ca="1">IF(LEN(B150)&gt;0,SUM('OBRAČUNANA OSNOVNA PLAČA'!K144:M144),"")</f>
        <v>0</v>
      </c>
      <c r="F150" s="55"/>
      <c r="G150" s="55"/>
      <c r="H150" s="55"/>
      <c r="I150" s="55"/>
      <c r="J150" s="55"/>
      <c r="K150" s="172">
        <f t="shared" si="38"/>
        <v>0</v>
      </c>
      <c r="L150" s="120">
        <f t="shared" ca="1" si="39"/>
        <v>0</v>
      </c>
      <c r="M150" s="120">
        <f t="shared" ca="1" si="40"/>
        <v>0</v>
      </c>
      <c r="N150" s="120">
        <f t="shared" ca="1" si="41"/>
        <v>0</v>
      </c>
      <c r="O150" s="120">
        <f t="shared" ca="1" si="42"/>
        <v>0</v>
      </c>
      <c r="P150" s="173">
        <f t="shared" ca="1" si="43"/>
        <v>0</v>
      </c>
      <c r="Q150" s="173">
        <f ca="1">IF(LEN(B150)&gt;0,'4-6'!Q150-'4-6'!P150,"")</f>
        <v>0</v>
      </c>
      <c r="R150" s="174"/>
      <c r="AA150" s="161">
        <f>ROW()</f>
        <v>150</v>
      </c>
      <c r="AB150" s="197" t="e">
        <f t="shared" ca="1" si="28"/>
        <v>#N/A</v>
      </c>
      <c r="AC150" s="197" t="e">
        <f t="shared" ca="1" si="29"/>
        <v>#N/A</v>
      </c>
      <c r="AD150" s="198" t="e">
        <f t="shared" ca="1" si="44"/>
        <v>#N/A</v>
      </c>
      <c r="AE150" s="197" t="e">
        <f t="shared" ca="1" si="45"/>
        <v>#N/A</v>
      </c>
      <c r="AF150" s="198" t="e">
        <f t="shared" ca="1" si="46"/>
        <v>#N/A</v>
      </c>
      <c r="AG150" s="197" t="e">
        <f t="shared" ca="1" si="47"/>
        <v>#N/A</v>
      </c>
      <c r="AH150" s="197" t="e">
        <f t="shared" ca="1" si="48"/>
        <v>#N/A</v>
      </c>
      <c r="AI150" s="199" t="e">
        <f t="shared" ca="1" si="49"/>
        <v>#N/A</v>
      </c>
      <c r="AJ150" s="197" t="e">
        <f t="shared" ca="1" si="36"/>
        <v>#N/A</v>
      </c>
      <c r="AK150" s="197" t="e">
        <f t="shared" ca="1" si="37"/>
        <v>#N/A</v>
      </c>
    </row>
    <row r="151" spans="1:37" ht="27" customHeight="1" x14ac:dyDescent="0.25">
      <c r="A151" s="51">
        <f>'OSNOVNA PLAČA'!A145</f>
        <v>136</v>
      </c>
      <c r="B151" s="157" t="str">
        <f t="shared" ca="1" si="21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1">
        <f ca="1">IF(LEN(B151)&gt;0,SUM('OBRAČUNANA OSNOVNA PLAČA'!K145:M145),"")</f>
        <v>0</v>
      </c>
      <c r="F151" s="55"/>
      <c r="G151" s="55"/>
      <c r="H151" s="55"/>
      <c r="I151" s="55"/>
      <c r="J151" s="55"/>
      <c r="K151" s="172">
        <f t="shared" si="38"/>
        <v>0</v>
      </c>
      <c r="L151" s="120">
        <f t="shared" ca="1" si="39"/>
        <v>0</v>
      </c>
      <c r="M151" s="120">
        <f t="shared" ca="1" si="40"/>
        <v>0</v>
      </c>
      <c r="N151" s="120">
        <f t="shared" ca="1" si="41"/>
        <v>0</v>
      </c>
      <c r="O151" s="120">
        <f t="shared" ca="1" si="42"/>
        <v>0</v>
      </c>
      <c r="P151" s="173">
        <f t="shared" ca="1" si="43"/>
        <v>0</v>
      </c>
      <c r="Q151" s="173">
        <f ca="1">IF(LEN(B151)&gt;0,'4-6'!Q151-'4-6'!P151,"")</f>
        <v>0</v>
      </c>
      <c r="R151" s="174"/>
      <c r="AA151" s="161">
        <f>ROW()</f>
        <v>151</v>
      </c>
      <c r="AB151" s="197" t="e">
        <f t="shared" ca="1" si="28"/>
        <v>#N/A</v>
      </c>
      <c r="AC151" s="197" t="e">
        <f t="shared" ca="1" si="29"/>
        <v>#N/A</v>
      </c>
      <c r="AD151" s="198" t="e">
        <f t="shared" ca="1" si="44"/>
        <v>#N/A</v>
      </c>
      <c r="AE151" s="197" t="e">
        <f t="shared" ca="1" si="45"/>
        <v>#N/A</v>
      </c>
      <c r="AF151" s="198" t="e">
        <f t="shared" ca="1" si="46"/>
        <v>#N/A</v>
      </c>
      <c r="AG151" s="197" t="e">
        <f t="shared" ca="1" si="47"/>
        <v>#N/A</v>
      </c>
      <c r="AH151" s="197" t="e">
        <f t="shared" ca="1" si="48"/>
        <v>#N/A</v>
      </c>
      <c r="AI151" s="199" t="e">
        <f t="shared" ca="1" si="49"/>
        <v>#N/A</v>
      </c>
      <c r="AJ151" s="197" t="e">
        <f t="shared" ca="1" si="36"/>
        <v>#N/A</v>
      </c>
      <c r="AK151" s="197" t="e">
        <f t="shared" ca="1" si="37"/>
        <v>#N/A</v>
      </c>
    </row>
    <row r="152" spans="1:37" ht="27" customHeight="1" x14ac:dyDescent="0.25">
      <c r="A152" s="51">
        <f>'OSNOVNA PLAČA'!A146</f>
        <v>137</v>
      </c>
      <c r="B152" s="157" t="str">
        <f t="shared" ca="1" si="21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1">
        <f ca="1">IF(LEN(B152)&gt;0,SUM('OBRAČUNANA OSNOVNA PLAČA'!K146:M146),"")</f>
        <v>0</v>
      </c>
      <c r="F152" s="55"/>
      <c r="G152" s="55"/>
      <c r="H152" s="55"/>
      <c r="I152" s="55"/>
      <c r="J152" s="55"/>
      <c r="K152" s="172">
        <f t="shared" si="38"/>
        <v>0</v>
      </c>
      <c r="L152" s="120">
        <f t="shared" ca="1" si="39"/>
        <v>0</v>
      </c>
      <c r="M152" s="120">
        <f t="shared" ca="1" si="40"/>
        <v>0</v>
      </c>
      <c r="N152" s="120">
        <f t="shared" ca="1" si="41"/>
        <v>0</v>
      </c>
      <c r="O152" s="120">
        <f t="shared" ca="1" si="42"/>
        <v>0</v>
      </c>
      <c r="P152" s="173">
        <f t="shared" ca="1" si="43"/>
        <v>0</v>
      </c>
      <c r="Q152" s="173">
        <f ca="1">IF(LEN(B152)&gt;0,'4-6'!Q152-'4-6'!P152,"")</f>
        <v>0</v>
      </c>
      <c r="R152" s="174"/>
      <c r="AA152" s="161">
        <f>ROW()</f>
        <v>152</v>
      </c>
      <c r="AB152" s="197" t="e">
        <f t="shared" ca="1" si="28"/>
        <v>#N/A</v>
      </c>
      <c r="AC152" s="197" t="e">
        <f t="shared" ca="1" si="29"/>
        <v>#N/A</v>
      </c>
      <c r="AD152" s="198" t="e">
        <f t="shared" ca="1" si="44"/>
        <v>#N/A</v>
      </c>
      <c r="AE152" s="197" t="e">
        <f t="shared" ca="1" si="45"/>
        <v>#N/A</v>
      </c>
      <c r="AF152" s="198" t="e">
        <f t="shared" ca="1" si="46"/>
        <v>#N/A</v>
      </c>
      <c r="AG152" s="197" t="e">
        <f t="shared" ca="1" si="47"/>
        <v>#N/A</v>
      </c>
      <c r="AH152" s="197" t="e">
        <f t="shared" ca="1" si="48"/>
        <v>#N/A</v>
      </c>
      <c r="AI152" s="199" t="e">
        <f t="shared" ca="1" si="49"/>
        <v>#N/A</v>
      </c>
      <c r="AJ152" s="197" t="e">
        <f t="shared" ca="1" si="36"/>
        <v>#N/A</v>
      </c>
      <c r="AK152" s="197" t="e">
        <f t="shared" ca="1" si="37"/>
        <v>#N/A</v>
      </c>
    </row>
    <row r="153" spans="1:37" ht="27" customHeight="1" x14ac:dyDescent="0.25">
      <c r="A153" s="51">
        <f>'OSNOVNA PLAČA'!A147</f>
        <v>138</v>
      </c>
      <c r="B153" s="157" t="str">
        <f t="shared" ca="1" si="21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1">
        <f ca="1">IF(LEN(B153)&gt;0,SUM('OBRAČUNANA OSNOVNA PLAČA'!K147:M147),"")</f>
        <v>0</v>
      </c>
      <c r="F153" s="55"/>
      <c r="G153" s="55"/>
      <c r="H153" s="55"/>
      <c r="I153" s="55"/>
      <c r="J153" s="55"/>
      <c r="K153" s="172">
        <f t="shared" si="38"/>
        <v>0</v>
      </c>
      <c r="L153" s="120">
        <f t="shared" ca="1" si="39"/>
        <v>0</v>
      </c>
      <c r="M153" s="120">
        <f t="shared" ca="1" si="40"/>
        <v>0</v>
      </c>
      <c r="N153" s="120">
        <f t="shared" ca="1" si="41"/>
        <v>0</v>
      </c>
      <c r="O153" s="120">
        <f t="shared" ca="1" si="42"/>
        <v>0</v>
      </c>
      <c r="P153" s="173">
        <f t="shared" ca="1" si="43"/>
        <v>0</v>
      </c>
      <c r="Q153" s="173">
        <f ca="1">IF(LEN(B153)&gt;0,'4-6'!Q153-'4-6'!P153,"")</f>
        <v>0</v>
      </c>
      <c r="R153" s="174"/>
      <c r="AA153" s="161">
        <f>ROW()</f>
        <v>153</v>
      </c>
      <c r="AB153" s="197" t="e">
        <f t="shared" ca="1" si="28"/>
        <v>#N/A</v>
      </c>
      <c r="AC153" s="197" t="e">
        <f t="shared" ca="1" si="29"/>
        <v>#N/A</v>
      </c>
      <c r="AD153" s="198" t="e">
        <f t="shared" ca="1" si="44"/>
        <v>#N/A</v>
      </c>
      <c r="AE153" s="197" t="e">
        <f t="shared" ca="1" si="45"/>
        <v>#N/A</v>
      </c>
      <c r="AF153" s="198" t="e">
        <f t="shared" ca="1" si="46"/>
        <v>#N/A</v>
      </c>
      <c r="AG153" s="197" t="e">
        <f t="shared" ca="1" si="47"/>
        <v>#N/A</v>
      </c>
      <c r="AH153" s="197" t="e">
        <f t="shared" ca="1" si="48"/>
        <v>#N/A</v>
      </c>
      <c r="AI153" s="199" t="e">
        <f t="shared" ca="1" si="49"/>
        <v>#N/A</v>
      </c>
      <c r="AJ153" s="197" t="e">
        <f t="shared" ca="1" si="36"/>
        <v>#N/A</v>
      </c>
      <c r="AK153" s="197" t="e">
        <f t="shared" ca="1" si="37"/>
        <v>#N/A</v>
      </c>
    </row>
    <row r="154" spans="1:37" ht="27" customHeight="1" x14ac:dyDescent="0.25">
      <c r="A154" s="51">
        <f>'OSNOVNA PLAČA'!A148</f>
        <v>139</v>
      </c>
      <c r="B154" s="157" t="str">
        <f t="shared" ca="1" si="21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1">
        <f ca="1">IF(LEN(B154)&gt;0,SUM('OBRAČUNANA OSNOVNA PLAČA'!K148:M148),"")</f>
        <v>0</v>
      </c>
      <c r="F154" s="55"/>
      <c r="G154" s="55"/>
      <c r="H154" s="55"/>
      <c r="I154" s="55"/>
      <c r="J154" s="55"/>
      <c r="K154" s="172">
        <f t="shared" si="38"/>
        <v>0</v>
      </c>
      <c r="L154" s="120">
        <f t="shared" ca="1" si="39"/>
        <v>0</v>
      </c>
      <c r="M154" s="120">
        <f t="shared" ca="1" si="40"/>
        <v>0</v>
      </c>
      <c r="N154" s="120">
        <f t="shared" ca="1" si="41"/>
        <v>0</v>
      </c>
      <c r="O154" s="120">
        <f t="shared" ca="1" si="42"/>
        <v>0</v>
      </c>
      <c r="P154" s="173">
        <f t="shared" ca="1" si="43"/>
        <v>0</v>
      </c>
      <c r="Q154" s="173">
        <f ca="1">IF(LEN(B154)&gt;0,'4-6'!Q154-'4-6'!P154,"")</f>
        <v>0</v>
      </c>
      <c r="R154" s="174"/>
      <c r="AA154" s="161">
        <f>ROW()</f>
        <v>154</v>
      </c>
      <c r="AB154" s="197" t="e">
        <f t="shared" ca="1" si="28"/>
        <v>#N/A</v>
      </c>
      <c r="AC154" s="197" t="e">
        <f t="shared" ca="1" si="29"/>
        <v>#N/A</v>
      </c>
      <c r="AD154" s="198" t="e">
        <f t="shared" ca="1" si="44"/>
        <v>#N/A</v>
      </c>
      <c r="AE154" s="197" t="e">
        <f t="shared" ca="1" si="45"/>
        <v>#N/A</v>
      </c>
      <c r="AF154" s="198" t="e">
        <f t="shared" ca="1" si="46"/>
        <v>#N/A</v>
      </c>
      <c r="AG154" s="197" t="e">
        <f t="shared" ca="1" si="47"/>
        <v>#N/A</v>
      </c>
      <c r="AH154" s="197" t="e">
        <f t="shared" ca="1" si="48"/>
        <v>#N/A</v>
      </c>
      <c r="AI154" s="199" t="e">
        <f t="shared" ca="1" si="49"/>
        <v>#N/A</v>
      </c>
      <c r="AJ154" s="197" t="e">
        <f t="shared" ca="1" si="36"/>
        <v>#N/A</v>
      </c>
      <c r="AK154" s="197" t="e">
        <f t="shared" ca="1" si="37"/>
        <v>#N/A</v>
      </c>
    </row>
    <row r="155" spans="1:37" ht="27" customHeight="1" x14ac:dyDescent="0.25">
      <c r="A155" s="51">
        <f>'OSNOVNA PLAČA'!A149</f>
        <v>140</v>
      </c>
      <c r="B155" s="157" t="str">
        <f t="shared" ca="1" si="21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1">
        <f ca="1">IF(LEN(B155)&gt;0,SUM('OBRAČUNANA OSNOVNA PLAČA'!K149:M149),"")</f>
        <v>0</v>
      </c>
      <c r="F155" s="55"/>
      <c r="G155" s="55"/>
      <c r="H155" s="55"/>
      <c r="I155" s="55"/>
      <c r="J155" s="55"/>
      <c r="K155" s="172">
        <f t="shared" si="38"/>
        <v>0</v>
      </c>
      <c r="L155" s="120">
        <f t="shared" ca="1" si="39"/>
        <v>0</v>
      </c>
      <c r="M155" s="120">
        <f t="shared" ca="1" si="40"/>
        <v>0</v>
      </c>
      <c r="N155" s="120">
        <f t="shared" ca="1" si="41"/>
        <v>0</v>
      </c>
      <c r="O155" s="120">
        <f t="shared" ca="1" si="42"/>
        <v>0</v>
      </c>
      <c r="P155" s="173">
        <f t="shared" ca="1" si="43"/>
        <v>0</v>
      </c>
      <c r="Q155" s="173">
        <f ca="1">IF(LEN(B155)&gt;0,'4-6'!Q155-'4-6'!P155,"")</f>
        <v>0</v>
      </c>
      <c r="R155" s="174"/>
      <c r="AA155" s="161">
        <f>ROW()</f>
        <v>155</v>
      </c>
      <c r="AB155" s="197" t="e">
        <f t="shared" ca="1" si="28"/>
        <v>#N/A</v>
      </c>
      <c r="AC155" s="197" t="e">
        <f t="shared" ca="1" si="29"/>
        <v>#N/A</v>
      </c>
      <c r="AD155" s="198" t="e">
        <f t="shared" ca="1" si="44"/>
        <v>#N/A</v>
      </c>
      <c r="AE155" s="197" t="e">
        <f t="shared" ca="1" si="45"/>
        <v>#N/A</v>
      </c>
      <c r="AF155" s="198" t="e">
        <f t="shared" ca="1" si="46"/>
        <v>#N/A</v>
      </c>
      <c r="AG155" s="197" t="e">
        <f t="shared" ca="1" si="47"/>
        <v>#N/A</v>
      </c>
      <c r="AH155" s="197" t="e">
        <f t="shared" ca="1" si="48"/>
        <v>#N/A</v>
      </c>
      <c r="AI155" s="199" t="e">
        <f t="shared" ca="1" si="49"/>
        <v>#N/A</v>
      </c>
      <c r="AJ155" s="197" t="e">
        <f t="shared" ca="1" si="36"/>
        <v>#N/A</v>
      </c>
      <c r="AK155" s="197" t="e">
        <f t="shared" ca="1" si="37"/>
        <v>#N/A</v>
      </c>
    </row>
    <row r="156" spans="1:37" ht="27" customHeight="1" x14ac:dyDescent="0.25">
      <c r="A156" s="51">
        <f>'OSNOVNA PLAČA'!A150</f>
        <v>141</v>
      </c>
      <c r="B156" s="157" t="str">
        <f t="shared" ca="1" si="21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1">
        <f ca="1">IF(LEN(B156)&gt;0,SUM('OBRAČUNANA OSNOVNA PLAČA'!K150:M150),"")</f>
        <v>0</v>
      </c>
      <c r="F156" s="55"/>
      <c r="G156" s="55"/>
      <c r="H156" s="55"/>
      <c r="I156" s="55"/>
      <c r="J156" s="55"/>
      <c r="K156" s="172">
        <f t="shared" si="38"/>
        <v>0</v>
      </c>
      <c r="L156" s="120">
        <f t="shared" ca="1" si="39"/>
        <v>0</v>
      </c>
      <c r="M156" s="120">
        <f t="shared" ca="1" si="40"/>
        <v>0</v>
      </c>
      <c r="N156" s="120">
        <f t="shared" ca="1" si="41"/>
        <v>0</v>
      </c>
      <c r="O156" s="120">
        <f t="shared" ca="1" si="42"/>
        <v>0</v>
      </c>
      <c r="P156" s="173">
        <f t="shared" ca="1" si="43"/>
        <v>0</v>
      </c>
      <c r="Q156" s="173">
        <f ca="1">IF(LEN(B156)&gt;0,'4-6'!Q156-'4-6'!P156,"")</f>
        <v>0</v>
      </c>
      <c r="R156" s="174"/>
      <c r="AA156" s="161">
        <f>ROW()</f>
        <v>156</v>
      </c>
      <c r="AB156" s="197" t="e">
        <f t="shared" ca="1" si="28"/>
        <v>#N/A</v>
      </c>
      <c r="AC156" s="197" t="e">
        <f t="shared" ca="1" si="29"/>
        <v>#N/A</v>
      </c>
      <c r="AD156" s="198" t="e">
        <f t="shared" ca="1" si="44"/>
        <v>#N/A</v>
      </c>
      <c r="AE156" s="197" t="e">
        <f t="shared" ca="1" si="45"/>
        <v>#N/A</v>
      </c>
      <c r="AF156" s="198" t="e">
        <f t="shared" ca="1" si="46"/>
        <v>#N/A</v>
      </c>
      <c r="AG156" s="197" t="e">
        <f t="shared" ca="1" si="47"/>
        <v>#N/A</v>
      </c>
      <c r="AH156" s="197" t="e">
        <f t="shared" ca="1" si="48"/>
        <v>#N/A</v>
      </c>
      <c r="AI156" s="199" t="e">
        <f t="shared" ca="1" si="49"/>
        <v>#N/A</v>
      </c>
      <c r="AJ156" s="197" t="e">
        <f t="shared" ca="1" si="36"/>
        <v>#N/A</v>
      </c>
      <c r="AK156" s="197" t="e">
        <f t="shared" ca="1" si="37"/>
        <v>#N/A</v>
      </c>
    </row>
    <row r="157" spans="1:37" ht="27" customHeight="1" x14ac:dyDescent="0.25">
      <c r="A157" s="51">
        <f>'OSNOVNA PLAČA'!A151</f>
        <v>142</v>
      </c>
      <c r="B157" s="157" t="str">
        <f t="shared" ca="1" si="21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1">
        <f ca="1">IF(LEN(B157)&gt;0,SUM('OBRAČUNANA OSNOVNA PLAČA'!K151:M151),"")</f>
        <v>0</v>
      </c>
      <c r="F157" s="55"/>
      <c r="G157" s="55"/>
      <c r="H157" s="55"/>
      <c r="I157" s="55"/>
      <c r="J157" s="55"/>
      <c r="K157" s="172">
        <f t="shared" si="38"/>
        <v>0</v>
      </c>
      <c r="L157" s="120">
        <f t="shared" ca="1" si="39"/>
        <v>0</v>
      </c>
      <c r="M157" s="120">
        <f t="shared" ca="1" si="40"/>
        <v>0</v>
      </c>
      <c r="N157" s="120">
        <f t="shared" ca="1" si="41"/>
        <v>0</v>
      </c>
      <c r="O157" s="120">
        <f t="shared" ca="1" si="42"/>
        <v>0</v>
      </c>
      <c r="P157" s="173">
        <f t="shared" ca="1" si="43"/>
        <v>0</v>
      </c>
      <c r="Q157" s="173">
        <f ca="1">IF(LEN(B157)&gt;0,'4-6'!Q157-'4-6'!P157,"")</f>
        <v>0</v>
      </c>
      <c r="R157" s="174"/>
      <c r="AA157" s="161">
        <f>ROW()</f>
        <v>157</v>
      </c>
      <c r="AB157" s="197" t="e">
        <f t="shared" ca="1" si="28"/>
        <v>#N/A</v>
      </c>
      <c r="AC157" s="197" t="e">
        <f t="shared" ca="1" si="29"/>
        <v>#N/A</v>
      </c>
      <c r="AD157" s="198" t="e">
        <f t="shared" ca="1" si="44"/>
        <v>#N/A</v>
      </c>
      <c r="AE157" s="197" t="e">
        <f t="shared" ca="1" si="45"/>
        <v>#N/A</v>
      </c>
      <c r="AF157" s="198" t="e">
        <f t="shared" ca="1" si="46"/>
        <v>#N/A</v>
      </c>
      <c r="AG157" s="197" t="e">
        <f t="shared" ca="1" si="47"/>
        <v>#N/A</v>
      </c>
      <c r="AH157" s="197" t="e">
        <f t="shared" ca="1" si="48"/>
        <v>#N/A</v>
      </c>
      <c r="AI157" s="199" t="e">
        <f t="shared" ca="1" si="49"/>
        <v>#N/A</v>
      </c>
      <c r="AJ157" s="197" t="e">
        <f t="shared" ca="1" si="36"/>
        <v>#N/A</v>
      </c>
      <c r="AK157" s="197" t="e">
        <f t="shared" ca="1" si="37"/>
        <v>#N/A</v>
      </c>
    </row>
    <row r="158" spans="1:37" ht="27" customHeight="1" x14ac:dyDescent="0.25">
      <c r="A158" s="51">
        <f>'OSNOVNA PLAČA'!A152</f>
        <v>143</v>
      </c>
      <c r="B158" s="157" t="str">
        <f t="shared" ca="1" si="21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1">
        <f ca="1">IF(LEN(B158)&gt;0,SUM('OBRAČUNANA OSNOVNA PLAČA'!K152:M152),"")</f>
        <v>0</v>
      </c>
      <c r="F158" s="55"/>
      <c r="G158" s="55"/>
      <c r="H158" s="55"/>
      <c r="I158" s="55"/>
      <c r="J158" s="55"/>
      <c r="K158" s="172">
        <f t="shared" si="38"/>
        <v>0</v>
      </c>
      <c r="L158" s="120">
        <f t="shared" ca="1" si="39"/>
        <v>0</v>
      </c>
      <c r="M158" s="120">
        <f t="shared" ca="1" si="40"/>
        <v>0</v>
      </c>
      <c r="N158" s="120">
        <f t="shared" ca="1" si="41"/>
        <v>0</v>
      </c>
      <c r="O158" s="120">
        <f t="shared" ca="1" si="42"/>
        <v>0</v>
      </c>
      <c r="P158" s="173">
        <f t="shared" ca="1" si="43"/>
        <v>0</v>
      </c>
      <c r="Q158" s="173">
        <f ca="1">IF(LEN(B158)&gt;0,'4-6'!Q158-'4-6'!P158,"")</f>
        <v>0</v>
      </c>
      <c r="R158" s="174"/>
      <c r="AA158" s="161">
        <f>ROW()</f>
        <v>158</v>
      </c>
      <c r="AB158" s="197" t="e">
        <f t="shared" ca="1" si="28"/>
        <v>#N/A</v>
      </c>
      <c r="AC158" s="197" t="e">
        <f t="shared" ca="1" si="29"/>
        <v>#N/A</v>
      </c>
      <c r="AD158" s="198" t="e">
        <f t="shared" ca="1" si="44"/>
        <v>#N/A</v>
      </c>
      <c r="AE158" s="197" t="e">
        <f t="shared" ca="1" si="45"/>
        <v>#N/A</v>
      </c>
      <c r="AF158" s="198" t="e">
        <f t="shared" ca="1" si="46"/>
        <v>#N/A</v>
      </c>
      <c r="AG158" s="197" t="e">
        <f t="shared" ca="1" si="47"/>
        <v>#N/A</v>
      </c>
      <c r="AH158" s="197" t="e">
        <f t="shared" ca="1" si="48"/>
        <v>#N/A</v>
      </c>
      <c r="AI158" s="199" t="e">
        <f t="shared" ca="1" si="49"/>
        <v>#N/A</v>
      </c>
      <c r="AJ158" s="197" t="e">
        <f t="shared" ca="1" si="36"/>
        <v>#N/A</v>
      </c>
      <c r="AK158" s="197" t="e">
        <f t="shared" ca="1" si="37"/>
        <v>#N/A</v>
      </c>
    </row>
    <row r="159" spans="1:37" ht="27" customHeight="1" x14ac:dyDescent="0.25">
      <c r="A159" s="51">
        <f>'OSNOVNA PLAČA'!A153</f>
        <v>144</v>
      </c>
      <c r="B159" s="157" t="str">
        <f t="shared" ca="1" si="21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1">
        <f ca="1">IF(LEN(B159)&gt;0,SUM('OBRAČUNANA OSNOVNA PLAČA'!K153:M153),"")</f>
        <v>0</v>
      </c>
      <c r="F159" s="55"/>
      <c r="G159" s="55"/>
      <c r="H159" s="55"/>
      <c r="I159" s="55"/>
      <c r="J159" s="55"/>
      <c r="K159" s="172">
        <f t="shared" si="38"/>
        <v>0</v>
      </c>
      <c r="L159" s="120">
        <f t="shared" ca="1" si="39"/>
        <v>0</v>
      </c>
      <c r="M159" s="120">
        <f t="shared" ca="1" si="40"/>
        <v>0</v>
      </c>
      <c r="N159" s="120">
        <f t="shared" ca="1" si="41"/>
        <v>0</v>
      </c>
      <c r="O159" s="120">
        <f t="shared" ca="1" si="42"/>
        <v>0</v>
      </c>
      <c r="P159" s="173">
        <f t="shared" ca="1" si="43"/>
        <v>0</v>
      </c>
      <c r="Q159" s="173">
        <f ca="1">IF(LEN(B159)&gt;0,'4-6'!Q159-'4-6'!P159,"")</f>
        <v>0</v>
      </c>
      <c r="R159" s="174"/>
      <c r="AA159" s="161">
        <f>ROW()</f>
        <v>159</v>
      </c>
      <c r="AB159" s="197" t="e">
        <f t="shared" ca="1" si="28"/>
        <v>#N/A</v>
      </c>
      <c r="AC159" s="197" t="e">
        <f t="shared" ca="1" si="29"/>
        <v>#N/A</v>
      </c>
      <c r="AD159" s="198" t="e">
        <f t="shared" ca="1" si="44"/>
        <v>#N/A</v>
      </c>
      <c r="AE159" s="197" t="e">
        <f t="shared" ca="1" si="45"/>
        <v>#N/A</v>
      </c>
      <c r="AF159" s="198" t="e">
        <f t="shared" ca="1" si="46"/>
        <v>#N/A</v>
      </c>
      <c r="AG159" s="197" t="e">
        <f t="shared" ca="1" si="47"/>
        <v>#N/A</v>
      </c>
      <c r="AH159" s="197" t="e">
        <f t="shared" ca="1" si="48"/>
        <v>#N/A</v>
      </c>
      <c r="AI159" s="199" t="e">
        <f t="shared" ca="1" si="49"/>
        <v>#N/A</v>
      </c>
      <c r="AJ159" s="197" t="e">
        <f t="shared" ca="1" si="36"/>
        <v>#N/A</v>
      </c>
      <c r="AK159" s="197" t="e">
        <f t="shared" ca="1" si="37"/>
        <v>#N/A</v>
      </c>
    </row>
    <row r="160" spans="1:37" ht="27" customHeight="1" x14ac:dyDescent="0.25">
      <c r="A160" s="51">
        <f>'OSNOVNA PLAČA'!A154</f>
        <v>145</v>
      </c>
      <c r="B160" s="157" t="str">
        <f t="shared" ca="1" si="21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1">
        <f ca="1">IF(LEN(B160)&gt;0,SUM('OBRAČUNANA OSNOVNA PLAČA'!K154:M154),"")</f>
        <v>0</v>
      </c>
      <c r="F160" s="55"/>
      <c r="G160" s="55"/>
      <c r="H160" s="55"/>
      <c r="I160" s="55"/>
      <c r="J160" s="55"/>
      <c r="K160" s="172">
        <f t="shared" si="38"/>
        <v>0</v>
      </c>
      <c r="L160" s="120">
        <f t="shared" ca="1" si="39"/>
        <v>0</v>
      </c>
      <c r="M160" s="120">
        <f t="shared" ca="1" si="40"/>
        <v>0</v>
      </c>
      <c r="N160" s="120">
        <f t="shared" ca="1" si="41"/>
        <v>0</v>
      </c>
      <c r="O160" s="120">
        <f t="shared" ca="1" si="42"/>
        <v>0</v>
      </c>
      <c r="P160" s="173">
        <f t="shared" ca="1" si="43"/>
        <v>0</v>
      </c>
      <c r="Q160" s="173">
        <f ca="1">IF(LEN(B160)&gt;0,'4-6'!Q160-'4-6'!P160,"")</f>
        <v>0</v>
      </c>
      <c r="R160" s="174"/>
      <c r="AA160" s="161">
        <f>ROW()</f>
        <v>160</v>
      </c>
      <c r="AB160" s="197" t="e">
        <f t="shared" ca="1" si="28"/>
        <v>#N/A</v>
      </c>
      <c r="AC160" s="197" t="e">
        <f t="shared" ca="1" si="29"/>
        <v>#N/A</v>
      </c>
      <c r="AD160" s="198" t="e">
        <f t="shared" ca="1" si="44"/>
        <v>#N/A</v>
      </c>
      <c r="AE160" s="197" t="e">
        <f t="shared" ca="1" si="45"/>
        <v>#N/A</v>
      </c>
      <c r="AF160" s="198" t="e">
        <f t="shared" ca="1" si="46"/>
        <v>#N/A</v>
      </c>
      <c r="AG160" s="197" t="e">
        <f t="shared" ca="1" si="47"/>
        <v>#N/A</v>
      </c>
      <c r="AH160" s="197" t="e">
        <f t="shared" ca="1" si="48"/>
        <v>#N/A</v>
      </c>
      <c r="AI160" s="199" t="e">
        <f t="shared" ca="1" si="49"/>
        <v>#N/A</v>
      </c>
      <c r="AJ160" s="197" t="e">
        <f t="shared" ca="1" si="36"/>
        <v>#N/A</v>
      </c>
      <c r="AK160" s="197" t="e">
        <f t="shared" ca="1" si="37"/>
        <v>#N/A</v>
      </c>
    </row>
    <row r="161" spans="1:37" ht="27" customHeight="1" x14ac:dyDescent="0.25">
      <c r="A161" s="51">
        <f>'OSNOVNA PLAČA'!A155</f>
        <v>146</v>
      </c>
      <c r="B161" s="157" t="str">
        <f t="shared" ca="1" si="21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1">
        <f ca="1">IF(LEN(B161)&gt;0,SUM('OBRAČUNANA OSNOVNA PLAČA'!K155:M155),"")</f>
        <v>0</v>
      </c>
      <c r="F161" s="55"/>
      <c r="G161" s="55"/>
      <c r="H161" s="55"/>
      <c r="I161" s="55"/>
      <c r="J161" s="55"/>
      <c r="K161" s="172">
        <f t="shared" si="38"/>
        <v>0</v>
      </c>
      <c r="L161" s="120">
        <f t="shared" ca="1" si="39"/>
        <v>0</v>
      </c>
      <c r="M161" s="120">
        <f t="shared" ca="1" si="40"/>
        <v>0</v>
      </c>
      <c r="N161" s="120">
        <f t="shared" ca="1" si="41"/>
        <v>0</v>
      </c>
      <c r="O161" s="120">
        <f t="shared" ca="1" si="42"/>
        <v>0</v>
      </c>
      <c r="P161" s="173">
        <f t="shared" ca="1" si="43"/>
        <v>0</v>
      </c>
      <c r="Q161" s="173">
        <f ca="1">IF(LEN(B161)&gt;0,'4-6'!Q161-'4-6'!P161,"")</f>
        <v>0</v>
      </c>
      <c r="R161" s="174"/>
      <c r="AA161" s="161">
        <f>ROW()</f>
        <v>161</v>
      </c>
      <c r="AB161" s="197" t="e">
        <f t="shared" ca="1" si="28"/>
        <v>#N/A</v>
      </c>
      <c r="AC161" s="197" t="e">
        <f t="shared" ca="1" si="29"/>
        <v>#N/A</v>
      </c>
      <c r="AD161" s="198" t="e">
        <f t="shared" ca="1" si="44"/>
        <v>#N/A</v>
      </c>
      <c r="AE161" s="197" t="e">
        <f t="shared" ca="1" si="45"/>
        <v>#N/A</v>
      </c>
      <c r="AF161" s="198" t="e">
        <f t="shared" ca="1" si="46"/>
        <v>#N/A</v>
      </c>
      <c r="AG161" s="197" t="e">
        <f t="shared" ca="1" si="47"/>
        <v>#N/A</v>
      </c>
      <c r="AH161" s="197" t="e">
        <f t="shared" ca="1" si="48"/>
        <v>#N/A</v>
      </c>
      <c r="AI161" s="199" t="e">
        <f t="shared" ca="1" si="49"/>
        <v>#N/A</v>
      </c>
      <c r="AJ161" s="197" t="e">
        <f t="shared" ca="1" si="36"/>
        <v>#N/A</v>
      </c>
      <c r="AK161" s="197" t="e">
        <f t="shared" ca="1" si="37"/>
        <v>#N/A</v>
      </c>
    </row>
    <row r="162" spans="1:37" ht="27" customHeight="1" x14ac:dyDescent="0.25">
      <c r="A162" s="51">
        <f>'OSNOVNA PLAČA'!A156</f>
        <v>147</v>
      </c>
      <c r="B162" s="157" t="str">
        <f t="shared" ca="1" si="21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1">
        <f ca="1">IF(LEN(B162)&gt;0,SUM('OBRAČUNANA OSNOVNA PLAČA'!K156:M156),"")</f>
        <v>0</v>
      </c>
      <c r="F162" s="55"/>
      <c r="G162" s="55"/>
      <c r="H162" s="55"/>
      <c r="I162" s="55"/>
      <c r="J162" s="55"/>
      <c r="K162" s="172">
        <f t="shared" si="38"/>
        <v>0</v>
      </c>
      <c r="L162" s="120">
        <f t="shared" ca="1" si="39"/>
        <v>0</v>
      </c>
      <c r="M162" s="120">
        <f t="shared" ca="1" si="40"/>
        <v>0</v>
      </c>
      <c r="N162" s="120">
        <f t="shared" ca="1" si="41"/>
        <v>0</v>
      </c>
      <c r="O162" s="120">
        <f t="shared" ca="1" si="42"/>
        <v>0</v>
      </c>
      <c r="P162" s="173">
        <f t="shared" ca="1" si="43"/>
        <v>0</v>
      </c>
      <c r="Q162" s="173">
        <f ca="1">IF(LEN(B162)&gt;0,'4-6'!Q162-'4-6'!P162,"")</f>
        <v>0</v>
      </c>
      <c r="R162" s="174"/>
      <c r="AA162" s="161">
        <f>ROW()</f>
        <v>162</v>
      </c>
      <c r="AB162" s="197" t="e">
        <f t="shared" ca="1" si="28"/>
        <v>#N/A</v>
      </c>
      <c r="AC162" s="197" t="e">
        <f t="shared" ca="1" si="29"/>
        <v>#N/A</v>
      </c>
      <c r="AD162" s="198" t="e">
        <f t="shared" ca="1" si="44"/>
        <v>#N/A</v>
      </c>
      <c r="AE162" s="197" t="e">
        <f t="shared" ca="1" si="45"/>
        <v>#N/A</v>
      </c>
      <c r="AF162" s="198" t="e">
        <f t="shared" ca="1" si="46"/>
        <v>#N/A</v>
      </c>
      <c r="AG162" s="197" t="e">
        <f t="shared" ca="1" si="47"/>
        <v>#N/A</v>
      </c>
      <c r="AH162" s="197" t="e">
        <f t="shared" ca="1" si="48"/>
        <v>#N/A</v>
      </c>
      <c r="AI162" s="199" t="e">
        <f t="shared" ca="1" si="49"/>
        <v>#N/A</v>
      </c>
      <c r="AJ162" s="197" t="e">
        <f t="shared" ca="1" si="36"/>
        <v>#N/A</v>
      </c>
      <c r="AK162" s="197" t="e">
        <f t="shared" ca="1" si="37"/>
        <v>#N/A</v>
      </c>
    </row>
    <row r="163" spans="1:37" ht="27" customHeight="1" x14ac:dyDescent="0.25">
      <c r="A163" s="51">
        <f>'OSNOVNA PLAČA'!A157</f>
        <v>148</v>
      </c>
      <c r="B163" s="157" t="str">
        <f t="shared" ca="1" si="21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1">
        <f ca="1">IF(LEN(B163)&gt;0,SUM('OBRAČUNANA OSNOVNA PLAČA'!K157:M157),"")</f>
        <v>0</v>
      </c>
      <c r="F163" s="55"/>
      <c r="G163" s="55"/>
      <c r="H163" s="55"/>
      <c r="I163" s="55"/>
      <c r="J163" s="55"/>
      <c r="K163" s="172">
        <f t="shared" si="38"/>
        <v>0</v>
      </c>
      <c r="L163" s="120">
        <f t="shared" ca="1" si="39"/>
        <v>0</v>
      </c>
      <c r="M163" s="120">
        <f t="shared" ca="1" si="40"/>
        <v>0</v>
      </c>
      <c r="N163" s="120">
        <f t="shared" ca="1" si="41"/>
        <v>0</v>
      </c>
      <c r="O163" s="120">
        <f t="shared" ca="1" si="42"/>
        <v>0</v>
      </c>
      <c r="P163" s="173">
        <f t="shared" ca="1" si="43"/>
        <v>0</v>
      </c>
      <c r="Q163" s="173">
        <f ca="1">IF(LEN(B163)&gt;0,'4-6'!Q163-'4-6'!P163,"")</f>
        <v>0</v>
      </c>
      <c r="R163" s="174"/>
      <c r="AA163" s="161">
        <f>ROW()</f>
        <v>163</v>
      </c>
      <c r="AB163" s="197" t="e">
        <f t="shared" ca="1" si="28"/>
        <v>#N/A</v>
      </c>
      <c r="AC163" s="197" t="e">
        <f t="shared" ca="1" si="29"/>
        <v>#N/A</v>
      </c>
      <c r="AD163" s="198" t="e">
        <f t="shared" ca="1" si="44"/>
        <v>#N/A</v>
      </c>
      <c r="AE163" s="197" t="e">
        <f t="shared" ca="1" si="45"/>
        <v>#N/A</v>
      </c>
      <c r="AF163" s="198" t="e">
        <f t="shared" ca="1" si="46"/>
        <v>#N/A</v>
      </c>
      <c r="AG163" s="197" t="e">
        <f t="shared" ca="1" si="47"/>
        <v>#N/A</v>
      </c>
      <c r="AH163" s="197" t="e">
        <f t="shared" ca="1" si="48"/>
        <v>#N/A</v>
      </c>
      <c r="AI163" s="199" t="e">
        <f t="shared" ca="1" si="49"/>
        <v>#N/A</v>
      </c>
      <c r="AJ163" s="197" t="e">
        <f t="shared" ca="1" si="36"/>
        <v>#N/A</v>
      </c>
      <c r="AK163" s="197" t="e">
        <f t="shared" ca="1" si="37"/>
        <v>#N/A</v>
      </c>
    </row>
    <row r="164" spans="1:37" ht="27" customHeight="1" x14ac:dyDescent="0.25">
      <c r="A164" s="51">
        <f>'OSNOVNA PLAČA'!A158</f>
        <v>149</v>
      </c>
      <c r="B164" s="157" t="str">
        <f t="shared" ca="1" si="21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1">
        <f ca="1">IF(LEN(B164)&gt;0,SUM('OBRAČUNANA OSNOVNA PLAČA'!K158:M158),"")</f>
        <v>0</v>
      </c>
      <c r="F164" s="55"/>
      <c r="G164" s="55"/>
      <c r="H164" s="55"/>
      <c r="I164" s="55"/>
      <c r="J164" s="55"/>
      <c r="K164" s="172">
        <f t="shared" si="38"/>
        <v>0</v>
      </c>
      <c r="L164" s="120">
        <f t="shared" ca="1" si="39"/>
        <v>0</v>
      </c>
      <c r="M164" s="120">
        <f t="shared" ca="1" si="40"/>
        <v>0</v>
      </c>
      <c r="N164" s="120">
        <f t="shared" ca="1" si="41"/>
        <v>0</v>
      </c>
      <c r="O164" s="120">
        <f t="shared" ca="1" si="42"/>
        <v>0</v>
      </c>
      <c r="P164" s="173">
        <f t="shared" ca="1" si="43"/>
        <v>0</v>
      </c>
      <c r="Q164" s="173">
        <f ca="1">IF(LEN(B164)&gt;0,'4-6'!Q164-'4-6'!P164,"")</f>
        <v>0</v>
      </c>
      <c r="R164" s="174"/>
      <c r="AA164" s="161">
        <f>ROW()</f>
        <v>164</v>
      </c>
      <c r="AB164" s="197" t="e">
        <f t="shared" ca="1" si="28"/>
        <v>#N/A</v>
      </c>
      <c r="AC164" s="197" t="e">
        <f t="shared" ca="1" si="29"/>
        <v>#N/A</v>
      </c>
      <c r="AD164" s="198" t="e">
        <f t="shared" ca="1" si="44"/>
        <v>#N/A</v>
      </c>
      <c r="AE164" s="197" t="e">
        <f t="shared" ca="1" si="45"/>
        <v>#N/A</v>
      </c>
      <c r="AF164" s="198" t="e">
        <f t="shared" ca="1" si="46"/>
        <v>#N/A</v>
      </c>
      <c r="AG164" s="197" t="e">
        <f t="shared" ca="1" si="47"/>
        <v>#N/A</v>
      </c>
      <c r="AH164" s="197" t="e">
        <f t="shared" ca="1" si="48"/>
        <v>#N/A</v>
      </c>
      <c r="AI164" s="199" t="e">
        <f t="shared" ca="1" si="49"/>
        <v>#N/A</v>
      </c>
      <c r="AJ164" s="197" t="e">
        <f t="shared" ca="1" si="36"/>
        <v>#N/A</v>
      </c>
      <c r="AK164" s="197" t="e">
        <f t="shared" ca="1" si="37"/>
        <v>#N/A</v>
      </c>
    </row>
    <row r="165" spans="1:37" ht="27" customHeight="1" x14ac:dyDescent="0.25">
      <c r="A165" s="51">
        <f>'OSNOVNA PLAČA'!A159</f>
        <v>150</v>
      </c>
      <c r="B165" s="157" t="str">
        <f t="shared" ca="1" si="21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1">
        <f ca="1">IF(LEN(B165)&gt;0,SUM('OBRAČUNANA OSNOVNA PLAČA'!K159:M159),"")</f>
        <v>0</v>
      </c>
      <c r="F165" s="55"/>
      <c r="G165" s="55"/>
      <c r="H165" s="55"/>
      <c r="I165" s="55"/>
      <c r="J165" s="55"/>
      <c r="K165" s="172">
        <f t="shared" si="38"/>
        <v>0</v>
      </c>
      <c r="L165" s="120">
        <f t="shared" ca="1" si="39"/>
        <v>0</v>
      </c>
      <c r="M165" s="120">
        <f t="shared" ca="1" si="40"/>
        <v>0</v>
      </c>
      <c r="N165" s="120">
        <f t="shared" ca="1" si="41"/>
        <v>0</v>
      </c>
      <c r="O165" s="120">
        <f t="shared" ca="1" si="42"/>
        <v>0</v>
      </c>
      <c r="P165" s="173">
        <f t="shared" ca="1" si="43"/>
        <v>0</v>
      </c>
      <c r="Q165" s="173">
        <f ca="1">IF(LEN(B165)&gt;0,'4-6'!Q165-'4-6'!P165,"")</f>
        <v>0</v>
      </c>
      <c r="R165" s="174"/>
      <c r="AA165" s="161">
        <f>ROW()</f>
        <v>165</v>
      </c>
      <c r="AB165" s="197" t="e">
        <f t="shared" ca="1" si="28"/>
        <v>#N/A</v>
      </c>
      <c r="AC165" s="197" t="e">
        <f t="shared" ca="1" si="29"/>
        <v>#N/A</v>
      </c>
      <c r="AD165" s="198" t="e">
        <f t="shared" ca="1" si="44"/>
        <v>#N/A</v>
      </c>
      <c r="AE165" s="197" t="e">
        <f t="shared" ca="1" si="45"/>
        <v>#N/A</v>
      </c>
      <c r="AF165" s="198" t="e">
        <f t="shared" ca="1" si="46"/>
        <v>#N/A</v>
      </c>
      <c r="AG165" s="197" t="e">
        <f t="shared" ca="1" si="47"/>
        <v>#N/A</v>
      </c>
      <c r="AH165" s="197" t="e">
        <f t="shared" ca="1" si="48"/>
        <v>#N/A</v>
      </c>
      <c r="AI165" s="199" t="e">
        <f t="shared" ca="1" si="49"/>
        <v>#N/A</v>
      </c>
      <c r="AJ165" s="197" t="e">
        <f t="shared" ca="1" si="36"/>
        <v>#N/A</v>
      </c>
      <c r="AK165" s="197" t="e">
        <f t="shared" ca="1" si="37"/>
        <v>#N/A</v>
      </c>
    </row>
    <row r="166" spans="1:37" ht="27" customHeight="1" x14ac:dyDescent="0.25">
      <c r="A166" s="51">
        <f>'OSNOVNA PLAČA'!A160</f>
        <v>151</v>
      </c>
      <c r="B166" s="157" t="str">
        <f t="shared" ca="1" si="21"/>
        <v>A151</v>
      </c>
      <c r="C166" s="52">
        <f ca="1">IF(LEN(B166)&gt;0,'OSNOVNA PLAČA'!C160,"")</f>
        <v>0</v>
      </c>
      <c r="D166" s="54">
        <f ca="1">IF(LEN(B166)&gt;0,'OSNOVNA PLAČA'!D160,"")</f>
        <v>0</v>
      </c>
      <c r="E166" s="171">
        <f ca="1">IF(LEN(B166)&gt;0,SUM('OBRAČUNANA OSNOVNA PLAČA'!K160:M160),"")</f>
        <v>0</v>
      </c>
      <c r="F166" s="55"/>
      <c r="G166" s="55"/>
      <c r="H166" s="55"/>
      <c r="I166" s="55"/>
      <c r="J166" s="55"/>
      <c r="K166" s="172">
        <f t="shared" si="38"/>
        <v>0</v>
      </c>
      <c r="L166" s="120">
        <f t="shared" ca="1" si="39"/>
        <v>0</v>
      </c>
      <c r="M166" s="120">
        <f t="shared" ca="1" si="40"/>
        <v>0</v>
      </c>
      <c r="N166" s="120">
        <f t="shared" ca="1" si="41"/>
        <v>0</v>
      </c>
      <c r="O166" s="120">
        <f t="shared" ca="1" si="42"/>
        <v>0</v>
      </c>
      <c r="P166" s="173">
        <f t="shared" ca="1" si="43"/>
        <v>0</v>
      </c>
      <c r="Q166" s="173">
        <f ca="1">IF(LEN(B166)&gt;0,'4-6'!Q166-'4-6'!P166,"")</f>
        <v>0</v>
      </c>
      <c r="R166" s="174"/>
      <c r="AA166" s="161">
        <f>ROW()</f>
        <v>166</v>
      </c>
      <c r="AB166" s="197" t="e">
        <f t="shared" ca="1" si="28"/>
        <v>#N/A</v>
      </c>
      <c r="AC166" s="197" t="e">
        <f t="shared" ca="1" si="29"/>
        <v>#N/A</v>
      </c>
      <c r="AD166" s="198" t="e">
        <f t="shared" ca="1" si="44"/>
        <v>#N/A</v>
      </c>
      <c r="AE166" s="197" t="e">
        <f t="shared" ca="1" si="45"/>
        <v>#N/A</v>
      </c>
      <c r="AF166" s="198" t="e">
        <f t="shared" ca="1" si="46"/>
        <v>#N/A</v>
      </c>
      <c r="AG166" s="197" t="e">
        <f t="shared" ca="1" si="47"/>
        <v>#N/A</v>
      </c>
      <c r="AH166" s="197" t="e">
        <f t="shared" ca="1" si="48"/>
        <v>#N/A</v>
      </c>
      <c r="AI166" s="199" t="e">
        <f t="shared" ca="1" si="49"/>
        <v>#N/A</v>
      </c>
      <c r="AJ166" s="197" t="e">
        <f t="shared" ca="1" si="36"/>
        <v>#N/A</v>
      </c>
      <c r="AK166" s="197" t="e">
        <f t="shared" ca="1" si="37"/>
        <v>#N/A</v>
      </c>
    </row>
    <row r="167" spans="1:37" ht="27" customHeight="1" x14ac:dyDescent="0.25">
      <c r="A167" s="51">
        <f>'OSNOVNA PLAČA'!A161</f>
        <v>152</v>
      </c>
      <c r="B167" s="157" t="str">
        <f t="shared" ca="1" si="21"/>
        <v>A152</v>
      </c>
      <c r="C167" s="52">
        <f ca="1">IF(LEN(B167)&gt;0,'OSNOVNA PLAČA'!C161,"")</f>
        <v>0</v>
      </c>
      <c r="D167" s="54">
        <f ca="1">IF(LEN(B167)&gt;0,'OSNOVNA PLAČA'!D161,"")</f>
        <v>0</v>
      </c>
      <c r="E167" s="171">
        <f ca="1">IF(LEN(B167)&gt;0,SUM('OBRAČUNANA OSNOVNA PLAČA'!K161:M161),"")</f>
        <v>0</v>
      </c>
      <c r="F167" s="55"/>
      <c r="G167" s="55"/>
      <c r="H167" s="55"/>
      <c r="I167" s="55"/>
      <c r="J167" s="55"/>
      <c r="K167" s="172">
        <f t="shared" si="38"/>
        <v>0</v>
      </c>
      <c r="L167" s="120">
        <f t="shared" ca="1" si="39"/>
        <v>0</v>
      </c>
      <c r="M167" s="120">
        <f t="shared" ca="1" si="40"/>
        <v>0</v>
      </c>
      <c r="N167" s="120">
        <f t="shared" ca="1" si="41"/>
        <v>0</v>
      </c>
      <c r="O167" s="120">
        <f t="shared" ca="1" si="42"/>
        <v>0</v>
      </c>
      <c r="P167" s="173">
        <f t="shared" ca="1" si="43"/>
        <v>0</v>
      </c>
      <c r="Q167" s="173">
        <f ca="1">IF(LEN(B167)&gt;0,'4-6'!Q167-'4-6'!P167,"")</f>
        <v>0</v>
      </c>
      <c r="R167" s="174"/>
      <c r="AA167" s="161">
        <f>ROW()</f>
        <v>167</v>
      </c>
      <c r="AB167" s="197" t="e">
        <f t="shared" ca="1" si="28"/>
        <v>#N/A</v>
      </c>
      <c r="AC167" s="197" t="e">
        <f t="shared" ca="1" si="29"/>
        <v>#N/A</v>
      </c>
      <c r="AD167" s="198" t="e">
        <f t="shared" ca="1" si="44"/>
        <v>#N/A</v>
      </c>
      <c r="AE167" s="197" t="e">
        <f t="shared" ca="1" si="45"/>
        <v>#N/A</v>
      </c>
      <c r="AF167" s="198" t="e">
        <f t="shared" ca="1" si="46"/>
        <v>#N/A</v>
      </c>
      <c r="AG167" s="197" t="e">
        <f t="shared" ca="1" si="47"/>
        <v>#N/A</v>
      </c>
      <c r="AH167" s="197" t="e">
        <f t="shared" ca="1" si="48"/>
        <v>#N/A</v>
      </c>
      <c r="AI167" s="199" t="e">
        <f t="shared" ca="1" si="49"/>
        <v>#N/A</v>
      </c>
      <c r="AJ167" s="197" t="e">
        <f t="shared" ca="1" si="36"/>
        <v>#N/A</v>
      </c>
      <c r="AK167" s="197" t="e">
        <f t="shared" ca="1" si="37"/>
        <v>#N/A</v>
      </c>
    </row>
    <row r="168" spans="1:37" ht="27" customHeight="1" x14ac:dyDescent="0.25">
      <c r="A168" s="51">
        <f>'OSNOVNA PLAČA'!A162</f>
        <v>153</v>
      </c>
      <c r="B168" s="157" t="str">
        <f t="shared" ca="1" si="21"/>
        <v>A153</v>
      </c>
      <c r="C168" s="52">
        <f ca="1">IF(LEN(B168)&gt;0,'OSNOVNA PLAČA'!C162,"")</f>
        <v>0</v>
      </c>
      <c r="D168" s="54">
        <f ca="1">IF(LEN(B168)&gt;0,'OSNOVNA PLAČA'!D162,"")</f>
        <v>0</v>
      </c>
      <c r="E168" s="171">
        <f ca="1">IF(LEN(B168)&gt;0,SUM('OBRAČUNANA OSNOVNA PLAČA'!K162:M162),"")</f>
        <v>0</v>
      </c>
      <c r="F168" s="55"/>
      <c r="G168" s="55"/>
      <c r="H168" s="55"/>
      <c r="I168" s="55"/>
      <c r="J168" s="55"/>
      <c r="K168" s="172">
        <f t="shared" si="38"/>
        <v>0</v>
      </c>
      <c r="L168" s="120">
        <f t="shared" ca="1" si="39"/>
        <v>0</v>
      </c>
      <c r="M168" s="120">
        <f t="shared" ca="1" si="40"/>
        <v>0</v>
      </c>
      <c r="N168" s="120">
        <f t="shared" ca="1" si="41"/>
        <v>0</v>
      </c>
      <c r="O168" s="120">
        <f t="shared" ca="1" si="42"/>
        <v>0</v>
      </c>
      <c r="P168" s="173">
        <f t="shared" ca="1" si="43"/>
        <v>0</v>
      </c>
      <c r="Q168" s="173">
        <f ca="1">IF(LEN(B168)&gt;0,'4-6'!Q168-'4-6'!P168,"")</f>
        <v>0</v>
      </c>
      <c r="R168" s="174"/>
      <c r="AA168" s="161">
        <f>ROW()</f>
        <v>168</v>
      </c>
      <c r="AB168" s="197" t="e">
        <f t="shared" ca="1" si="28"/>
        <v>#N/A</v>
      </c>
      <c r="AC168" s="197" t="e">
        <f t="shared" ca="1" si="29"/>
        <v>#N/A</v>
      </c>
      <c r="AD168" s="198" t="e">
        <f t="shared" ca="1" si="44"/>
        <v>#N/A</v>
      </c>
      <c r="AE168" s="197" t="e">
        <f t="shared" ca="1" si="45"/>
        <v>#N/A</v>
      </c>
      <c r="AF168" s="198" t="e">
        <f t="shared" ca="1" si="46"/>
        <v>#N/A</v>
      </c>
      <c r="AG168" s="197" t="e">
        <f t="shared" ca="1" si="47"/>
        <v>#N/A</v>
      </c>
      <c r="AH168" s="197" t="e">
        <f t="shared" ca="1" si="48"/>
        <v>#N/A</v>
      </c>
      <c r="AI168" s="199" t="e">
        <f t="shared" ca="1" si="49"/>
        <v>#N/A</v>
      </c>
      <c r="AJ168" s="197" t="e">
        <f t="shared" ca="1" si="36"/>
        <v>#N/A</v>
      </c>
      <c r="AK168" s="197" t="e">
        <f t="shared" ca="1" si="37"/>
        <v>#N/A</v>
      </c>
    </row>
    <row r="169" spans="1:37" ht="27" customHeight="1" x14ac:dyDescent="0.25">
      <c r="A169" s="51">
        <f>'OSNOVNA PLAČA'!A163</f>
        <v>154</v>
      </c>
      <c r="B169" s="157" t="str">
        <f t="shared" ca="1" si="21"/>
        <v>A154</v>
      </c>
      <c r="C169" s="52">
        <f ca="1">IF(LEN(B169)&gt;0,'OSNOVNA PLAČA'!C163,"")</f>
        <v>0</v>
      </c>
      <c r="D169" s="54">
        <f ca="1">IF(LEN(B169)&gt;0,'OSNOVNA PLAČA'!D163,"")</f>
        <v>0</v>
      </c>
      <c r="E169" s="171">
        <f ca="1">IF(LEN(B169)&gt;0,SUM('OBRAČUNANA OSNOVNA PLAČA'!K163:M163),"")</f>
        <v>0</v>
      </c>
      <c r="F169" s="55"/>
      <c r="G169" s="55"/>
      <c r="H169" s="55"/>
      <c r="I169" s="55"/>
      <c r="J169" s="55"/>
      <c r="K169" s="172">
        <f t="shared" si="38"/>
        <v>0</v>
      </c>
      <c r="L169" s="120">
        <f t="shared" ca="1" si="39"/>
        <v>0</v>
      </c>
      <c r="M169" s="120">
        <f t="shared" ca="1" si="40"/>
        <v>0</v>
      </c>
      <c r="N169" s="120">
        <f t="shared" ca="1" si="41"/>
        <v>0</v>
      </c>
      <c r="O169" s="120">
        <f t="shared" ca="1" si="42"/>
        <v>0</v>
      </c>
      <c r="P169" s="173">
        <f t="shared" ca="1" si="43"/>
        <v>0</v>
      </c>
      <c r="Q169" s="173">
        <f ca="1">IF(LEN(B169)&gt;0,'4-6'!Q169-'4-6'!P169,"")</f>
        <v>0</v>
      </c>
      <c r="R169" s="174"/>
      <c r="AA169" s="161">
        <f>ROW()</f>
        <v>169</v>
      </c>
      <c r="AB169" s="197" t="e">
        <f t="shared" ca="1" si="28"/>
        <v>#N/A</v>
      </c>
      <c r="AC169" s="197" t="e">
        <f t="shared" ca="1" si="29"/>
        <v>#N/A</v>
      </c>
      <c r="AD169" s="198" t="e">
        <f t="shared" ca="1" si="44"/>
        <v>#N/A</v>
      </c>
      <c r="AE169" s="197" t="e">
        <f t="shared" ca="1" si="45"/>
        <v>#N/A</v>
      </c>
      <c r="AF169" s="198" t="e">
        <f t="shared" ca="1" si="46"/>
        <v>#N/A</v>
      </c>
      <c r="AG169" s="197" t="e">
        <f t="shared" ca="1" si="47"/>
        <v>#N/A</v>
      </c>
      <c r="AH169" s="197" t="e">
        <f t="shared" ca="1" si="48"/>
        <v>#N/A</v>
      </c>
      <c r="AI169" s="199" t="e">
        <f t="shared" ca="1" si="49"/>
        <v>#N/A</v>
      </c>
      <c r="AJ169" s="197" t="e">
        <f t="shared" ca="1" si="36"/>
        <v>#N/A</v>
      </c>
      <c r="AK169" s="197" t="e">
        <f t="shared" ca="1" si="37"/>
        <v>#N/A</v>
      </c>
    </row>
    <row r="170" spans="1:37" ht="27" customHeight="1" x14ac:dyDescent="0.25">
      <c r="A170" s="51">
        <f>'OSNOVNA PLAČA'!A164</f>
        <v>155</v>
      </c>
      <c r="B170" s="157" t="str">
        <f t="shared" ca="1" si="21"/>
        <v>A155</v>
      </c>
      <c r="C170" s="52">
        <f ca="1">IF(LEN(B170)&gt;0,'OSNOVNA PLAČA'!C164,"")</f>
        <v>0</v>
      </c>
      <c r="D170" s="54">
        <f ca="1">IF(LEN(B170)&gt;0,'OSNOVNA PLAČA'!D164,"")</f>
        <v>0</v>
      </c>
      <c r="E170" s="171">
        <f ca="1">IF(LEN(B170)&gt;0,SUM('OBRAČUNANA OSNOVNA PLAČA'!K164:M164),"")</f>
        <v>0</v>
      </c>
      <c r="F170" s="55"/>
      <c r="G170" s="55"/>
      <c r="H170" s="55"/>
      <c r="I170" s="55"/>
      <c r="J170" s="55"/>
      <c r="K170" s="172">
        <f t="shared" si="38"/>
        <v>0</v>
      </c>
      <c r="L170" s="120">
        <f t="shared" ca="1" si="39"/>
        <v>0</v>
      </c>
      <c r="M170" s="120">
        <f t="shared" ca="1" si="40"/>
        <v>0</v>
      </c>
      <c r="N170" s="120">
        <f t="shared" ca="1" si="41"/>
        <v>0</v>
      </c>
      <c r="O170" s="120">
        <f t="shared" ca="1" si="42"/>
        <v>0</v>
      </c>
      <c r="P170" s="173">
        <f t="shared" ca="1" si="43"/>
        <v>0</v>
      </c>
      <c r="Q170" s="173">
        <f ca="1">IF(LEN(B170)&gt;0,'4-6'!Q170-'4-6'!P170,"")</f>
        <v>0</v>
      </c>
      <c r="R170" s="174"/>
      <c r="AA170" s="161">
        <f>ROW()</f>
        <v>170</v>
      </c>
      <c r="AB170" s="197" t="e">
        <f t="shared" ca="1" si="28"/>
        <v>#N/A</v>
      </c>
      <c r="AC170" s="197" t="e">
        <f t="shared" ca="1" si="29"/>
        <v>#N/A</v>
      </c>
      <c r="AD170" s="198" t="e">
        <f t="shared" ca="1" si="44"/>
        <v>#N/A</v>
      </c>
      <c r="AE170" s="197" t="e">
        <f t="shared" ca="1" si="45"/>
        <v>#N/A</v>
      </c>
      <c r="AF170" s="198" t="e">
        <f t="shared" ca="1" si="46"/>
        <v>#N/A</v>
      </c>
      <c r="AG170" s="197" t="e">
        <f t="shared" ca="1" si="47"/>
        <v>#N/A</v>
      </c>
      <c r="AH170" s="197" t="e">
        <f t="shared" ca="1" si="48"/>
        <v>#N/A</v>
      </c>
      <c r="AI170" s="199" t="e">
        <f t="shared" ca="1" si="49"/>
        <v>#N/A</v>
      </c>
      <c r="AJ170" s="197" t="e">
        <f t="shared" ca="1" si="36"/>
        <v>#N/A</v>
      </c>
      <c r="AK170" s="197" t="e">
        <f t="shared" ca="1" si="37"/>
        <v>#N/A</v>
      </c>
    </row>
    <row r="171" spans="1:37" ht="27" customHeight="1" x14ac:dyDescent="0.25">
      <c r="A171" s="51">
        <f>'OSNOVNA PLAČA'!A165</f>
        <v>156</v>
      </c>
      <c r="B171" s="157" t="str">
        <f t="shared" ca="1" si="21"/>
        <v>A156</v>
      </c>
      <c r="C171" s="52">
        <f ca="1">IF(LEN(B171)&gt;0,'OSNOVNA PLAČA'!C165,"")</f>
        <v>0</v>
      </c>
      <c r="D171" s="54">
        <f ca="1">IF(LEN(B171)&gt;0,'OSNOVNA PLAČA'!D165,"")</f>
        <v>0</v>
      </c>
      <c r="E171" s="171">
        <f ca="1">IF(LEN(B171)&gt;0,SUM('OBRAČUNANA OSNOVNA PLAČA'!K165:M165),"")</f>
        <v>0</v>
      </c>
      <c r="F171" s="55"/>
      <c r="G171" s="55"/>
      <c r="H171" s="55"/>
      <c r="I171" s="55"/>
      <c r="J171" s="55"/>
      <c r="K171" s="172">
        <f t="shared" si="38"/>
        <v>0</v>
      </c>
      <c r="L171" s="120">
        <f t="shared" ca="1" si="39"/>
        <v>0</v>
      </c>
      <c r="M171" s="120">
        <f t="shared" ca="1" si="40"/>
        <v>0</v>
      </c>
      <c r="N171" s="120">
        <f t="shared" ca="1" si="41"/>
        <v>0</v>
      </c>
      <c r="O171" s="120">
        <f t="shared" ca="1" si="42"/>
        <v>0</v>
      </c>
      <c r="P171" s="173">
        <f t="shared" ca="1" si="43"/>
        <v>0</v>
      </c>
      <c r="Q171" s="173">
        <f ca="1">IF(LEN(B171)&gt;0,'4-6'!Q171-'4-6'!P171,"")</f>
        <v>0</v>
      </c>
      <c r="R171" s="174"/>
      <c r="AA171" s="161">
        <f>ROW()</f>
        <v>171</v>
      </c>
      <c r="AB171" s="197" t="e">
        <f t="shared" ca="1" si="28"/>
        <v>#N/A</v>
      </c>
      <c r="AC171" s="197" t="e">
        <f t="shared" ca="1" si="29"/>
        <v>#N/A</v>
      </c>
      <c r="AD171" s="198" t="e">
        <f t="shared" ca="1" si="44"/>
        <v>#N/A</v>
      </c>
      <c r="AE171" s="197" t="e">
        <f t="shared" ca="1" si="45"/>
        <v>#N/A</v>
      </c>
      <c r="AF171" s="198" t="e">
        <f t="shared" ca="1" si="46"/>
        <v>#N/A</v>
      </c>
      <c r="AG171" s="197" t="e">
        <f t="shared" ca="1" si="47"/>
        <v>#N/A</v>
      </c>
      <c r="AH171" s="197" t="e">
        <f t="shared" ca="1" si="48"/>
        <v>#N/A</v>
      </c>
      <c r="AI171" s="199" t="e">
        <f t="shared" ca="1" si="49"/>
        <v>#N/A</v>
      </c>
      <c r="AJ171" s="197" t="e">
        <f t="shared" ca="1" si="36"/>
        <v>#N/A</v>
      </c>
      <c r="AK171" s="197" t="e">
        <f t="shared" ca="1" si="37"/>
        <v>#N/A</v>
      </c>
    </row>
    <row r="172" spans="1:37" ht="27" customHeight="1" x14ac:dyDescent="0.25">
      <c r="A172" s="51">
        <f>'OSNOVNA PLAČA'!A166</f>
        <v>157</v>
      </c>
      <c r="B172" s="157" t="str">
        <f t="shared" ca="1" si="21"/>
        <v>A157</v>
      </c>
      <c r="C172" s="52">
        <f ca="1">IF(LEN(B172)&gt;0,'OSNOVNA PLAČA'!C166,"")</f>
        <v>0</v>
      </c>
      <c r="D172" s="54">
        <f ca="1">IF(LEN(B172)&gt;0,'OSNOVNA PLAČA'!D166,"")</f>
        <v>0</v>
      </c>
      <c r="E172" s="171">
        <f ca="1">IF(LEN(B172)&gt;0,SUM('OBRAČUNANA OSNOVNA PLAČA'!K166:M166),"")</f>
        <v>0</v>
      </c>
      <c r="F172" s="55"/>
      <c r="G172" s="55"/>
      <c r="H172" s="55"/>
      <c r="I172" s="55"/>
      <c r="J172" s="55"/>
      <c r="K172" s="172">
        <f t="shared" si="38"/>
        <v>0</v>
      </c>
      <c r="L172" s="120">
        <f t="shared" ca="1" si="39"/>
        <v>0</v>
      </c>
      <c r="M172" s="120">
        <f t="shared" ca="1" si="40"/>
        <v>0</v>
      </c>
      <c r="N172" s="120">
        <f t="shared" ca="1" si="41"/>
        <v>0</v>
      </c>
      <c r="O172" s="120">
        <f t="shared" ca="1" si="42"/>
        <v>0</v>
      </c>
      <c r="P172" s="173">
        <f t="shared" ca="1" si="43"/>
        <v>0</v>
      </c>
      <c r="Q172" s="173">
        <f ca="1">IF(LEN(B172)&gt;0,'4-6'!Q172-'4-6'!P172,"")</f>
        <v>0</v>
      </c>
      <c r="R172" s="174"/>
      <c r="AA172" s="161">
        <f>ROW()</f>
        <v>172</v>
      </c>
      <c r="AB172" s="197" t="e">
        <f t="shared" ca="1" si="28"/>
        <v>#N/A</v>
      </c>
      <c r="AC172" s="197" t="e">
        <f t="shared" ca="1" si="29"/>
        <v>#N/A</v>
      </c>
      <c r="AD172" s="198" t="e">
        <f t="shared" ca="1" si="44"/>
        <v>#N/A</v>
      </c>
      <c r="AE172" s="197" t="e">
        <f t="shared" ca="1" si="45"/>
        <v>#N/A</v>
      </c>
      <c r="AF172" s="198" t="e">
        <f t="shared" ca="1" si="46"/>
        <v>#N/A</v>
      </c>
      <c r="AG172" s="197" t="e">
        <f t="shared" ca="1" si="47"/>
        <v>#N/A</v>
      </c>
      <c r="AH172" s="197" t="e">
        <f t="shared" ca="1" si="48"/>
        <v>#N/A</v>
      </c>
      <c r="AI172" s="199" t="e">
        <f t="shared" ca="1" si="49"/>
        <v>#N/A</v>
      </c>
      <c r="AJ172" s="197" t="e">
        <f t="shared" ca="1" si="36"/>
        <v>#N/A</v>
      </c>
      <c r="AK172" s="197" t="e">
        <f t="shared" ca="1" si="37"/>
        <v>#N/A</v>
      </c>
    </row>
    <row r="173" spans="1:37" ht="27" customHeight="1" x14ac:dyDescent="0.25">
      <c r="A173" s="51">
        <f>'OSNOVNA PLAČA'!A167</f>
        <v>158</v>
      </c>
      <c r="B173" s="157" t="str">
        <f t="shared" ca="1" si="21"/>
        <v>A158</v>
      </c>
      <c r="C173" s="52">
        <f ca="1">IF(LEN(B173)&gt;0,'OSNOVNA PLAČA'!C167,"")</f>
        <v>0</v>
      </c>
      <c r="D173" s="54">
        <f ca="1">IF(LEN(B173)&gt;0,'OSNOVNA PLAČA'!D167,"")</f>
        <v>0</v>
      </c>
      <c r="E173" s="171">
        <f ca="1">IF(LEN(B173)&gt;0,SUM('OBRAČUNANA OSNOVNA PLAČA'!K167:M167),"")</f>
        <v>0</v>
      </c>
      <c r="F173" s="55"/>
      <c r="G173" s="55"/>
      <c r="H173" s="55"/>
      <c r="I173" s="55"/>
      <c r="J173" s="55"/>
      <c r="K173" s="172">
        <f t="shared" si="38"/>
        <v>0</v>
      </c>
      <c r="L173" s="120">
        <f t="shared" ca="1" si="39"/>
        <v>0</v>
      </c>
      <c r="M173" s="120">
        <f t="shared" ca="1" si="40"/>
        <v>0</v>
      </c>
      <c r="N173" s="120">
        <f t="shared" ca="1" si="41"/>
        <v>0</v>
      </c>
      <c r="O173" s="120">
        <f t="shared" ca="1" si="42"/>
        <v>0</v>
      </c>
      <c r="P173" s="173">
        <f t="shared" ca="1" si="43"/>
        <v>0</v>
      </c>
      <c r="Q173" s="173">
        <f ca="1">IF(LEN(B173)&gt;0,'4-6'!Q173-'4-6'!P173,"")</f>
        <v>0</v>
      </c>
      <c r="R173" s="174"/>
      <c r="AA173" s="161">
        <f>ROW()</f>
        <v>173</v>
      </c>
      <c r="AB173" s="197" t="e">
        <f t="shared" ca="1" si="28"/>
        <v>#N/A</v>
      </c>
      <c r="AC173" s="197" t="e">
        <f t="shared" ca="1" si="29"/>
        <v>#N/A</v>
      </c>
      <c r="AD173" s="198" t="e">
        <f t="shared" ca="1" si="44"/>
        <v>#N/A</v>
      </c>
      <c r="AE173" s="197" t="e">
        <f t="shared" ca="1" si="45"/>
        <v>#N/A</v>
      </c>
      <c r="AF173" s="198" t="e">
        <f t="shared" ca="1" si="46"/>
        <v>#N/A</v>
      </c>
      <c r="AG173" s="197" t="e">
        <f t="shared" ca="1" si="47"/>
        <v>#N/A</v>
      </c>
      <c r="AH173" s="197" t="e">
        <f t="shared" ca="1" si="48"/>
        <v>#N/A</v>
      </c>
      <c r="AI173" s="199" t="e">
        <f t="shared" ca="1" si="49"/>
        <v>#N/A</v>
      </c>
      <c r="AJ173" s="197" t="e">
        <f t="shared" ca="1" si="36"/>
        <v>#N/A</v>
      </c>
      <c r="AK173" s="197" t="e">
        <f t="shared" ca="1" si="37"/>
        <v>#N/A</v>
      </c>
    </row>
    <row r="174" spans="1:37" ht="27" customHeight="1" x14ac:dyDescent="0.25">
      <c r="A174" s="51">
        <f>'OSNOVNA PLAČA'!A168</f>
        <v>159</v>
      </c>
      <c r="B174" s="157" t="str">
        <f t="shared" ca="1" si="21"/>
        <v>A159</v>
      </c>
      <c r="C174" s="52">
        <f ca="1">IF(LEN(B174)&gt;0,'OSNOVNA PLAČA'!C168,"")</f>
        <v>0</v>
      </c>
      <c r="D174" s="54">
        <f ca="1">IF(LEN(B174)&gt;0,'OSNOVNA PLAČA'!D168,"")</f>
        <v>0</v>
      </c>
      <c r="E174" s="171">
        <f ca="1">IF(LEN(B174)&gt;0,SUM('OBRAČUNANA OSNOVNA PLAČA'!K168:M168),"")</f>
        <v>0</v>
      </c>
      <c r="F174" s="55"/>
      <c r="G174" s="55"/>
      <c r="H174" s="55"/>
      <c r="I174" s="55"/>
      <c r="J174" s="55"/>
      <c r="K174" s="172">
        <f t="shared" si="38"/>
        <v>0</v>
      </c>
      <c r="L174" s="120">
        <f t="shared" ca="1" si="39"/>
        <v>0</v>
      </c>
      <c r="M174" s="120">
        <f t="shared" ca="1" si="40"/>
        <v>0</v>
      </c>
      <c r="N174" s="120">
        <f t="shared" ca="1" si="41"/>
        <v>0</v>
      </c>
      <c r="O174" s="120">
        <f t="shared" ca="1" si="42"/>
        <v>0</v>
      </c>
      <c r="P174" s="173">
        <f t="shared" ca="1" si="43"/>
        <v>0</v>
      </c>
      <c r="Q174" s="173">
        <f ca="1">IF(LEN(B174)&gt;0,'4-6'!Q174-'4-6'!P174,"")</f>
        <v>0</v>
      </c>
      <c r="R174" s="174"/>
      <c r="AA174" s="161">
        <f>ROW()</f>
        <v>174</v>
      </c>
      <c r="AB174" s="197" t="e">
        <f t="shared" ca="1" si="28"/>
        <v>#N/A</v>
      </c>
      <c r="AC174" s="197" t="e">
        <f t="shared" ca="1" si="29"/>
        <v>#N/A</v>
      </c>
      <c r="AD174" s="198" t="e">
        <f t="shared" ca="1" si="44"/>
        <v>#N/A</v>
      </c>
      <c r="AE174" s="197" t="e">
        <f t="shared" ca="1" si="45"/>
        <v>#N/A</v>
      </c>
      <c r="AF174" s="198" t="e">
        <f t="shared" ca="1" si="46"/>
        <v>#N/A</v>
      </c>
      <c r="AG174" s="197" t="e">
        <f t="shared" ca="1" si="47"/>
        <v>#N/A</v>
      </c>
      <c r="AH174" s="197" t="e">
        <f t="shared" ca="1" si="48"/>
        <v>#N/A</v>
      </c>
      <c r="AI174" s="199" t="e">
        <f t="shared" ca="1" si="49"/>
        <v>#N/A</v>
      </c>
      <c r="AJ174" s="197" t="e">
        <f t="shared" ca="1" si="36"/>
        <v>#N/A</v>
      </c>
      <c r="AK174" s="197" t="e">
        <f t="shared" ca="1" si="37"/>
        <v>#N/A</v>
      </c>
    </row>
    <row r="175" spans="1:37" ht="27" customHeight="1" x14ac:dyDescent="0.25">
      <c r="A175" s="51">
        <f>'OSNOVNA PLAČA'!A169</f>
        <v>160</v>
      </c>
      <c r="B175" s="157" t="str">
        <f t="shared" ca="1" si="21"/>
        <v>A160</v>
      </c>
      <c r="C175" s="52">
        <f ca="1">IF(LEN(B175)&gt;0,'OSNOVNA PLAČA'!C169,"")</f>
        <v>0</v>
      </c>
      <c r="D175" s="54">
        <f ca="1">IF(LEN(B175)&gt;0,'OSNOVNA PLAČA'!D169,"")</f>
        <v>0</v>
      </c>
      <c r="E175" s="171">
        <f ca="1">IF(LEN(B175)&gt;0,SUM('OBRAČUNANA OSNOVNA PLAČA'!K169:M169),"")</f>
        <v>0</v>
      </c>
      <c r="F175" s="55"/>
      <c r="G175" s="55"/>
      <c r="H175" s="55"/>
      <c r="I175" s="55"/>
      <c r="J175" s="55"/>
      <c r="K175" s="172">
        <f t="shared" si="38"/>
        <v>0</v>
      </c>
      <c r="L175" s="120">
        <f t="shared" ca="1" si="39"/>
        <v>0</v>
      </c>
      <c r="M175" s="120">
        <f t="shared" ca="1" si="40"/>
        <v>0</v>
      </c>
      <c r="N175" s="120">
        <f t="shared" ca="1" si="41"/>
        <v>0</v>
      </c>
      <c r="O175" s="120">
        <f t="shared" ca="1" si="42"/>
        <v>0</v>
      </c>
      <c r="P175" s="173">
        <f t="shared" ca="1" si="43"/>
        <v>0</v>
      </c>
      <c r="Q175" s="173">
        <f ca="1">IF(LEN(B175)&gt;0,'4-6'!Q175-'4-6'!P175,"")</f>
        <v>0</v>
      </c>
      <c r="R175" s="174"/>
      <c r="AA175" s="161">
        <f>ROW()</f>
        <v>175</v>
      </c>
      <c r="AB175" s="197" t="e">
        <f t="shared" ca="1" si="28"/>
        <v>#N/A</v>
      </c>
      <c r="AC175" s="197" t="e">
        <f t="shared" ca="1" si="29"/>
        <v>#N/A</v>
      </c>
      <c r="AD175" s="198" t="e">
        <f t="shared" ca="1" si="44"/>
        <v>#N/A</v>
      </c>
      <c r="AE175" s="197" t="e">
        <f t="shared" ca="1" si="45"/>
        <v>#N/A</v>
      </c>
      <c r="AF175" s="198" t="e">
        <f t="shared" ca="1" si="46"/>
        <v>#N/A</v>
      </c>
      <c r="AG175" s="197" t="e">
        <f t="shared" ca="1" si="47"/>
        <v>#N/A</v>
      </c>
      <c r="AH175" s="197" t="e">
        <f t="shared" ca="1" si="48"/>
        <v>#N/A</v>
      </c>
      <c r="AI175" s="199" t="e">
        <f t="shared" ca="1" si="49"/>
        <v>#N/A</v>
      </c>
      <c r="AJ175" s="197" t="e">
        <f t="shared" ca="1" si="36"/>
        <v>#N/A</v>
      </c>
      <c r="AK175" s="197" t="e">
        <f t="shared" ca="1" si="37"/>
        <v>#N/A</v>
      </c>
    </row>
    <row r="176" spans="1:37" ht="27" customHeight="1" x14ac:dyDescent="0.25">
      <c r="A176" s="51">
        <f>'OSNOVNA PLAČA'!A170</f>
        <v>161</v>
      </c>
      <c r="B176" s="157" t="str">
        <f t="shared" ca="1" si="21"/>
        <v>A161</v>
      </c>
      <c r="C176" s="52">
        <f ca="1">IF(LEN(B176)&gt;0,'OSNOVNA PLAČA'!C170,"")</f>
        <v>0</v>
      </c>
      <c r="D176" s="54">
        <f ca="1">IF(LEN(B176)&gt;0,'OSNOVNA PLAČA'!D170,"")</f>
        <v>0</v>
      </c>
      <c r="E176" s="171">
        <f ca="1">IF(LEN(B176)&gt;0,SUM('OBRAČUNANA OSNOVNA PLAČA'!K170:M170),"")</f>
        <v>0</v>
      </c>
      <c r="F176" s="55"/>
      <c r="G176" s="55"/>
      <c r="H176" s="55"/>
      <c r="I176" s="55"/>
      <c r="J176" s="55"/>
      <c r="K176" s="172">
        <f t="shared" si="38"/>
        <v>0</v>
      </c>
      <c r="L176" s="120">
        <f t="shared" ca="1" si="39"/>
        <v>0</v>
      </c>
      <c r="M176" s="120">
        <f t="shared" ca="1" si="40"/>
        <v>0</v>
      </c>
      <c r="N176" s="120">
        <f t="shared" ca="1" si="41"/>
        <v>0</v>
      </c>
      <c r="O176" s="120">
        <f t="shared" ca="1" si="42"/>
        <v>0</v>
      </c>
      <c r="P176" s="173">
        <f t="shared" ca="1" si="43"/>
        <v>0</v>
      </c>
      <c r="Q176" s="173">
        <f ca="1">IF(LEN(B176)&gt;0,'4-6'!Q176-'4-6'!P176,"")</f>
        <v>0</v>
      </c>
      <c r="R176" s="174"/>
      <c r="AA176" s="161">
        <f>ROW()</f>
        <v>176</v>
      </c>
      <c r="AB176" s="197" t="e">
        <f t="shared" ca="1" si="28"/>
        <v>#N/A</v>
      </c>
      <c r="AC176" s="197" t="e">
        <f t="shared" ca="1" si="29"/>
        <v>#N/A</v>
      </c>
      <c r="AD176" s="198" t="e">
        <f t="shared" ca="1" si="44"/>
        <v>#N/A</v>
      </c>
      <c r="AE176" s="197" t="e">
        <f t="shared" ca="1" si="45"/>
        <v>#N/A</v>
      </c>
      <c r="AF176" s="198" t="e">
        <f t="shared" ca="1" si="46"/>
        <v>#N/A</v>
      </c>
      <c r="AG176" s="197" t="e">
        <f t="shared" ca="1" si="47"/>
        <v>#N/A</v>
      </c>
      <c r="AH176" s="197" t="e">
        <f t="shared" ca="1" si="48"/>
        <v>#N/A</v>
      </c>
      <c r="AI176" s="199" t="e">
        <f t="shared" ca="1" si="49"/>
        <v>#N/A</v>
      </c>
      <c r="AJ176" s="197" t="e">
        <f t="shared" ca="1" si="36"/>
        <v>#N/A</v>
      </c>
      <c r="AK176" s="197" t="e">
        <f t="shared" ca="1" si="37"/>
        <v>#N/A</v>
      </c>
    </row>
    <row r="177" spans="1:37" ht="27" customHeight="1" x14ac:dyDescent="0.25">
      <c r="A177" s="51">
        <f>'OSNOVNA PLAČA'!A171</f>
        <v>162</v>
      </c>
      <c r="B177" s="157" t="str">
        <f t="shared" ca="1" si="21"/>
        <v>A162</v>
      </c>
      <c r="C177" s="52">
        <f ca="1">IF(LEN(B177)&gt;0,'OSNOVNA PLAČA'!C171,"")</f>
        <v>0</v>
      </c>
      <c r="D177" s="54">
        <f ca="1">IF(LEN(B177)&gt;0,'OSNOVNA PLAČA'!D171,"")</f>
        <v>0</v>
      </c>
      <c r="E177" s="171">
        <f ca="1">IF(LEN(B177)&gt;0,SUM('OBRAČUNANA OSNOVNA PLAČA'!K171:M171),"")</f>
        <v>0</v>
      </c>
      <c r="F177" s="55"/>
      <c r="G177" s="55"/>
      <c r="H177" s="55"/>
      <c r="I177" s="55"/>
      <c r="J177" s="55"/>
      <c r="K177" s="172">
        <f t="shared" si="38"/>
        <v>0</v>
      </c>
      <c r="L177" s="120">
        <f t="shared" ca="1" si="39"/>
        <v>0</v>
      </c>
      <c r="M177" s="120">
        <f t="shared" ca="1" si="40"/>
        <v>0</v>
      </c>
      <c r="N177" s="120">
        <f t="shared" ca="1" si="41"/>
        <v>0</v>
      </c>
      <c r="O177" s="120">
        <f t="shared" ca="1" si="42"/>
        <v>0</v>
      </c>
      <c r="P177" s="173">
        <f t="shared" ca="1" si="43"/>
        <v>0</v>
      </c>
      <c r="Q177" s="173">
        <f ca="1">IF(LEN(B177)&gt;0,'4-6'!Q177-'4-6'!P177,"")</f>
        <v>0</v>
      </c>
      <c r="R177" s="174"/>
      <c r="AA177" s="161">
        <f>ROW()</f>
        <v>177</v>
      </c>
      <c r="AB177" s="197" t="e">
        <f t="shared" ca="1" si="28"/>
        <v>#N/A</v>
      </c>
      <c r="AC177" s="197" t="e">
        <f t="shared" ca="1" si="29"/>
        <v>#N/A</v>
      </c>
      <c r="AD177" s="198" t="e">
        <f t="shared" ca="1" si="44"/>
        <v>#N/A</v>
      </c>
      <c r="AE177" s="197" t="e">
        <f t="shared" ca="1" si="45"/>
        <v>#N/A</v>
      </c>
      <c r="AF177" s="198" t="e">
        <f t="shared" ca="1" si="46"/>
        <v>#N/A</v>
      </c>
      <c r="AG177" s="197" t="e">
        <f t="shared" ca="1" si="47"/>
        <v>#N/A</v>
      </c>
      <c r="AH177" s="197" t="e">
        <f t="shared" ca="1" si="48"/>
        <v>#N/A</v>
      </c>
      <c r="AI177" s="199" t="e">
        <f t="shared" ca="1" si="49"/>
        <v>#N/A</v>
      </c>
      <c r="AJ177" s="197" t="e">
        <f t="shared" ca="1" si="36"/>
        <v>#N/A</v>
      </c>
      <c r="AK177" s="197" t="e">
        <f t="shared" ca="1" si="37"/>
        <v>#N/A</v>
      </c>
    </row>
    <row r="178" spans="1:37" ht="27" customHeight="1" x14ac:dyDescent="0.25">
      <c r="A178" s="51">
        <f>'OSNOVNA PLAČA'!A172</f>
        <v>163</v>
      </c>
      <c r="B178" s="157" t="str">
        <f t="shared" ca="1" si="21"/>
        <v>A163</v>
      </c>
      <c r="C178" s="52">
        <f ca="1">IF(LEN(B178)&gt;0,'OSNOVNA PLAČA'!C172,"")</f>
        <v>0</v>
      </c>
      <c r="D178" s="54">
        <f ca="1">IF(LEN(B178)&gt;0,'OSNOVNA PLAČA'!D172,"")</f>
        <v>0</v>
      </c>
      <c r="E178" s="171">
        <f ca="1">IF(LEN(B178)&gt;0,SUM('OBRAČUNANA OSNOVNA PLAČA'!K172:M172),"")</f>
        <v>0</v>
      </c>
      <c r="F178" s="55"/>
      <c r="G178" s="55"/>
      <c r="H178" s="55"/>
      <c r="I178" s="55"/>
      <c r="J178" s="55"/>
      <c r="K178" s="172">
        <f t="shared" si="38"/>
        <v>0</v>
      </c>
      <c r="L178" s="120">
        <f t="shared" ca="1" si="39"/>
        <v>0</v>
      </c>
      <c r="M178" s="120">
        <f t="shared" ca="1" si="40"/>
        <v>0</v>
      </c>
      <c r="N178" s="120">
        <f t="shared" ca="1" si="41"/>
        <v>0</v>
      </c>
      <c r="O178" s="120">
        <f t="shared" ca="1" si="42"/>
        <v>0</v>
      </c>
      <c r="P178" s="173">
        <f t="shared" ca="1" si="43"/>
        <v>0</v>
      </c>
      <c r="Q178" s="173">
        <f ca="1">IF(LEN(B178)&gt;0,'4-6'!Q178-'4-6'!P178,"")</f>
        <v>0</v>
      </c>
      <c r="R178" s="174"/>
      <c r="AA178" s="161">
        <f>ROW()</f>
        <v>178</v>
      </c>
      <c r="AB178" s="197" t="e">
        <f t="shared" ca="1" si="28"/>
        <v>#N/A</v>
      </c>
      <c r="AC178" s="197" t="e">
        <f t="shared" ca="1" si="29"/>
        <v>#N/A</v>
      </c>
      <c r="AD178" s="198" t="e">
        <f t="shared" ca="1" si="44"/>
        <v>#N/A</v>
      </c>
      <c r="AE178" s="197" t="e">
        <f t="shared" ca="1" si="45"/>
        <v>#N/A</v>
      </c>
      <c r="AF178" s="198" t="e">
        <f t="shared" ca="1" si="46"/>
        <v>#N/A</v>
      </c>
      <c r="AG178" s="197" t="e">
        <f t="shared" ca="1" si="47"/>
        <v>#N/A</v>
      </c>
      <c r="AH178" s="197" t="e">
        <f t="shared" ca="1" si="48"/>
        <v>#N/A</v>
      </c>
      <c r="AI178" s="199" t="e">
        <f t="shared" ca="1" si="49"/>
        <v>#N/A</v>
      </c>
      <c r="AJ178" s="197" t="e">
        <f t="shared" ca="1" si="36"/>
        <v>#N/A</v>
      </c>
      <c r="AK178" s="197" t="e">
        <f t="shared" ca="1" si="37"/>
        <v>#N/A</v>
      </c>
    </row>
    <row r="179" spans="1:37" ht="27" customHeight="1" x14ac:dyDescent="0.25">
      <c r="A179" s="51">
        <f>'OSNOVNA PLAČA'!A173</f>
        <v>164</v>
      </c>
      <c r="B179" s="157" t="str">
        <f t="shared" ca="1" si="21"/>
        <v>A164</v>
      </c>
      <c r="C179" s="52">
        <f ca="1">IF(LEN(B179)&gt;0,'OSNOVNA PLAČA'!C173,"")</f>
        <v>0</v>
      </c>
      <c r="D179" s="54">
        <f ca="1">IF(LEN(B179)&gt;0,'OSNOVNA PLAČA'!D173,"")</f>
        <v>0</v>
      </c>
      <c r="E179" s="171">
        <f ca="1">IF(LEN(B179)&gt;0,SUM('OBRAČUNANA OSNOVNA PLAČA'!K173:M173),"")</f>
        <v>0</v>
      </c>
      <c r="F179" s="55"/>
      <c r="G179" s="55"/>
      <c r="H179" s="55"/>
      <c r="I179" s="55"/>
      <c r="J179" s="55"/>
      <c r="K179" s="172">
        <f t="shared" si="38"/>
        <v>0</v>
      </c>
      <c r="L179" s="120">
        <f t="shared" ca="1" si="39"/>
        <v>0</v>
      </c>
      <c r="M179" s="120">
        <f t="shared" ca="1" si="40"/>
        <v>0</v>
      </c>
      <c r="N179" s="120">
        <f t="shared" ca="1" si="41"/>
        <v>0</v>
      </c>
      <c r="O179" s="120">
        <f t="shared" ca="1" si="42"/>
        <v>0</v>
      </c>
      <c r="P179" s="173">
        <f t="shared" ca="1" si="43"/>
        <v>0</v>
      </c>
      <c r="Q179" s="173">
        <f ca="1">IF(LEN(B179)&gt;0,'4-6'!Q179-'4-6'!P179,"")</f>
        <v>0</v>
      </c>
      <c r="R179" s="174"/>
      <c r="AA179" s="161">
        <f>ROW()</f>
        <v>179</v>
      </c>
      <c r="AB179" s="197" t="e">
        <f t="shared" ca="1" si="28"/>
        <v>#N/A</v>
      </c>
      <c r="AC179" s="197" t="e">
        <f t="shared" ca="1" si="29"/>
        <v>#N/A</v>
      </c>
      <c r="AD179" s="198" t="e">
        <f t="shared" ca="1" si="44"/>
        <v>#N/A</v>
      </c>
      <c r="AE179" s="197" t="e">
        <f t="shared" ca="1" si="45"/>
        <v>#N/A</v>
      </c>
      <c r="AF179" s="198" t="e">
        <f t="shared" ca="1" si="46"/>
        <v>#N/A</v>
      </c>
      <c r="AG179" s="197" t="e">
        <f t="shared" ca="1" si="47"/>
        <v>#N/A</v>
      </c>
      <c r="AH179" s="197" t="e">
        <f t="shared" ca="1" si="48"/>
        <v>#N/A</v>
      </c>
      <c r="AI179" s="199" t="e">
        <f t="shared" ca="1" si="49"/>
        <v>#N/A</v>
      </c>
      <c r="AJ179" s="197" t="e">
        <f t="shared" ca="1" si="36"/>
        <v>#N/A</v>
      </c>
      <c r="AK179" s="197" t="e">
        <f t="shared" ca="1" si="37"/>
        <v>#N/A</v>
      </c>
    </row>
    <row r="180" spans="1:37" ht="27" customHeight="1" x14ac:dyDescent="0.25">
      <c r="A180" s="51">
        <f>'OSNOVNA PLAČA'!A174</f>
        <v>165</v>
      </c>
      <c r="B180" s="157" t="str">
        <f t="shared" ca="1" si="21"/>
        <v>A165</v>
      </c>
      <c r="C180" s="52">
        <f ca="1">IF(LEN(B180)&gt;0,'OSNOVNA PLAČA'!C174,"")</f>
        <v>0</v>
      </c>
      <c r="D180" s="54">
        <f ca="1">IF(LEN(B180)&gt;0,'OSNOVNA PLAČA'!D174,"")</f>
        <v>0</v>
      </c>
      <c r="E180" s="171">
        <f ca="1">IF(LEN(B180)&gt;0,SUM('OBRAČUNANA OSNOVNA PLAČA'!K174:M174),"")</f>
        <v>0</v>
      </c>
      <c r="F180" s="55"/>
      <c r="G180" s="55"/>
      <c r="H180" s="55"/>
      <c r="I180" s="55"/>
      <c r="J180" s="55"/>
      <c r="K180" s="172">
        <f t="shared" si="38"/>
        <v>0</v>
      </c>
      <c r="L180" s="120">
        <f t="shared" ca="1" si="39"/>
        <v>0</v>
      </c>
      <c r="M180" s="120">
        <f t="shared" ca="1" si="40"/>
        <v>0</v>
      </c>
      <c r="N180" s="120">
        <f t="shared" ca="1" si="41"/>
        <v>0</v>
      </c>
      <c r="O180" s="120">
        <f t="shared" ca="1" si="42"/>
        <v>0</v>
      </c>
      <c r="P180" s="173">
        <f t="shared" ca="1" si="43"/>
        <v>0</v>
      </c>
      <c r="Q180" s="173">
        <f ca="1">IF(LEN(B180)&gt;0,'4-6'!Q180-'4-6'!P180,"")</f>
        <v>0</v>
      </c>
      <c r="R180" s="174"/>
      <c r="AA180" s="161">
        <f>ROW()</f>
        <v>180</v>
      </c>
      <c r="AB180" s="197" t="e">
        <f t="shared" ca="1" si="28"/>
        <v>#N/A</v>
      </c>
      <c r="AC180" s="197" t="e">
        <f t="shared" ca="1" si="29"/>
        <v>#N/A</v>
      </c>
      <c r="AD180" s="198" t="e">
        <f t="shared" ca="1" si="44"/>
        <v>#N/A</v>
      </c>
      <c r="AE180" s="197" t="e">
        <f t="shared" ca="1" si="45"/>
        <v>#N/A</v>
      </c>
      <c r="AF180" s="198" t="e">
        <f t="shared" ca="1" si="46"/>
        <v>#N/A</v>
      </c>
      <c r="AG180" s="197" t="e">
        <f t="shared" ca="1" si="47"/>
        <v>#N/A</v>
      </c>
      <c r="AH180" s="197" t="e">
        <f t="shared" ca="1" si="48"/>
        <v>#N/A</v>
      </c>
      <c r="AI180" s="199" t="e">
        <f t="shared" ca="1" si="49"/>
        <v>#N/A</v>
      </c>
      <c r="AJ180" s="197" t="e">
        <f t="shared" ca="1" si="36"/>
        <v>#N/A</v>
      </c>
      <c r="AK180" s="197" t="e">
        <f t="shared" ca="1" si="37"/>
        <v>#N/A</v>
      </c>
    </row>
    <row r="181" spans="1:37" ht="27" customHeight="1" x14ac:dyDescent="0.25">
      <c r="A181" s="51">
        <f>'OSNOVNA PLAČA'!A175</f>
        <v>166</v>
      </c>
      <c r="B181" s="157" t="str">
        <f t="shared" ca="1" si="21"/>
        <v>A166</v>
      </c>
      <c r="C181" s="52">
        <f ca="1">IF(LEN(B181)&gt;0,'OSNOVNA PLAČA'!C175,"")</f>
        <v>0</v>
      </c>
      <c r="D181" s="54">
        <f ca="1">IF(LEN(B181)&gt;0,'OSNOVNA PLAČA'!D175,"")</f>
        <v>0</v>
      </c>
      <c r="E181" s="171">
        <f ca="1">IF(LEN(B181)&gt;0,SUM('OBRAČUNANA OSNOVNA PLAČA'!K175:M175),"")</f>
        <v>0</v>
      </c>
      <c r="F181" s="55"/>
      <c r="G181" s="55"/>
      <c r="H181" s="55"/>
      <c r="I181" s="55"/>
      <c r="J181" s="55"/>
      <c r="K181" s="172">
        <f t="shared" si="38"/>
        <v>0</v>
      </c>
      <c r="L181" s="120">
        <f t="shared" ca="1" si="39"/>
        <v>0</v>
      </c>
      <c r="M181" s="120">
        <f t="shared" ca="1" si="40"/>
        <v>0</v>
      </c>
      <c r="N181" s="120">
        <f t="shared" ca="1" si="41"/>
        <v>0</v>
      </c>
      <c r="O181" s="120">
        <f t="shared" ca="1" si="42"/>
        <v>0</v>
      </c>
      <c r="P181" s="173">
        <f t="shared" ca="1" si="43"/>
        <v>0</v>
      </c>
      <c r="Q181" s="173">
        <f ca="1">IF(LEN(B181)&gt;0,'4-6'!Q181-'4-6'!P181,"")</f>
        <v>0</v>
      </c>
      <c r="R181" s="174"/>
      <c r="AA181" s="161">
        <f>ROW()</f>
        <v>181</v>
      </c>
      <c r="AB181" s="197" t="e">
        <f t="shared" ca="1" si="28"/>
        <v>#N/A</v>
      </c>
      <c r="AC181" s="197" t="e">
        <f t="shared" ca="1" si="29"/>
        <v>#N/A</v>
      </c>
      <c r="AD181" s="198" t="e">
        <f t="shared" ca="1" si="44"/>
        <v>#N/A</v>
      </c>
      <c r="AE181" s="197" t="e">
        <f t="shared" ca="1" si="45"/>
        <v>#N/A</v>
      </c>
      <c r="AF181" s="198" t="e">
        <f t="shared" ca="1" si="46"/>
        <v>#N/A</v>
      </c>
      <c r="AG181" s="197" t="e">
        <f t="shared" ca="1" si="47"/>
        <v>#N/A</v>
      </c>
      <c r="AH181" s="197" t="e">
        <f t="shared" ca="1" si="48"/>
        <v>#N/A</v>
      </c>
      <c r="AI181" s="199" t="e">
        <f t="shared" ca="1" si="49"/>
        <v>#N/A</v>
      </c>
      <c r="AJ181" s="197" t="e">
        <f t="shared" ca="1" si="36"/>
        <v>#N/A</v>
      </c>
      <c r="AK181" s="197" t="e">
        <f t="shared" ca="1" si="37"/>
        <v>#N/A</v>
      </c>
    </row>
    <row r="182" spans="1:37" ht="27" customHeight="1" x14ac:dyDescent="0.25">
      <c r="A182" s="51">
        <f>'OSNOVNA PLAČA'!A176</f>
        <v>167</v>
      </c>
      <c r="B182" s="157" t="str">
        <f t="shared" ca="1" si="21"/>
        <v>A167</v>
      </c>
      <c r="C182" s="52">
        <f ca="1">IF(LEN(B182)&gt;0,'OSNOVNA PLAČA'!C176,"")</f>
        <v>0</v>
      </c>
      <c r="D182" s="54">
        <f ca="1">IF(LEN(B182)&gt;0,'OSNOVNA PLAČA'!D176,"")</f>
        <v>0</v>
      </c>
      <c r="E182" s="171">
        <f ca="1">IF(LEN(B182)&gt;0,SUM('OBRAČUNANA OSNOVNA PLAČA'!K176:M176),"")</f>
        <v>0</v>
      </c>
      <c r="F182" s="55"/>
      <c r="G182" s="55"/>
      <c r="H182" s="55"/>
      <c r="I182" s="55"/>
      <c r="J182" s="55"/>
      <c r="K182" s="172">
        <f t="shared" si="38"/>
        <v>0</v>
      </c>
      <c r="L182" s="120">
        <f t="shared" ca="1" si="39"/>
        <v>0</v>
      </c>
      <c r="M182" s="120">
        <f t="shared" ca="1" si="40"/>
        <v>0</v>
      </c>
      <c r="N182" s="120">
        <f t="shared" ca="1" si="41"/>
        <v>0</v>
      </c>
      <c r="O182" s="120">
        <f t="shared" ca="1" si="42"/>
        <v>0</v>
      </c>
      <c r="P182" s="173">
        <f t="shared" ca="1" si="43"/>
        <v>0</v>
      </c>
      <c r="Q182" s="173">
        <f ca="1">IF(LEN(B182)&gt;0,'4-6'!Q182-'4-6'!P182,"")</f>
        <v>0</v>
      </c>
      <c r="R182" s="174"/>
      <c r="AA182" s="161">
        <f>ROW()</f>
        <v>182</v>
      </c>
      <c r="AB182" s="197" t="e">
        <f t="shared" ca="1" si="28"/>
        <v>#N/A</v>
      </c>
      <c r="AC182" s="197" t="e">
        <f t="shared" ca="1" si="29"/>
        <v>#N/A</v>
      </c>
      <c r="AD182" s="198" t="e">
        <f t="shared" ca="1" si="44"/>
        <v>#N/A</v>
      </c>
      <c r="AE182" s="197" t="e">
        <f t="shared" ca="1" si="45"/>
        <v>#N/A</v>
      </c>
      <c r="AF182" s="198" t="e">
        <f t="shared" ca="1" si="46"/>
        <v>#N/A</v>
      </c>
      <c r="AG182" s="197" t="e">
        <f t="shared" ca="1" si="47"/>
        <v>#N/A</v>
      </c>
      <c r="AH182" s="197" t="e">
        <f t="shared" ca="1" si="48"/>
        <v>#N/A</v>
      </c>
      <c r="AI182" s="199" t="e">
        <f t="shared" ca="1" si="49"/>
        <v>#N/A</v>
      </c>
      <c r="AJ182" s="197" t="e">
        <f t="shared" ca="1" si="36"/>
        <v>#N/A</v>
      </c>
      <c r="AK182" s="197" t="e">
        <f t="shared" ca="1" si="37"/>
        <v>#N/A</v>
      </c>
    </row>
    <row r="183" spans="1:37" ht="27" customHeight="1" x14ac:dyDescent="0.25">
      <c r="A183" s="51">
        <f>'OSNOVNA PLAČA'!A177</f>
        <v>168</v>
      </c>
      <c r="B183" s="157" t="str">
        <f t="shared" ca="1" si="21"/>
        <v>A168</v>
      </c>
      <c r="C183" s="52">
        <f ca="1">IF(LEN(B183)&gt;0,'OSNOVNA PLAČA'!C177,"")</f>
        <v>0</v>
      </c>
      <c r="D183" s="54">
        <f ca="1">IF(LEN(B183)&gt;0,'OSNOVNA PLAČA'!D177,"")</f>
        <v>0</v>
      </c>
      <c r="E183" s="171">
        <f ca="1">IF(LEN(B183)&gt;0,SUM('OBRAČUNANA OSNOVNA PLAČA'!K177:M177),"")</f>
        <v>0</v>
      </c>
      <c r="F183" s="55"/>
      <c r="G183" s="55"/>
      <c r="H183" s="55"/>
      <c r="I183" s="55"/>
      <c r="J183" s="55"/>
      <c r="K183" s="172">
        <f t="shared" si="38"/>
        <v>0</v>
      </c>
      <c r="L183" s="120">
        <f t="shared" ca="1" si="39"/>
        <v>0</v>
      </c>
      <c r="M183" s="120">
        <f t="shared" ca="1" si="40"/>
        <v>0</v>
      </c>
      <c r="N183" s="120">
        <f t="shared" ca="1" si="41"/>
        <v>0</v>
      </c>
      <c r="O183" s="120">
        <f t="shared" ca="1" si="42"/>
        <v>0</v>
      </c>
      <c r="P183" s="173">
        <f t="shared" ca="1" si="43"/>
        <v>0</v>
      </c>
      <c r="Q183" s="173">
        <f ca="1">IF(LEN(B183)&gt;0,'4-6'!Q183-'4-6'!P183,"")</f>
        <v>0</v>
      </c>
      <c r="R183" s="174"/>
      <c r="AA183" s="161">
        <f>ROW()</f>
        <v>183</v>
      </c>
      <c r="AB183" s="197" t="e">
        <f t="shared" ca="1" si="28"/>
        <v>#N/A</v>
      </c>
      <c r="AC183" s="197" t="e">
        <f t="shared" ca="1" si="29"/>
        <v>#N/A</v>
      </c>
      <c r="AD183" s="198" t="e">
        <f t="shared" ca="1" si="44"/>
        <v>#N/A</v>
      </c>
      <c r="AE183" s="197" t="e">
        <f t="shared" ca="1" si="45"/>
        <v>#N/A</v>
      </c>
      <c r="AF183" s="198" t="e">
        <f t="shared" ca="1" si="46"/>
        <v>#N/A</v>
      </c>
      <c r="AG183" s="197" t="e">
        <f t="shared" ca="1" si="47"/>
        <v>#N/A</v>
      </c>
      <c r="AH183" s="197" t="e">
        <f t="shared" ca="1" si="48"/>
        <v>#N/A</v>
      </c>
      <c r="AI183" s="199" t="e">
        <f t="shared" ca="1" si="49"/>
        <v>#N/A</v>
      </c>
      <c r="AJ183" s="197" t="e">
        <f t="shared" ca="1" si="36"/>
        <v>#N/A</v>
      </c>
      <c r="AK183" s="197" t="e">
        <f t="shared" ca="1" si="37"/>
        <v>#N/A</v>
      </c>
    </row>
    <row r="184" spans="1:37" ht="27" customHeight="1" x14ac:dyDescent="0.25">
      <c r="A184" s="51">
        <f>'OSNOVNA PLAČA'!A178</f>
        <v>169</v>
      </c>
      <c r="B184" s="157" t="str">
        <f t="shared" ca="1" si="21"/>
        <v>A169</v>
      </c>
      <c r="C184" s="52">
        <f ca="1">IF(LEN(B184)&gt;0,'OSNOVNA PLAČA'!C178,"")</f>
        <v>0</v>
      </c>
      <c r="D184" s="54">
        <f ca="1">IF(LEN(B184)&gt;0,'OSNOVNA PLAČA'!D178,"")</f>
        <v>0</v>
      </c>
      <c r="E184" s="171">
        <f ca="1">IF(LEN(B184)&gt;0,SUM('OBRAČUNANA OSNOVNA PLAČA'!K178:M178),"")</f>
        <v>0</v>
      </c>
      <c r="F184" s="55"/>
      <c r="G184" s="55"/>
      <c r="H184" s="55"/>
      <c r="I184" s="55"/>
      <c r="J184" s="55"/>
      <c r="K184" s="172">
        <f t="shared" si="38"/>
        <v>0</v>
      </c>
      <c r="L184" s="120">
        <f t="shared" ca="1" si="39"/>
        <v>0</v>
      </c>
      <c r="M184" s="120">
        <f t="shared" ca="1" si="40"/>
        <v>0</v>
      </c>
      <c r="N184" s="120">
        <f t="shared" ca="1" si="41"/>
        <v>0</v>
      </c>
      <c r="O184" s="120">
        <f t="shared" ca="1" si="42"/>
        <v>0</v>
      </c>
      <c r="P184" s="173">
        <f t="shared" ca="1" si="43"/>
        <v>0</v>
      </c>
      <c r="Q184" s="173">
        <f ca="1">IF(LEN(B184)&gt;0,'4-6'!Q184-'4-6'!P184,"")</f>
        <v>0</v>
      </c>
      <c r="R184" s="174"/>
      <c r="AA184" s="161">
        <f>ROW()</f>
        <v>184</v>
      </c>
      <c r="AB184" s="197" t="e">
        <f t="shared" ca="1" si="28"/>
        <v>#N/A</v>
      </c>
      <c r="AC184" s="197" t="e">
        <f t="shared" ca="1" si="29"/>
        <v>#N/A</v>
      </c>
      <c r="AD184" s="198" t="e">
        <f t="shared" ca="1" si="44"/>
        <v>#N/A</v>
      </c>
      <c r="AE184" s="197" t="e">
        <f t="shared" ca="1" si="45"/>
        <v>#N/A</v>
      </c>
      <c r="AF184" s="198" t="e">
        <f t="shared" ca="1" si="46"/>
        <v>#N/A</v>
      </c>
      <c r="AG184" s="197" t="e">
        <f t="shared" ca="1" si="47"/>
        <v>#N/A</v>
      </c>
      <c r="AH184" s="197" t="e">
        <f t="shared" ca="1" si="48"/>
        <v>#N/A</v>
      </c>
      <c r="AI184" s="199" t="e">
        <f t="shared" ca="1" si="49"/>
        <v>#N/A</v>
      </c>
      <c r="AJ184" s="197" t="e">
        <f t="shared" ca="1" si="36"/>
        <v>#N/A</v>
      </c>
      <c r="AK184" s="197" t="e">
        <f t="shared" ca="1" si="37"/>
        <v>#N/A</v>
      </c>
    </row>
    <row r="185" spans="1:37" ht="27" customHeight="1" x14ac:dyDescent="0.25">
      <c r="A185" s="51">
        <f>'OSNOVNA PLAČA'!A179</f>
        <v>170</v>
      </c>
      <c r="B185" s="157" t="str">
        <f t="shared" ca="1" si="21"/>
        <v>A170</v>
      </c>
      <c r="C185" s="52">
        <f ca="1">IF(LEN(B185)&gt;0,'OSNOVNA PLAČA'!C179,"")</f>
        <v>0</v>
      </c>
      <c r="D185" s="54">
        <f ca="1">IF(LEN(B185)&gt;0,'OSNOVNA PLAČA'!D179,"")</f>
        <v>0</v>
      </c>
      <c r="E185" s="171">
        <f ca="1">IF(LEN(B185)&gt;0,SUM('OBRAČUNANA OSNOVNA PLAČA'!K179:M179),"")</f>
        <v>0</v>
      </c>
      <c r="F185" s="55"/>
      <c r="G185" s="55"/>
      <c r="H185" s="55"/>
      <c r="I185" s="55"/>
      <c r="J185" s="55"/>
      <c r="K185" s="172">
        <f t="shared" si="38"/>
        <v>0</v>
      </c>
      <c r="L185" s="120">
        <f t="shared" ca="1" si="39"/>
        <v>0</v>
      </c>
      <c r="M185" s="120">
        <f t="shared" ca="1" si="40"/>
        <v>0</v>
      </c>
      <c r="N185" s="120">
        <f t="shared" ca="1" si="41"/>
        <v>0</v>
      </c>
      <c r="O185" s="120">
        <f t="shared" ca="1" si="42"/>
        <v>0</v>
      </c>
      <c r="P185" s="173">
        <f t="shared" ca="1" si="43"/>
        <v>0</v>
      </c>
      <c r="Q185" s="173">
        <f ca="1">IF(LEN(B185)&gt;0,'4-6'!Q185-'4-6'!P185,"")</f>
        <v>0</v>
      </c>
      <c r="R185" s="174"/>
      <c r="AA185" s="161">
        <f>ROW()</f>
        <v>185</v>
      </c>
      <c r="AB185" s="197" t="e">
        <f t="shared" ca="1" si="28"/>
        <v>#N/A</v>
      </c>
      <c r="AC185" s="197" t="e">
        <f t="shared" ca="1" si="29"/>
        <v>#N/A</v>
      </c>
      <c r="AD185" s="198" t="e">
        <f t="shared" ca="1" si="44"/>
        <v>#N/A</v>
      </c>
      <c r="AE185" s="197" t="e">
        <f t="shared" ca="1" si="45"/>
        <v>#N/A</v>
      </c>
      <c r="AF185" s="198" t="e">
        <f t="shared" ca="1" si="46"/>
        <v>#N/A</v>
      </c>
      <c r="AG185" s="197" t="e">
        <f t="shared" ca="1" si="47"/>
        <v>#N/A</v>
      </c>
      <c r="AH185" s="197" t="e">
        <f t="shared" ca="1" si="48"/>
        <v>#N/A</v>
      </c>
      <c r="AI185" s="199" t="e">
        <f t="shared" ca="1" si="49"/>
        <v>#N/A</v>
      </c>
      <c r="AJ185" s="197" t="e">
        <f t="shared" ca="1" si="36"/>
        <v>#N/A</v>
      </c>
      <c r="AK185" s="197" t="e">
        <f t="shared" ca="1" si="37"/>
        <v>#N/A</v>
      </c>
    </row>
    <row r="186" spans="1:37" ht="27" customHeight="1" x14ac:dyDescent="0.25">
      <c r="A186" s="51">
        <f>'OSNOVNA PLAČA'!A180</f>
        <v>171</v>
      </c>
      <c r="B186" s="157" t="str">
        <f t="shared" ca="1" si="21"/>
        <v>A171</v>
      </c>
      <c r="C186" s="52">
        <f ca="1">IF(LEN(B186)&gt;0,'OSNOVNA PLAČA'!C180,"")</f>
        <v>0</v>
      </c>
      <c r="D186" s="54">
        <f ca="1">IF(LEN(B186)&gt;0,'OSNOVNA PLAČA'!D180,"")</f>
        <v>0</v>
      </c>
      <c r="E186" s="171">
        <f ca="1">IF(LEN(B186)&gt;0,SUM('OBRAČUNANA OSNOVNA PLAČA'!K180:M180),"")</f>
        <v>0</v>
      </c>
      <c r="F186" s="55"/>
      <c r="G186" s="55"/>
      <c r="H186" s="55"/>
      <c r="I186" s="55"/>
      <c r="J186" s="55"/>
      <c r="K186" s="172">
        <f t="shared" si="38"/>
        <v>0</v>
      </c>
      <c r="L186" s="120">
        <f t="shared" ca="1" si="39"/>
        <v>0</v>
      </c>
      <c r="M186" s="120">
        <f t="shared" ca="1" si="40"/>
        <v>0</v>
      </c>
      <c r="N186" s="120">
        <f t="shared" ca="1" si="41"/>
        <v>0</v>
      </c>
      <c r="O186" s="120">
        <f t="shared" ca="1" si="42"/>
        <v>0</v>
      </c>
      <c r="P186" s="173">
        <f t="shared" ca="1" si="43"/>
        <v>0</v>
      </c>
      <c r="Q186" s="173">
        <f ca="1">IF(LEN(B186)&gt;0,'4-6'!Q186-'4-6'!P186,"")</f>
        <v>0</v>
      </c>
      <c r="R186" s="174"/>
      <c r="AA186" s="161">
        <f>ROW()</f>
        <v>186</v>
      </c>
      <c r="AB186" s="197" t="e">
        <f t="shared" ca="1" si="28"/>
        <v>#N/A</v>
      </c>
      <c r="AC186" s="197" t="e">
        <f t="shared" ca="1" si="29"/>
        <v>#N/A</v>
      </c>
      <c r="AD186" s="198" t="e">
        <f t="shared" ca="1" si="44"/>
        <v>#N/A</v>
      </c>
      <c r="AE186" s="197" t="e">
        <f t="shared" ca="1" si="45"/>
        <v>#N/A</v>
      </c>
      <c r="AF186" s="198" t="e">
        <f t="shared" ca="1" si="46"/>
        <v>#N/A</v>
      </c>
      <c r="AG186" s="197" t="e">
        <f t="shared" ca="1" si="47"/>
        <v>#N/A</v>
      </c>
      <c r="AH186" s="197" t="e">
        <f t="shared" ca="1" si="48"/>
        <v>#N/A</v>
      </c>
      <c r="AI186" s="199" t="e">
        <f t="shared" ca="1" si="49"/>
        <v>#N/A</v>
      </c>
      <c r="AJ186" s="197" t="e">
        <f t="shared" ca="1" si="36"/>
        <v>#N/A</v>
      </c>
      <c r="AK186" s="197" t="e">
        <f t="shared" ca="1" si="37"/>
        <v>#N/A</v>
      </c>
    </row>
    <row r="187" spans="1:37" ht="27" customHeight="1" x14ac:dyDescent="0.25">
      <c r="A187" s="51">
        <f>'OSNOVNA PLAČA'!A181</f>
        <v>172</v>
      </c>
      <c r="B187" s="157" t="str">
        <f t="shared" ca="1" si="21"/>
        <v>A172</v>
      </c>
      <c r="C187" s="52">
        <f ca="1">IF(LEN(B187)&gt;0,'OSNOVNA PLAČA'!C181,"")</f>
        <v>0</v>
      </c>
      <c r="D187" s="54">
        <f ca="1">IF(LEN(B187)&gt;0,'OSNOVNA PLAČA'!D181,"")</f>
        <v>0</v>
      </c>
      <c r="E187" s="171">
        <f ca="1">IF(LEN(B187)&gt;0,SUM('OBRAČUNANA OSNOVNA PLAČA'!K181:M181),"")</f>
        <v>0</v>
      </c>
      <c r="F187" s="55"/>
      <c r="G187" s="55"/>
      <c r="H187" s="55"/>
      <c r="I187" s="55"/>
      <c r="J187" s="55"/>
      <c r="K187" s="172">
        <f t="shared" si="38"/>
        <v>0</v>
      </c>
      <c r="L187" s="120">
        <f t="shared" ca="1" si="39"/>
        <v>0</v>
      </c>
      <c r="M187" s="120">
        <f t="shared" ca="1" si="40"/>
        <v>0</v>
      </c>
      <c r="N187" s="120">
        <f t="shared" ca="1" si="41"/>
        <v>0</v>
      </c>
      <c r="O187" s="120">
        <f t="shared" ca="1" si="42"/>
        <v>0</v>
      </c>
      <c r="P187" s="173">
        <f t="shared" ca="1" si="43"/>
        <v>0</v>
      </c>
      <c r="Q187" s="173">
        <f ca="1">IF(LEN(B187)&gt;0,'4-6'!Q187-'4-6'!P187,"")</f>
        <v>0</v>
      </c>
      <c r="R187" s="174"/>
      <c r="AA187" s="161">
        <f>ROW()</f>
        <v>187</v>
      </c>
      <c r="AB187" s="197" t="e">
        <f t="shared" ca="1" si="28"/>
        <v>#N/A</v>
      </c>
      <c r="AC187" s="197" t="e">
        <f t="shared" ca="1" si="29"/>
        <v>#N/A</v>
      </c>
      <c r="AD187" s="198" t="e">
        <f t="shared" ca="1" si="44"/>
        <v>#N/A</v>
      </c>
      <c r="AE187" s="197" t="e">
        <f t="shared" ca="1" si="45"/>
        <v>#N/A</v>
      </c>
      <c r="AF187" s="198" t="e">
        <f t="shared" ca="1" si="46"/>
        <v>#N/A</v>
      </c>
      <c r="AG187" s="197" t="e">
        <f t="shared" ca="1" si="47"/>
        <v>#N/A</v>
      </c>
      <c r="AH187" s="197" t="e">
        <f t="shared" ca="1" si="48"/>
        <v>#N/A</v>
      </c>
      <c r="AI187" s="199" t="e">
        <f t="shared" ca="1" si="49"/>
        <v>#N/A</v>
      </c>
      <c r="AJ187" s="197" t="e">
        <f t="shared" ca="1" si="36"/>
        <v>#N/A</v>
      </c>
      <c r="AK187" s="197" t="e">
        <f t="shared" ca="1" si="37"/>
        <v>#N/A</v>
      </c>
    </row>
    <row r="188" spans="1:37" ht="27" customHeight="1" x14ac:dyDescent="0.25">
      <c r="A188" s="51">
        <f>'OSNOVNA PLAČA'!A182</f>
        <v>173</v>
      </c>
      <c r="B188" s="157" t="str">
        <f t="shared" ca="1" si="21"/>
        <v>A173</v>
      </c>
      <c r="C188" s="52">
        <f ca="1">IF(LEN(B188)&gt;0,'OSNOVNA PLAČA'!C182,"")</f>
        <v>0</v>
      </c>
      <c r="D188" s="54">
        <f ca="1">IF(LEN(B188)&gt;0,'OSNOVNA PLAČA'!D182,"")</f>
        <v>0</v>
      </c>
      <c r="E188" s="171">
        <f ca="1">IF(LEN(B188)&gt;0,SUM('OBRAČUNANA OSNOVNA PLAČA'!K182:M182),"")</f>
        <v>0</v>
      </c>
      <c r="F188" s="55"/>
      <c r="G188" s="55"/>
      <c r="H188" s="55"/>
      <c r="I188" s="55"/>
      <c r="J188" s="55"/>
      <c r="K188" s="172">
        <f t="shared" si="38"/>
        <v>0</v>
      </c>
      <c r="L188" s="120">
        <f t="shared" ca="1" si="39"/>
        <v>0</v>
      </c>
      <c r="M188" s="120">
        <f t="shared" ca="1" si="40"/>
        <v>0</v>
      </c>
      <c r="N188" s="120">
        <f t="shared" ca="1" si="41"/>
        <v>0</v>
      </c>
      <c r="O188" s="120">
        <f t="shared" ca="1" si="42"/>
        <v>0</v>
      </c>
      <c r="P188" s="173">
        <f t="shared" ca="1" si="43"/>
        <v>0</v>
      </c>
      <c r="Q188" s="173">
        <f ca="1">IF(LEN(B188)&gt;0,'4-6'!Q188-'4-6'!P188,"")</f>
        <v>0</v>
      </c>
      <c r="R188" s="174"/>
      <c r="AA188" s="161">
        <f>ROW()</f>
        <v>188</v>
      </c>
      <c r="AB188" s="197" t="e">
        <f t="shared" ca="1" si="28"/>
        <v>#N/A</v>
      </c>
      <c r="AC188" s="197" t="e">
        <f t="shared" ca="1" si="29"/>
        <v>#N/A</v>
      </c>
      <c r="AD188" s="198" t="e">
        <f t="shared" ca="1" si="44"/>
        <v>#N/A</v>
      </c>
      <c r="AE188" s="197" t="e">
        <f t="shared" ca="1" si="45"/>
        <v>#N/A</v>
      </c>
      <c r="AF188" s="198" t="e">
        <f t="shared" ca="1" si="46"/>
        <v>#N/A</v>
      </c>
      <c r="AG188" s="197" t="e">
        <f t="shared" ca="1" si="47"/>
        <v>#N/A</v>
      </c>
      <c r="AH188" s="197" t="e">
        <f t="shared" ca="1" si="48"/>
        <v>#N/A</v>
      </c>
      <c r="AI188" s="199" t="e">
        <f t="shared" ca="1" si="49"/>
        <v>#N/A</v>
      </c>
      <c r="AJ188" s="197" t="e">
        <f t="shared" ca="1" si="36"/>
        <v>#N/A</v>
      </c>
      <c r="AK188" s="197" t="e">
        <f t="shared" ca="1" si="37"/>
        <v>#N/A</v>
      </c>
    </row>
    <row r="189" spans="1:37" ht="27" customHeight="1" x14ac:dyDescent="0.25">
      <c r="A189" s="51">
        <f>'OSNOVNA PLAČA'!A183</f>
        <v>174</v>
      </c>
      <c r="B189" s="157" t="str">
        <f t="shared" ca="1" si="21"/>
        <v>A174</v>
      </c>
      <c r="C189" s="52">
        <f ca="1">IF(LEN(B189)&gt;0,'OSNOVNA PLAČA'!C183,"")</f>
        <v>0</v>
      </c>
      <c r="D189" s="54">
        <f ca="1">IF(LEN(B189)&gt;0,'OSNOVNA PLAČA'!D183,"")</f>
        <v>0</v>
      </c>
      <c r="E189" s="171">
        <f ca="1">IF(LEN(B189)&gt;0,SUM('OBRAČUNANA OSNOVNA PLAČA'!K183:M183),"")</f>
        <v>0</v>
      </c>
      <c r="F189" s="55"/>
      <c r="G189" s="55"/>
      <c r="H189" s="55"/>
      <c r="I189" s="55"/>
      <c r="J189" s="55"/>
      <c r="K189" s="172">
        <f t="shared" si="38"/>
        <v>0</v>
      </c>
      <c r="L189" s="120">
        <f t="shared" ca="1" si="39"/>
        <v>0</v>
      </c>
      <c r="M189" s="120">
        <f t="shared" ca="1" si="40"/>
        <v>0</v>
      </c>
      <c r="N189" s="120">
        <f t="shared" ca="1" si="41"/>
        <v>0</v>
      </c>
      <c r="O189" s="120">
        <f t="shared" ca="1" si="42"/>
        <v>0</v>
      </c>
      <c r="P189" s="173">
        <f t="shared" ca="1" si="43"/>
        <v>0</v>
      </c>
      <c r="Q189" s="173">
        <f ca="1">IF(LEN(B189)&gt;0,'4-6'!Q189-'4-6'!P189,"")</f>
        <v>0</v>
      </c>
      <c r="R189" s="174"/>
      <c r="AA189" s="161">
        <f>ROW()</f>
        <v>189</v>
      </c>
      <c r="AB189" s="197" t="e">
        <f t="shared" ca="1" si="28"/>
        <v>#N/A</v>
      </c>
      <c r="AC189" s="197" t="e">
        <f t="shared" ca="1" si="29"/>
        <v>#N/A</v>
      </c>
      <c r="AD189" s="198" t="e">
        <f t="shared" ca="1" si="44"/>
        <v>#N/A</v>
      </c>
      <c r="AE189" s="197" t="e">
        <f t="shared" ca="1" si="45"/>
        <v>#N/A</v>
      </c>
      <c r="AF189" s="198" t="e">
        <f t="shared" ca="1" si="46"/>
        <v>#N/A</v>
      </c>
      <c r="AG189" s="197" t="e">
        <f t="shared" ca="1" si="47"/>
        <v>#N/A</v>
      </c>
      <c r="AH189" s="197" t="e">
        <f t="shared" ca="1" si="48"/>
        <v>#N/A</v>
      </c>
      <c r="AI189" s="199" t="e">
        <f t="shared" ca="1" si="49"/>
        <v>#N/A</v>
      </c>
      <c r="AJ189" s="197" t="e">
        <f t="shared" ca="1" si="36"/>
        <v>#N/A</v>
      </c>
      <c r="AK189" s="197" t="e">
        <f t="shared" ca="1" si="37"/>
        <v>#N/A</v>
      </c>
    </row>
    <row r="190" spans="1:37" ht="27" customHeight="1" x14ac:dyDescent="0.25">
      <c r="A190" s="51">
        <f>'OSNOVNA PLAČA'!A184</f>
        <v>175</v>
      </c>
      <c r="B190" s="157" t="str">
        <f t="shared" ca="1" si="21"/>
        <v>A175</v>
      </c>
      <c r="C190" s="52">
        <f ca="1">IF(LEN(B190)&gt;0,'OSNOVNA PLAČA'!C184,"")</f>
        <v>0</v>
      </c>
      <c r="D190" s="54">
        <f ca="1">IF(LEN(B190)&gt;0,'OSNOVNA PLAČA'!D184,"")</f>
        <v>0</v>
      </c>
      <c r="E190" s="171">
        <f ca="1">IF(LEN(B190)&gt;0,SUM('OBRAČUNANA OSNOVNA PLAČA'!K184:M184),"")</f>
        <v>0</v>
      </c>
      <c r="F190" s="55"/>
      <c r="G190" s="55"/>
      <c r="H190" s="55"/>
      <c r="I190" s="55"/>
      <c r="J190" s="55"/>
      <c r="K190" s="172">
        <f t="shared" si="38"/>
        <v>0</v>
      </c>
      <c r="L190" s="120">
        <f t="shared" ca="1" si="39"/>
        <v>0</v>
      </c>
      <c r="M190" s="120">
        <f t="shared" ca="1" si="40"/>
        <v>0</v>
      </c>
      <c r="N190" s="120">
        <f t="shared" ca="1" si="41"/>
        <v>0</v>
      </c>
      <c r="O190" s="120">
        <f t="shared" ca="1" si="42"/>
        <v>0</v>
      </c>
      <c r="P190" s="173">
        <f t="shared" ca="1" si="43"/>
        <v>0</v>
      </c>
      <c r="Q190" s="173">
        <f ca="1">IF(LEN(B190)&gt;0,'4-6'!Q190-'4-6'!P190,"")</f>
        <v>0</v>
      </c>
      <c r="R190" s="174"/>
      <c r="AA190" s="161">
        <f>ROW()</f>
        <v>190</v>
      </c>
      <c r="AB190" s="197" t="e">
        <f t="shared" ca="1" si="28"/>
        <v>#N/A</v>
      </c>
      <c r="AC190" s="197" t="e">
        <f t="shared" ca="1" si="29"/>
        <v>#N/A</v>
      </c>
      <c r="AD190" s="198" t="e">
        <f t="shared" ca="1" si="44"/>
        <v>#N/A</v>
      </c>
      <c r="AE190" s="197" t="e">
        <f t="shared" ca="1" si="45"/>
        <v>#N/A</v>
      </c>
      <c r="AF190" s="198" t="e">
        <f t="shared" ca="1" si="46"/>
        <v>#N/A</v>
      </c>
      <c r="AG190" s="197" t="e">
        <f t="shared" ca="1" si="47"/>
        <v>#N/A</v>
      </c>
      <c r="AH190" s="197" t="e">
        <f t="shared" ca="1" si="48"/>
        <v>#N/A</v>
      </c>
      <c r="AI190" s="199" t="e">
        <f t="shared" ca="1" si="49"/>
        <v>#N/A</v>
      </c>
      <c r="AJ190" s="197" t="e">
        <f t="shared" ca="1" si="36"/>
        <v>#N/A</v>
      </c>
      <c r="AK190" s="197" t="e">
        <f t="shared" ca="1" si="37"/>
        <v>#N/A</v>
      </c>
    </row>
    <row r="191" spans="1:37" ht="27" customHeight="1" x14ac:dyDescent="0.25">
      <c r="A191" s="51">
        <f>'OSNOVNA PLAČA'!A185</f>
        <v>176</v>
      </c>
      <c r="B191" s="157" t="str">
        <f t="shared" ca="1" si="21"/>
        <v>A176</v>
      </c>
      <c r="C191" s="52">
        <f ca="1">IF(LEN(B191)&gt;0,'OSNOVNA PLAČA'!C185,"")</f>
        <v>0</v>
      </c>
      <c r="D191" s="54">
        <f ca="1">IF(LEN(B191)&gt;0,'OSNOVNA PLAČA'!D185,"")</f>
        <v>0</v>
      </c>
      <c r="E191" s="171">
        <f ca="1">IF(LEN(B191)&gt;0,SUM('OBRAČUNANA OSNOVNA PLAČA'!K185:M185),"")</f>
        <v>0</v>
      </c>
      <c r="F191" s="55"/>
      <c r="G191" s="55"/>
      <c r="H191" s="55"/>
      <c r="I191" s="55"/>
      <c r="J191" s="55"/>
      <c r="K191" s="172">
        <f t="shared" si="38"/>
        <v>0</v>
      </c>
      <c r="L191" s="120">
        <f t="shared" ca="1" si="39"/>
        <v>0</v>
      </c>
      <c r="M191" s="120">
        <f t="shared" ca="1" si="40"/>
        <v>0</v>
      </c>
      <c r="N191" s="120">
        <f t="shared" ca="1" si="41"/>
        <v>0</v>
      </c>
      <c r="O191" s="120">
        <f t="shared" ca="1" si="42"/>
        <v>0</v>
      </c>
      <c r="P191" s="173">
        <f t="shared" ca="1" si="43"/>
        <v>0</v>
      </c>
      <c r="Q191" s="173">
        <f ca="1">IF(LEN(B191)&gt;0,'4-6'!Q191-'4-6'!P191,"")</f>
        <v>0</v>
      </c>
      <c r="R191" s="174"/>
      <c r="AA191" s="161">
        <f>ROW()</f>
        <v>191</v>
      </c>
      <c r="AB191" s="197" t="e">
        <f t="shared" ca="1" si="28"/>
        <v>#N/A</v>
      </c>
      <c r="AC191" s="197" t="e">
        <f t="shared" ca="1" si="29"/>
        <v>#N/A</v>
      </c>
      <c r="AD191" s="198" t="e">
        <f t="shared" ca="1" si="44"/>
        <v>#N/A</v>
      </c>
      <c r="AE191" s="197" t="e">
        <f t="shared" ca="1" si="45"/>
        <v>#N/A</v>
      </c>
      <c r="AF191" s="198" t="e">
        <f t="shared" ca="1" si="46"/>
        <v>#N/A</v>
      </c>
      <c r="AG191" s="197" t="e">
        <f t="shared" ca="1" si="47"/>
        <v>#N/A</v>
      </c>
      <c r="AH191" s="197" t="e">
        <f t="shared" ca="1" si="48"/>
        <v>#N/A</v>
      </c>
      <c r="AI191" s="199" t="e">
        <f t="shared" ca="1" si="49"/>
        <v>#N/A</v>
      </c>
      <c r="AJ191" s="197" t="e">
        <f t="shared" ca="1" si="36"/>
        <v>#N/A</v>
      </c>
      <c r="AK191" s="197" t="e">
        <f t="shared" ca="1" si="37"/>
        <v>#N/A</v>
      </c>
    </row>
    <row r="192" spans="1:37" ht="27" customHeight="1" x14ac:dyDescent="0.25">
      <c r="A192" s="51">
        <f>'OSNOVNA PLAČA'!A186</f>
        <v>177</v>
      </c>
      <c r="B192" s="157" t="str">
        <f t="shared" ca="1" si="21"/>
        <v>A177</v>
      </c>
      <c r="C192" s="52">
        <f ca="1">IF(LEN(B192)&gt;0,'OSNOVNA PLAČA'!C186,"")</f>
        <v>0</v>
      </c>
      <c r="D192" s="54">
        <f ca="1">IF(LEN(B192)&gt;0,'OSNOVNA PLAČA'!D186,"")</f>
        <v>0</v>
      </c>
      <c r="E192" s="171">
        <f ca="1">IF(LEN(B192)&gt;0,SUM('OBRAČUNANA OSNOVNA PLAČA'!K186:M186),"")</f>
        <v>0</v>
      </c>
      <c r="F192" s="55"/>
      <c r="G192" s="55"/>
      <c r="H192" s="55"/>
      <c r="I192" s="55"/>
      <c r="J192" s="55"/>
      <c r="K192" s="172">
        <f t="shared" si="38"/>
        <v>0</v>
      </c>
      <c r="L192" s="120">
        <f t="shared" ca="1" si="39"/>
        <v>0</v>
      </c>
      <c r="M192" s="120">
        <f t="shared" ca="1" si="40"/>
        <v>0</v>
      </c>
      <c r="N192" s="120">
        <f t="shared" ca="1" si="41"/>
        <v>0</v>
      </c>
      <c r="O192" s="120">
        <f t="shared" ca="1" si="42"/>
        <v>0</v>
      </c>
      <c r="P192" s="173">
        <f t="shared" ca="1" si="43"/>
        <v>0</v>
      </c>
      <c r="Q192" s="173">
        <f ca="1">IF(LEN(B192)&gt;0,'4-6'!Q192-'4-6'!P192,"")</f>
        <v>0</v>
      </c>
      <c r="R192" s="174"/>
      <c r="AA192" s="161">
        <f>ROW()</f>
        <v>192</v>
      </c>
      <c r="AB192" s="197" t="e">
        <f t="shared" ca="1" si="28"/>
        <v>#N/A</v>
      </c>
      <c r="AC192" s="197" t="e">
        <f t="shared" ca="1" si="29"/>
        <v>#N/A</v>
      </c>
      <c r="AD192" s="198" t="e">
        <f t="shared" ca="1" si="44"/>
        <v>#N/A</v>
      </c>
      <c r="AE192" s="197" t="e">
        <f t="shared" ca="1" si="45"/>
        <v>#N/A</v>
      </c>
      <c r="AF192" s="198" t="e">
        <f t="shared" ca="1" si="46"/>
        <v>#N/A</v>
      </c>
      <c r="AG192" s="197" t="e">
        <f t="shared" ca="1" si="47"/>
        <v>#N/A</v>
      </c>
      <c r="AH192" s="197" t="e">
        <f t="shared" ca="1" si="48"/>
        <v>#N/A</v>
      </c>
      <c r="AI192" s="199" t="e">
        <f t="shared" ca="1" si="49"/>
        <v>#N/A</v>
      </c>
      <c r="AJ192" s="197" t="e">
        <f t="shared" ca="1" si="36"/>
        <v>#N/A</v>
      </c>
      <c r="AK192" s="197" t="e">
        <f t="shared" ca="1" si="37"/>
        <v>#N/A</v>
      </c>
    </row>
    <row r="193" spans="1:37" ht="27" customHeight="1" x14ac:dyDescent="0.25">
      <c r="A193" s="51">
        <f>'OSNOVNA PLAČA'!A187</f>
        <v>178</v>
      </c>
      <c r="B193" s="157" t="str">
        <f t="shared" ca="1" si="21"/>
        <v>A178</v>
      </c>
      <c r="C193" s="52">
        <f ca="1">IF(LEN(B193)&gt;0,'OSNOVNA PLAČA'!C187,"")</f>
        <v>0</v>
      </c>
      <c r="D193" s="54">
        <f ca="1">IF(LEN(B193)&gt;0,'OSNOVNA PLAČA'!D187,"")</f>
        <v>0</v>
      </c>
      <c r="E193" s="171">
        <f ca="1">IF(LEN(B193)&gt;0,SUM('OBRAČUNANA OSNOVNA PLAČA'!K187:M187),"")</f>
        <v>0</v>
      </c>
      <c r="F193" s="55"/>
      <c r="G193" s="55"/>
      <c r="H193" s="55"/>
      <c r="I193" s="55"/>
      <c r="J193" s="55"/>
      <c r="K193" s="172">
        <f t="shared" si="38"/>
        <v>0</v>
      </c>
      <c r="L193" s="120">
        <f t="shared" ca="1" si="39"/>
        <v>0</v>
      </c>
      <c r="M193" s="120">
        <f t="shared" ca="1" si="40"/>
        <v>0</v>
      </c>
      <c r="N193" s="120">
        <f t="shared" ca="1" si="41"/>
        <v>0</v>
      </c>
      <c r="O193" s="120">
        <f t="shared" ca="1" si="42"/>
        <v>0</v>
      </c>
      <c r="P193" s="173">
        <f t="shared" ca="1" si="43"/>
        <v>0</v>
      </c>
      <c r="Q193" s="173">
        <f ca="1">IF(LEN(B193)&gt;0,'4-6'!Q193-'4-6'!P193,"")</f>
        <v>0</v>
      </c>
      <c r="R193" s="174"/>
      <c r="AA193" s="161">
        <f>ROW()</f>
        <v>193</v>
      </c>
      <c r="AB193" s="197" t="e">
        <f t="shared" ca="1" si="28"/>
        <v>#N/A</v>
      </c>
      <c r="AC193" s="197" t="e">
        <f t="shared" ca="1" si="29"/>
        <v>#N/A</v>
      </c>
      <c r="AD193" s="198" t="e">
        <f t="shared" ca="1" si="44"/>
        <v>#N/A</v>
      </c>
      <c r="AE193" s="197" t="e">
        <f t="shared" ca="1" si="45"/>
        <v>#N/A</v>
      </c>
      <c r="AF193" s="198" t="e">
        <f t="shared" ca="1" si="46"/>
        <v>#N/A</v>
      </c>
      <c r="AG193" s="197" t="e">
        <f t="shared" ca="1" si="47"/>
        <v>#N/A</v>
      </c>
      <c r="AH193" s="197" t="e">
        <f t="shared" ca="1" si="48"/>
        <v>#N/A</v>
      </c>
      <c r="AI193" s="199" t="e">
        <f t="shared" ca="1" si="49"/>
        <v>#N/A</v>
      </c>
      <c r="AJ193" s="197" t="e">
        <f t="shared" ca="1" si="36"/>
        <v>#N/A</v>
      </c>
      <c r="AK193" s="197" t="e">
        <f t="shared" ca="1" si="37"/>
        <v>#N/A</v>
      </c>
    </row>
    <row r="194" spans="1:37" ht="27" customHeight="1" x14ac:dyDescent="0.25">
      <c r="A194" s="51">
        <f>'OSNOVNA PLAČA'!A188</f>
        <v>179</v>
      </c>
      <c r="B194" s="157" t="str">
        <f t="shared" ca="1" si="21"/>
        <v>A179</v>
      </c>
      <c r="C194" s="52">
        <f ca="1">IF(LEN(B194)&gt;0,'OSNOVNA PLAČA'!C188,"")</f>
        <v>0</v>
      </c>
      <c r="D194" s="54">
        <f ca="1">IF(LEN(B194)&gt;0,'OSNOVNA PLAČA'!D188,"")</f>
        <v>0</v>
      </c>
      <c r="E194" s="171">
        <f ca="1">IF(LEN(B194)&gt;0,SUM('OBRAČUNANA OSNOVNA PLAČA'!K188:M188),"")</f>
        <v>0</v>
      </c>
      <c r="F194" s="55"/>
      <c r="G194" s="55"/>
      <c r="H194" s="55"/>
      <c r="I194" s="55"/>
      <c r="J194" s="55"/>
      <c r="K194" s="172">
        <f t="shared" si="38"/>
        <v>0</v>
      </c>
      <c r="L194" s="120">
        <f t="shared" ca="1" si="39"/>
        <v>0</v>
      </c>
      <c r="M194" s="120">
        <f t="shared" ca="1" si="40"/>
        <v>0</v>
      </c>
      <c r="N194" s="120">
        <f t="shared" ca="1" si="41"/>
        <v>0</v>
      </c>
      <c r="O194" s="120">
        <f t="shared" ca="1" si="42"/>
        <v>0</v>
      </c>
      <c r="P194" s="173">
        <f t="shared" ca="1" si="43"/>
        <v>0</v>
      </c>
      <c r="Q194" s="173">
        <f ca="1">IF(LEN(B194)&gt;0,'4-6'!Q194-'4-6'!P194,"")</f>
        <v>0</v>
      </c>
      <c r="R194" s="174"/>
      <c r="AA194" s="161">
        <f>ROW()</f>
        <v>194</v>
      </c>
      <c r="AB194" s="197" t="e">
        <f t="shared" ca="1" si="28"/>
        <v>#N/A</v>
      </c>
      <c r="AC194" s="197" t="e">
        <f t="shared" ca="1" si="29"/>
        <v>#N/A</v>
      </c>
      <c r="AD194" s="198" t="e">
        <f t="shared" ca="1" si="44"/>
        <v>#N/A</v>
      </c>
      <c r="AE194" s="197" t="e">
        <f t="shared" ca="1" si="45"/>
        <v>#N/A</v>
      </c>
      <c r="AF194" s="198" t="e">
        <f t="shared" ca="1" si="46"/>
        <v>#N/A</v>
      </c>
      <c r="AG194" s="197" t="e">
        <f t="shared" ca="1" si="47"/>
        <v>#N/A</v>
      </c>
      <c r="AH194" s="197" t="e">
        <f t="shared" ca="1" si="48"/>
        <v>#N/A</v>
      </c>
      <c r="AI194" s="199" t="e">
        <f t="shared" ca="1" si="49"/>
        <v>#N/A</v>
      </c>
      <c r="AJ194" s="197" t="e">
        <f t="shared" ca="1" si="36"/>
        <v>#N/A</v>
      </c>
      <c r="AK194" s="197" t="e">
        <f t="shared" ca="1" si="37"/>
        <v>#N/A</v>
      </c>
    </row>
    <row r="195" spans="1:37" ht="27" customHeight="1" x14ac:dyDescent="0.25">
      <c r="A195" s="51">
        <f>'OSNOVNA PLAČA'!A189</f>
        <v>180</v>
      </c>
      <c r="B195" s="157" t="str">
        <f t="shared" ca="1" si="21"/>
        <v>A180</v>
      </c>
      <c r="C195" s="52">
        <f ca="1">IF(LEN(B195)&gt;0,'OSNOVNA PLAČA'!C189,"")</f>
        <v>0</v>
      </c>
      <c r="D195" s="54">
        <f ca="1">IF(LEN(B195)&gt;0,'OSNOVNA PLAČA'!D189,"")</f>
        <v>0</v>
      </c>
      <c r="E195" s="171">
        <f ca="1">IF(LEN(B195)&gt;0,SUM('OBRAČUNANA OSNOVNA PLAČA'!K189:M189),"")</f>
        <v>0</v>
      </c>
      <c r="F195" s="55"/>
      <c r="G195" s="55"/>
      <c r="H195" s="55"/>
      <c r="I195" s="55"/>
      <c r="J195" s="55"/>
      <c r="K195" s="172">
        <f t="shared" si="38"/>
        <v>0</v>
      </c>
      <c r="L195" s="120">
        <f t="shared" ca="1" si="39"/>
        <v>0</v>
      </c>
      <c r="M195" s="120">
        <f t="shared" ca="1" si="40"/>
        <v>0</v>
      </c>
      <c r="N195" s="120">
        <f t="shared" ca="1" si="41"/>
        <v>0</v>
      </c>
      <c r="O195" s="120">
        <f t="shared" ca="1" si="42"/>
        <v>0</v>
      </c>
      <c r="P195" s="173">
        <f t="shared" ca="1" si="43"/>
        <v>0</v>
      </c>
      <c r="Q195" s="173">
        <f ca="1">IF(LEN(B195)&gt;0,'4-6'!Q195-'4-6'!P195,"")</f>
        <v>0</v>
      </c>
      <c r="R195" s="174"/>
      <c r="AA195" s="161">
        <f>ROW()</f>
        <v>195</v>
      </c>
      <c r="AB195" s="197" t="e">
        <f t="shared" ca="1" si="28"/>
        <v>#N/A</v>
      </c>
      <c r="AC195" s="197" t="e">
        <f t="shared" ca="1" si="29"/>
        <v>#N/A</v>
      </c>
      <c r="AD195" s="198" t="e">
        <f t="shared" ca="1" si="44"/>
        <v>#N/A</v>
      </c>
      <c r="AE195" s="197" t="e">
        <f t="shared" ca="1" si="45"/>
        <v>#N/A</v>
      </c>
      <c r="AF195" s="198" t="e">
        <f t="shared" ca="1" si="46"/>
        <v>#N/A</v>
      </c>
      <c r="AG195" s="197" t="e">
        <f t="shared" ca="1" si="47"/>
        <v>#N/A</v>
      </c>
      <c r="AH195" s="197" t="e">
        <f t="shared" ca="1" si="48"/>
        <v>#N/A</v>
      </c>
      <c r="AI195" s="199" t="e">
        <f t="shared" ca="1" si="49"/>
        <v>#N/A</v>
      </c>
      <c r="AJ195" s="197" t="e">
        <f t="shared" ca="1" si="36"/>
        <v>#N/A</v>
      </c>
      <c r="AK195" s="197" t="e">
        <f t="shared" ca="1" si="37"/>
        <v>#N/A</v>
      </c>
    </row>
    <row r="196" spans="1:37" ht="27" customHeight="1" x14ac:dyDescent="0.25">
      <c r="A196" s="51">
        <f>'OSNOVNA PLAČA'!A190</f>
        <v>181</v>
      </c>
      <c r="B196" s="157" t="str">
        <f t="shared" ca="1" si="21"/>
        <v>A181</v>
      </c>
      <c r="C196" s="52">
        <f ca="1">IF(LEN(B196)&gt;0,'OSNOVNA PLAČA'!C190,"")</f>
        <v>0</v>
      </c>
      <c r="D196" s="54">
        <f ca="1">IF(LEN(B196)&gt;0,'OSNOVNA PLAČA'!D190,"")</f>
        <v>0</v>
      </c>
      <c r="E196" s="171">
        <f ca="1">IF(LEN(B196)&gt;0,SUM('OBRAČUNANA OSNOVNA PLAČA'!K190:M190),"")</f>
        <v>0</v>
      </c>
      <c r="F196" s="55"/>
      <c r="G196" s="55"/>
      <c r="H196" s="55"/>
      <c r="I196" s="55"/>
      <c r="J196" s="55"/>
      <c r="K196" s="172">
        <f t="shared" si="38"/>
        <v>0</v>
      </c>
      <c r="L196" s="120">
        <f t="shared" ca="1" si="39"/>
        <v>0</v>
      </c>
      <c r="M196" s="120">
        <f t="shared" ca="1" si="40"/>
        <v>0</v>
      </c>
      <c r="N196" s="120">
        <f t="shared" ca="1" si="41"/>
        <v>0</v>
      </c>
      <c r="O196" s="120">
        <f t="shared" ca="1" si="42"/>
        <v>0</v>
      </c>
      <c r="P196" s="173">
        <f t="shared" ca="1" si="43"/>
        <v>0</v>
      </c>
      <c r="Q196" s="173">
        <f ca="1">IF(LEN(B196)&gt;0,'4-6'!Q196-'4-6'!P196,"")</f>
        <v>0</v>
      </c>
      <c r="R196" s="174"/>
      <c r="AA196" s="161">
        <f>ROW()</f>
        <v>196</v>
      </c>
      <c r="AB196" s="197" t="e">
        <f t="shared" ca="1" si="28"/>
        <v>#N/A</v>
      </c>
      <c r="AC196" s="197" t="e">
        <f t="shared" ca="1" si="29"/>
        <v>#N/A</v>
      </c>
      <c r="AD196" s="198" t="e">
        <f t="shared" ca="1" si="44"/>
        <v>#N/A</v>
      </c>
      <c r="AE196" s="197" t="e">
        <f t="shared" ca="1" si="45"/>
        <v>#N/A</v>
      </c>
      <c r="AF196" s="198" t="e">
        <f t="shared" ca="1" si="46"/>
        <v>#N/A</v>
      </c>
      <c r="AG196" s="197" t="e">
        <f t="shared" ca="1" si="47"/>
        <v>#N/A</v>
      </c>
      <c r="AH196" s="197" t="e">
        <f t="shared" ca="1" si="48"/>
        <v>#N/A</v>
      </c>
      <c r="AI196" s="199" t="e">
        <f t="shared" ca="1" si="49"/>
        <v>#N/A</v>
      </c>
      <c r="AJ196" s="197" t="e">
        <f t="shared" ca="1" si="36"/>
        <v>#N/A</v>
      </c>
      <c r="AK196" s="197" t="e">
        <f t="shared" ca="1" si="37"/>
        <v>#N/A</v>
      </c>
    </row>
    <row r="197" spans="1:37" ht="27" customHeight="1" x14ac:dyDescent="0.25">
      <c r="A197" s="51">
        <f>'OSNOVNA PLAČA'!A191</f>
        <v>182</v>
      </c>
      <c r="B197" s="157" t="str">
        <f t="shared" ca="1" si="21"/>
        <v>A182</v>
      </c>
      <c r="C197" s="52">
        <f ca="1">IF(LEN(B197)&gt;0,'OSNOVNA PLAČA'!C191,"")</f>
        <v>0</v>
      </c>
      <c r="D197" s="54">
        <f ca="1">IF(LEN(B197)&gt;0,'OSNOVNA PLAČA'!D191,"")</f>
        <v>0</v>
      </c>
      <c r="E197" s="171">
        <f ca="1">IF(LEN(B197)&gt;0,SUM('OBRAČUNANA OSNOVNA PLAČA'!K191:M191),"")</f>
        <v>0</v>
      </c>
      <c r="F197" s="55"/>
      <c r="G197" s="55"/>
      <c r="H197" s="55"/>
      <c r="I197" s="55"/>
      <c r="J197" s="55"/>
      <c r="K197" s="172">
        <f t="shared" si="38"/>
        <v>0</v>
      </c>
      <c r="L197" s="120">
        <f t="shared" ca="1" si="39"/>
        <v>0</v>
      </c>
      <c r="M197" s="120">
        <f t="shared" ca="1" si="40"/>
        <v>0</v>
      </c>
      <c r="N197" s="120">
        <f t="shared" ca="1" si="41"/>
        <v>0</v>
      </c>
      <c r="O197" s="120">
        <f t="shared" ca="1" si="42"/>
        <v>0</v>
      </c>
      <c r="P197" s="173">
        <f t="shared" ca="1" si="43"/>
        <v>0</v>
      </c>
      <c r="Q197" s="173">
        <f ca="1">IF(LEN(B197)&gt;0,'4-6'!Q197-'4-6'!P197,"")</f>
        <v>0</v>
      </c>
      <c r="R197" s="174"/>
      <c r="AA197" s="161">
        <f>ROW()</f>
        <v>197</v>
      </c>
      <c r="AB197" s="197" t="e">
        <f t="shared" ca="1" si="28"/>
        <v>#N/A</v>
      </c>
      <c r="AC197" s="197" t="e">
        <f t="shared" ca="1" si="29"/>
        <v>#N/A</v>
      </c>
      <c r="AD197" s="198" t="e">
        <f t="shared" ca="1" si="44"/>
        <v>#N/A</v>
      </c>
      <c r="AE197" s="197" t="e">
        <f t="shared" ca="1" si="45"/>
        <v>#N/A</v>
      </c>
      <c r="AF197" s="198" t="e">
        <f t="shared" ca="1" si="46"/>
        <v>#N/A</v>
      </c>
      <c r="AG197" s="197" t="e">
        <f t="shared" ca="1" si="47"/>
        <v>#N/A</v>
      </c>
      <c r="AH197" s="197" t="e">
        <f t="shared" ca="1" si="48"/>
        <v>#N/A</v>
      </c>
      <c r="AI197" s="199" t="e">
        <f t="shared" ca="1" si="49"/>
        <v>#N/A</v>
      </c>
      <c r="AJ197" s="197" t="e">
        <f t="shared" ca="1" si="36"/>
        <v>#N/A</v>
      </c>
      <c r="AK197" s="197" t="e">
        <f t="shared" ca="1" si="37"/>
        <v>#N/A</v>
      </c>
    </row>
    <row r="198" spans="1:37" ht="27" customHeight="1" x14ac:dyDescent="0.25">
      <c r="A198" s="51">
        <f>'OSNOVNA PLAČA'!A192</f>
        <v>183</v>
      </c>
      <c r="B198" s="157" t="str">
        <f t="shared" ca="1" si="21"/>
        <v>A183</v>
      </c>
      <c r="C198" s="52">
        <f ca="1">IF(LEN(B198)&gt;0,'OSNOVNA PLAČA'!C192,"")</f>
        <v>0</v>
      </c>
      <c r="D198" s="54">
        <f ca="1">IF(LEN(B198)&gt;0,'OSNOVNA PLAČA'!D192,"")</f>
        <v>0</v>
      </c>
      <c r="E198" s="171">
        <f ca="1">IF(LEN(B198)&gt;0,SUM('OBRAČUNANA OSNOVNA PLAČA'!K192:M192),"")</f>
        <v>0</v>
      </c>
      <c r="F198" s="55"/>
      <c r="G198" s="55"/>
      <c r="H198" s="55"/>
      <c r="I198" s="55"/>
      <c r="J198" s="55"/>
      <c r="K198" s="172">
        <f t="shared" si="38"/>
        <v>0</v>
      </c>
      <c r="L198" s="120">
        <f t="shared" ca="1" si="39"/>
        <v>0</v>
      </c>
      <c r="M198" s="120">
        <f t="shared" ca="1" si="40"/>
        <v>0</v>
      </c>
      <c r="N198" s="120">
        <f t="shared" ca="1" si="41"/>
        <v>0</v>
      </c>
      <c r="O198" s="120">
        <f t="shared" ca="1" si="42"/>
        <v>0</v>
      </c>
      <c r="P198" s="173">
        <f t="shared" ca="1" si="43"/>
        <v>0</v>
      </c>
      <c r="Q198" s="173">
        <f ca="1">IF(LEN(B198)&gt;0,'4-6'!Q198-'4-6'!P198,"")</f>
        <v>0</v>
      </c>
      <c r="R198" s="174"/>
      <c r="AA198" s="161">
        <f>ROW()</f>
        <v>198</v>
      </c>
      <c r="AB198" s="197" t="e">
        <f t="shared" ca="1" si="28"/>
        <v>#N/A</v>
      </c>
      <c r="AC198" s="197" t="e">
        <f t="shared" ca="1" si="29"/>
        <v>#N/A</v>
      </c>
      <c r="AD198" s="198" t="e">
        <f t="shared" ca="1" si="44"/>
        <v>#N/A</v>
      </c>
      <c r="AE198" s="197" t="e">
        <f t="shared" ca="1" si="45"/>
        <v>#N/A</v>
      </c>
      <c r="AF198" s="198" t="e">
        <f t="shared" ca="1" si="46"/>
        <v>#N/A</v>
      </c>
      <c r="AG198" s="197" t="e">
        <f t="shared" ca="1" si="47"/>
        <v>#N/A</v>
      </c>
      <c r="AH198" s="197" t="e">
        <f t="shared" ca="1" si="48"/>
        <v>#N/A</v>
      </c>
      <c r="AI198" s="199" t="e">
        <f t="shared" ca="1" si="49"/>
        <v>#N/A</v>
      </c>
      <c r="AJ198" s="197" t="e">
        <f t="shared" ca="1" si="36"/>
        <v>#N/A</v>
      </c>
      <c r="AK198" s="197" t="e">
        <f t="shared" ca="1" si="37"/>
        <v>#N/A</v>
      </c>
    </row>
    <row r="199" spans="1:37" ht="27" customHeight="1" x14ac:dyDescent="0.25">
      <c r="A199" s="51">
        <f>'OSNOVNA PLAČA'!A193</f>
        <v>184</v>
      </c>
      <c r="B199" s="157" t="str">
        <f t="shared" ca="1" si="21"/>
        <v>A184</v>
      </c>
      <c r="C199" s="52">
        <f ca="1">IF(LEN(B199)&gt;0,'OSNOVNA PLAČA'!C193,"")</f>
        <v>0</v>
      </c>
      <c r="D199" s="54">
        <f ca="1">IF(LEN(B199)&gt;0,'OSNOVNA PLAČA'!D193,"")</f>
        <v>0</v>
      </c>
      <c r="E199" s="171">
        <f ca="1">IF(LEN(B199)&gt;0,SUM('OBRAČUNANA OSNOVNA PLAČA'!K193:M193),"")</f>
        <v>0</v>
      </c>
      <c r="F199" s="55"/>
      <c r="G199" s="55"/>
      <c r="H199" s="55"/>
      <c r="I199" s="55"/>
      <c r="J199" s="55"/>
      <c r="K199" s="172">
        <f t="shared" si="38"/>
        <v>0</v>
      </c>
      <c r="L199" s="120">
        <f t="shared" ca="1" si="39"/>
        <v>0</v>
      </c>
      <c r="M199" s="120">
        <f t="shared" ca="1" si="40"/>
        <v>0</v>
      </c>
      <c r="N199" s="120">
        <f t="shared" ca="1" si="41"/>
        <v>0</v>
      </c>
      <c r="O199" s="120">
        <f t="shared" ca="1" si="42"/>
        <v>0</v>
      </c>
      <c r="P199" s="173">
        <f t="shared" ca="1" si="43"/>
        <v>0</v>
      </c>
      <c r="Q199" s="173">
        <f ca="1">IF(LEN(B199)&gt;0,'4-6'!Q199-'4-6'!P199,"")</f>
        <v>0</v>
      </c>
      <c r="R199" s="174"/>
      <c r="AA199" s="161">
        <f>ROW()</f>
        <v>199</v>
      </c>
      <c r="AB199" s="197" t="e">
        <f t="shared" ca="1" si="28"/>
        <v>#N/A</v>
      </c>
      <c r="AC199" s="197" t="e">
        <f t="shared" ca="1" si="29"/>
        <v>#N/A</v>
      </c>
      <c r="AD199" s="198" t="e">
        <f t="shared" ca="1" si="44"/>
        <v>#N/A</v>
      </c>
      <c r="AE199" s="197" t="e">
        <f t="shared" ca="1" si="45"/>
        <v>#N/A</v>
      </c>
      <c r="AF199" s="198" t="e">
        <f t="shared" ca="1" si="46"/>
        <v>#N/A</v>
      </c>
      <c r="AG199" s="197" t="e">
        <f t="shared" ca="1" si="47"/>
        <v>#N/A</v>
      </c>
      <c r="AH199" s="197" t="e">
        <f t="shared" ca="1" si="48"/>
        <v>#N/A</v>
      </c>
      <c r="AI199" s="199" t="e">
        <f t="shared" ca="1" si="49"/>
        <v>#N/A</v>
      </c>
      <c r="AJ199" s="197" t="e">
        <f t="shared" ca="1" si="36"/>
        <v>#N/A</v>
      </c>
      <c r="AK199" s="197" t="e">
        <f t="shared" ca="1" si="37"/>
        <v>#N/A</v>
      </c>
    </row>
    <row r="200" spans="1:37" ht="27" customHeight="1" x14ac:dyDescent="0.25">
      <c r="A200" s="51">
        <f>'OSNOVNA PLAČA'!A194</f>
        <v>185</v>
      </c>
      <c r="B200" s="157" t="str">
        <f t="shared" ca="1" si="21"/>
        <v>A185</v>
      </c>
      <c r="C200" s="52">
        <f ca="1">IF(LEN(B200)&gt;0,'OSNOVNA PLAČA'!C194,"")</f>
        <v>0</v>
      </c>
      <c r="D200" s="54">
        <f ca="1">IF(LEN(B200)&gt;0,'OSNOVNA PLAČA'!D194,"")</f>
        <v>0</v>
      </c>
      <c r="E200" s="171">
        <f ca="1">IF(LEN(B200)&gt;0,SUM('OBRAČUNANA OSNOVNA PLAČA'!K194:M194),"")</f>
        <v>0</v>
      </c>
      <c r="F200" s="55"/>
      <c r="G200" s="55"/>
      <c r="H200" s="55"/>
      <c r="I200" s="55"/>
      <c r="J200" s="55"/>
      <c r="K200" s="172">
        <f t="shared" si="38"/>
        <v>0</v>
      </c>
      <c r="L200" s="120">
        <f t="shared" ca="1" si="39"/>
        <v>0</v>
      </c>
      <c r="M200" s="120">
        <f t="shared" ca="1" si="40"/>
        <v>0</v>
      </c>
      <c r="N200" s="120">
        <f t="shared" ca="1" si="41"/>
        <v>0</v>
      </c>
      <c r="O200" s="120">
        <f t="shared" ca="1" si="42"/>
        <v>0</v>
      </c>
      <c r="P200" s="173">
        <f t="shared" ca="1" si="43"/>
        <v>0</v>
      </c>
      <c r="Q200" s="173">
        <f ca="1">IF(LEN(B200)&gt;0,'4-6'!Q200-'4-6'!P200,"")</f>
        <v>0</v>
      </c>
      <c r="R200" s="174"/>
      <c r="AA200" s="161">
        <f>ROW()</f>
        <v>200</v>
      </c>
      <c r="AB200" s="197" t="e">
        <f t="shared" ca="1" si="28"/>
        <v>#N/A</v>
      </c>
      <c r="AC200" s="197" t="e">
        <f t="shared" ca="1" si="29"/>
        <v>#N/A</v>
      </c>
      <c r="AD200" s="198" t="e">
        <f t="shared" ca="1" si="44"/>
        <v>#N/A</v>
      </c>
      <c r="AE200" s="197" t="e">
        <f t="shared" ca="1" si="45"/>
        <v>#N/A</v>
      </c>
      <c r="AF200" s="198" t="e">
        <f t="shared" ca="1" si="46"/>
        <v>#N/A</v>
      </c>
      <c r="AG200" s="197" t="e">
        <f t="shared" ca="1" si="47"/>
        <v>#N/A</v>
      </c>
      <c r="AH200" s="197" t="e">
        <f t="shared" ca="1" si="48"/>
        <v>#N/A</v>
      </c>
      <c r="AI200" s="199" t="e">
        <f t="shared" ca="1" si="49"/>
        <v>#N/A</v>
      </c>
      <c r="AJ200" s="197" t="e">
        <f t="shared" ca="1" si="36"/>
        <v>#N/A</v>
      </c>
      <c r="AK200" s="197" t="e">
        <f t="shared" ca="1" si="37"/>
        <v>#N/A</v>
      </c>
    </row>
    <row r="201" spans="1:37" ht="27" customHeight="1" x14ac:dyDescent="0.25">
      <c r="A201" s="51">
        <f>'OSNOVNA PLAČA'!A195</f>
        <v>186</v>
      </c>
      <c r="B201" s="157" t="str">
        <f t="shared" ca="1" si="21"/>
        <v>A186</v>
      </c>
      <c r="C201" s="52">
        <f ca="1">IF(LEN(B201)&gt;0,'OSNOVNA PLAČA'!C195,"")</f>
        <v>0</v>
      </c>
      <c r="D201" s="54">
        <f ca="1">IF(LEN(B201)&gt;0,'OSNOVNA PLAČA'!D195,"")</f>
        <v>0</v>
      </c>
      <c r="E201" s="171">
        <f ca="1">IF(LEN(B201)&gt;0,SUM('OBRAČUNANA OSNOVNA PLAČA'!K195:M195),"")</f>
        <v>0</v>
      </c>
      <c r="F201" s="55"/>
      <c r="G201" s="55"/>
      <c r="H201" s="55"/>
      <c r="I201" s="55"/>
      <c r="J201" s="55"/>
      <c r="K201" s="172">
        <f t="shared" si="38"/>
        <v>0</v>
      </c>
      <c r="L201" s="120">
        <f t="shared" ca="1" si="39"/>
        <v>0</v>
      </c>
      <c r="M201" s="120">
        <f t="shared" ca="1" si="40"/>
        <v>0</v>
      </c>
      <c r="N201" s="120">
        <f t="shared" ca="1" si="41"/>
        <v>0</v>
      </c>
      <c r="O201" s="120">
        <f t="shared" ca="1" si="42"/>
        <v>0</v>
      </c>
      <c r="P201" s="173">
        <f t="shared" ca="1" si="43"/>
        <v>0</v>
      </c>
      <c r="Q201" s="173">
        <f ca="1">IF(LEN(B201)&gt;0,'4-6'!Q201-'4-6'!P201,"")</f>
        <v>0</v>
      </c>
      <c r="R201" s="174"/>
      <c r="AA201" s="161">
        <f>ROW()</f>
        <v>201</v>
      </c>
      <c r="AB201" s="197" t="e">
        <f t="shared" ca="1" si="28"/>
        <v>#N/A</v>
      </c>
      <c r="AC201" s="197" t="e">
        <f t="shared" ca="1" si="29"/>
        <v>#N/A</v>
      </c>
      <c r="AD201" s="198" t="e">
        <f t="shared" ca="1" si="44"/>
        <v>#N/A</v>
      </c>
      <c r="AE201" s="197" t="e">
        <f t="shared" ca="1" si="45"/>
        <v>#N/A</v>
      </c>
      <c r="AF201" s="198" t="e">
        <f t="shared" ca="1" si="46"/>
        <v>#N/A</v>
      </c>
      <c r="AG201" s="197" t="e">
        <f t="shared" ca="1" si="47"/>
        <v>#N/A</v>
      </c>
      <c r="AH201" s="197" t="e">
        <f t="shared" ca="1" si="48"/>
        <v>#N/A</v>
      </c>
      <c r="AI201" s="199" t="e">
        <f t="shared" ca="1" si="49"/>
        <v>#N/A</v>
      </c>
      <c r="AJ201" s="197" t="e">
        <f t="shared" ca="1" si="36"/>
        <v>#N/A</v>
      </c>
      <c r="AK201" s="197" t="e">
        <f t="shared" ca="1" si="37"/>
        <v>#N/A</v>
      </c>
    </row>
    <row r="202" spans="1:37" ht="27" customHeight="1" x14ac:dyDescent="0.25">
      <c r="A202" s="51">
        <f>'OSNOVNA PLAČA'!A196</f>
        <v>187</v>
      </c>
      <c r="B202" s="157" t="str">
        <f t="shared" ca="1" si="21"/>
        <v>A187</v>
      </c>
      <c r="C202" s="52">
        <f ca="1">IF(LEN(B202)&gt;0,'OSNOVNA PLAČA'!C196,"")</f>
        <v>0</v>
      </c>
      <c r="D202" s="54">
        <f ca="1">IF(LEN(B202)&gt;0,'OSNOVNA PLAČA'!D196,"")</f>
        <v>0</v>
      </c>
      <c r="E202" s="171">
        <f ca="1">IF(LEN(B202)&gt;0,SUM('OBRAČUNANA OSNOVNA PLAČA'!K196:M196),"")</f>
        <v>0</v>
      </c>
      <c r="F202" s="55"/>
      <c r="G202" s="55"/>
      <c r="H202" s="55"/>
      <c r="I202" s="55"/>
      <c r="J202" s="55"/>
      <c r="K202" s="172">
        <f t="shared" si="38"/>
        <v>0</v>
      </c>
      <c r="L202" s="120">
        <f t="shared" ca="1" si="39"/>
        <v>0</v>
      </c>
      <c r="M202" s="120">
        <f t="shared" ca="1" si="40"/>
        <v>0</v>
      </c>
      <c r="N202" s="120">
        <f t="shared" ca="1" si="41"/>
        <v>0</v>
      </c>
      <c r="O202" s="120">
        <f t="shared" ca="1" si="42"/>
        <v>0</v>
      </c>
      <c r="P202" s="173">
        <f t="shared" ca="1" si="43"/>
        <v>0</v>
      </c>
      <c r="Q202" s="173">
        <f ca="1">IF(LEN(B202)&gt;0,'4-6'!Q202-'4-6'!P202,"")</f>
        <v>0</v>
      </c>
      <c r="R202" s="174"/>
      <c r="AA202" s="161">
        <f>ROW()</f>
        <v>202</v>
      </c>
      <c r="AB202" s="197" t="e">
        <f t="shared" ca="1" si="28"/>
        <v>#N/A</v>
      </c>
      <c r="AC202" s="197" t="e">
        <f t="shared" ca="1" si="29"/>
        <v>#N/A</v>
      </c>
      <c r="AD202" s="198" t="e">
        <f t="shared" ca="1" si="44"/>
        <v>#N/A</v>
      </c>
      <c r="AE202" s="197" t="e">
        <f t="shared" ca="1" si="45"/>
        <v>#N/A</v>
      </c>
      <c r="AF202" s="198" t="e">
        <f t="shared" ca="1" si="46"/>
        <v>#N/A</v>
      </c>
      <c r="AG202" s="197" t="e">
        <f t="shared" ca="1" si="47"/>
        <v>#N/A</v>
      </c>
      <c r="AH202" s="197" t="e">
        <f t="shared" ca="1" si="48"/>
        <v>#N/A</v>
      </c>
      <c r="AI202" s="199" t="e">
        <f t="shared" ca="1" si="49"/>
        <v>#N/A</v>
      </c>
      <c r="AJ202" s="197" t="e">
        <f t="shared" ca="1" si="36"/>
        <v>#N/A</v>
      </c>
      <c r="AK202" s="197" t="e">
        <f t="shared" ca="1" si="37"/>
        <v>#N/A</v>
      </c>
    </row>
    <row r="203" spans="1:37" ht="27" customHeight="1" x14ac:dyDescent="0.25">
      <c r="A203" s="51">
        <f>'OSNOVNA PLAČA'!A197</f>
        <v>188</v>
      </c>
      <c r="B203" s="157" t="str">
        <f t="shared" ca="1" si="21"/>
        <v>A188</v>
      </c>
      <c r="C203" s="52">
        <f ca="1">IF(LEN(B203)&gt;0,'OSNOVNA PLAČA'!C197,"")</f>
        <v>0</v>
      </c>
      <c r="D203" s="54">
        <f ca="1">IF(LEN(B203)&gt;0,'OSNOVNA PLAČA'!D197,"")</f>
        <v>0</v>
      </c>
      <c r="E203" s="171">
        <f ca="1">IF(LEN(B203)&gt;0,SUM('OBRAČUNANA OSNOVNA PLAČA'!K197:M197),"")</f>
        <v>0</v>
      </c>
      <c r="F203" s="55"/>
      <c r="G203" s="55"/>
      <c r="H203" s="55"/>
      <c r="I203" s="55"/>
      <c r="J203" s="55"/>
      <c r="K203" s="172">
        <f t="shared" si="38"/>
        <v>0</v>
      </c>
      <c r="L203" s="120">
        <f t="shared" ca="1" si="39"/>
        <v>0</v>
      </c>
      <c r="M203" s="120">
        <f t="shared" ca="1" si="40"/>
        <v>0</v>
      </c>
      <c r="N203" s="120">
        <f t="shared" ca="1" si="41"/>
        <v>0</v>
      </c>
      <c r="O203" s="120">
        <f t="shared" ca="1" si="42"/>
        <v>0</v>
      </c>
      <c r="P203" s="173">
        <f t="shared" ca="1" si="43"/>
        <v>0</v>
      </c>
      <c r="Q203" s="173">
        <f ca="1">IF(LEN(B203)&gt;0,'4-6'!Q203-'4-6'!P203,"")</f>
        <v>0</v>
      </c>
      <c r="R203" s="174"/>
      <c r="AA203" s="161">
        <f>ROW()</f>
        <v>203</v>
      </c>
      <c r="AB203" s="197" t="e">
        <f t="shared" ca="1" si="28"/>
        <v>#N/A</v>
      </c>
      <c r="AC203" s="197" t="e">
        <f t="shared" ca="1" si="29"/>
        <v>#N/A</v>
      </c>
      <c r="AD203" s="198" t="e">
        <f t="shared" ca="1" si="44"/>
        <v>#N/A</v>
      </c>
      <c r="AE203" s="197" t="e">
        <f t="shared" ca="1" si="45"/>
        <v>#N/A</v>
      </c>
      <c r="AF203" s="198" t="e">
        <f t="shared" ca="1" si="46"/>
        <v>#N/A</v>
      </c>
      <c r="AG203" s="197" t="e">
        <f t="shared" ca="1" si="47"/>
        <v>#N/A</v>
      </c>
      <c r="AH203" s="197" t="e">
        <f t="shared" ca="1" si="48"/>
        <v>#N/A</v>
      </c>
      <c r="AI203" s="199" t="e">
        <f t="shared" ca="1" si="49"/>
        <v>#N/A</v>
      </c>
      <c r="AJ203" s="197" t="e">
        <f t="shared" ca="1" si="36"/>
        <v>#N/A</v>
      </c>
      <c r="AK203" s="197" t="e">
        <f t="shared" ca="1" si="37"/>
        <v>#N/A</v>
      </c>
    </row>
    <row r="204" spans="1:37" ht="27" customHeight="1" x14ac:dyDescent="0.25">
      <c r="A204" s="51">
        <f>'OSNOVNA PLAČA'!A198</f>
        <v>189</v>
      </c>
      <c r="B204" s="157" t="str">
        <f t="shared" ca="1" si="21"/>
        <v>A189</v>
      </c>
      <c r="C204" s="52">
        <f ca="1">IF(LEN(B204)&gt;0,'OSNOVNA PLAČA'!C198,"")</f>
        <v>0</v>
      </c>
      <c r="D204" s="54">
        <f ca="1">IF(LEN(B204)&gt;0,'OSNOVNA PLAČA'!D198,"")</f>
        <v>0</v>
      </c>
      <c r="E204" s="171">
        <f ca="1">IF(LEN(B204)&gt;0,SUM('OBRAČUNANA OSNOVNA PLAČA'!K198:M198),"")</f>
        <v>0</v>
      </c>
      <c r="F204" s="55"/>
      <c r="G204" s="55"/>
      <c r="H204" s="55"/>
      <c r="I204" s="55"/>
      <c r="J204" s="55"/>
      <c r="K204" s="172">
        <f t="shared" si="38"/>
        <v>0</v>
      </c>
      <c r="L204" s="120">
        <f t="shared" ca="1" si="39"/>
        <v>0</v>
      </c>
      <c r="M204" s="120">
        <f t="shared" ca="1" si="40"/>
        <v>0</v>
      </c>
      <c r="N204" s="120">
        <f t="shared" ca="1" si="41"/>
        <v>0</v>
      </c>
      <c r="O204" s="120">
        <f t="shared" ca="1" si="42"/>
        <v>0</v>
      </c>
      <c r="P204" s="173">
        <f t="shared" ca="1" si="43"/>
        <v>0</v>
      </c>
      <c r="Q204" s="173">
        <f ca="1">IF(LEN(B204)&gt;0,'4-6'!Q204-'4-6'!P204,"")</f>
        <v>0</v>
      </c>
      <c r="R204" s="174"/>
      <c r="AA204" s="161">
        <f>ROW()</f>
        <v>204</v>
      </c>
      <c r="AB204" s="197" t="e">
        <f t="shared" ca="1" si="28"/>
        <v>#N/A</v>
      </c>
      <c r="AC204" s="197" t="e">
        <f t="shared" ca="1" si="29"/>
        <v>#N/A</v>
      </c>
      <c r="AD204" s="198" t="e">
        <f t="shared" ca="1" si="44"/>
        <v>#N/A</v>
      </c>
      <c r="AE204" s="197" t="e">
        <f t="shared" ca="1" si="45"/>
        <v>#N/A</v>
      </c>
      <c r="AF204" s="198" t="e">
        <f t="shared" ca="1" si="46"/>
        <v>#N/A</v>
      </c>
      <c r="AG204" s="197" t="e">
        <f t="shared" ca="1" si="47"/>
        <v>#N/A</v>
      </c>
      <c r="AH204" s="197" t="e">
        <f t="shared" ca="1" si="48"/>
        <v>#N/A</v>
      </c>
      <c r="AI204" s="199" t="e">
        <f t="shared" ca="1" si="49"/>
        <v>#N/A</v>
      </c>
      <c r="AJ204" s="197" t="e">
        <f t="shared" ca="1" si="36"/>
        <v>#N/A</v>
      </c>
      <c r="AK204" s="197" t="e">
        <f t="shared" ca="1" si="37"/>
        <v>#N/A</v>
      </c>
    </row>
    <row r="205" spans="1:37" ht="27" customHeight="1" x14ac:dyDescent="0.25">
      <c r="A205" s="51">
        <f>'OSNOVNA PLAČA'!A199</f>
        <v>190</v>
      </c>
      <c r="B205" s="157" t="str">
        <f t="shared" ca="1" si="21"/>
        <v>A190</v>
      </c>
      <c r="C205" s="52">
        <f ca="1">IF(LEN(B205)&gt;0,'OSNOVNA PLAČA'!C199,"")</f>
        <v>0</v>
      </c>
      <c r="D205" s="54">
        <f ca="1">IF(LEN(B205)&gt;0,'OSNOVNA PLAČA'!D199,"")</f>
        <v>0</v>
      </c>
      <c r="E205" s="171">
        <f ca="1">IF(LEN(B205)&gt;0,SUM('OBRAČUNANA OSNOVNA PLAČA'!K199:M199),"")</f>
        <v>0</v>
      </c>
      <c r="F205" s="55"/>
      <c r="G205" s="55"/>
      <c r="H205" s="55"/>
      <c r="I205" s="55"/>
      <c r="J205" s="55"/>
      <c r="K205" s="172">
        <f t="shared" si="38"/>
        <v>0</v>
      </c>
      <c r="L205" s="120">
        <f t="shared" ca="1" si="39"/>
        <v>0</v>
      </c>
      <c r="M205" s="120">
        <f t="shared" ca="1" si="40"/>
        <v>0</v>
      </c>
      <c r="N205" s="120">
        <f t="shared" ca="1" si="41"/>
        <v>0</v>
      </c>
      <c r="O205" s="120">
        <f t="shared" ca="1" si="42"/>
        <v>0</v>
      </c>
      <c r="P205" s="173">
        <f t="shared" ca="1" si="43"/>
        <v>0</v>
      </c>
      <c r="Q205" s="173">
        <f ca="1">IF(LEN(B205)&gt;0,'4-6'!Q205-'4-6'!P205,"")</f>
        <v>0</v>
      </c>
      <c r="R205" s="174"/>
      <c r="AA205" s="161">
        <f>ROW()</f>
        <v>205</v>
      </c>
      <c r="AB205" s="197" t="e">
        <f t="shared" ca="1" si="28"/>
        <v>#N/A</v>
      </c>
      <c r="AC205" s="197" t="e">
        <f t="shared" ca="1" si="29"/>
        <v>#N/A</v>
      </c>
      <c r="AD205" s="198" t="e">
        <f t="shared" ca="1" si="44"/>
        <v>#N/A</v>
      </c>
      <c r="AE205" s="197" t="e">
        <f t="shared" ca="1" si="45"/>
        <v>#N/A</v>
      </c>
      <c r="AF205" s="198" t="e">
        <f t="shared" ca="1" si="46"/>
        <v>#N/A</v>
      </c>
      <c r="AG205" s="197" t="e">
        <f t="shared" ca="1" si="47"/>
        <v>#N/A</v>
      </c>
      <c r="AH205" s="197" t="e">
        <f t="shared" ca="1" si="48"/>
        <v>#N/A</v>
      </c>
      <c r="AI205" s="199" t="e">
        <f t="shared" ca="1" si="49"/>
        <v>#N/A</v>
      </c>
      <c r="AJ205" s="197" t="e">
        <f t="shared" ca="1" si="36"/>
        <v>#N/A</v>
      </c>
      <c r="AK205" s="197" t="e">
        <f t="shared" ca="1" si="37"/>
        <v>#N/A</v>
      </c>
    </row>
    <row r="206" spans="1:37" ht="27" customHeight="1" x14ac:dyDescent="0.25">
      <c r="A206" s="51">
        <f>'OSNOVNA PLAČA'!A200</f>
        <v>191</v>
      </c>
      <c r="B206" s="157" t="str">
        <f t="shared" ca="1" si="21"/>
        <v>A191</v>
      </c>
      <c r="C206" s="52">
        <f ca="1">IF(LEN(B206)&gt;0,'OSNOVNA PLAČA'!C200,"")</f>
        <v>0</v>
      </c>
      <c r="D206" s="54">
        <f ca="1">IF(LEN(B206)&gt;0,'OSNOVNA PLAČA'!D200,"")</f>
        <v>0</v>
      </c>
      <c r="E206" s="171">
        <f ca="1">IF(LEN(B206)&gt;0,SUM('OBRAČUNANA OSNOVNA PLAČA'!K200:M200),"")</f>
        <v>0</v>
      </c>
      <c r="F206" s="55"/>
      <c r="G206" s="55"/>
      <c r="H206" s="55"/>
      <c r="I206" s="55"/>
      <c r="J206" s="55"/>
      <c r="K206" s="172">
        <f t="shared" si="38"/>
        <v>0</v>
      </c>
      <c r="L206" s="120">
        <f t="shared" ca="1" si="39"/>
        <v>0</v>
      </c>
      <c r="M206" s="120">
        <f t="shared" ca="1" si="40"/>
        <v>0</v>
      </c>
      <c r="N206" s="120">
        <f t="shared" ca="1" si="41"/>
        <v>0</v>
      </c>
      <c r="O206" s="120">
        <f t="shared" ca="1" si="42"/>
        <v>0</v>
      </c>
      <c r="P206" s="173">
        <f t="shared" ca="1" si="43"/>
        <v>0</v>
      </c>
      <c r="Q206" s="173">
        <f ca="1">IF(LEN(B206)&gt;0,'4-6'!Q206-'4-6'!P206,"")</f>
        <v>0</v>
      </c>
      <c r="R206" s="174"/>
      <c r="AA206" s="161">
        <f>ROW()</f>
        <v>206</v>
      </c>
      <c r="AB206" s="197" t="e">
        <f t="shared" ca="1" si="28"/>
        <v>#N/A</v>
      </c>
      <c r="AC206" s="197" t="e">
        <f t="shared" ca="1" si="29"/>
        <v>#N/A</v>
      </c>
      <c r="AD206" s="198" t="e">
        <f t="shared" ca="1" si="44"/>
        <v>#N/A</v>
      </c>
      <c r="AE206" s="197" t="e">
        <f t="shared" ca="1" si="45"/>
        <v>#N/A</v>
      </c>
      <c r="AF206" s="198" t="e">
        <f t="shared" ca="1" si="46"/>
        <v>#N/A</v>
      </c>
      <c r="AG206" s="197" t="e">
        <f t="shared" ca="1" si="47"/>
        <v>#N/A</v>
      </c>
      <c r="AH206" s="197" t="e">
        <f t="shared" ca="1" si="48"/>
        <v>#N/A</v>
      </c>
      <c r="AI206" s="199" t="e">
        <f t="shared" ca="1" si="49"/>
        <v>#N/A</v>
      </c>
      <c r="AJ206" s="197" t="e">
        <f t="shared" ca="1" si="36"/>
        <v>#N/A</v>
      </c>
      <c r="AK206" s="197" t="e">
        <f t="shared" ca="1" si="37"/>
        <v>#N/A</v>
      </c>
    </row>
    <row r="207" spans="1:37" ht="27" customHeight="1" x14ac:dyDescent="0.25">
      <c r="A207" s="51">
        <f>'OSNOVNA PLAČA'!A201</f>
        <v>192</v>
      </c>
      <c r="B207" s="157" t="str">
        <f t="shared" ca="1" si="21"/>
        <v>A192</v>
      </c>
      <c r="C207" s="52">
        <f ca="1">IF(LEN(B207)&gt;0,'OSNOVNA PLAČA'!C201,"")</f>
        <v>0</v>
      </c>
      <c r="D207" s="54">
        <f ca="1">IF(LEN(B207)&gt;0,'OSNOVNA PLAČA'!D201,"")</f>
        <v>0</v>
      </c>
      <c r="E207" s="171">
        <f ca="1">IF(LEN(B207)&gt;0,SUM('OBRAČUNANA OSNOVNA PLAČA'!K201:M201),"")</f>
        <v>0</v>
      </c>
      <c r="F207" s="55"/>
      <c r="G207" s="55"/>
      <c r="H207" s="55"/>
      <c r="I207" s="55"/>
      <c r="J207" s="55"/>
      <c r="K207" s="172">
        <f t="shared" si="38"/>
        <v>0</v>
      </c>
      <c r="L207" s="120">
        <f t="shared" ca="1" si="39"/>
        <v>0</v>
      </c>
      <c r="M207" s="120">
        <f t="shared" ca="1" si="40"/>
        <v>0</v>
      </c>
      <c r="N207" s="120">
        <f t="shared" ca="1" si="41"/>
        <v>0</v>
      </c>
      <c r="O207" s="120">
        <f t="shared" ca="1" si="42"/>
        <v>0</v>
      </c>
      <c r="P207" s="173">
        <f t="shared" ca="1" si="43"/>
        <v>0</v>
      </c>
      <c r="Q207" s="173">
        <f ca="1">IF(LEN(B207)&gt;0,'4-6'!Q207-'4-6'!P207,"")</f>
        <v>0</v>
      </c>
      <c r="R207" s="174"/>
      <c r="AA207" s="161">
        <f>ROW()</f>
        <v>207</v>
      </c>
      <c r="AB207" s="197" t="e">
        <f t="shared" ca="1" si="28"/>
        <v>#N/A</v>
      </c>
      <c r="AC207" s="197" t="e">
        <f t="shared" ca="1" si="29"/>
        <v>#N/A</v>
      </c>
      <c r="AD207" s="198" t="e">
        <f t="shared" ca="1" si="44"/>
        <v>#N/A</v>
      </c>
      <c r="AE207" s="197" t="e">
        <f t="shared" ca="1" si="45"/>
        <v>#N/A</v>
      </c>
      <c r="AF207" s="198" t="e">
        <f t="shared" ca="1" si="46"/>
        <v>#N/A</v>
      </c>
      <c r="AG207" s="197" t="e">
        <f t="shared" ca="1" si="47"/>
        <v>#N/A</v>
      </c>
      <c r="AH207" s="197" t="e">
        <f t="shared" ca="1" si="48"/>
        <v>#N/A</v>
      </c>
      <c r="AI207" s="199" t="e">
        <f t="shared" ca="1" si="49"/>
        <v>#N/A</v>
      </c>
      <c r="AJ207" s="197" t="e">
        <f t="shared" ca="1" si="36"/>
        <v>#N/A</v>
      </c>
      <c r="AK207" s="197" t="e">
        <f t="shared" ca="1" si="37"/>
        <v>#N/A</v>
      </c>
    </row>
    <row r="208" spans="1:37" ht="27" customHeight="1" x14ac:dyDescent="0.25">
      <c r="A208" s="51">
        <f>'OSNOVNA PLAČA'!A202</f>
        <v>193</v>
      </c>
      <c r="B208" s="157" t="str">
        <f t="shared" ca="1" si="21"/>
        <v>A193</v>
      </c>
      <c r="C208" s="52">
        <f ca="1">IF(LEN(B208)&gt;0,'OSNOVNA PLAČA'!C202,"")</f>
        <v>0</v>
      </c>
      <c r="D208" s="54">
        <f ca="1">IF(LEN(B208)&gt;0,'OSNOVNA PLAČA'!D202,"")</f>
        <v>0</v>
      </c>
      <c r="E208" s="171">
        <f ca="1">IF(LEN(B208)&gt;0,SUM('OBRAČUNANA OSNOVNA PLAČA'!K202:M202),"")</f>
        <v>0</v>
      </c>
      <c r="F208" s="55"/>
      <c r="G208" s="55"/>
      <c r="H208" s="55"/>
      <c r="I208" s="55"/>
      <c r="J208" s="55"/>
      <c r="K208" s="172">
        <f t="shared" ref="K208:K265" si="50">+F208+G208+H208+I208+J208</f>
        <v>0</v>
      </c>
      <c r="L208" s="120">
        <f t="shared" ref="L208:L265" ca="1" si="51">IF(LEN(B208)&gt;0,K208/5,"")</f>
        <v>0</v>
      </c>
      <c r="M208" s="120">
        <f t="shared" ref="M208:M265" ca="1" si="52">IF(LEN(B208)&gt;0,E208*L208,"")</f>
        <v>0</v>
      </c>
      <c r="N208" s="120">
        <f t="shared" ref="N208:N265" ca="1" si="53">IF(LEN(B208)&gt;0,L208*$O$267,"")</f>
        <v>0</v>
      </c>
      <c r="O208" s="120">
        <f t="shared" ref="O208:O265" ca="1" si="54">IF(LEN(B208)&gt;0,E208*N208,"")</f>
        <v>0</v>
      </c>
      <c r="P208" s="173">
        <f t="shared" ref="P208:P265" ca="1" si="55">MIN(O208,Q208)</f>
        <v>0</v>
      </c>
      <c r="Q208" s="173">
        <f ca="1">IF(LEN(B208)&gt;0,'4-6'!Q208-'4-6'!P208,"")</f>
        <v>0</v>
      </c>
      <c r="R208" s="174"/>
      <c r="AA208" s="161">
        <f>ROW()</f>
        <v>208</v>
      </c>
      <c r="AB208" s="197" t="e">
        <f t="shared" ca="1" si="28"/>
        <v>#N/A</v>
      </c>
      <c r="AC208" s="197" t="e">
        <f t="shared" ca="1" si="29"/>
        <v>#N/A</v>
      </c>
      <c r="AD208" s="198" t="e">
        <f t="shared" ref="AD208:AD265" ca="1" si="56">IF(AB208&gt;=AC208,"-",$K208/(5*MAX($L$271:$L$272)))</f>
        <v>#N/A</v>
      </c>
      <c r="AE208" s="197" t="e">
        <f t="shared" ref="AE208:AE265" ca="1" si="57">IF(AB208&gt;=AC208,"-",$K208/(5*MAX($L$271:$L$272))*AJ208)</f>
        <v>#N/A</v>
      </c>
      <c r="AF208" s="198" t="e">
        <f t="shared" ref="AF208:AF265" ca="1" si="58">IF(AD208="-","-",AD208*$AE$267)</f>
        <v>#N/A</v>
      </c>
      <c r="AG208" s="197" t="e">
        <f t="shared" ref="AG208:AG265" ca="1" si="59">IF(AE208="-","-",AE208*$AE$267)</f>
        <v>#N/A</v>
      </c>
      <c r="AH208" s="197" t="e">
        <f t="shared" ref="AH208:AH265" ca="1" si="60">IF(AF208="-",0,MIN(AG208,Q208))</f>
        <v>#N/A</v>
      </c>
      <c r="AI208" s="199" t="e">
        <f t="shared" ref="AI208:AI265" ca="1" si="61">+AC208-AB208</f>
        <v>#N/A</v>
      </c>
      <c r="AJ208" s="197" t="e">
        <f t="shared" ca="1" si="36"/>
        <v>#N/A</v>
      </c>
      <c r="AK208" s="197" t="e">
        <f t="shared" ca="1" si="37"/>
        <v>#N/A</v>
      </c>
    </row>
    <row r="209" spans="1:37" ht="27" customHeight="1" x14ac:dyDescent="0.25">
      <c r="A209" s="51">
        <f>'OSNOVNA PLAČA'!A203</f>
        <v>194</v>
      </c>
      <c r="B209" s="157" t="str">
        <f t="shared" ca="1" si="21"/>
        <v>A194</v>
      </c>
      <c r="C209" s="52">
        <f ca="1">IF(LEN(B209)&gt;0,'OSNOVNA PLAČA'!C203,"")</f>
        <v>0</v>
      </c>
      <c r="D209" s="54">
        <f ca="1">IF(LEN(B209)&gt;0,'OSNOVNA PLAČA'!D203,"")</f>
        <v>0</v>
      </c>
      <c r="E209" s="171">
        <f ca="1">IF(LEN(B209)&gt;0,SUM('OBRAČUNANA OSNOVNA PLAČA'!K203:M203),"")</f>
        <v>0</v>
      </c>
      <c r="F209" s="55"/>
      <c r="G209" s="55"/>
      <c r="H209" s="55"/>
      <c r="I209" s="55"/>
      <c r="J209" s="55"/>
      <c r="K209" s="172">
        <f t="shared" si="50"/>
        <v>0</v>
      </c>
      <c r="L209" s="120">
        <f t="shared" ca="1" si="51"/>
        <v>0</v>
      </c>
      <c r="M209" s="120">
        <f t="shared" ca="1" si="52"/>
        <v>0</v>
      </c>
      <c r="N209" s="120">
        <f t="shared" ca="1" si="53"/>
        <v>0</v>
      </c>
      <c r="O209" s="120">
        <f t="shared" ca="1" si="54"/>
        <v>0</v>
      </c>
      <c r="P209" s="173">
        <f t="shared" ca="1" si="55"/>
        <v>0</v>
      </c>
      <c r="Q209" s="173">
        <f ca="1">IF(LEN(B209)&gt;0,'4-6'!Q209-'4-6'!P209,"")</f>
        <v>0</v>
      </c>
      <c r="R209" s="174"/>
      <c r="AA209" s="161">
        <f>ROW()</f>
        <v>209</v>
      </c>
      <c r="AB209" s="197" t="e">
        <f t="shared" ca="1" si="28"/>
        <v>#N/A</v>
      </c>
      <c r="AC209" s="197" t="e">
        <f t="shared" ca="1" si="29"/>
        <v>#N/A</v>
      </c>
      <c r="AD209" s="198" t="e">
        <f t="shared" ca="1" si="56"/>
        <v>#N/A</v>
      </c>
      <c r="AE209" s="197" t="e">
        <f t="shared" ca="1" si="57"/>
        <v>#N/A</v>
      </c>
      <c r="AF209" s="198" t="e">
        <f t="shared" ca="1" si="58"/>
        <v>#N/A</v>
      </c>
      <c r="AG209" s="197" t="e">
        <f t="shared" ca="1" si="59"/>
        <v>#N/A</v>
      </c>
      <c r="AH209" s="197" t="e">
        <f t="shared" ca="1" si="60"/>
        <v>#N/A</v>
      </c>
      <c r="AI209" s="199" t="e">
        <f t="shared" ca="1" si="61"/>
        <v>#N/A</v>
      </c>
      <c r="AJ209" s="197" t="e">
        <f t="shared" ca="1" si="36"/>
        <v>#N/A</v>
      </c>
      <c r="AK209" s="197" t="e">
        <f t="shared" ca="1" si="37"/>
        <v>#N/A</v>
      </c>
    </row>
    <row r="210" spans="1:37" ht="27" customHeight="1" x14ac:dyDescent="0.25">
      <c r="A210" s="51">
        <f>'OSNOVNA PLAČA'!A204</f>
        <v>195</v>
      </c>
      <c r="B210" s="157" t="str">
        <f t="shared" ca="1" si="21"/>
        <v>A195</v>
      </c>
      <c r="C210" s="52">
        <f ca="1">IF(LEN(B210)&gt;0,'OSNOVNA PLAČA'!C204,"")</f>
        <v>0</v>
      </c>
      <c r="D210" s="54">
        <f ca="1">IF(LEN(B210)&gt;0,'OSNOVNA PLAČA'!D204,"")</f>
        <v>0</v>
      </c>
      <c r="E210" s="171">
        <f ca="1">IF(LEN(B210)&gt;0,SUM('OBRAČUNANA OSNOVNA PLAČA'!K204:M204),"")</f>
        <v>0</v>
      </c>
      <c r="F210" s="55"/>
      <c r="G210" s="55"/>
      <c r="H210" s="55"/>
      <c r="I210" s="55"/>
      <c r="J210" s="55"/>
      <c r="K210" s="172">
        <f t="shared" si="50"/>
        <v>0</v>
      </c>
      <c r="L210" s="120">
        <f t="shared" ca="1" si="51"/>
        <v>0</v>
      </c>
      <c r="M210" s="120">
        <f t="shared" ca="1" si="52"/>
        <v>0</v>
      </c>
      <c r="N210" s="120">
        <f t="shared" ca="1" si="53"/>
        <v>0</v>
      </c>
      <c r="O210" s="120">
        <f t="shared" ca="1" si="54"/>
        <v>0</v>
      </c>
      <c r="P210" s="173">
        <f t="shared" ca="1" si="55"/>
        <v>0</v>
      </c>
      <c r="Q210" s="173">
        <f ca="1">IF(LEN(B210)&gt;0,'4-6'!Q210-'4-6'!P210,"")</f>
        <v>0</v>
      </c>
      <c r="R210" s="174"/>
      <c r="AA210" s="161">
        <f>ROW()</f>
        <v>210</v>
      </c>
      <c r="AB210" s="197" t="e">
        <f t="shared" ca="1" si="28"/>
        <v>#N/A</v>
      </c>
      <c r="AC210" s="197" t="e">
        <f t="shared" ca="1" si="29"/>
        <v>#N/A</v>
      </c>
      <c r="AD210" s="198" t="e">
        <f t="shared" ca="1" si="56"/>
        <v>#N/A</v>
      </c>
      <c r="AE210" s="197" t="e">
        <f t="shared" ca="1" si="57"/>
        <v>#N/A</v>
      </c>
      <c r="AF210" s="198" t="e">
        <f t="shared" ca="1" si="58"/>
        <v>#N/A</v>
      </c>
      <c r="AG210" s="197" t="e">
        <f t="shared" ca="1" si="59"/>
        <v>#N/A</v>
      </c>
      <c r="AH210" s="197" t="e">
        <f t="shared" ca="1" si="60"/>
        <v>#N/A</v>
      </c>
      <c r="AI210" s="199" t="e">
        <f t="shared" ca="1" si="61"/>
        <v>#N/A</v>
      </c>
      <c r="AJ210" s="197" t="e">
        <f t="shared" ca="1" si="36"/>
        <v>#N/A</v>
      </c>
      <c r="AK210" s="197" t="e">
        <f t="shared" ca="1" si="37"/>
        <v>#N/A</v>
      </c>
    </row>
    <row r="211" spans="1:37" ht="27" customHeight="1" x14ac:dyDescent="0.25">
      <c r="A211" s="51">
        <f>'OSNOVNA PLAČA'!A205</f>
        <v>196</v>
      </c>
      <c r="B211" s="157" t="str">
        <f t="shared" ca="1" si="21"/>
        <v>A196</v>
      </c>
      <c r="C211" s="52">
        <f ca="1">IF(LEN(B211)&gt;0,'OSNOVNA PLAČA'!C205,"")</f>
        <v>0</v>
      </c>
      <c r="D211" s="54">
        <f ca="1">IF(LEN(B211)&gt;0,'OSNOVNA PLAČA'!D205,"")</f>
        <v>0</v>
      </c>
      <c r="E211" s="171">
        <f ca="1">IF(LEN(B211)&gt;0,SUM('OBRAČUNANA OSNOVNA PLAČA'!K205:M205),"")</f>
        <v>0</v>
      </c>
      <c r="F211" s="55"/>
      <c r="G211" s="55"/>
      <c r="H211" s="55"/>
      <c r="I211" s="55"/>
      <c r="J211" s="55"/>
      <c r="K211" s="172">
        <f t="shared" si="50"/>
        <v>0</v>
      </c>
      <c r="L211" s="120">
        <f t="shared" ca="1" si="51"/>
        <v>0</v>
      </c>
      <c r="M211" s="120">
        <f t="shared" ca="1" si="52"/>
        <v>0</v>
      </c>
      <c r="N211" s="120">
        <f t="shared" ca="1" si="53"/>
        <v>0</v>
      </c>
      <c r="O211" s="120">
        <f t="shared" ca="1" si="54"/>
        <v>0</v>
      </c>
      <c r="P211" s="173">
        <f t="shared" ca="1" si="55"/>
        <v>0</v>
      </c>
      <c r="Q211" s="173">
        <f ca="1">IF(LEN(B211)&gt;0,'4-6'!Q211-'4-6'!P211,"")</f>
        <v>0</v>
      </c>
      <c r="R211" s="174"/>
      <c r="AA211" s="161">
        <f>ROW()</f>
        <v>211</v>
      </c>
      <c r="AB211" s="197" t="e">
        <f t="shared" ca="1" si="28"/>
        <v>#N/A</v>
      </c>
      <c r="AC211" s="197" t="e">
        <f t="shared" ca="1" si="29"/>
        <v>#N/A</v>
      </c>
      <c r="AD211" s="198" t="e">
        <f t="shared" ca="1" si="56"/>
        <v>#N/A</v>
      </c>
      <c r="AE211" s="197" t="e">
        <f t="shared" ca="1" si="57"/>
        <v>#N/A</v>
      </c>
      <c r="AF211" s="198" t="e">
        <f t="shared" ca="1" si="58"/>
        <v>#N/A</v>
      </c>
      <c r="AG211" s="197" t="e">
        <f t="shared" ca="1" si="59"/>
        <v>#N/A</v>
      </c>
      <c r="AH211" s="197" t="e">
        <f t="shared" ca="1" si="60"/>
        <v>#N/A</v>
      </c>
      <c r="AI211" s="199" t="e">
        <f t="shared" ca="1" si="61"/>
        <v>#N/A</v>
      </c>
      <c r="AJ211" s="197" t="e">
        <f t="shared" ca="1" si="36"/>
        <v>#N/A</v>
      </c>
      <c r="AK211" s="197" t="e">
        <f t="shared" ca="1" si="37"/>
        <v>#N/A</v>
      </c>
    </row>
    <row r="212" spans="1:37" ht="27" customHeight="1" x14ac:dyDescent="0.25">
      <c r="A212" s="51">
        <f>'OSNOVNA PLAČA'!A206</f>
        <v>197</v>
      </c>
      <c r="B212" s="157" t="str">
        <f t="shared" ca="1" si="21"/>
        <v>A197</v>
      </c>
      <c r="C212" s="52">
        <f ca="1">IF(LEN(B212)&gt;0,'OSNOVNA PLAČA'!C206,"")</f>
        <v>0</v>
      </c>
      <c r="D212" s="54">
        <f ca="1">IF(LEN(B212)&gt;0,'OSNOVNA PLAČA'!D206,"")</f>
        <v>0</v>
      </c>
      <c r="E212" s="171">
        <f ca="1">IF(LEN(B212)&gt;0,SUM('OBRAČUNANA OSNOVNA PLAČA'!K206:M206),"")</f>
        <v>0</v>
      </c>
      <c r="F212" s="55"/>
      <c r="G212" s="55"/>
      <c r="H212" s="55"/>
      <c r="I212" s="55"/>
      <c r="J212" s="55"/>
      <c r="K212" s="172">
        <f t="shared" si="50"/>
        <v>0</v>
      </c>
      <c r="L212" s="120">
        <f t="shared" ca="1" si="51"/>
        <v>0</v>
      </c>
      <c r="M212" s="120">
        <f t="shared" ca="1" si="52"/>
        <v>0</v>
      </c>
      <c r="N212" s="120">
        <f t="shared" ca="1" si="53"/>
        <v>0</v>
      </c>
      <c r="O212" s="120">
        <f t="shared" ca="1" si="54"/>
        <v>0</v>
      </c>
      <c r="P212" s="173">
        <f t="shared" ca="1" si="55"/>
        <v>0</v>
      </c>
      <c r="Q212" s="173">
        <f ca="1">IF(LEN(B212)&gt;0,'4-6'!Q212-'4-6'!P212,"")</f>
        <v>0</v>
      </c>
      <c r="R212" s="174"/>
      <c r="AA212" s="161">
        <f>ROW()</f>
        <v>212</v>
      </c>
      <c r="AB212" s="197" t="e">
        <f t="shared" ca="1" si="28"/>
        <v>#N/A</v>
      </c>
      <c r="AC212" s="197" t="e">
        <f t="shared" ca="1" si="29"/>
        <v>#N/A</v>
      </c>
      <c r="AD212" s="198" t="e">
        <f t="shared" ca="1" si="56"/>
        <v>#N/A</v>
      </c>
      <c r="AE212" s="197" t="e">
        <f t="shared" ca="1" si="57"/>
        <v>#N/A</v>
      </c>
      <c r="AF212" s="198" t="e">
        <f t="shared" ca="1" si="58"/>
        <v>#N/A</v>
      </c>
      <c r="AG212" s="197" t="e">
        <f t="shared" ca="1" si="59"/>
        <v>#N/A</v>
      </c>
      <c r="AH212" s="197" t="e">
        <f t="shared" ca="1" si="60"/>
        <v>#N/A</v>
      </c>
      <c r="AI212" s="199" t="e">
        <f t="shared" ca="1" si="61"/>
        <v>#N/A</v>
      </c>
      <c r="AJ212" s="197" t="e">
        <f t="shared" ca="1" si="36"/>
        <v>#N/A</v>
      </c>
      <c r="AK212" s="197" t="e">
        <f t="shared" ca="1" si="37"/>
        <v>#N/A</v>
      </c>
    </row>
    <row r="213" spans="1:37" ht="27" customHeight="1" x14ac:dyDescent="0.25">
      <c r="A213" s="51">
        <f>'OSNOVNA PLAČA'!A207</f>
        <v>198</v>
      </c>
      <c r="B213" s="157" t="str">
        <f t="shared" ca="1" si="21"/>
        <v>A198</v>
      </c>
      <c r="C213" s="52">
        <f ca="1">IF(LEN(B213)&gt;0,'OSNOVNA PLAČA'!C207,"")</f>
        <v>0</v>
      </c>
      <c r="D213" s="54">
        <f ca="1">IF(LEN(B213)&gt;0,'OSNOVNA PLAČA'!D207,"")</f>
        <v>0</v>
      </c>
      <c r="E213" s="171">
        <f ca="1">IF(LEN(B213)&gt;0,SUM('OBRAČUNANA OSNOVNA PLAČA'!K207:M207),"")</f>
        <v>0</v>
      </c>
      <c r="F213" s="55"/>
      <c r="G213" s="55"/>
      <c r="H213" s="55"/>
      <c r="I213" s="55"/>
      <c r="J213" s="55"/>
      <c r="K213" s="172">
        <f t="shared" si="50"/>
        <v>0</v>
      </c>
      <c r="L213" s="120">
        <f t="shared" ca="1" si="51"/>
        <v>0</v>
      </c>
      <c r="M213" s="120">
        <f t="shared" ca="1" si="52"/>
        <v>0</v>
      </c>
      <c r="N213" s="120">
        <f t="shared" ca="1" si="53"/>
        <v>0</v>
      </c>
      <c r="O213" s="120">
        <f t="shared" ca="1" si="54"/>
        <v>0</v>
      </c>
      <c r="P213" s="173">
        <f t="shared" ca="1" si="55"/>
        <v>0</v>
      </c>
      <c r="Q213" s="173">
        <f ca="1">IF(LEN(B213)&gt;0,'4-6'!Q213-'4-6'!P213,"")</f>
        <v>0</v>
      </c>
      <c r="R213" s="174"/>
      <c r="AA213" s="161">
        <f>ROW()</f>
        <v>213</v>
      </c>
      <c r="AB213" s="197" t="e">
        <f t="shared" ca="1" si="28"/>
        <v>#N/A</v>
      </c>
      <c r="AC213" s="197" t="e">
        <f t="shared" ca="1" si="29"/>
        <v>#N/A</v>
      </c>
      <c r="AD213" s="198" t="e">
        <f t="shared" ca="1" si="56"/>
        <v>#N/A</v>
      </c>
      <c r="AE213" s="197" t="e">
        <f t="shared" ca="1" si="57"/>
        <v>#N/A</v>
      </c>
      <c r="AF213" s="198" t="e">
        <f t="shared" ca="1" si="58"/>
        <v>#N/A</v>
      </c>
      <c r="AG213" s="197" t="e">
        <f t="shared" ca="1" si="59"/>
        <v>#N/A</v>
      </c>
      <c r="AH213" s="197" t="e">
        <f t="shared" ca="1" si="60"/>
        <v>#N/A</v>
      </c>
      <c r="AI213" s="199" t="e">
        <f t="shared" ca="1" si="61"/>
        <v>#N/A</v>
      </c>
      <c r="AJ213" s="197" t="e">
        <f t="shared" ca="1" si="36"/>
        <v>#N/A</v>
      </c>
      <c r="AK213" s="197" t="e">
        <f t="shared" ca="1" si="37"/>
        <v>#N/A</v>
      </c>
    </row>
    <row r="214" spans="1:37" ht="27" customHeight="1" x14ac:dyDescent="0.25">
      <c r="A214" s="51">
        <f>'OSNOVNA PLAČA'!A208</f>
        <v>199</v>
      </c>
      <c r="B214" s="157" t="str">
        <f t="shared" ca="1" si="21"/>
        <v>A199</v>
      </c>
      <c r="C214" s="52">
        <f ca="1">IF(LEN(B214)&gt;0,'OSNOVNA PLAČA'!C208,"")</f>
        <v>0</v>
      </c>
      <c r="D214" s="54">
        <f ca="1">IF(LEN(B214)&gt;0,'OSNOVNA PLAČA'!D208,"")</f>
        <v>0</v>
      </c>
      <c r="E214" s="171">
        <f ca="1">IF(LEN(B214)&gt;0,SUM('OBRAČUNANA OSNOVNA PLAČA'!K208:M208),"")</f>
        <v>0</v>
      </c>
      <c r="F214" s="55"/>
      <c r="G214" s="55"/>
      <c r="H214" s="55"/>
      <c r="I214" s="55"/>
      <c r="J214" s="55"/>
      <c r="K214" s="172">
        <f t="shared" si="50"/>
        <v>0</v>
      </c>
      <c r="L214" s="120">
        <f t="shared" ca="1" si="51"/>
        <v>0</v>
      </c>
      <c r="M214" s="120">
        <f t="shared" ca="1" si="52"/>
        <v>0</v>
      </c>
      <c r="N214" s="120">
        <f t="shared" ca="1" si="53"/>
        <v>0</v>
      </c>
      <c r="O214" s="120">
        <f t="shared" ca="1" si="54"/>
        <v>0</v>
      </c>
      <c r="P214" s="173">
        <f t="shared" ca="1" si="55"/>
        <v>0</v>
      </c>
      <c r="Q214" s="173">
        <f ca="1">IF(LEN(B214)&gt;0,'4-6'!Q214-'4-6'!P214,"")</f>
        <v>0</v>
      </c>
      <c r="R214" s="174"/>
      <c r="AA214" s="161">
        <f>ROW()</f>
        <v>214</v>
      </c>
      <c r="AB214" s="197" t="e">
        <f t="shared" ca="1" si="28"/>
        <v>#N/A</v>
      </c>
      <c r="AC214" s="197" t="e">
        <f t="shared" ca="1" si="29"/>
        <v>#N/A</v>
      </c>
      <c r="AD214" s="198" t="e">
        <f t="shared" ca="1" si="56"/>
        <v>#N/A</v>
      </c>
      <c r="AE214" s="197" t="e">
        <f t="shared" ca="1" si="57"/>
        <v>#N/A</v>
      </c>
      <c r="AF214" s="198" t="e">
        <f t="shared" ca="1" si="58"/>
        <v>#N/A</v>
      </c>
      <c r="AG214" s="197" t="e">
        <f t="shared" ca="1" si="59"/>
        <v>#N/A</v>
      </c>
      <c r="AH214" s="197" t="e">
        <f t="shared" ca="1" si="60"/>
        <v>#N/A</v>
      </c>
      <c r="AI214" s="199" t="e">
        <f t="shared" ca="1" si="61"/>
        <v>#N/A</v>
      </c>
      <c r="AJ214" s="197" t="e">
        <f t="shared" ca="1" si="36"/>
        <v>#N/A</v>
      </c>
      <c r="AK214" s="197" t="e">
        <f t="shared" ca="1" si="37"/>
        <v>#N/A</v>
      </c>
    </row>
    <row r="215" spans="1:37" ht="27" customHeight="1" x14ac:dyDescent="0.25">
      <c r="A215" s="51">
        <f>'OSNOVNA PLAČA'!A209</f>
        <v>200</v>
      </c>
      <c r="B215" s="157" t="str">
        <f t="shared" ca="1" si="21"/>
        <v>A200</v>
      </c>
      <c r="C215" s="52">
        <f ca="1">IF(LEN(B215)&gt;0,'OSNOVNA PLAČA'!C209,"")</f>
        <v>0</v>
      </c>
      <c r="D215" s="54">
        <f ca="1">IF(LEN(B215)&gt;0,'OSNOVNA PLAČA'!D209,"")</f>
        <v>0</v>
      </c>
      <c r="E215" s="171">
        <f ca="1">IF(LEN(B215)&gt;0,SUM('OBRAČUNANA OSNOVNA PLAČA'!K209:M209),"")</f>
        <v>0</v>
      </c>
      <c r="F215" s="55"/>
      <c r="G215" s="55"/>
      <c r="H215" s="55"/>
      <c r="I215" s="55"/>
      <c r="J215" s="55"/>
      <c r="K215" s="172">
        <f t="shared" si="50"/>
        <v>0</v>
      </c>
      <c r="L215" s="120">
        <f t="shared" ca="1" si="51"/>
        <v>0</v>
      </c>
      <c r="M215" s="120">
        <f t="shared" ca="1" si="52"/>
        <v>0</v>
      </c>
      <c r="N215" s="120">
        <f t="shared" ca="1" si="53"/>
        <v>0</v>
      </c>
      <c r="O215" s="120">
        <f t="shared" ca="1" si="54"/>
        <v>0</v>
      </c>
      <c r="P215" s="173">
        <f t="shared" ca="1" si="55"/>
        <v>0</v>
      </c>
      <c r="Q215" s="173">
        <f ca="1">IF(LEN(B215)&gt;0,'4-6'!Q215-'4-6'!P215,"")</f>
        <v>0</v>
      </c>
      <c r="R215" s="174"/>
      <c r="AA215" s="161">
        <f>ROW()</f>
        <v>215</v>
      </c>
      <c r="AB215" s="197" t="e">
        <f t="shared" ca="1" si="28"/>
        <v>#N/A</v>
      </c>
      <c r="AC215" s="197" t="e">
        <f t="shared" ca="1" si="29"/>
        <v>#N/A</v>
      </c>
      <c r="AD215" s="198" t="e">
        <f t="shared" ca="1" si="56"/>
        <v>#N/A</v>
      </c>
      <c r="AE215" s="197" t="e">
        <f t="shared" ca="1" si="57"/>
        <v>#N/A</v>
      </c>
      <c r="AF215" s="198" t="e">
        <f t="shared" ca="1" si="58"/>
        <v>#N/A</v>
      </c>
      <c r="AG215" s="197" t="e">
        <f t="shared" ca="1" si="59"/>
        <v>#N/A</v>
      </c>
      <c r="AH215" s="197" t="e">
        <f t="shared" ca="1" si="60"/>
        <v>#N/A</v>
      </c>
      <c r="AI215" s="199" t="e">
        <f t="shared" ca="1" si="61"/>
        <v>#N/A</v>
      </c>
      <c r="AJ215" s="197" t="e">
        <f t="shared" ca="1" si="36"/>
        <v>#N/A</v>
      </c>
      <c r="AK215" s="197" t="e">
        <f t="shared" ca="1" si="37"/>
        <v>#N/A</v>
      </c>
    </row>
    <row r="216" spans="1:37" ht="27" customHeight="1" x14ac:dyDescent="0.25">
      <c r="A216" s="51">
        <f>'OSNOVNA PLAČA'!A210</f>
        <v>201</v>
      </c>
      <c r="B216" s="157" t="str">
        <f t="shared" ca="1" si="21"/>
        <v>A201</v>
      </c>
      <c r="C216" s="52">
        <f ca="1">IF(LEN(B216)&gt;0,'OSNOVNA PLAČA'!C210,"")</f>
        <v>0</v>
      </c>
      <c r="D216" s="54">
        <f ca="1">IF(LEN(B216)&gt;0,'OSNOVNA PLAČA'!D210,"")</f>
        <v>0</v>
      </c>
      <c r="E216" s="171">
        <f ca="1">IF(LEN(B216)&gt;0,SUM('OBRAČUNANA OSNOVNA PLAČA'!K210:M210),"")</f>
        <v>0</v>
      </c>
      <c r="F216" s="55"/>
      <c r="G216" s="55"/>
      <c r="H216" s="55"/>
      <c r="I216" s="55"/>
      <c r="J216" s="55"/>
      <c r="K216" s="172">
        <f t="shared" si="50"/>
        <v>0</v>
      </c>
      <c r="L216" s="120">
        <f t="shared" ca="1" si="51"/>
        <v>0</v>
      </c>
      <c r="M216" s="120">
        <f t="shared" ca="1" si="52"/>
        <v>0</v>
      </c>
      <c r="N216" s="120">
        <f t="shared" ca="1" si="53"/>
        <v>0</v>
      </c>
      <c r="O216" s="120">
        <f t="shared" ca="1" si="54"/>
        <v>0</v>
      </c>
      <c r="P216" s="173">
        <f t="shared" ca="1" si="55"/>
        <v>0</v>
      </c>
      <c r="Q216" s="173">
        <f ca="1">IF(LEN(B216)&gt;0,'4-6'!Q216-'4-6'!P216,"")</f>
        <v>0</v>
      </c>
      <c r="R216" s="174"/>
      <c r="AA216" s="161">
        <f>ROW()</f>
        <v>216</v>
      </c>
      <c r="AB216" s="197" t="e">
        <f t="shared" ca="1" si="28"/>
        <v>#N/A</v>
      </c>
      <c r="AC216" s="197" t="e">
        <f t="shared" ca="1" si="29"/>
        <v>#N/A</v>
      </c>
      <c r="AD216" s="198" t="e">
        <f t="shared" ca="1" si="56"/>
        <v>#N/A</v>
      </c>
      <c r="AE216" s="197" t="e">
        <f t="shared" ca="1" si="57"/>
        <v>#N/A</v>
      </c>
      <c r="AF216" s="198" t="e">
        <f t="shared" ca="1" si="58"/>
        <v>#N/A</v>
      </c>
      <c r="AG216" s="197" t="e">
        <f t="shared" ca="1" si="59"/>
        <v>#N/A</v>
      </c>
      <c r="AH216" s="197" t="e">
        <f t="shared" ca="1" si="60"/>
        <v>#N/A</v>
      </c>
      <c r="AI216" s="199" t="e">
        <f t="shared" ca="1" si="61"/>
        <v>#N/A</v>
      </c>
      <c r="AJ216" s="197" t="e">
        <f t="shared" ca="1" si="36"/>
        <v>#N/A</v>
      </c>
      <c r="AK216" s="197" t="e">
        <f t="shared" ca="1" si="37"/>
        <v>#N/A</v>
      </c>
    </row>
    <row r="217" spans="1:37" ht="27" customHeight="1" x14ac:dyDescent="0.25">
      <c r="A217" s="51">
        <f>'OSNOVNA PLAČA'!A211</f>
        <v>202</v>
      </c>
      <c r="B217" s="157" t="str">
        <f t="shared" ca="1" si="21"/>
        <v>A202</v>
      </c>
      <c r="C217" s="52">
        <f ca="1">IF(LEN(B217)&gt;0,'OSNOVNA PLAČA'!C211,"")</f>
        <v>0</v>
      </c>
      <c r="D217" s="54">
        <f ca="1">IF(LEN(B217)&gt;0,'OSNOVNA PLAČA'!D211,"")</f>
        <v>0</v>
      </c>
      <c r="E217" s="171">
        <f ca="1">IF(LEN(B217)&gt;0,SUM('OBRAČUNANA OSNOVNA PLAČA'!K211:M211),"")</f>
        <v>0</v>
      </c>
      <c r="F217" s="55"/>
      <c r="G217" s="55"/>
      <c r="H217" s="55"/>
      <c r="I217" s="55"/>
      <c r="J217" s="55"/>
      <c r="K217" s="172">
        <f t="shared" si="50"/>
        <v>0</v>
      </c>
      <c r="L217" s="120">
        <f t="shared" ca="1" si="51"/>
        <v>0</v>
      </c>
      <c r="M217" s="120">
        <f t="shared" ca="1" si="52"/>
        <v>0</v>
      </c>
      <c r="N217" s="120">
        <f t="shared" ca="1" si="53"/>
        <v>0</v>
      </c>
      <c r="O217" s="120">
        <f t="shared" ca="1" si="54"/>
        <v>0</v>
      </c>
      <c r="P217" s="173">
        <f t="shared" ca="1" si="55"/>
        <v>0</v>
      </c>
      <c r="Q217" s="173">
        <f ca="1">IF(LEN(B217)&gt;0,'4-6'!Q217-'4-6'!P217,"")</f>
        <v>0</v>
      </c>
      <c r="R217" s="174"/>
      <c r="AA217" s="161">
        <f>ROW()</f>
        <v>217</v>
      </c>
      <c r="AB217" s="197" t="e">
        <f t="shared" ca="1" si="28"/>
        <v>#N/A</v>
      </c>
      <c r="AC217" s="197" t="e">
        <f t="shared" ca="1" si="29"/>
        <v>#N/A</v>
      </c>
      <c r="AD217" s="198" t="e">
        <f t="shared" ca="1" si="56"/>
        <v>#N/A</v>
      </c>
      <c r="AE217" s="197" t="e">
        <f t="shared" ca="1" si="57"/>
        <v>#N/A</v>
      </c>
      <c r="AF217" s="198" t="e">
        <f t="shared" ca="1" si="58"/>
        <v>#N/A</v>
      </c>
      <c r="AG217" s="197" t="e">
        <f t="shared" ca="1" si="59"/>
        <v>#N/A</v>
      </c>
      <c r="AH217" s="197" t="e">
        <f t="shared" ca="1" si="60"/>
        <v>#N/A</v>
      </c>
      <c r="AI217" s="199" t="e">
        <f t="shared" ca="1" si="61"/>
        <v>#N/A</v>
      </c>
      <c r="AJ217" s="197" t="e">
        <f t="shared" ca="1" si="36"/>
        <v>#N/A</v>
      </c>
      <c r="AK217" s="197" t="e">
        <f t="shared" ca="1" si="37"/>
        <v>#N/A</v>
      </c>
    </row>
    <row r="218" spans="1:37" ht="27" customHeight="1" x14ac:dyDescent="0.25">
      <c r="A218" s="51">
        <f>'OSNOVNA PLAČA'!A212</f>
        <v>203</v>
      </c>
      <c r="B218" s="157" t="str">
        <f t="shared" ca="1" si="21"/>
        <v>A203</v>
      </c>
      <c r="C218" s="52">
        <f ca="1">IF(LEN(B218)&gt;0,'OSNOVNA PLAČA'!C212,"")</f>
        <v>0</v>
      </c>
      <c r="D218" s="54">
        <f ca="1">IF(LEN(B218)&gt;0,'OSNOVNA PLAČA'!D212,"")</f>
        <v>0</v>
      </c>
      <c r="E218" s="171">
        <f ca="1">IF(LEN(B218)&gt;0,SUM('OBRAČUNANA OSNOVNA PLAČA'!K212:M212),"")</f>
        <v>0</v>
      </c>
      <c r="F218" s="55"/>
      <c r="G218" s="55"/>
      <c r="H218" s="55"/>
      <c r="I218" s="55"/>
      <c r="J218" s="55"/>
      <c r="K218" s="172">
        <f t="shared" si="50"/>
        <v>0</v>
      </c>
      <c r="L218" s="120">
        <f t="shared" ca="1" si="51"/>
        <v>0</v>
      </c>
      <c r="M218" s="120">
        <f t="shared" ca="1" si="52"/>
        <v>0</v>
      </c>
      <c r="N218" s="120">
        <f t="shared" ca="1" si="53"/>
        <v>0</v>
      </c>
      <c r="O218" s="120">
        <f t="shared" ca="1" si="54"/>
        <v>0</v>
      </c>
      <c r="P218" s="173">
        <f t="shared" ca="1" si="55"/>
        <v>0</v>
      </c>
      <c r="Q218" s="173">
        <f ca="1">IF(LEN(B218)&gt;0,'4-6'!Q218-'4-6'!P218,"")</f>
        <v>0</v>
      </c>
      <c r="R218" s="174"/>
      <c r="AA218" s="161">
        <f>ROW()</f>
        <v>218</v>
      </c>
      <c r="AB218" s="197" t="e">
        <f t="shared" ca="1" si="28"/>
        <v>#N/A</v>
      </c>
      <c r="AC218" s="197" t="e">
        <f t="shared" ca="1" si="29"/>
        <v>#N/A</v>
      </c>
      <c r="AD218" s="198" t="e">
        <f t="shared" ca="1" si="56"/>
        <v>#N/A</v>
      </c>
      <c r="AE218" s="197" t="e">
        <f t="shared" ca="1" si="57"/>
        <v>#N/A</v>
      </c>
      <c r="AF218" s="198" t="e">
        <f t="shared" ca="1" si="58"/>
        <v>#N/A</v>
      </c>
      <c r="AG218" s="197" t="e">
        <f t="shared" ca="1" si="59"/>
        <v>#N/A</v>
      </c>
      <c r="AH218" s="197" t="e">
        <f t="shared" ca="1" si="60"/>
        <v>#N/A</v>
      </c>
      <c r="AI218" s="199" t="e">
        <f t="shared" ca="1" si="61"/>
        <v>#N/A</v>
      </c>
      <c r="AJ218" s="197" t="e">
        <f t="shared" ca="1" si="36"/>
        <v>#N/A</v>
      </c>
      <c r="AK218" s="197" t="e">
        <f t="shared" ca="1" si="37"/>
        <v>#N/A</v>
      </c>
    </row>
    <row r="219" spans="1:37" ht="27" customHeight="1" x14ac:dyDescent="0.25">
      <c r="A219" s="51">
        <f>'OSNOVNA PLAČA'!A213</f>
        <v>204</v>
      </c>
      <c r="B219" s="157" t="str">
        <f t="shared" ca="1" si="21"/>
        <v>A204</v>
      </c>
      <c r="C219" s="52">
        <f ca="1">IF(LEN(B219)&gt;0,'OSNOVNA PLAČA'!C213,"")</f>
        <v>0</v>
      </c>
      <c r="D219" s="54">
        <f ca="1">IF(LEN(B219)&gt;0,'OSNOVNA PLAČA'!D213,"")</f>
        <v>0</v>
      </c>
      <c r="E219" s="171">
        <f ca="1">IF(LEN(B219)&gt;0,SUM('OBRAČUNANA OSNOVNA PLAČA'!K213:M213),"")</f>
        <v>0</v>
      </c>
      <c r="F219" s="55"/>
      <c r="G219" s="55"/>
      <c r="H219" s="55"/>
      <c r="I219" s="55"/>
      <c r="J219" s="55"/>
      <c r="K219" s="172">
        <f t="shared" si="50"/>
        <v>0</v>
      </c>
      <c r="L219" s="120">
        <f t="shared" ca="1" si="51"/>
        <v>0</v>
      </c>
      <c r="M219" s="120">
        <f t="shared" ca="1" si="52"/>
        <v>0</v>
      </c>
      <c r="N219" s="120">
        <f t="shared" ca="1" si="53"/>
        <v>0</v>
      </c>
      <c r="O219" s="120">
        <f t="shared" ca="1" si="54"/>
        <v>0</v>
      </c>
      <c r="P219" s="173">
        <f t="shared" ca="1" si="55"/>
        <v>0</v>
      </c>
      <c r="Q219" s="173">
        <f ca="1">IF(LEN(B219)&gt;0,'4-6'!Q219-'4-6'!P219,"")</f>
        <v>0</v>
      </c>
      <c r="R219" s="174"/>
      <c r="AA219" s="161">
        <f>ROW()</f>
        <v>219</v>
      </c>
      <c r="AB219" s="197" t="e">
        <f t="shared" ca="1" si="28"/>
        <v>#N/A</v>
      </c>
      <c r="AC219" s="197" t="e">
        <f t="shared" ca="1" si="29"/>
        <v>#N/A</v>
      </c>
      <c r="AD219" s="198" t="e">
        <f t="shared" ca="1" si="56"/>
        <v>#N/A</v>
      </c>
      <c r="AE219" s="197" t="e">
        <f t="shared" ca="1" si="57"/>
        <v>#N/A</v>
      </c>
      <c r="AF219" s="198" t="e">
        <f t="shared" ca="1" si="58"/>
        <v>#N/A</v>
      </c>
      <c r="AG219" s="197" t="e">
        <f t="shared" ca="1" si="59"/>
        <v>#N/A</v>
      </c>
      <c r="AH219" s="197" t="e">
        <f t="shared" ca="1" si="60"/>
        <v>#N/A</v>
      </c>
      <c r="AI219" s="199" t="e">
        <f t="shared" ca="1" si="61"/>
        <v>#N/A</v>
      </c>
      <c r="AJ219" s="197" t="e">
        <f t="shared" ca="1" si="36"/>
        <v>#N/A</v>
      </c>
      <c r="AK219" s="197" t="e">
        <f t="shared" ca="1" si="37"/>
        <v>#N/A</v>
      </c>
    </row>
    <row r="220" spans="1:37" ht="27" customHeight="1" x14ac:dyDescent="0.25">
      <c r="A220" s="51">
        <f>'OSNOVNA PLAČA'!A214</f>
        <v>205</v>
      </c>
      <c r="B220" s="157" t="str">
        <f t="shared" ca="1" si="21"/>
        <v>A205</v>
      </c>
      <c r="C220" s="52">
        <f ca="1">IF(LEN(B220)&gt;0,'OSNOVNA PLAČA'!C214,"")</f>
        <v>0</v>
      </c>
      <c r="D220" s="54">
        <f ca="1">IF(LEN(B220)&gt;0,'OSNOVNA PLAČA'!D214,"")</f>
        <v>0</v>
      </c>
      <c r="E220" s="171">
        <f ca="1">IF(LEN(B220)&gt;0,SUM('OBRAČUNANA OSNOVNA PLAČA'!K214:M214),"")</f>
        <v>0</v>
      </c>
      <c r="F220" s="55"/>
      <c r="G220" s="55"/>
      <c r="H220" s="55"/>
      <c r="I220" s="55"/>
      <c r="J220" s="55"/>
      <c r="K220" s="172">
        <f t="shared" si="50"/>
        <v>0</v>
      </c>
      <c r="L220" s="120">
        <f t="shared" ca="1" si="51"/>
        <v>0</v>
      </c>
      <c r="M220" s="120">
        <f t="shared" ca="1" si="52"/>
        <v>0</v>
      </c>
      <c r="N220" s="120">
        <f t="shared" ca="1" si="53"/>
        <v>0</v>
      </c>
      <c r="O220" s="120">
        <f t="shared" ca="1" si="54"/>
        <v>0</v>
      </c>
      <c r="P220" s="173">
        <f t="shared" ca="1" si="55"/>
        <v>0</v>
      </c>
      <c r="Q220" s="173">
        <f ca="1">IF(LEN(B220)&gt;0,'4-6'!Q220-'4-6'!P220,"")</f>
        <v>0</v>
      </c>
      <c r="R220" s="174"/>
      <c r="AA220" s="161">
        <f>ROW()</f>
        <v>220</v>
      </c>
      <c r="AB220" s="197" t="e">
        <f t="shared" ca="1" si="28"/>
        <v>#N/A</v>
      </c>
      <c r="AC220" s="197" t="e">
        <f t="shared" ca="1" si="29"/>
        <v>#N/A</v>
      </c>
      <c r="AD220" s="198" t="e">
        <f t="shared" ca="1" si="56"/>
        <v>#N/A</v>
      </c>
      <c r="AE220" s="197" t="e">
        <f t="shared" ca="1" si="57"/>
        <v>#N/A</v>
      </c>
      <c r="AF220" s="198" t="e">
        <f t="shared" ca="1" si="58"/>
        <v>#N/A</v>
      </c>
      <c r="AG220" s="197" t="e">
        <f t="shared" ca="1" si="59"/>
        <v>#N/A</v>
      </c>
      <c r="AH220" s="197" t="e">
        <f t="shared" ca="1" si="60"/>
        <v>#N/A</v>
      </c>
      <c r="AI220" s="199" t="e">
        <f t="shared" ca="1" si="61"/>
        <v>#N/A</v>
      </c>
      <c r="AJ220" s="197" t="e">
        <f t="shared" ca="1" si="36"/>
        <v>#N/A</v>
      </c>
      <c r="AK220" s="197" t="e">
        <f t="shared" ca="1" si="37"/>
        <v>#N/A</v>
      </c>
    </row>
    <row r="221" spans="1:37" ht="27" customHeight="1" x14ac:dyDescent="0.25">
      <c r="A221" s="51">
        <f>'OSNOVNA PLAČA'!A215</f>
        <v>206</v>
      </c>
      <c r="B221" s="157" t="str">
        <f t="shared" ca="1" si="21"/>
        <v>A206</v>
      </c>
      <c r="C221" s="52">
        <f ca="1">IF(LEN(B221)&gt;0,'OSNOVNA PLAČA'!C215,"")</f>
        <v>0</v>
      </c>
      <c r="D221" s="54">
        <f ca="1">IF(LEN(B221)&gt;0,'OSNOVNA PLAČA'!D215,"")</f>
        <v>0</v>
      </c>
      <c r="E221" s="171">
        <f ca="1">IF(LEN(B221)&gt;0,SUM('OBRAČUNANA OSNOVNA PLAČA'!K215:M215),"")</f>
        <v>0</v>
      </c>
      <c r="F221" s="55"/>
      <c r="G221" s="55"/>
      <c r="H221" s="55"/>
      <c r="I221" s="55"/>
      <c r="J221" s="55"/>
      <c r="K221" s="172">
        <f t="shared" si="50"/>
        <v>0</v>
      </c>
      <c r="L221" s="120">
        <f t="shared" ca="1" si="51"/>
        <v>0</v>
      </c>
      <c r="M221" s="120">
        <f t="shared" ca="1" si="52"/>
        <v>0</v>
      </c>
      <c r="N221" s="120">
        <f t="shared" ca="1" si="53"/>
        <v>0</v>
      </c>
      <c r="O221" s="120">
        <f t="shared" ca="1" si="54"/>
        <v>0</v>
      </c>
      <c r="P221" s="173">
        <f t="shared" ca="1" si="55"/>
        <v>0</v>
      </c>
      <c r="Q221" s="173">
        <f ca="1">IF(LEN(B221)&gt;0,'4-6'!Q221-'4-6'!P221,"")</f>
        <v>0</v>
      </c>
      <c r="R221" s="174"/>
      <c r="AA221" s="161">
        <f>ROW()</f>
        <v>221</v>
      </c>
      <c r="AB221" s="197" t="e">
        <f t="shared" ca="1" si="28"/>
        <v>#N/A</v>
      </c>
      <c r="AC221" s="197" t="e">
        <f t="shared" ca="1" si="29"/>
        <v>#N/A</v>
      </c>
      <c r="AD221" s="198" t="e">
        <f t="shared" ca="1" si="56"/>
        <v>#N/A</v>
      </c>
      <c r="AE221" s="197" t="e">
        <f t="shared" ca="1" si="57"/>
        <v>#N/A</v>
      </c>
      <c r="AF221" s="198" t="e">
        <f t="shared" ca="1" si="58"/>
        <v>#N/A</v>
      </c>
      <c r="AG221" s="197" t="e">
        <f t="shared" ca="1" si="59"/>
        <v>#N/A</v>
      </c>
      <c r="AH221" s="197" t="e">
        <f t="shared" ca="1" si="60"/>
        <v>#N/A</v>
      </c>
      <c r="AI221" s="199" t="e">
        <f t="shared" ca="1" si="61"/>
        <v>#N/A</v>
      </c>
      <c r="AJ221" s="197" t="e">
        <f t="shared" ca="1" si="36"/>
        <v>#N/A</v>
      </c>
      <c r="AK221" s="197" t="e">
        <f t="shared" ca="1" si="37"/>
        <v>#N/A</v>
      </c>
    </row>
    <row r="222" spans="1:37" ht="27" customHeight="1" x14ac:dyDescent="0.25">
      <c r="A222" s="51">
        <f>'OSNOVNA PLAČA'!A216</f>
        <v>207</v>
      </c>
      <c r="B222" s="157" t="str">
        <f t="shared" ca="1" si="21"/>
        <v>A207</v>
      </c>
      <c r="C222" s="52">
        <f ca="1">IF(LEN(B222)&gt;0,'OSNOVNA PLAČA'!C216,"")</f>
        <v>0</v>
      </c>
      <c r="D222" s="54">
        <f ca="1">IF(LEN(B222)&gt;0,'OSNOVNA PLAČA'!D216,"")</f>
        <v>0</v>
      </c>
      <c r="E222" s="171">
        <f ca="1">IF(LEN(B222)&gt;0,SUM('OBRAČUNANA OSNOVNA PLAČA'!K216:M216),"")</f>
        <v>0</v>
      </c>
      <c r="F222" s="55"/>
      <c r="G222" s="55"/>
      <c r="H222" s="55"/>
      <c r="I222" s="55"/>
      <c r="J222" s="55"/>
      <c r="K222" s="172">
        <f t="shared" si="50"/>
        <v>0</v>
      </c>
      <c r="L222" s="120">
        <f t="shared" ca="1" si="51"/>
        <v>0</v>
      </c>
      <c r="M222" s="120">
        <f t="shared" ca="1" si="52"/>
        <v>0</v>
      </c>
      <c r="N222" s="120">
        <f t="shared" ca="1" si="53"/>
        <v>0</v>
      </c>
      <c r="O222" s="120">
        <f t="shared" ca="1" si="54"/>
        <v>0</v>
      </c>
      <c r="P222" s="173">
        <f t="shared" ca="1" si="55"/>
        <v>0</v>
      </c>
      <c r="Q222" s="173">
        <f ca="1">IF(LEN(B222)&gt;0,'4-6'!Q222-'4-6'!P222,"")</f>
        <v>0</v>
      </c>
      <c r="R222" s="174"/>
      <c r="AA222" s="161">
        <f>ROW()</f>
        <v>222</v>
      </c>
      <c r="AB222" s="197" t="e">
        <f t="shared" ca="1" si="28"/>
        <v>#N/A</v>
      </c>
      <c r="AC222" s="197" t="e">
        <f t="shared" ca="1" si="29"/>
        <v>#N/A</v>
      </c>
      <c r="AD222" s="198" t="e">
        <f t="shared" ca="1" si="56"/>
        <v>#N/A</v>
      </c>
      <c r="AE222" s="197" t="e">
        <f t="shared" ca="1" si="57"/>
        <v>#N/A</v>
      </c>
      <c r="AF222" s="198" t="e">
        <f t="shared" ca="1" si="58"/>
        <v>#N/A</v>
      </c>
      <c r="AG222" s="197" t="e">
        <f t="shared" ca="1" si="59"/>
        <v>#N/A</v>
      </c>
      <c r="AH222" s="197" t="e">
        <f t="shared" ca="1" si="60"/>
        <v>#N/A</v>
      </c>
      <c r="AI222" s="199" t="e">
        <f t="shared" ca="1" si="61"/>
        <v>#N/A</v>
      </c>
      <c r="AJ222" s="197" t="e">
        <f t="shared" ca="1" si="36"/>
        <v>#N/A</v>
      </c>
      <c r="AK222" s="197" t="e">
        <f t="shared" ca="1" si="37"/>
        <v>#N/A</v>
      </c>
    </row>
    <row r="223" spans="1:37" ht="27" customHeight="1" x14ac:dyDescent="0.25">
      <c r="A223" s="51">
        <f>'OSNOVNA PLAČA'!A217</f>
        <v>208</v>
      </c>
      <c r="B223" s="157" t="str">
        <f t="shared" ca="1" si="21"/>
        <v>A208</v>
      </c>
      <c r="C223" s="52">
        <f ca="1">IF(LEN(B223)&gt;0,'OSNOVNA PLAČA'!C217,"")</f>
        <v>0</v>
      </c>
      <c r="D223" s="54">
        <f ca="1">IF(LEN(B223)&gt;0,'OSNOVNA PLAČA'!D217,"")</f>
        <v>0</v>
      </c>
      <c r="E223" s="171">
        <f ca="1">IF(LEN(B223)&gt;0,SUM('OBRAČUNANA OSNOVNA PLAČA'!K217:M217),"")</f>
        <v>0</v>
      </c>
      <c r="F223" s="55"/>
      <c r="G223" s="55"/>
      <c r="H223" s="55"/>
      <c r="I223" s="55"/>
      <c r="J223" s="55"/>
      <c r="K223" s="172">
        <f t="shared" si="50"/>
        <v>0</v>
      </c>
      <c r="L223" s="120">
        <f t="shared" ca="1" si="51"/>
        <v>0</v>
      </c>
      <c r="M223" s="120">
        <f t="shared" ca="1" si="52"/>
        <v>0</v>
      </c>
      <c r="N223" s="120">
        <f t="shared" ca="1" si="53"/>
        <v>0</v>
      </c>
      <c r="O223" s="120">
        <f t="shared" ca="1" si="54"/>
        <v>0</v>
      </c>
      <c r="P223" s="173">
        <f t="shared" ca="1" si="55"/>
        <v>0</v>
      </c>
      <c r="Q223" s="173">
        <f ca="1">IF(LEN(B223)&gt;0,'4-6'!Q223-'4-6'!P223,"")</f>
        <v>0</v>
      </c>
      <c r="R223" s="174"/>
      <c r="AA223" s="161">
        <f>ROW()</f>
        <v>223</v>
      </c>
      <c r="AB223" s="197" t="e">
        <f t="shared" ca="1" si="28"/>
        <v>#N/A</v>
      </c>
      <c r="AC223" s="197" t="e">
        <f t="shared" ca="1" si="29"/>
        <v>#N/A</v>
      </c>
      <c r="AD223" s="198" t="e">
        <f t="shared" ca="1" si="56"/>
        <v>#N/A</v>
      </c>
      <c r="AE223" s="197" t="e">
        <f t="shared" ca="1" si="57"/>
        <v>#N/A</v>
      </c>
      <c r="AF223" s="198" t="e">
        <f t="shared" ca="1" si="58"/>
        <v>#N/A</v>
      </c>
      <c r="AG223" s="197" t="e">
        <f t="shared" ca="1" si="59"/>
        <v>#N/A</v>
      </c>
      <c r="AH223" s="197" t="e">
        <f t="shared" ca="1" si="60"/>
        <v>#N/A</v>
      </c>
      <c r="AI223" s="199" t="e">
        <f t="shared" ca="1" si="61"/>
        <v>#N/A</v>
      </c>
      <c r="AJ223" s="197" t="e">
        <f t="shared" ca="1" si="36"/>
        <v>#N/A</v>
      </c>
      <c r="AK223" s="197" t="e">
        <f t="shared" ca="1" si="37"/>
        <v>#N/A</v>
      </c>
    </row>
    <row r="224" spans="1:37" ht="27" customHeight="1" x14ac:dyDescent="0.25">
      <c r="A224" s="51">
        <f>'OSNOVNA PLAČA'!A218</f>
        <v>209</v>
      </c>
      <c r="B224" s="157" t="str">
        <f t="shared" ca="1" si="21"/>
        <v>A209</v>
      </c>
      <c r="C224" s="52">
        <f ca="1">IF(LEN(B224)&gt;0,'OSNOVNA PLAČA'!C218,"")</f>
        <v>0</v>
      </c>
      <c r="D224" s="54">
        <f ca="1">IF(LEN(B224)&gt;0,'OSNOVNA PLAČA'!D218,"")</f>
        <v>0</v>
      </c>
      <c r="E224" s="171">
        <f ca="1">IF(LEN(B224)&gt;0,SUM('OBRAČUNANA OSNOVNA PLAČA'!K218:M218),"")</f>
        <v>0</v>
      </c>
      <c r="F224" s="55"/>
      <c r="G224" s="55"/>
      <c r="H224" s="55"/>
      <c r="I224" s="55"/>
      <c r="J224" s="55"/>
      <c r="K224" s="172">
        <f t="shared" si="50"/>
        <v>0</v>
      </c>
      <c r="L224" s="120">
        <f t="shared" ca="1" si="51"/>
        <v>0</v>
      </c>
      <c r="M224" s="120">
        <f t="shared" ca="1" si="52"/>
        <v>0</v>
      </c>
      <c r="N224" s="120">
        <f t="shared" ca="1" si="53"/>
        <v>0</v>
      </c>
      <c r="O224" s="120">
        <f t="shared" ca="1" si="54"/>
        <v>0</v>
      </c>
      <c r="P224" s="173">
        <f t="shared" ca="1" si="55"/>
        <v>0</v>
      </c>
      <c r="Q224" s="173">
        <f ca="1">IF(LEN(B224)&gt;0,'4-6'!Q224-'4-6'!P224,"")</f>
        <v>0</v>
      </c>
      <c r="R224" s="174"/>
      <c r="AA224" s="161">
        <f>ROW()</f>
        <v>224</v>
      </c>
      <c r="AB224" s="197" t="e">
        <f t="shared" ca="1" si="28"/>
        <v>#N/A</v>
      </c>
      <c r="AC224" s="197" t="e">
        <f t="shared" ca="1" si="29"/>
        <v>#N/A</v>
      </c>
      <c r="AD224" s="198" t="e">
        <f t="shared" ca="1" si="56"/>
        <v>#N/A</v>
      </c>
      <c r="AE224" s="197" t="e">
        <f t="shared" ca="1" si="57"/>
        <v>#N/A</v>
      </c>
      <c r="AF224" s="198" t="e">
        <f t="shared" ca="1" si="58"/>
        <v>#N/A</v>
      </c>
      <c r="AG224" s="197" t="e">
        <f t="shared" ca="1" si="59"/>
        <v>#N/A</v>
      </c>
      <c r="AH224" s="197" t="e">
        <f t="shared" ca="1" si="60"/>
        <v>#N/A</v>
      </c>
      <c r="AI224" s="199" t="e">
        <f t="shared" ca="1" si="61"/>
        <v>#N/A</v>
      </c>
      <c r="AJ224" s="197" t="e">
        <f t="shared" ca="1" si="36"/>
        <v>#N/A</v>
      </c>
      <c r="AK224" s="197" t="e">
        <f t="shared" ca="1" si="37"/>
        <v>#N/A</v>
      </c>
    </row>
    <row r="225" spans="1:37" ht="27" customHeight="1" x14ac:dyDescent="0.25">
      <c r="A225" s="51">
        <f>'OSNOVNA PLAČA'!A219</f>
        <v>210</v>
      </c>
      <c r="B225" s="157" t="str">
        <f t="shared" ca="1" si="21"/>
        <v>A210</v>
      </c>
      <c r="C225" s="52">
        <f ca="1">IF(LEN(B225)&gt;0,'OSNOVNA PLAČA'!C219,"")</f>
        <v>0</v>
      </c>
      <c r="D225" s="54">
        <f ca="1">IF(LEN(B225)&gt;0,'OSNOVNA PLAČA'!D219,"")</f>
        <v>0</v>
      </c>
      <c r="E225" s="171">
        <f ca="1">IF(LEN(B225)&gt;0,SUM('OBRAČUNANA OSNOVNA PLAČA'!K219:M219),"")</f>
        <v>0</v>
      </c>
      <c r="F225" s="55"/>
      <c r="G225" s="55"/>
      <c r="H225" s="55"/>
      <c r="I225" s="55"/>
      <c r="J225" s="55"/>
      <c r="K225" s="172">
        <f t="shared" si="50"/>
        <v>0</v>
      </c>
      <c r="L225" s="120">
        <f t="shared" ca="1" si="51"/>
        <v>0</v>
      </c>
      <c r="M225" s="120">
        <f t="shared" ca="1" si="52"/>
        <v>0</v>
      </c>
      <c r="N225" s="120">
        <f t="shared" ca="1" si="53"/>
        <v>0</v>
      </c>
      <c r="O225" s="120">
        <f t="shared" ca="1" si="54"/>
        <v>0</v>
      </c>
      <c r="P225" s="173">
        <f t="shared" ca="1" si="55"/>
        <v>0</v>
      </c>
      <c r="Q225" s="173">
        <f ca="1">IF(LEN(B225)&gt;0,'4-6'!Q225-'4-6'!P225,"")</f>
        <v>0</v>
      </c>
      <c r="R225" s="174"/>
      <c r="AA225" s="161">
        <f>ROW()</f>
        <v>225</v>
      </c>
      <c r="AB225" s="197" t="e">
        <f t="shared" ca="1" si="28"/>
        <v>#N/A</v>
      </c>
      <c r="AC225" s="197" t="e">
        <f t="shared" ca="1" si="29"/>
        <v>#N/A</v>
      </c>
      <c r="AD225" s="198" t="e">
        <f t="shared" ca="1" si="56"/>
        <v>#N/A</v>
      </c>
      <c r="AE225" s="197" t="e">
        <f t="shared" ca="1" si="57"/>
        <v>#N/A</v>
      </c>
      <c r="AF225" s="198" t="e">
        <f t="shared" ca="1" si="58"/>
        <v>#N/A</v>
      </c>
      <c r="AG225" s="197" t="e">
        <f t="shared" ca="1" si="59"/>
        <v>#N/A</v>
      </c>
      <c r="AH225" s="197" t="e">
        <f t="shared" ca="1" si="60"/>
        <v>#N/A</v>
      </c>
      <c r="AI225" s="199" t="e">
        <f t="shared" ca="1" si="61"/>
        <v>#N/A</v>
      </c>
      <c r="AJ225" s="197" t="e">
        <f t="shared" ca="1" si="36"/>
        <v>#N/A</v>
      </c>
      <c r="AK225" s="197" t="e">
        <f t="shared" ca="1" si="37"/>
        <v>#N/A</v>
      </c>
    </row>
    <row r="226" spans="1:37" ht="27" customHeight="1" x14ac:dyDescent="0.25">
      <c r="A226" s="51">
        <f>'OSNOVNA PLAČA'!A220</f>
        <v>211</v>
      </c>
      <c r="B226" s="157" t="str">
        <f t="shared" ca="1" si="21"/>
        <v>A211</v>
      </c>
      <c r="C226" s="52">
        <f ca="1">IF(LEN(B226)&gt;0,'OSNOVNA PLAČA'!C220,"")</f>
        <v>0</v>
      </c>
      <c r="D226" s="54">
        <f ca="1">IF(LEN(B226)&gt;0,'OSNOVNA PLAČA'!D220,"")</f>
        <v>0</v>
      </c>
      <c r="E226" s="171">
        <f ca="1">IF(LEN(B226)&gt;0,SUM('OBRAČUNANA OSNOVNA PLAČA'!K220:M220),"")</f>
        <v>0</v>
      </c>
      <c r="F226" s="55"/>
      <c r="G226" s="55"/>
      <c r="H226" s="55"/>
      <c r="I226" s="55"/>
      <c r="J226" s="55"/>
      <c r="K226" s="172">
        <f t="shared" si="50"/>
        <v>0</v>
      </c>
      <c r="L226" s="120">
        <f t="shared" ca="1" si="51"/>
        <v>0</v>
      </c>
      <c r="M226" s="120">
        <f t="shared" ca="1" si="52"/>
        <v>0</v>
      </c>
      <c r="N226" s="120">
        <f t="shared" ca="1" si="53"/>
        <v>0</v>
      </c>
      <c r="O226" s="120">
        <f t="shared" ca="1" si="54"/>
        <v>0</v>
      </c>
      <c r="P226" s="173">
        <f t="shared" ca="1" si="55"/>
        <v>0</v>
      </c>
      <c r="Q226" s="173">
        <f ca="1">IF(LEN(B226)&gt;0,'4-6'!Q226-'4-6'!P226,"")</f>
        <v>0</v>
      </c>
      <c r="R226" s="174"/>
      <c r="AA226" s="161">
        <f>ROW()</f>
        <v>226</v>
      </c>
      <c r="AB226" s="197" t="e">
        <f t="shared" ca="1" si="28"/>
        <v>#N/A</v>
      </c>
      <c r="AC226" s="197" t="e">
        <f t="shared" ca="1" si="29"/>
        <v>#N/A</v>
      </c>
      <c r="AD226" s="198" t="e">
        <f t="shared" ca="1" si="56"/>
        <v>#N/A</v>
      </c>
      <c r="AE226" s="197" t="e">
        <f t="shared" ca="1" si="57"/>
        <v>#N/A</v>
      </c>
      <c r="AF226" s="198" t="e">
        <f t="shared" ca="1" si="58"/>
        <v>#N/A</v>
      </c>
      <c r="AG226" s="197" t="e">
        <f t="shared" ca="1" si="59"/>
        <v>#N/A</v>
      </c>
      <c r="AH226" s="197" t="e">
        <f t="shared" ca="1" si="60"/>
        <v>#N/A</v>
      </c>
      <c r="AI226" s="199" t="e">
        <f t="shared" ca="1" si="61"/>
        <v>#N/A</v>
      </c>
      <c r="AJ226" s="197" t="e">
        <f t="shared" ca="1" si="36"/>
        <v>#N/A</v>
      </c>
      <c r="AK226" s="197" t="e">
        <f t="shared" ca="1" si="37"/>
        <v>#N/A</v>
      </c>
    </row>
    <row r="227" spans="1:37" ht="27" customHeight="1" x14ac:dyDescent="0.25">
      <c r="A227" s="51">
        <f>'OSNOVNA PLAČA'!A221</f>
        <v>212</v>
      </c>
      <c r="B227" s="157" t="str">
        <f t="shared" ca="1" si="21"/>
        <v>A212</v>
      </c>
      <c r="C227" s="52">
        <f ca="1">IF(LEN(B227)&gt;0,'OSNOVNA PLAČA'!C221,"")</f>
        <v>0</v>
      </c>
      <c r="D227" s="54">
        <f ca="1">IF(LEN(B227)&gt;0,'OSNOVNA PLAČA'!D221,"")</f>
        <v>0</v>
      </c>
      <c r="E227" s="171">
        <f ca="1">IF(LEN(B227)&gt;0,SUM('OBRAČUNANA OSNOVNA PLAČA'!K221:M221),"")</f>
        <v>0</v>
      </c>
      <c r="F227" s="55"/>
      <c r="G227" s="55"/>
      <c r="H227" s="55"/>
      <c r="I227" s="55"/>
      <c r="J227" s="55"/>
      <c r="K227" s="172">
        <f t="shared" si="50"/>
        <v>0</v>
      </c>
      <c r="L227" s="120">
        <f t="shared" ca="1" si="51"/>
        <v>0</v>
      </c>
      <c r="M227" s="120">
        <f t="shared" ca="1" si="52"/>
        <v>0</v>
      </c>
      <c r="N227" s="120">
        <f t="shared" ca="1" si="53"/>
        <v>0</v>
      </c>
      <c r="O227" s="120">
        <f t="shared" ca="1" si="54"/>
        <v>0</v>
      </c>
      <c r="P227" s="173">
        <f t="shared" ca="1" si="55"/>
        <v>0</v>
      </c>
      <c r="Q227" s="173">
        <f ca="1">IF(LEN(B227)&gt;0,'4-6'!Q227-'4-6'!P227,"")</f>
        <v>0</v>
      </c>
      <c r="R227" s="174"/>
      <c r="AA227" s="161">
        <f>ROW()</f>
        <v>227</v>
      </c>
      <c r="AB227" s="197" t="e">
        <f t="shared" ca="1" si="28"/>
        <v>#N/A</v>
      </c>
      <c r="AC227" s="197" t="e">
        <f t="shared" ca="1" si="29"/>
        <v>#N/A</v>
      </c>
      <c r="AD227" s="198" t="e">
        <f t="shared" ca="1" si="56"/>
        <v>#N/A</v>
      </c>
      <c r="AE227" s="197" t="e">
        <f t="shared" ca="1" si="57"/>
        <v>#N/A</v>
      </c>
      <c r="AF227" s="198" t="e">
        <f t="shared" ca="1" si="58"/>
        <v>#N/A</v>
      </c>
      <c r="AG227" s="197" t="e">
        <f t="shared" ca="1" si="59"/>
        <v>#N/A</v>
      </c>
      <c r="AH227" s="197" t="e">
        <f t="shared" ca="1" si="60"/>
        <v>#N/A</v>
      </c>
      <c r="AI227" s="199" t="e">
        <f t="shared" ca="1" si="61"/>
        <v>#N/A</v>
      </c>
      <c r="AJ227" s="197" t="e">
        <f t="shared" ca="1" si="36"/>
        <v>#N/A</v>
      </c>
      <c r="AK227" s="197" t="e">
        <f t="shared" ca="1" si="37"/>
        <v>#N/A</v>
      </c>
    </row>
    <row r="228" spans="1:37" ht="27" customHeight="1" x14ac:dyDescent="0.25">
      <c r="A228" s="51">
        <f>'OSNOVNA PLAČA'!A222</f>
        <v>213</v>
      </c>
      <c r="B228" s="157" t="str">
        <f t="shared" ca="1" si="21"/>
        <v>A213</v>
      </c>
      <c r="C228" s="52">
        <f ca="1">IF(LEN(B228)&gt;0,'OSNOVNA PLAČA'!C222,"")</f>
        <v>0</v>
      </c>
      <c r="D228" s="54">
        <f ca="1">IF(LEN(B228)&gt;0,'OSNOVNA PLAČA'!D222,"")</f>
        <v>0</v>
      </c>
      <c r="E228" s="171">
        <f ca="1">IF(LEN(B228)&gt;0,SUM('OBRAČUNANA OSNOVNA PLAČA'!K222:M222),"")</f>
        <v>0</v>
      </c>
      <c r="F228" s="55"/>
      <c r="G228" s="55"/>
      <c r="H228" s="55"/>
      <c r="I228" s="55"/>
      <c r="J228" s="55"/>
      <c r="K228" s="172">
        <f t="shared" si="50"/>
        <v>0</v>
      </c>
      <c r="L228" s="120">
        <f t="shared" ca="1" si="51"/>
        <v>0</v>
      </c>
      <c r="M228" s="120">
        <f t="shared" ca="1" si="52"/>
        <v>0</v>
      </c>
      <c r="N228" s="120">
        <f t="shared" ca="1" si="53"/>
        <v>0</v>
      </c>
      <c r="O228" s="120">
        <f t="shared" ca="1" si="54"/>
        <v>0</v>
      </c>
      <c r="P228" s="173">
        <f t="shared" ca="1" si="55"/>
        <v>0</v>
      </c>
      <c r="Q228" s="173">
        <f ca="1">IF(LEN(B228)&gt;0,'4-6'!Q228-'4-6'!P228,"")</f>
        <v>0</v>
      </c>
      <c r="R228" s="174"/>
      <c r="AA228" s="161">
        <f>ROW()</f>
        <v>228</v>
      </c>
      <c r="AB228" s="197" t="e">
        <f t="shared" ca="1" si="28"/>
        <v>#N/A</v>
      </c>
      <c r="AC228" s="197" t="e">
        <f t="shared" ca="1" si="29"/>
        <v>#N/A</v>
      </c>
      <c r="AD228" s="198" t="e">
        <f t="shared" ca="1" si="56"/>
        <v>#N/A</v>
      </c>
      <c r="AE228" s="197" t="e">
        <f t="shared" ca="1" si="57"/>
        <v>#N/A</v>
      </c>
      <c r="AF228" s="198" t="e">
        <f t="shared" ca="1" si="58"/>
        <v>#N/A</v>
      </c>
      <c r="AG228" s="197" t="e">
        <f t="shared" ca="1" si="59"/>
        <v>#N/A</v>
      </c>
      <c r="AH228" s="197" t="e">
        <f t="shared" ca="1" si="60"/>
        <v>#N/A</v>
      </c>
      <c r="AI228" s="199" t="e">
        <f t="shared" ca="1" si="61"/>
        <v>#N/A</v>
      </c>
      <c r="AJ228" s="197" t="e">
        <f t="shared" ca="1" si="36"/>
        <v>#N/A</v>
      </c>
      <c r="AK228" s="197" t="e">
        <f t="shared" ca="1" si="37"/>
        <v>#N/A</v>
      </c>
    </row>
    <row r="229" spans="1:37" ht="27" customHeight="1" x14ac:dyDescent="0.25">
      <c r="A229" s="51">
        <f>'OSNOVNA PLAČA'!A223</f>
        <v>214</v>
      </c>
      <c r="B229" s="157" t="str">
        <f t="shared" ca="1" si="21"/>
        <v>A214</v>
      </c>
      <c r="C229" s="52">
        <f ca="1">IF(LEN(B229)&gt;0,'OSNOVNA PLAČA'!C223,"")</f>
        <v>0</v>
      </c>
      <c r="D229" s="54">
        <f ca="1">IF(LEN(B229)&gt;0,'OSNOVNA PLAČA'!D223,"")</f>
        <v>0</v>
      </c>
      <c r="E229" s="171">
        <f ca="1">IF(LEN(B229)&gt;0,SUM('OBRAČUNANA OSNOVNA PLAČA'!K223:M223),"")</f>
        <v>0</v>
      </c>
      <c r="F229" s="55"/>
      <c r="G229" s="55"/>
      <c r="H229" s="55"/>
      <c r="I229" s="55"/>
      <c r="J229" s="55"/>
      <c r="K229" s="172">
        <f t="shared" si="50"/>
        <v>0</v>
      </c>
      <c r="L229" s="120">
        <f t="shared" ca="1" si="51"/>
        <v>0</v>
      </c>
      <c r="M229" s="120">
        <f t="shared" ca="1" si="52"/>
        <v>0</v>
      </c>
      <c r="N229" s="120">
        <f t="shared" ca="1" si="53"/>
        <v>0</v>
      </c>
      <c r="O229" s="120">
        <f t="shared" ca="1" si="54"/>
        <v>0</v>
      </c>
      <c r="P229" s="173">
        <f t="shared" ca="1" si="55"/>
        <v>0</v>
      </c>
      <c r="Q229" s="173">
        <f ca="1">IF(LEN(B229)&gt;0,'4-6'!Q229-'4-6'!P229,"")</f>
        <v>0</v>
      </c>
      <c r="R229" s="174"/>
      <c r="AA229" s="161">
        <f>ROW()</f>
        <v>229</v>
      </c>
      <c r="AB229" s="197" t="e">
        <f t="shared" ca="1" si="28"/>
        <v>#N/A</v>
      </c>
      <c r="AC229" s="197" t="e">
        <f t="shared" ca="1" si="29"/>
        <v>#N/A</v>
      </c>
      <c r="AD229" s="198" t="e">
        <f t="shared" ca="1" si="56"/>
        <v>#N/A</v>
      </c>
      <c r="AE229" s="197" t="e">
        <f t="shared" ca="1" si="57"/>
        <v>#N/A</v>
      </c>
      <c r="AF229" s="198" t="e">
        <f t="shared" ca="1" si="58"/>
        <v>#N/A</v>
      </c>
      <c r="AG229" s="197" t="e">
        <f t="shared" ca="1" si="59"/>
        <v>#N/A</v>
      </c>
      <c r="AH229" s="197" t="e">
        <f t="shared" ca="1" si="60"/>
        <v>#N/A</v>
      </c>
      <c r="AI229" s="199" t="e">
        <f t="shared" ca="1" si="61"/>
        <v>#N/A</v>
      </c>
      <c r="AJ229" s="197" t="e">
        <f t="shared" ca="1" si="36"/>
        <v>#N/A</v>
      </c>
      <c r="AK229" s="197" t="e">
        <f t="shared" ca="1" si="37"/>
        <v>#N/A</v>
      </c>
    </row>
    <row r="230" spans="1:37" ht="27" customHeight="1" x14ac:dyDescent="0.25">
      <c r="A230" s="51">
        <f>'OSNOVNA PLAČA'!A224</f>
        <v>215</v>
      </c>
      <c r="B230" s="157" t="str">
        <f t="shared" ca="1" si="21"/>
        <v>A215</v>
      </c>
      <c r="C230" s="52">
        <f ca="1">IF(LEN(B230)&gt;0,'OSNOVNA PLAČA'!C224,"")</f>
        <v>0</v>
      </c>
      <c r="D230" s="54">
        <f ca="1">IF(LEN(B230)&gt;0,'OSNOVNA PLAČA'!D224,"")</f>
        <v>0</v>
      </c>
      <c r="E230" s="171">
        <f ca="1">IF(LEN(B230)&gt;0,SUM('OBRAČUNANA OSNOVNA PLAČA'!K224:M224),"")</f>
        <v>0</v>
      </c>
      <c r="F230" s="55"/>
      <c r="G230" s="55"/>
      <c r="H230" s="55"/>
      <c r="I230" s="55"/>
      <c r="J230" s="55"/>
      <c r="K230" s="172">
        <f t="shared" si="50"/>
        <v>0</v>
      </c>
      <c r="L230" s="120">
        <f t="shared" ca="1" si="51"/>
        <v>0</v>
      </c>
      <c r="M230" s="120">
        <f t="shared" ca="1" si="52"/>
        <v>0</v>
      </c>
      <c r="N230" s="120">
        <f t="shared" ca="1" si="53"/>
        <v>0</v>
      </c>
      <c r="O230" s="120">
        <f t="shared" ca="1" si="54"/>
        <v>0</v>
      </c>
      <c r="P230" s="173">
        <f t="shared" ca="1" si="55"/>
        <v>0</v>
      </c>
      <c r="Q230" s="173">
        <f ca="1">IF(LEN(B230)&gt;0,'4-6'!Q230-'4-6'!P230,"")</f>
        <v>0</v>
      </c>
      <c r="R230" s="174"/>
      <c r="AA230" s="161">
        <f>ROW()</f>
        <v>230</v>
      </c>
      <c r="AB230" s="197" t="e">
        <f t="shared" ca="1" si="28"/>
        <v>#N/A</v>
      </c>
      <c r="AC230" s="197" t="e">
        <f t="shared" ca="1" si="29"/>
        <v>#N/A</v>
      </c>
      <c r="AD230" s="198" t="e">
        <f t="shared" ca="1" si="56"/>
        <v>#N/A</v>
      </c>
      <c r="AE230" s="197" t="e">
        <f t="shared" ca="1" si="57"/>
        <v>#N/A</v>
      </c>
      <c r="AF230" s="198" t="e">
        <f t="shared" ca="1" si="58"/>
        <v>#N/A</v>
      </c>
      <c r="AG230" s="197" t="e">
        <f t="shared" ca="1" si="59"/>
        <v>#N/A</v>
      </c>
      <c r="AH230" s="197" t="e">
        <f t="shared" ca="1" si="60"/>
        <v>#N/A</v>
      </c>
      <c r="AI230" s="199" t="e">
        <f t="shared" ca="1" si="61"/>
        <v>#N/A</v>
      </c>
      <c r="AJ230" s="197" t="e">
        <f t="shared" ca="1" si="36"/>
        <v>#N/A</v>
      </c>
      <c r="AK230" s="197" t="e">
        <f t="shared" ca="1" si="37"/>
        <v>#N/A</v>
      </c>
    </row>
    <row r="231" spans="1:37" ht="27" customHeight="1" x14ac:dyDescent="0.25">
      <c r="A231" s="51">
        <f>'OSNOVNA PLAČA'!A225</f>
        <v>216</v>
      </c>
      <c r="B231" s="157" t="str">
        <f t="shared" ca="1" si="21"/>
        <v>A216</v>
      </c>
      <c r="C231" s="52">
        <f ca="1">IF(LEN(B231)&gt;0,'OSNOVNA PLAČA'!C225,"")</f>
        <v>0</v>
      </c>
      <c r="D231" s="54">
        <f ca="1">IF(LEN(B231)&gt;0,'OSNOVNA PLAČA'!D225,"")</f>
        <v>0</v>
      </c>
      <c r="E231" s="171">
        <f ca="1">IF(LEN(B231)&gt;0,SUM('OBRAČUNANA OSNOVNA PLAČA'!K225:M225),"")</f>
        <v>0</v>
      </c>
      <c r="F231" s="55"/>
      <c r="G231" s="55"/>
      <c r="H231" s="55"/>
      <c r="I231" s="55"/>
      <c r="J231" s="55"/>
      <c r="K231" s="172">
        <f t="shared" si="50"/>
        <v>0</v>
      </c>
      <c r="L231" s="120">
        <f t="shared" ca="1" si="51"/>
        <v>0</v>
      </c>
      <c r="M231" s="120">
        <f t="shared" ca="1" si="52"/>
        <v>0</v>
      </c>
      <c r="N231" s="120">
        <f t="shared" ca="1" si="53"/>
        <v>0</v>
      </c>
      <c r="O231" s="120">
        <f t="shared" ca="1" si="54"/>
        <v>0</v>
      </c>
      <c r="P231" s="173">
        <f t="shared" ca="1" si="55"/>
        <v>0</v>
      </c>
      <c r="Q231" s="173">
        <f ca="1">IF(LEN(B231)&gt;0,'4-6'!Q231-'4-6'!P231,"")</f>
        <v>0</v>
      </c>
      <c r="R231" s="174"/>
      <c r="AA231" s="161">
        <f>ROW()</f>
        <v>231</v>
      </c>
      <c r="AB231" s="197" t="e">
        <f t="shared" ca="1" si="28"/>
        <v>#N/A</v>
      </c>
      <c r="AC231" s="197" t="e">
        <f t="shared" ca="1" si="29"/>
        <v>#N/A</v>
      </c>
      <c r="AD231" s="198" t="e">
        <f t="shared" ca="1" si="56"/>
        <v>#N/A</v>
      </c>
      <c r="AE231" s="197" t="e">
        <f t="shared" ca="1" si="57"/>
        <v>#N/A</v>
      </c>
      <c r="AF231" s="198" t="e">
        <f t="shared" ca="1" si="58"/>
        <v>#N/A</v>
      </c>
      <c r="AG231" s="197" t="e">
        <f t="shared" ca="1" si="59"/>
        <v>#N/A</v>
      </c>
      <c r="AH231" s="197" t="e">
        <f t="shared" ca="1" si="60"/>
        <v>#N/A</v>
      </c>
      <c r="AI231" s="199" t="e">
        <f t="shared" ca="1" si="61"/>
        <v>#N/A</v>
      </c>
      <c r="AJ231" s="197" t="e">
        <f t="shared" ca="1" si="36"/>
        <v>#N/A</v>
      </c>
      <c r="AK231" s="197" t="e">
        <f t="shared" ca="1" si="37"/>
        <v>#N/A</v>
      </c>
    </row>
    <row r="232" spans="1:37" ht="27" customHeight="1" x14ac:dyDescent="0.25">
      <c r="A232" s="51">
        <f>'OSNOVNA PLAČA'!A226</f>
        <v>217</v>
      </c>
      <c r="B232" s="157" t="str">
        <f t="shared" ca="1" si="21"/>
        <v>A217</v>
      </c>
      <c r="C232" s="52">
        <f ca="1">IF(LEN(B232)&gt;0,'OSNOVNA PLAČA'!C226,"")</f>
        <v>0</v>
      </c>
      <c r="D232" s="54">
        <f ca="1">IF(LEN(B232)&gt;0,'OSNOVNA PLAČA'!D226,"")</f>
        <v>0</v>
      </c>
      <c r="E232" s="171">
        <f ca="1">IF(LEN(B232)&gt;0,SUM('OBRAČUNANA OSNOVNA PLAČA'!K226:M226),"")</f>
        <v>0</v>
      </c>
      <c r="F232" s="55"/>
      <c r="G232" s="55"/>
      <c r="H232" s="55"/>
      <c r="I232" s="55"/>
      <c r="J232" s="55"/>
      <c r="K232" s="172">
        <f t="shared" si="50"/>
        <v>0</v>
      </c>
      <c r="L232" s="120">
        <f t="shared" ca="1" si="51"/>
        <v>0</v>
      </c>
      <c r="M232" s="120">
        <f t="shared" ca="1" si="52"/>
        <v>0</v>
      </c>
      <c r="N232" s="120">
        <f t="shared" ca="1" si="53"/>
        <v>0</v>
      </c>
      <c r="O232" s="120">
        <f t="shared" ca="1" si="54"/>
        <v>0</v>
      </c>
      <c r="P232" s="173">
        <f t="shared" ca="1" si="55"/>
        <v>0</v>
      </c>
      <c r="Q232" s="173">
        <f ca="1">IF(LEN(B232)&gt;0,'4-6'!Q232-'4-6'!P232,"")</f>
        <v>0</v>
      </c>
      <c r="R232" s="174"/>
      <c r="AA232" s="161">
        <f>ROW()</f>
        <v>232</v>
      </c>
      <c r="AB232" s="197" t="e">
        <f t="shared" ca="1" si="28"/>
        <v>#N/A</v>
      </c>
      <c r="AC232" s="197" t="e">
        <f t="shared" ca="1" si="29"/>
        <v>#N/A</v>
      </c>
      <c r="AD232" s="198" t="e">
        <f t="shared" ca="1" si="56"/>
        <v>#N/A</v>
      </c>
      <c r="AE232" s="197" t="e">
        <f t="shared" ca="1" si="57"/>
        <v>#N/A</v>
      </c>
      <c r="AF232" s="198" t="e">
        <f t="shared" ca="1" si="58"/>
        <v>#N/A</v>
      </c>
      <c r="AG232" s="197" t="e">
        <f t="shared" ca="1" si="59"/>
        <v>#N/A</v>
      </c>
      <c r="AH232" s="197" t="e">
        <f t="shared" ca="1" si="60"/>
        <v>#N/A</v>
      </c>
      <c r="AI232" s="199" t="e">
        <f t="shared" ca="1" si="61"/>
        <v>#N/A</v>
      </c>
      <c r="AJ232" s="197" t="e">
        <f t="shared" ca="1" si="36"/>
        <v>#N/A</v>
      </c>
      <c r="AK232" s="197" t="e">
        <f t="shared" ca="1" si="37"/>
        <v>#N/A</v>
      </c>
    </row>
    <row r="233" spans="1:37" ht="27" customHeight="1" x14ac:dyDescent="0.25">
      <c r="A233" s="51">
        <f>'OSNOVNA PLAČA'!A227</f>
        <v>218</v>
      </c>
      <c r="B233" s="157" t="str">
        <f t="shared" ca="1" si="21"/>
        <v>A218</v>
      </c>
      <c r="C233" s="52">
        <f ca="1">IF(LEN(B233)&gt;0,'OSNOVNA PLAČA'!C227,"")</f>
        <v>0</v>
      </c>
      <c r="D233" s="54">
        <f ca="1">IF(LEN(B233)&gt;0,'OSNOVNA PLAČA'!D227,"")</f>
        <v>0</v>
      </c>
      <c r="E233" s="171">
        <f ca="1">IF(LEN(B233)&gt;0,SUM('OBRAČUNANA OSNOVNA PLAČA'!K227:M227),"")</f>
        <v>0</v>
      </c>
      <c r="F233" s="55"/>
      <c r="G233" s="55"/>
      <c r="H233" s="55"/>
      <c r="I233" s="55"/>
      <c r="J233" s="55"/>
      <c r="K233" s="172">
        <f t="shared" si="50"/>
        <v>0</v>
      </c>
      <c r="L233" s="120">
        <f t="shared" ca="1" si="51"/>
        <v>0</v>
      </c>
      <c r="M233" s="120">
        <f t="shared" ca="1" si="52"/>
        <v>0</v>
      </c>
      <c r="N233" s="120">
        <f t="shared" ca="1" si="53"/>
        <v>0</v>
      </c>
      <c r="O233" s="120">
        <f t="shared" ca="1" si="54"/>
        <v>0</v>
      </c>
      <c r="P233" s="173">
        <f t="shared" ca="1" si="55"/>
        <v>0</v>
      </c>
      <c r="Q233" s="173">
        <f ca="1">IF(LEN(B233)&gt;0,'4-6'!Q233-'4-6'!P233,"")</f>
        <v>0</v>
      </c>
      <c r="R233" s="174"/>
      <c r="AA233" s="161">
        <f>ROW()</f>
        <v>233</v>
      </c>
      <c r="AB233" s="197" t="e">
        <f t="shared" ca="1" si="28"/>
        <v>#N/A</v>
      </c>
      <c r="AC233" s="197" t="e">
        <f t="shared" ca="1" si="29"/>
        <v>#N/A</v>
      </c>
      <c r="AD233" s="198" t="e">
        <f t="shared" ca="1" si="56"/>
        <v>#N/A</v>
      </c>
      <c r="AE233" s="197" t="e">
        <f t="shared" ca="1" si="57"/>
        <v>#N/A</v>
      </c>
      <c r="AF233" s="198" t="e">
        <f t="shared" ca="1" si="58"/>
        <v>#N/A</v>
      </c>
      <c r="AG233" s="197" t="e">
        <f t="shared" ca="1" si="59"/>
        <v>#N/A</v>
      </c>
      <c r="AH233" s="197" t="e">
        <f t="shared" ca="1" si="60"/>
        <v>#N/A</v>
      </c>
      <c r="AI233" s="199" t="e">
        <f t="shared" ca="1" si="61"/>
        <v>#N/A</v>
      </c>
      <c r="AJ233" s="197" t="e">
        <f t="shared" ca="1" si="36"/>
        <v>#N/A</v>
      </c>
      <c r="AK233" s="197" t="e">
        <f t="shared" ca="1" si="37"/>
        <v>#N/A</v>
      </c>
    </row>
    <row r="234" spans="1:37" ht="27" customHeight="1" x14ac:dyDescent="0.25">
      <c r="A234" s="51">
        <f>'OSNOVNA PLAČA'!A228</f>
        <v>219</v>
      </c>
      <c r="B234" s="157" t="str">
        <f t="shared" ca="1" si="21"/>
        <v>A219</v>
      </c>
      <c r="C234" s="52">
        <f ca="1">IF(LEN(B234)&gt;0,'OSNOVNA PLAČA'!C228,"")</f>
        <v>0</v>
      </c>
      <c r="D234" s="54">
        <f ca="1">IF(LEN(B234)&gt;0,'OSNOVNA PLAČA'!D228,"")</f>
        <v>0</v>
      </c>
      <c r="E234" s="171">
        <f ca="1">IF(LEN(B234)&gt;0,SUM('OBRAČUNANA OSNOVNA PLAČA'!K228:M228),"")</f>
        <v>0</v>
      </c>
      <c r="F234" s="55"/>
      <c r="G234" s="55"/>
      <c r="H234" s="55"/>
      <c r="I234" s="55"/>
      <c r="J234" s="55"/>
      <c r="K234" s="172">
        <f t="shared" si="50"/>
        <v>0</v>
      </c>
      <c r="L234" s="120">
        <f t="shared" ca="1" si="51"/>
        <v>0</v>
      </c>
      <c r="M234" s="120">
        <f t="shared" ca="1" si="52"/>
        <v>0</v>
      </c>
      <c r="N234" s="120">
        <f t="shared" ca="1" si="53"/>
        <v>0</v>
      </c>
      <c r="O234" s="120">
        <f t="shared" ca="1" si="54"/>
        <v>0</v>
      </c>
      <c r="P234" s="173">
        <f t="shared" ca="1" si="55"/>
        <v>0</v>
      </c>
      <c r="Q234" s="173">
        <f ca="1">IF(LEN(B234)&gt;0,'4-6'!Q234-'4-6'!P234,"")</f>
        <v>0</v>
      </c>
      <c r="R234" s="174"/>
      <c r="AA234" s="161">
        <f>ROW()</f>
        <v>234</v>
      </c>
      <c r="AB234" s="197" t="e">
        <f t="shared" ca="1" si="28"/>
        <v>#N/A</v>
      </c>
      <c r="AC234" s="197" t="e">
        <f t="shared" ca="1" si="29"/>
        <v>#N/A</v>
      </c>
      <c r="AD234" s="198" t="e">
        <f t="shared" ca="1" si="56"/>
        <v>#N/A</v>
      </c>
      <c r="AE234" s="197" t="e">
        <f t="shared" ca="1" si="57"/>
        <v>#N/A</v>
      </c>
      <c r="AF234" s="198" t="e">
        <f t="shared" ca="1" si="58"/>
        <v>#N/A</v>
      </c>
      <c r="AG234" s="197" t="e">
        <f t="shared" ca="1" si="59"/>
        <v>#N/A</v>
      </c>
      <c r="AH234" s="197" t="e">
        <f t="shared" ca="1" si="60"/>
        <v>#N/A</v>
      </c>
      <c r="AI234" s="199" t="e">
        <f t="shared" ca="1" si="61"/>
        <v>#N/A</v>
      </c>
      <c r="AJ234" s="197" t="e">
        <f t="shared" ca="1" si="36"/>
        <v>#N/A</v>
      </c>
      <c r="AK234" s="197" t="e">
        <f t="shared" ca="1" si="37"/>
        <v>#N/A</v>
      </c>
    </row>
    <row r="235" spans="1:37" ht="27" customHeight="1" x14ac:dyDescent="0.25">
      <c r="A235" s="51">
        <f>'OSNOVNA PLAČA'!A229</f>
        <v>220</v>
      </c>
      <c r="B235" s="157" t="str">
        <f t="shared" ca="1" si="21"/>
        <v>A220</v>
      </c>
      <c r="C235" s="52">
        <f ca="1">IF(LEN(B235)&gt;0,'OSNOVNA PLAČA'!C229,"")</f>
        <v>0</v>
      </c>
      <c r="D235" s="54">
        <f ca="1">IF(LEN(B235)&gt;0,'OSNOVNA PLAČA'!D229,"")</f>
        <v>0</v>
      </c>
      <c r="E235" s="171">
        <f ca="1">IF(LEN(B235)&gt;0,SUM('OBRAČUNANA OSNOVNA PLAČA'!K229:M229),"")</f>
        <v>0</v>
      </c>
      <c r="F235" s="55"/>
      <c r="G235" s="55"/>
      <c r="H235" s="55"/>
      <c r="I235" s="55"/>
      <c r="J235" s="55"/>
      <c r="K235" s="172">
        <f t="shared" si="50"/>
        <v>0</v>
      </c>
      <c r="L235" s="120">
        <f t="shared" ca="1" si="51"/>
        <v>0</v>
      </c>
      <c r="M235" s="120">
        <f t="shared" ca="1" si="52"/>
        <v>0</v>
      </c>
      <c r="N235" s="120">
        <f t="shared" ca="1" si="53"/>
        <v>0</v>
      </c>
      <c r="O235" s="120">
        <f t="shared" ca="1" si="54"/>
        <v>0</v>
      </c>
      <c r="P235" s="173">
        <f t="shared" ca="1" si="55"/>
        <v>0</v>
      </c>
      <c r="Q235" s="173">
        <f ca="1">IF(LEN(B235)&gt;0,'4-6'!Q235-'4-6'!P235,"")</f>
        <v>0</v>
      </c>
      <c r="R235" s="174"/>
      <c r="AA235" s="161">
        <f>ROW()</f>
        <v>235</v>
      </c>
      <c r="AB235" s="197" t="e">
        <f t="shared" ca="1" si="28"/>
        <v>#N/A</v>
      </c>
      <c r="AC235" s="197" t="e">
        <f t="shared" ca="1" si="29"/>
        <v>#N/A</v>
      </c>
      <c r="AD235" s="198" t="e">
        <f t="shared" ca="1" si="56"/>
        <v>#N/A</v>
      </c>
      <c r="AE235" s="197" t="e">
        <f t="shared" ca="1" si="57"/>
        <v>#N/A</v>
      </c>
      <c r="AF235" s="198" t="e">
        <f t="shared" ca="1" si="58"/>
        <v>#N/A</v>
      </c>
      <c r="AG235" s="197" t="e">
        <f t="shared" ca="1" si="59"/>
        <v>#N/A</v>
      </c>
      <c r="AH235" s="197" t="e">
        <f t="shared" ca="1" si="60"/>
        <v>#N/A</v>
      </c>
      <c r="AI235" s="199" t="e">
        <f t="shared" ca="1" si="61"/>
        <v>#N/A</v>
      </c>
      <c r="AJ235" s="197" t="e">
        <f t="shared" ca="1" si="36"/>
        <v>#N/A</v>
      </c>
      <c r="AK235" s="197" t="e">
        <f t="shared" ca="1" si="37"/>
        <v>#N/A</v>
      </c>
    </row>
    <row r="236" spans="1:37" ht="27" customHeight="1" x14ac:dyDescent="0.25">
      <c r="A236" s="51">
        <f>'OSNOVNA PLAČA'!A230</f>
        <v>221</v>
      </c>
      <c r="B236" s="157" t="str">
        <f t="shared" ca="1" si="21"/>
        <v>A221</v>
      </c>
      <c r="C236" s="52">
        <f ca="1">IF(LEN(B236)&gt;0,'OSNOVNA PLAČA'!C230,"")</f>
        <v>0</v>
      </c>
      <c r="D236" s="54">
        <f ca="1">IF(LEN(B236)&gt;0,'OSNOVNA PLAČA'!D230,"")</f>
        <v>0</v>
      </c>
      <c r="E236" s="171">
        <f ca="1">IF(LEN(B236)&gt;0,SUM('OBRAČUNANA OSNOVNA PLAČA'!K230:M230),"")</f>
        <v>0</v>
      </c>
      <c r="F236" s="55"/>
      <c r="G236" s="55"/>
      <c r="H236" s="55"/>
      <c r="I236" s="55"/>
      <c r="J236" s="55"/>
      <c r="K236" s="172">
        <f t="shared" si="50"/>
        <v>0</v>
      </c>
      <c r="L236" s="120">
        <f t="shared" ca="1" si="51"/>
        <v>0</v>
      </c>
      <c r="M236" s="120">
        <f t="shared" ca="1" si="52"/>
        <v>0</v>
      </c>
      <c r="N236" s="120">
        <f t="shared" ca="1" si="53"/>
        <v>0</v>
      </c>
      <c r="O236" s="120">
        <f t="shared" ca="1" si="54"/>
        <v>0</v>
      </c>
      <c r="P236" s="173">
        <f t="shared" ca="1" si="55"/>
        <v>0</v>
      </c>
      <c r="Q236" s="173">
        <f ca="1">IF(LEN(B236)&gt;0,'4-6'!Q236-'4-6'!P236,"")</f>
        <v>0</v>
      </c>
      <c r="R236" s="174"/>
      <c r="AA236" s="161">
        <f>ROW()</f>
        <v>236</v>
      </c>
      <c r="AB236" s="197" t="e">
        <f t="shared" ca="1" si="28"/>
        <v>#N/A</v>
      </c>
      <c r="AC236" s="197" t="e">
        <f t="shared" ca="1" si="29"/>
        <v>#N/A</v>
      </c>
      <c r="AD236" s="198" t="e">
        <f t="shared" ca="1" si="56"/>
        <v>#N/A</v>
      </c>
      <c r="AE236" s="197" t="e">
        <f t="shared" ca="1" si="57"/>
        <v>#N/A</v>
      </c>
      <c r="AF236" s="198" t="e">
        <f t="shared" ca="1" si="58"/>
        <v>#N/A</v>
      </c>
      <c r="AG236" s="197" t="e">
        <f t="shared" ca="1" si="59"/>
        <v>#N/A</v>
      </c>
      <c r="AH236" s="197" t="e">
        <f t="shared" ca="1" si="60"/>
        <v>#N/A</v>
      </c>
      <c r="AI236" s="199" t="e">
        <f t="shared" ca="1" si="61"/>
        <v>#N/A</v>
      </c>
      <c r="AJ236" s="197" t="e">
        <f t="shared" ca="1" si="36"/>
        <v>#N/A</v>
      </c>
      <c r="AK236" s="197" t="e">
        <f t="shared" ca="1" si="37"/>
        <v>#N/A</v>
      </c>
    </row>
    <row r="237" spans="1:37" ht="27" customHeight="1" x14ac:dyDescent="0.25">
      <c r="A237" s="51">
        <f>'OSNOVNA PLAČA'!A231</f>
        <v>222</v>
      </c>
      <c r="B237" s="157" t="str">
        <f t="shared" ca="1" si="21"/>
        <v>A222</v>
      </c>
      <c r="C237" s="52">
        <f ca="1">IF(LEN(B237)&gt;0,'OSNOVNA PLAČA'!C231,"")</f>
        <v>0</v>
      </c>
      <c r="D237" s="54">
        <f ca="1">IF(LEN(B237)&gt;0,'OSNOVNA PLAČA'!D231,"")</f>
        <v>0</v>
      </c>
      <c r="E237" s="171">
        <f ca="1">IF(LEN(B237)&gt;0,SUM('OBRAČUNANA OSNOVNA PLAČA'!K231:M231),"")</f>
        <v>0</v>
      </c>
      <c r="F237" s="55"/>
      <c r="G237" s="55"/>
      <c r="H237" s="55"/>
      <c r="I237" s="55"/>
      <c r="J237" s="55"/>
      <c r="K237" s="172">
        <f t="shared" si="50"/>
        <v>0</v>
      </c>
      <c r="L237" s="120">
        <f t="shared" ca="1" si="51"/>
        <v>0</v>
      </c>
      <c r="M237" s="120">
        <f t="shared" ca="1" si="52"/>
        <v>0</v>
      </c>
      <c r="N237" s="120">
        <f t="shared" ca="1" si="53"/>
        <v>0</v>
      </c>
      <c r="O237" s="120">
        <f t="shared" ca="1" si="54"/>
        <v>0</v>
      </c>
      <c r="P237" s="173">
        <f t="shared" ca="1" si="55"/>
        <v>0</v>
      </c>
      <c r="Q237" s="173">
        <f ca="1">IF(LEN(B237)&gt;0,'4-6'!Q237-'4-6'!P237,"")</f>
        <v>0</v>
      </c>
      <c r="R237" s="174"/>
      <c r="AA237" s="161">
        <f>ROW()</f>
        <v>237</v>
      </c>
      <c r="AB237" s="197" t="e">
        <f t="shared" ca="1" si="28"/>
        <v>#N/A</v>
      </c>
      <c r="AC237" s="197" t="e">
        <f t="shared" ca="1" si="29"/>
        <v>#N/A</v>
      </c>
      <c r="AD237" s="198" t="e">
        <f t="shared" ca="1" si="56"/>
        <v>#N/A</v>
      </c>
      <c r="AE237" s="197" t="e">
        <f t="shared" ca="1" si="57"/>
        <v>#N/A</v>
      </c>
      <c r="AF237" s="198" t="e">
        <f t="shared" ca="1" si="58"/>
        <v>#N/A</v>
      </c>
      <c r="AG237" s="197" t="e">
        <f t="shared" ca="1" si="59"/>
        <v>#N/A</v>
      </c>
      <c r="AH237" s="197" t="e">
        <f t="shared" ca="1" si="60"/>
        <v>#N/A</v>
      </c>
      <c r="AI237" s="199" t="e">
        <f t="shared" ca="1" si="61"/>
        <v>#N/A</v>
      </c>
      <c r="AJ237" s="197" t="e">
        <f t="shared" ca="1" si="36"/>
        <v>#N/A</v>
      </c>
      <c r="AK237" s="197" t="e">
        <f t="shared" ca="1" si="37"/>
        <v>#N/A</v>
      </c>
    </row>
    <row r="238" spans="1:37" ht="27" customHeight="1" x14ac:dyDescent="0.25">
      <c r="A238" s="51">
        <f>'OSNOVNA PLAČA'!A232</f>
        <v>223</v>
      </c>
      <c r="B238" s="157" t="str">
        <f t="shared" ca="1" si="21"/>
        <v>A223</v>
      </c>
      <c r="C238" s="52">
        <f ca="1">IF(LEN(B238)&gt;0,'OSNOVNA PLAČA'!C232,"")</f>
        <v>0</v>
      </c>
      <c r="D238" s="54">
        <f ca="1">IF(LEN(B238)&gt;0,'OSNOVNA PLAČA'!D232,"")</f>
        <v>0</v>
      </c>
      <c r="E238" s="171">
        <f ca="1">IF(LEN(B238)&gt;0,SUM('OBRAČUNANA OSNOVNA PLAČA'!K232:M232),"")</f>
        <v>0</v>
      </c>
      <c r="F238" s="55"/>
      <c r="G238" s="55"/>
      <c r="H238" s="55"/>
      <c r="I238" s="55"/>
      <c r="J238" s="55"/>
      <c r="K238" s="172">
        <f t="shared" si="50"/>
        <v>0</v>
      </c>
      <c r="L238" s="120">
        <f t="shared" ca="1" si="51"/>
        <v>0</v>
      </c>
      <c r="M238" s="120">
        <f t="shared" ca="1" si="52"/>
        <v>0</v>
      </c>
      <c r="N238" s="120">
        <f t="shared" ca="1" si="53"/>
        <v>0</v>
      </c>
      <c r="O238" s="120">
        <f t="shared" ca="1" si="54"/>
        <v>0</v>
      </c>
      <c r="P238" s="173">
        <f t="shared" ca="1" si="55"/>
        <v>0</v>
      </c>
      <c r="Q238" s="173">
        <f ca="1">IF(LEN(B238)&gt;0,'4-6'!Q238-'4-6'!P238,"")</f>
        <v>0</v>
      </c>
      <c r="R238" s="174"/>
      <c r="AA238" s="161">
        <f>ROW()</f>
        <v>238</v>
      </c>
      <c r="AB238" s="197" t="e">
        <f t="shared" ca="1" si="28"/>
        <v>#N/A</v>
      </c>
      <c r="AC238" s="197" t="e">
        <f t="shared" ca="1" si="29"/>
        <v>#N/A</v>
      </c>
      <c r="AD238" s="198" t="e">
        <f t="shared" ca="1" si="56"/>
        <v>#N/A</v>
      </c>
      <c r="AE238" s="197" t="e">
        <f t="shared" ca="1" si="57"/>
        <v>#N/A</v>
      </c>
      <c r="AF238" s="198" t="e">
        <f t="shared" ca="1" si="58"/>
        <v>#N/A</v>
      </c>
      <c r="AG238" s="197" t="e">
        <f t="shared" ca="1" si="59"/>
        <v>#N/A</v>
      </c>
      <c r="AH238" s="197" t="e">
        <f t="shared" ca="1" si="60"/>
        <v>#N/A</v>
      </c>
      <c r="AI238" s="199" t="e">
        <f t="shared" ca="1" si="61"/>
        <v>#N/A</v>
      </c>
      <c r="AJ238" s="197" t="e">
        <f t="shared" ca="1" si="36"/>
        <v>#N/A</v>
      </c>
      <c r="AK238" s="197" t="e">
        <f t="shared" ca="1" si="37"/>
        <v>#N/A</v>
      </c>
    </row>
    <row r="239" spans="1:37" ht="27" customHeight="1" x14ac:dyDescent="0.25">
      <c r="A239" s="51">
        <f>'OSNOVNA PLAČA'!A233</f>
        <v>224</v>
      </c>
      <c r="B239" s="157" t="str">
        <f t="shared" ca="1" si="21"/>
        <v>A224</v>
      </c>
      <c r="C239" s="52">
        <f ca="1">IF(LEN(B239)&gt;0,'OSNOVNA PLAČA'!C233,"")</f>
        <v>0</v>
      </c>
      <c r="D239" s="54">
        <f ca="1">IF(LEN(B239)&gt;0,'OSNOVNA PLAČA'!D233,"")</f>
        <v>0</v>
      </c>
      <c r="E239" s="171">
        <f ca="1">IF(LEN(B239)&gt;0,SUM('OBRAČUNANA OSNOVNA PLAČA'!K233:M233),"")</f>
        <v>0</v>
      </c>
      <c r="F239" s="55"/>
      <c r="G239" s="55"/>
      <c r="H239" s="55"/>
      <c r="I239" s="55"/>
      <c r="J239" s="55"/>
      <c r="K239" s="172">
        <f t="shared" si="50"/>
        <v>0</v>
      </c>
      <c r="L239" s="120">
        <f t="shared" ca="1" si="51"/>
        <v>0</v>
      </c>
      <c r="M239" s="120">
        <f t="shared" ca="1" si="52"/>
        <v>0</v>
      </c>
      <c r="N239" s="120">
        <f t="shared" ca="1" si="53"/>
        <v>0</v>
      </c>
      <c r="O239" s="120">
        <f t="shared" ca="1" si="54"/>
        <v>0</v>
      </c>
      <c r="P239" s="173">
        <f t="shared" ca="1" si="55"/>
        <v>0</v>
      </c>
      <c r="Q239" s="173">
        <f ca="1">IF(LEN(B239)&gt;0,'4-6'!Q239-'4-6'!P239,"")</f>
        <v>0</v>
      </c>
      <c r="R239" s="174"/>
      <c r="AA239" s="161">
        <f>ROW()</f>
        <v>239</v>
      </c>
      <c r="AB239" s="197" t="e">
        <f t="shared" ca="1" si="28"/>
        <v>#N/A</v>
      </c>
      <c r="AC239" s="197" t="e">
        <f t="shared" ca="1" si="29"/>
        <v>#N/A</v>
      </c>
      <c r="AD239" s="198" t="e">
        <f t="shared" ca="1" si="56"/>
        <v>#N/A</v>
      </c>
      <c r="AE239" s="197" t="e">
        <f t="shared" ca="1" si="57"/>
        <v>#N/A</v>
      </c>
      <c r="AF239" s="198" t="e">
        <f t="shared" ca="1" si="58"/>
        <v>#N/A</v>
      </c>
      <c r="AG239" s="197" t="e">
        <f t="shared" ca="1" si="59"/>
        <v>#N/A</v>
      </c>
      <c r="AH239" s="197" t="e">
        <f t="shared" ca="1" si="60"/>
        <v>#N/A</v>
      </c>
      <c r="AI239" s="199" t="e">
        <f t="shared" ca="1" si="61"/>
        <v>#N/A</v>
      </c>
      <c r="AJ239" s="197" t="e">
        <f t="shared" ca="1" si="36"/>
        <v>#N/A</v>
      </c>
      <c r="AK239" s="197" t="e">
        <f t="shared" ca="1" si="37"/>
        <v>#N/A</v>
      </c>
    </row>
    <row r="240" spans="1:37" ht="27" customHeight="1" x14ac:dyDescent="0.25">
      <c r="A240" s="51">
        <f>'OSNOVNA PLAČA'!A234</f>
        <v>225</v>
      </c>
      <c r="B240" s="157" t="str">
        <f t="shared" ca="1" si="21"/>
        <v>A225</v>
      </c>
      <c r="C240" s="52">
        <f ca="1">IF(LEN(B240)&gt;0,'OSNOVNA PLAČA'!C234,"")</f>
        <v>0</v>
      </c>
      <c r="D240" s="54">
        <f ca="1">IF(LEN(B240)&gt;0,'OSNOVNA PLAČA'!D234,"")</f>
        <v>0</v>
      </c>
      <c r="E240" s="171">
        <f ca="1">IF(LEN(B240)&gt;0,SUM('OBRAČUNANA OSNOVNA PLAČA'!K234:M234),"")</f>
        <v>0</v>
      </c>
      <c r="F240" s="55"/>
      <c r="G240" s="55"/>
      <c r="H240" s="55"/>
      <c r="I240" s="55"/>
      <c r="J240" s="55"/>
      <c r="K240" s="172">
        <f t="shared" si="50"/>
        <v>0</v>
      </c>
      <c r="L240" s="120">
        <f t="shared" ca="1" si="51"/>
        <v>0</v>
      </c>
      <c r="M240" s="120">
        <f t="shared" ca="1" si="52"/>
        <v>0</v>
      </c>
      <c r="N240" s="120">
        <f t="shared" ca="1" si="53"/>
        <v>0</v>
      </c>
      <c r="O240" s="120">
        <f t="shared" ca="1" si="54"/>
        <v>0</v>
      </c>
      <c r="P240" s="173">
        <f t="shared" ca="1" si="55"/>
        <v>0</v>
      </c>
      <c r="Q240" s="173">
        <f ca="1">IF(LEN(B240)&gt;0,'4-6'!Q240-'4-6'!P240,"")</f>
        <v>0</v>
      </c>
      <c r="R240" s="174"/>
      <c r="AA240" s="161">
        <f>ROW()</f>
        <v>240</v>
      </c>
      <c r="AB240" s="197" t="e">
        <f t="shared" ca="1" si="28"/>
        <v>#N/A</v>
      </c>
      <c r="AC240" s="197" t="e">
        <f t="shared" ca="1" si="29"/>
        <v>#N/A</v>
      </c>
      <c r="AD240" s="198" t="e">
        <f t="shared" ca="1" si="56"/>
        <v>#N/A</v>
      </c>
      <c r="AE240" s="197" t="e">
        <f t="shared" ca="1" si="57"/>
        <v>#N/A</v>
      </c>
      <c r="AF240" s="198" t="e">
        <f t="shared" ca="1" si="58"/>
        <v>#N/A</v>
      </c>
      <c r="AG240" s="197" t="e">
        <f t="shared" ca="1" si="59"/>
        <v>#N/A</v>
      </c>
      <c r="AH240" s="197" t="e">
        <f t="shared" ca="1" si="60"/>
        <v>#N/A</v>
      </c>
      <c r="AI240" s="199" t="e">
        <f t="shared" ca="1" si="61"/>
        <v>#N/A</v>
      </c>
      <c r="AJ240" s="197" t="e">
        <f t="shared" ca="1" si="36"/>
        <v>#N/A</v>
      </c>
      <c r="AK240" s="197" t="e">
        <f t="shared" ca="1" si="37"/>
        <v>#N/A</v>
      </c>
    </row>
    <row r="241" spans="1:37" ht="27" customHeight="1" x14ac:dyDescent="0.25">
      <c r="A241" s="51">
        <f>'OSNOVNA PLAČA'!A235</f>
        <v>226</v>
      </c>
      <c r="B241" s="157" t="str">
        <f t="shared" ca="1" si="21"/>
        <v>A226</v>
      </c>
      <c r="C241" s="52">
        <f ca="1">IF(LEN(B241)&gt;0,'OSNOVNA PLAČA'!C235,"")</f>
        <v>0</v>
      </c>
      <c r="D241" s="54">
        <f ca="1">IF(LEN(B241)&gt;0,'OSNOVNA PLAČA'!D235,"")</f>
        <v>0</v>
      </c>
      <c r="E241" s="171">
        <f ca="1">IF(LEN(B241)&gt;0,SUM('OBRAČUNANA OSNOVNA PLAČA'!K235:M235),"")</f>
        <v>0</v>
      </c>
      <c r="F241" s="55"/>
      <c r="G241" s="55"/>
      <c r="H241" s="55"/>
      <c r="I241" s="55"/>
      <c r="J241" s="55"/>
      <c r="K241" s="172">
        <f t="shared" si="50"/>
        <v>0</v>
      </c>
      <c r="L241" s="120">
        <f t="shared" ca="1" si="51"/>
        <v>0</v>
      </c>
      <c r="M241" s="120">
        <f t="shared" ca="1" si="52"/>
        <v>0</v>
      </c>
      <c r="N241" s="120">
        <f t="shared" ca="1" si="53"/>
        <v>0</v>
      </c>
      <c r="O241" s="120">
        <f t="shared" ca="1" si="54"/>
        <v>0</v>
      </c>
      <c r="P241" s="173">
        <f t="shared" ca="1" si="55"/>
        <v>0</v>
      </c>
      <c r="Q241" s="173">
        <f ca="1">IF(LEN(B241)&gt;0,'4-6'!Q241-'4-6'!P241,"")</f>
        <v>0</v>
      </c>
      <c r="R241" s="174"/>
      <c r="AA241" s="161">
        <f>ROW()</f>
        <v>241</v>
      </c>
      <c r="AB241" s="197" t="e">
        <f t="shared" ca="1" si="28"/>
        <v>#N/A</v>
      </c>
      <c r="AC241" s="197" t="e">
        <f t="shared" ca="1" si="29"/>
        <v>#N/A</v>
      </c>
      <c r="AD241" s="198" t="e">
        <f t="shared" ca="1" si="56"/>
        <v>#N/A</v>
      </c>
      <c r="AE241" s="197" t="e">
        <f t="shared" ca="1" si="57"/>
        <v>#N/A</v>
      </c>
      <c r="AF241" s="198" t="e">
        <f t="shared" ca="1" si="58"/>
        <v>#N/A</v>
      </c>
      <c r="AG241" s="197" t="e">
        <f t="shared" ca="1" si="59"/>
        <v>#N/A</v>
      </c>
      <c r="AH241" s="197" t="e">
        <f t="shared" ca="1" si="60"/>
        <v>#N/A</v>
      </c>
      <c r="AI241" s="199" t="e">
        <f t="shared" ca="1" si="61"/>
        <v>#N/A</v>
      </c>
      <c r="AJ241" s="197" t="e">
        <f t="shared" ca="1" si="36"/>
        <v>#N/A</v>
      </c>
      <c r="AK241" s="197" t="e">
        <f t="shared" ca="1" si="37"/>
        <v>#N/A</v>
      </c>
    </row>
    <row r="242" spans="1:37" ht="27" customHeight="1" x14ac:dyDescent="0.25">
      <c r="A242" s="51">
        <f>'OSNOVNA PLAČA'!A236</f>
        <v>227</v>
      </c>
      <c r="B242" s="157" t="str">
        <f t="shared" ca="1" si="21"/>
        <v>A227</v>
      </c>
      <c r="C242" s="52">
        <f ca="1">IF(LEN(B242)&gt;0,'OSNOVNA PLAČA'!C236,"")</f>
        <v>0</v>
      </c>
      <c r="D242" s="54">
        <f ca="1">IF(LEN(B242)&gt;0,'OSNOVNA PLAČA'!D236,"")</f>
        <v>0</v>
      </c>
      <c r="E242" s="171">
        <f ca="1">IF(LEN(B242)&gt;0,SUM('OBRAČUNANA OSNOVNA PLAČA'!K236:M236),"")</f>
        <v>0</v>
      </c>
      <c r="F242" s="55"/>
      <c r="G242" s="55"/>
      <c r="H242" s="55"/>
      <c r="I242" s="55"/>
      <c r="J242" s="55"/>
      <c r="K242" s="172">
        <f t="shared" si="50"/>
        <v>0</v>
      </c>
      <c r="L242" s="120">
        <f t="shared" ca="1" si="51"/>
        <v>0</v>
      </c>
      <c r="M242" s="120">
        <f t="shared" ca="1" si="52"/>
        <v>0</v>
      </c>
      <c r="N242" s="120">
        <f t="shared" ca="1" si="53"/>
        <v>0</v>
      </c>
      <c r="O242" s="120">
        <f t="shared" ca="1" si="54"/>
        <v>0</v>
      </c>
      <c r="P242" s="173">
        <f t="shared" ca="1" si="55"/>
        <v>0</v>
      </c>
      <c r="Q242" s="173">
        <f ca="1">IF(LEN(B242)&gt;0,'4-6'!Q242-'4-6'!P242,"")</f>
        <v>0</v>
      </c>
      <c r="R242" s="174"/>
      <c r="AA242" s="161">
        <f>ROW()</f>
        <v>242</v>
      </c>
      <c r="AB242" s="197" t="e">
        <f t="shared" ca="1" si="28"/>
        <v>#N/A</v>
      </c>
      <c r="AC242" s="197" t="e">
        <f t="shared" ca="1" si="29"/>
        <v>#N/A</v>
      </c>
      <c r="AD242" s="198" t="e">
        <f t="shared" ca="1" si="56"/>
        <v>#N/A</v>
      </c>
      <c r="AE242" s="197" t="e">
        <f t="shared" ca="1" si="57"/>
        <v>#N/A</v>
      </c>
      <c r="AF242" s="198" t="e">
        <f t="shared" ca="1" si="58"/>
        <v>#N/A</v>
      </c>
      <c r="AG242" s="197" t="e">
        <f t="shared" ca="1" si="59"/>
        <v>#N/A</v>
      </c>
      <c r="AH242" s="197" t="e">
        <f t="shared" ca="1" si="60"/>
        <v>#N/A</v>
      </c>
      <c r="AI242" s="199" t="e">
        <f t="shared" ca="1" si="61"/>
        <v>#N/A</v>
      </c>
      <c r="AJ242" s="197" t="e">
        <f t="shared" ca="1" si="36"/>
        <v>#N/A</v>
      </c>
      <c r="AK242" s="197" t="e">
        <f t="shared" ca="1" si="37"/>
        <v>#N/A</v>
      </c>
    </row>
    <row r="243" spans="1:37" ht="27" customHeight="1" x14ac:dyDescent="0.25">
      <c r="A243" s="51">
        <f>'OSNOVNA PLAČA'!A237</f>
        <v>228</v>
      </c>
      <c r="B243" s="157" t="str">
        <f t="shared" ca="1" si="21"/>
        <v>A228</v>
      </c>
      <c r="C243" s="52">
        <f ca="1">IF(LEN(B243)&gt;0,'OSNOVNA PLAČA'!C237,"")</f>
        <v>0</v>
      </c>
      <c r="D243" s="54">
        <f ca="1">IF(LEN(B243)&gt;0,'OSNOVNA PLAČA'!D237,"")</f>
        <v>0</v>
      </c>
      <c r="E243" s="171">
        <f ca="1">IF(LEN(B243)&gt;0,SUM('OBRAČUNANA OSNOVNA PLAČA'!K237:M237),"")</f>
        <v>0</v>
      </c>
      <c r="F243" s="55"/>
      <c r="G243" s="55"/>
      <c r="H243" s="55"/>
      <c r="I243" s="55"/>
      <c r="J243" s="55"/>
      <c r="K243" s="172">
        <f t="shared" si="50"/>
        <v>0</v>
      </c>
      <c r="L243" s="120">
        <f t="shared" ca="1" si="51"/>
        <v>0</v>
      </c>
      <c r="M243" s="120">
        <f t="shared" ca="1" si="52"/>
        <v>0</v>
      </c>
      <c r="N243" s="120">
        <f t="shared" ca="1" si="53"/>
        <v>0</v>
      </c>
      <c r="O243" s="120">
        <f t="shared" ca="1" si="54"/>
        <v>0</v>
      </c>
      <c r="P243" s="173">
        <f t="shared" ca="1" si="55"/>
        <v>0</v>
      </c>
      <c r="Q243" s="173">
        <f ca="1">IF(LEN(B243)&gt;0,'4-6'!Q243-'4-6'!P243,"")</f>
        <v>0</v>
      </c>
      <c r="R243" s="174"/>
      <c r="AA243" s="161">
        <f>ROW()</f>
        <v>243</v>
      </c>
      <c r="AB243" s="197" t="e">
        <f t="shared" ca="1" si="28"/>
        <v>#N/A</v>
      </c>
      <c r="AC243" s="197" t="e">
        <f t="shared" ca="1" si="29"/>
        <v>#N/A</v>
      </c>
      <c r="AD243" s="198" t="e">
        <f t="shared" ca="1" si="56"/>
        <v>#N/A</v>
      </c>
      <c r="AE243" s="197" t="e">
        <f t="shared" ca="1" si="57"/>
        <v>#N/A</v>
      </c>
      <c r="AF243" s="198" t="e">
        <f t="shared" ca="1" si="58"/>
        <v>#N/A</v>
      </c>
      <c r="AG243" s="197" t="e">
        <f t="shared" ca="1" si="59"/>
        <v>#N/A</v>
      </c>
      <c r="AH243" s="197" t="e">
        <f t="shared" ca="1" si="60"/>
        <v>#N/A</v>
      </c>
      <c r="AI243" s="199" t="e">
        <f t="shared" ca="1" si="61"/>
        <v>#N/A</v>
      </c>
      <c r="AJ243" s="197" t="e">
        <f t="shared" ca="1" si="36"/>
        <v>#N/A</v>
      </c>
      <c r="AK243" s="197" t="e">
        <f t="shared" ca="1" si="37"/>
        <v>#N/A</v>
      </c>
    </row>
    <row r="244" spans="1:37" ht="27" customHeight="1" x14ac:dyDescent="0.25">
      <c r="A244" s="51">
        <f>'OSNOVNA PLAČA'!A238</f>
        <v>229</v>
      </c>
      <c r="B244" s="157" t="str">
        <f t="shared" ca="1" si="21"/>
        <v>A229</v>
      </c>
      <c r="C244" s="52">
        <f ca="1">IF(LEN(B244)&gt;0,'OSNOVNA PLAČA'!C238,"")</f>
        <v>0</v>
      </c>
      <c r="D244" s="54">
        <f ca="1">IF(LEN(B244)&gt;0,'OSNOVNA PLAČA'!D238,"")</f>
        <v>0</v>
      </c>
      <c r="E244" s="171">
        <f ca="1">IF(LEN(B244)&gt;0,SUM('OBRAČUNANA OSNOVNA PLAČA'!K238:M238),"")</f>
        <v>0</v>
      </c>
      <c r="F244" s="55"/>
      <c r="G244" s="55"/>
      <c r="H244" s="55"/>
      <c r="I244" s="55"/>
      <c r="J244" s="55"/>
      <c r="K244" s="172">
        <f t="shared" si="50"/>
        <v>0</v>
      </c>
      <c r="L244" s="120">
        <f t="shared" ca="1" si="51"/>
        <v>0</v>
      </c>
      <c r="M244" s="120">
        <f t="shared" ca="1" si="52"/>
        <v>0</v>
      </c>
      <c r="N244" s="120">
        <f t="shared" ca="1" si="53"/>
        <v>0</v>
      </c>
      <c r="O244" s="120">
        <f t="shared" ca="1" si="54"/>
        <v>0</v>
      </c>
      <c r="P244" s="173">
        <f t="shared" ca="1" si="55"/>
        <v>0</v>
      </c>
      <c r="Q244" s="173">
        <f ca="1">IF(LEN(B244)&gt;0,'4-6'!Q244-'4-6'!P244,"")</f>
        <v>0</v>
      </c>
      <c r="R244" s="174"/>
      <c r="AA244" s="161">
        <f>ROW()</f>
        <v>244</v>
      </c>
      <c r="AB244" s="197" t="e">
        <f t="shared" ca="1" si="28"/>
        <v>#N/A</v>
      </c>
      <c r="AC244" s="197" t="e">
        <f t="shared" ca="1" si="29"/>
        <v>#N/A</v>
      </c>
      <c r="AD244" s="198" t="e">
        <f t="shared" ca="1" si="56"/>
        <v>#N/A</v>
      </c>
      <c r="AE244" s="197" t="e">
        <f t="shared" ca="1" si="57"/>
        <v>#N/A</v>
      </c>
      <c r="AF244" s="198" t="e">
        <f t="shared" ca="1" si="58"/>
        <v>#N/A</v>
      </c>
      <c r="AG244" s="197" t="e">
        <f t="shared" ca="1" si="59"/>
        <v>#N/A</v>
      </c>
      <c r="AH244" s="197" t="e">
        <f t="shared" ca="1" si="60"/>
        <v>#N/A</v>
      </c>
      <c r="AI244" s="199" t="e">
        <f t="shared" ca="1" si="61"/>
        <v>#N/A</v>
      </c>
      <c r="AJ244" s="197" t="e">
        <f t="shared" ca="1" si="36"/>
        <v>#N/A</v>
      </c>
      <c r="AK244" s="197" t="e">
        <f t="shared" ca="1" si="37"/>
        <v>#N/A</v>
      </c>
    </row>
    <row r="245" spans="1:37" ht="27" customHeight="1" x14ac:dyDescent="0.25">
      <c r="A245" s="51">
        <f>'OSNOVNA PLAČA'!A239</f>
        <v>230</v>
      </c>
      <c r="B245" s="157" t="str">
        <f t="shared" ca="1" si="21"/>
        <v>A230</v>
      </c>
      <c r="C245" s="52">
        <f ca="1">IF(LEN(B245)&gt;0,'OSNOVNA PLAČA'!C239,"")</f>
        <v>0</v>
      </c>
      <c r="D245" s="54">
        <f ca="1">IF(LEN(B245)&gt;0,'OSNOVNA PLAČA'!D239,"")</f>
        <v>0</v>
      </c>
      <c r="E245" s="171">
        <f ca="1">IF(LEN(B245)&gt;0,SUM('OBRAČUNANA OSNOVNA PLAČA'!K239:M239),"")</f>
        <v>0</v>
      </c>
      <c r="F245" s="55"/>
      <c r="G245" s="55"/>
      <c r="H245" s="55"/>
      <c r="I245" s="55"/>
      <c r="J245" s="55"/>
      <c r="K245" s="172">
        <f t="shared" si="50"/>
        <v>0</v>
      </c>
      <c r="L245" s="120">
        <f t="shared" ca="1" si="51"/>
        <v>0</v>
      </c>
      <c r="M245" s="120">
        <f t="shared" ca="1" si="52"/>
        <v>0</v>
      </c>
      <c r="N245" s="120">
        <f t="shared" ca="1" si="53"/>
        <v>0</v>
      </c>
      <c r="O245" s="120">
        <f t="shared" ca="1" si="54"/>
        <v>0</v>
      </c>
      <c r="P245" s="173">
        <f t="shared" ca="1" si="55"/>
        <v>0</v>
      </c>
      <c r="Q245" s="173">
        <f ca="1">IF(LEN(B245)&gt;0,'4-6'!Q245-'4-6'!P245,"")</f>
        <v>0</v>
      </c>
      <c r="R245" s="174"/>
      <c r="AA245" s="161">
        <f>ROW()</f>
        <v>245</v>
      </c>
      <c r="AB245" s="197" t="e">
        <f t="shared" ca="1" si="28"/>
        <v>#N/A</v>
      </c>
      <c r="AC245" s="197" t="e">
        <f t="shared" ca="1" si="29"/>
        <v>#N/A</v>
      </c>
      <c r="AD245" s="198" t="e">
        <f t="shared" ca="1" si="56"/>
        <v>#N/A</v>
      </c>
      <c r="AE245" s="197" t="e">
        <f t="shared" ca="1" si="57"/>
        <v>#N/A</v>
      </c>
      <c r="AF245" s="198" t="e">
        <f t="shared" ca="1" si="58"/>
        <v>#N/A</v>
      </c>
      <c r="AG245" s="197" t="e">
        <f t="shared" ca="1" si="59"/>
        <v>#N/A</v>
      </c>
      <c r="AH245" s="197" t="e">
        <f t="shared" ca="1" si="60"/>
        <v>#N/A</v>
      </c>
      <c r="AI245" s="199" t="e">
        <f t="shared" ca="1" si="61"/>
        <v>#N/A</v>
      </c>
      <c r="AJ245" s="197" t="e">
        <f t="shared" ca="1" si="36"/>
        <v>#N/A</v>
      </c>
      <c r="AK245" s="197" t="e">
        <f t="shared" ca="1" si="37"/>
        <v>#N/A</v>
      </c>
    </row>
    <row r="246" spans="1:37" ht="27" customHeight="1" x14ac:dyDescent="0.25">
      <c r="A246" s="51">
        <f>'OSNOVNA PLAČA'!A240</f>
        <v>231</v>
      </c>
      <c r="B246" s="157" t="str">
        <f t="shared" ca="1" si="21"/>
        <v>A231</v>
      </c>
      <c r="C246" s="52">
        <f ca="1">IF(LEN(B246)&gt;0,'OSNOVNA PLAČA'!C240,"")</f>
        <v>0</v>
      </c>
      <c r="D246" s="54">
        <f ca="1">IF(LEN(B246)&gt;0,'OSNOVNA PLAČA'!D240,"")</f>
        <v>0</v>
      </c>
      <c r="E246" s="171">
        <f ca="1">IF(LEN(B246)&gt;0,SUM('OBRAČUNANA OSNOVNA PLAČA'!K240:M240),"")</f>
        <v>0</v>
      </c>
      <c r="F246" s="55"/>
      <c r="G246" s="55"/>
      <c r="H246" s="55"/>
      <c r="I246" s="55"/>
      <c r="J246" s="55"/>
      <c r="K246" s="172">
        <f t="shared" si="50"/>
        <v>0</v>
      </c>
      <c r="L246" s="120">
        <f t="shared" ca="1" si="51"/>
        <v>0</v>
      </c>
      <c r="M246" s="120">
        <f t="shared" ca="1" si="52"/>
        <v>0</v>
      </c>
      <c r="N246" s="120">
        <f t="shared" ca="1" si="53"/>
        <v>0</v>
      </c>
      <c r="O246" s="120">
        <f t="shared" ca="1" si="54"/>
        <v>0</v>
      </c>
      <c r="P246" s="173">
        <f t="shared" ca="1" si="55"/>
        <v>0</v>
      </c>
      <c r="Q246" s="173">
        <f ca="1">IF(LEN(B246)&gt;0,'4-6'!Q246-'4-6'!P246,"")</f>
        <v>0</v>
      </c>
      <c r="R246" s="174"/>
      <c r="AA246" s="161">
        <f>ROW()</f>
        <v>246</v>
      </c>
      <c r="AB246" s="197" t="e">
        <f t="shared" ca="1" si="28"/>
        <v>#N/A</v>
      </c>
      <c r="AC246" s="197" t="e">
        <f t="shared" ca="1" si="29"/>
        <v>#N/A</v>
      </c>
      <c r="AD246" s="198" t="e">
        <f t="shared" ca="1" si="56"/>
        <v>#N/A</v>
      </c>
      <c r="AE246" s="197" t="e">
        <f t="shared" ca="1" si="57"/>
        <v>#N/A</v>
      </c>
      <c r="AF246" s="198" t="e">
        <f t="shared" ca="1" si="58"/>
        <v>#N/A</v>
      </c>
      <c r="AG246" s="197" t="e">
        <f t="shared" ca="1" si="59"/>
        <v>#N/A</v>
      </c>
      <c r="AH246" s="197" t="e">
        <f t="shared" ca="1" si="60"/>
        <v>#N/A</v>
      </c>
      <c r="AI246" s="199" t="e">
        <f t="shared" ca="1" si="61"/>
        <v>#N/A</v>
      </c>
      <c r="AJ246" s="197" t="e">
        <f t="shared" ca="1" si="36"/>
        <v>#N/A</v>
      </c>
      <c r="AK246" s="197" t="e">
        <f t="shared" ca="1" si="37"/>
        <v>#N/A</v>
      </c>
    </row>
    <row r="247" spans="1:37" ht="27" customHeight="1" x14ac:dyDescent="0.25">
      <c r="A247" s="51">
        <f>'OSNOVNA PLAČA'!A241</f>
        <v>232</v>
      </c>
      <c r="B247" s="157" t="str">
        <f t="shared" ca="1" si="21"/>
        <v>A232</v>
      </c>
      <c r="C247" s="52">
        <f ca="1">IF(LEN(B247)&gt;0,'OSNOVNA PLAČA'!C241,"")</f>
        <v>0</v>
      </c>
      <c r="D247" s="54">
        <f ca="1">IF(LEN(B247)&gt;0,'OSNOVNA PLAČA'!D241,"")</f>
        <v>0</v>
      </c>
      <c r="E247" s="171">
        <f ca="1">IF(LEN(B247)&gt;0,SUM('OBRAČUNANA OSNOVNA PLAČA'!K241:M241),"")</f>
        <v>0</v>
      </c>
      <c r="F247" s="55"/>
      <c r="G247" s="55"/>
      <c r="H247" s="55"/>
      <c r="I247" s="55"/>
      <c r="J247" s="55"/>
      <c r="K247" s="172">
        <f t="shared" si="50"/>
        <v>0</v>
      </c>
      <c r="L247" s="120">
        <f t="shared" ca="1" si="51"/>
        <v>0</v>
      </c>
      <c r="M247" s="120">
        <f t="shared" ca="1" si="52"/>
        <v>0</v>
      </c>
      <c r="N247" s="120">
        <f t="shared" ca="1" si="53"/>
        <v>0</v>
      </c>
      <c r="O247" s="120">
        <f t="shared" ca="1" si="54"/>
        <v>0</v>
      </c>
      <c r="P247" s="173">
        <f t="shared" ca="1" si="55"/>
        <v>0</v>
      </c>
      <c r="Q247" s="173">
        <f ca="1">IF(LEN(B247)&gt;0,'4-6'!Q247-'4-6'!P247,"")</f>
        <v>0</v>
      </c>
      <c r="R247" s="174"/>
      <c r="AA247" s="161">
        <f>ROW()</f>
        <v>247</v>
      </c>
      <c r="AB247" s="197" t="e">
        <f t="shared" ca="1" si="28"/>
        <v>#N/A</v>
      </c>
      <c r="AC247" s="197" t="e">
        <f t="shared" ca="1" si="29"/>
        <v>#N/A</v>
      </c>
      <c r="AD247" s="198" t="e">
        <f t="shared" ca="1" si="56"/>
        <v>#N/A</v>
      </c>
      <c r="AE247" s="197" t="e">
        <f t="shared" ca="1" si="57"/>
        <v>#N/A</v>
      </c>
      <c r="AF247" s="198" t="e">
        <f t="shared" ca="1" si="58"/>
        <v>#N/A</v>
      </c>
      <c r="AG247" s="197" t="e">
        <f t="shared" ca="1" si="59"/>
        <v>#N/A</v>
      </c>
      <c r="AH247" s="197" t="e">
        <f t="shared" ca="1" si="60"/>
        <v>#N/A</v>
      </c>
      <c r="AI247" s="199" t="e">
        <f t="shared" ca="1" si="61"/>
        <v>#N/A</v>
      </c>
      <c r="AJ247" s="197" t="e">
        <f t="shared" ca="1" si="36"/>
        <v>#N/A</v>
      </c>
      <c r="AK247" s="197" t="e">
        <f t="shared" ca="1" si="37"/>
        <v>#N/A</v>
      </c>
    </row>
    <row r="248" spans="1:37" ht="27" customHeight="1" x14ac:dyDescent="0.25">
      <c r="A248" s="51">
        <f>'OSNOVNA PLAČA'!A242</f>
        <v>233</v>
      </c>
      <c r="B248" s="157" t="str">
        <f t="shared" ca="1" si="21"/>
        <v>A233</v>
      </c>
      <c r="C248" s="52">
        <f ca="1">IF(LEN(B248)&gt;0,'OSNOVNA PLAČA'!C242,"")</f>
        <v>0</v>
      </c>
      <c r="D248" s="54">
        <f ca="1">IF(LEN(B248)&gt;0,'OSNOVNA PLAČA'!D242,"")</f>
        <v>0</v>
      </c>
      <c r="E248" s="171">
        <f ca="1">IF(LEN(B248)&gt;0,SUM('OBRAČUNANA OSNOVNA PLAČA'!K242:M242),"")</f>
        <v>0</v>
      </c>
      <c r="F248" s="55"/>
      <c r="G248" s="55"/>
      <c r="H248" s="55"/>
      <c r="I248" s="55"/>
      <c r="J248" s="55"/>
      <c r="K248" s="172">
        <f t="shared" si="50"/>
        <v>0</v>
      </c>
      <c r="L248" s="120">
        <f t="shared" ca="1" si="51"/>
        <v>0</v>
      </c>
      <c r="M248" s="120">
        <f t="shared" ca="1" si="52"/>
        <v>0</v>
      </c>
      <c r="N248" s="120">
        <f t="shared" ca="1" si="53"/>
        <v>0</v>
      </c>
      <c r="O248" s="120">
        <f t="shared" ca="1" si="54"/>
        <v>0</v>
      </c>
      <c r="P248" s="173">
        <f t="shared" ca="1" si="55"/>
        <v>0</v>
      </c>
      <c r="Q248" s="173">
        <f ca="1">IF(LEN(B248)&gt;0,'4-6'!Q248-'4-6'!P248,"")</f>
        <v>0</v>
      </c>
      <c r="R248" s="174"/>
      <c r="AA248" s="161">
        <f>ROW()</f>
        <v>248</v>
      </c>
      <c r="AB248" s="197" t="e">
        <f t="shared" ca="1" si="28"/>
        <v>#N/A</v>
      </c>
      <c r="AC248" s="197" t="e">
        <f t="shared" ca="1" si="29"/>
        <v>#N/A</v>
      </c>
      <c r="AD248" s="198" t="e">
        <f t="shared" ca="1" si="56"/>
        <v>#N/A</v>
      </c>
      <c r="AE248" s="197" t="e">
        <f t="shared" ca="1" si="57"/>
        <v>#N/A</v>
      </c>
      <c r="AF248" s="198" t="e">
        <f t="shared" ca="1" si="58"/>
        <v>#N/A</v>
      </c>
      <c r="AG248" s="197" t="e">
        <f t="shared" ca="1" si="59"/>
        <v>#N/A</v>
      </c>
      <c r="AH248" s="197" t="e">
        <f t="shared" ca="1" si="60"/>
        <v>#N/A</v>
      </c>
      <c r="AI248" s="199" t="e">
        <f t="shared" ca="1" si="61"/>
        <v>#N/A</v>
      </c>
      <c r="AJ248" s="197" t="e">
        <f t="shared" ca="1" si="36"/>
        <v>#N/A</v>
      </c>
      <c r="AK248" s="197" t="e">
        <f t="shared" ca="1" si="37"/>
        <v>#N/A</v>
      </c>
    </row>
    <row r="249" spans="1:37" ht="27" customHeight="1" x14ac:dyDescent="0.25">
      <c r="A249" s="51">
        <f>'OSNOVNA PLAČA'!A243</f>
        <v>234</v>
      </c>
      <c r="B249" s="157" t="str">
        <f t="shared" ca="1" si="21"/>
        <v>A234</v>
      </c>
      <c r="C249" s="52">
        <f ca="1">IF(LEN(B249)&gt;0,'OSNOVNA PLAČA'!C243,"")</f>
        <v>0</v>
      </c>
      <c r="D249" s="54">
        <f ca="1">IF(LEN(B249)&gt;0,'OSNOVNA PLAČA'!D243,"")</f>
        <v>0</v>
      </c>
      <c r="E249" s="171">
        <f ca="1">IF(LEN(B249)&gt;0,SUM('OBRAČUNANA OSNOVNA PLAČA'!K243:M243),"")</f>
        <v>0</v>
      </c>
      <c r="F249" s="55"/>
      <c r="G249" s="55"/>
      <c r="H249" s="55"/>
      <c r="I249" s="55"/>
      <c r="J249" s="55"/>
      <c r="K249" s="172">
        <f t="shared" si="50"/>
        <v>0</v>
      </c>
      <c r="L249" s="120">
        <f t="shared" ca="1" si="51"/>
        <v>0</v>
      </c>
      <c r="M249" s="120">
        <f t="shared" ca="1" si="52"/>
        <v>0</v>
      </c>
      <c r="N249" s="120">
        <f t="shared" ca="1" si="53"/>
        <v>0</v>
      </c>
      <c r="O249" s="120">
        <f t="shared" ca="1" si="54"/>
        <v>0</v>
      </c>
      <c r="P249" s="173">
        <f t="shared" ca="1" si="55"/>
        <v>0</v>
      </c>
      <c r="Q249" s="173">
        <f ca="1">IF(LEN(B249)&gt;0,'4-6'!Q249-'4-6'!P249,"")</f>
        <v>0</v>
      </c>
      <c r="R249" s="174"/>
      <c r="AA249" s="161">
        <f>ROW()</f>
        <v>249</v>
      </c>
      <c r="AB249" s="197" t="e">
        <f t="shared" ca="1" si="28"/>
        <v>#N/A</v>
      </c>
      <c r="AC249" s="197" t="e">
        <f t="shared" ca="1" si="29"/>
        <v>#N/A</v>
      </c>
      <c r="AD249" s="198" t="e">
        <f t="shared" ca="1" si="56"/>
        <v>#N/A</v>
      </c>
      <c r="AE249" s="197" t="e">
        <f t="shared" ca="1" si="57"/>
        <v>#N/A</v>
      </c>
      <c r="AF249" s="198" t="e">
        <f t="shared" ca="1" si="58"/>
        <v>#N/A</v>
      </c>
      <c r="AG249" s="197" t="e">
        <f t="shared" ca="1" si="59"/>
        <v>#N/A</v>
      </c>
      <c r="AH249" s="197" t="e">
        <f t="shared" ca="1" si="60"/>
        <v>#N/A</v>
      </c>
      <c r="AI249" s="199" t="e">
        <f t="shared" ca="1" si="61"/>
        <v>#N/A</v>
      </c>
      <c r="AJ249" s="197" t="e">
        <f t="shared" ca="1" si="36"/>
        <v>#N/A</v>
      </c>
      <c r="AK249" s="197" t="e">
        <f t="shared" ca="1" si="37"/>
        <v>#N/A</v>
      </c>
    </row>
    <row r="250" spans="1:37" ht="27" customHeight="1" x14ac:dyDescent="0.25">
      <c r="A250" s="51">
        <f>'OSNOVNA PLAČA'!A244</f>
        <v>235</v>
      </c>
      <c r="B250" s="157" t="str">
        <f t="shared" ca="1" si="21"/>
        <v>A235</v>
      </c>
      <c r="C250" s="52">
        <f ca="1">IF(LEN(B250)&gt;0,'OSNOVNA PLAČA'!C244,"")</f>
        <v>0</v>
      </c>
      <c r="D250" s="54">
        <f ca="1">IF(LEN(B250)&gt;0,'OSNOVNA PLAČA'!D244,"")</f>
        <v>0</v>
      </c>
      <c r="E250" s="171">
        <f ca="1">IF(LEN(B250)&gt;0,SUM('OBRAČUNANA OSNOVNA PLAČA'!K244:M244),"")</f>
        <v>0</v>
      </c>
      <c r="F250" s="55"/>
      <c r="G250" s="55"/>
      <c r="H250" s="55"/>
      <c r="I250" s="55"/>
      <c r="J250" s="55"/>
      <c r="K250" s="172">
        <f t="shared" si="50"/>
        <v>0</v>
      </c>
      <c r="L250" s="120">
        <f t="shared" ca="1" si="51"/>
        <v>0</v>
      </c>
      <c r="M250" s="120">
        <f t="shared" ca="1" si="52"/>
        <v>0</v>
      </c>
      <c r="N250" s="120">
        <f t="shared" ca="1" si="53"/>
        <v>0</v>
      </c>
      <c r="O250" s="120">
        <f t="shared" ca="1" si="54"/>
        <v>0</v>
      </c>
      <c r="P250" s="173">
        <f t="shared" ca="1" si="55"/>
        <v>0</v>
      </c>
      <c r="Q250" s="173">
        <f ca="1">IF(LEN(B250)&gt;0,'4-6'!Q250-'4-6'!P250,"")</f>
        <v>0</v>
      </c>
      <c r="R250" s="174"/>
      <c r="AA250" s="161">
        <f>ROW()</f>
        <v>250</v>
      </c>
      <c r="AB250" s="197" t="e">
        <f t="shared" ca="1" si="28"/>
        <v>#N/A</v>
      </c>
      <c r="AC250" s="197" t="e">
        <f t="shared" ca="1" si="29"/>
        <v>#N/A</v>
      </c>
      <c r="AD250" s="198" t="e">
        <f t="shared" ca="1" si="56"/>
        <v>#N/A</v>
      </c>
      <c r="AE250" s="197" t="e">
        <f t="shared" ca="1" si="57"/>
        <v>#N/A</v>
      </c>
      <c r="AF250" s="198" t="e">
        <f t="shared" ca="1" si="58"/>
        <v>#N/A</v>
      </c>
      <c r="AG250" s="197" t="e">
        <f t="shared" ca="1" si="59"/>
        <v>#N/A</v>
      </c>
      <c r="AH250" s="197" t="e">
        <f t="shared" ca="1" si="60"/>
        <v>#N/A</v>
      </c>
      <c r="AI250" s="199" t="e">
        <f t="shared" ca="1" si="61"/>
        <v>#N/A</v>
      </c>
      <c r="AJ250" s="197" t="e">
        <f t="shared" ca="1" si="36"/>
        <v>#N/A</v>
      </c>
      <c r="AK250" s="197" t="e">
        <f t="shared" ca="1" si="37"/>
        <v>#N/A</v>
      </c>
    </row>
    <row r="251" spans="1:37" ht="27" customHeight="1" x14ac:dyDescent="0.25">
      <c r="A251" s="51">
        <f>'OSNOVNA PLAČA'!A245</f>
        <v>236</v>
      </c>
      <c r="B251" s="157" t="str">
        <f t="shared" ca="1" si="21"/>
        <v>A236</v>
      </c>
      <c r="C251" s="52">
        <f ca="1">IF(LEN(B251)&gt;0,'OSNOVNA PLAČA'!C245,"")</f>
        <v>0</v>
      </c>
      <c r="D251" s="54">
        <f ca="1">IF(LEN(B251)&gt;0,'OSNOVNA PLAČA'!D245,"")</f>
        <v>0</v>
      </c>
      <c r="E251" s="171">
        <f ca="1">IF(LEN(B251)&gt;0,SUM('OBRAČUNANA OSNOVNA PLAČA'!K245:M245),"")</f>
        <v>0</v>
      </c>
      <c r="F251" s="55"/>
      <c r="G251" s="55"/>
      <c r="H251" s="55"/>
      <c r="I251" s="55"/>
      <c r="J251" s="55"/>
      <c r="K251" s="172">
        <f t="shared" si="50"/>
        <v>0</v>
      </c>
      <c r="L251" s="120">
        <f t="shared" ca="1" si="51"/>
        <v>0</v>
      </c>
      <c r="M251" s="120">
        <f t="shared" ca="1" si="52"/>
        <v>0</v>
      </c>
      <c r="N251" s="120">
        <f t="shared" ca="1" si="53"/>
        <v>0</v>
      </c>
      <c r="O251" s="120">
        <f t="shared" ca="1" si="54"/>
        <v>0</v>
      </c>
      <c r="P251" s="173">
        <f t="shared" ca="1" si="55"/>
        <v>0</v>
      </c>
      <c r="Q251" s="173">
        <f ca="1">IF(LEN(B251)&gt;0,'4-6'!Q251-'4-6'!P251,"")</f>
        <v>0</v>
      </c>
      <c r="R251" s="174"/>
      <c r="AA251" s="161">
        <f>ROW()</f>
        <v>251</v>
      </c>
      <c r="AB251" s="197" t="e">
        <f t="shared" ca="1" si="28"/>
        <v>#N/A</v>
      </c>
      <c r="AC251" s="197" t="e">
        <f t="shared" ca="1" si="29"/>
        <v>#N/A</v>
      </c>
      <c r="AD251" s="198" t="e">
        <f t="shared" ca="1" si="56"/>
        <v>#N/A</v>
      </c>
      <c r="AE251" s="197" t="e">
        <f t="shared" ca="1" si="57"/>
        <v>#N/A</v>
      </c>
      <c r="AF251" s="198" t="e">
        <f t="shared" ca="1" si="58"/>
        <v>#N/A</v>
      </c>
      <c r="AG251" s="197" t="e">
        <f t="shared" ca="1" si="59"/>
        <v>#N/A</v>
      </c>
      <c r="AH251" s="197" t="e">
        <f t="shared" ca="1" si="60"/>
        <v>#N/A</v>
      </c>
      <c r="AI251" s="199" t="e">
        <f t="shared" ca="1" si="61"/>
        <v>#N/A</v>
      </c>
      <c r="AJ251" s="197" t="e">
        <f t="shared" ca="1" si="36"/>
        <v>#N/A</v>
      </c>
      <c r="AK251" s="197" t="e">
        <f t="shared" ca="1" si="37"/>
        <v>#N/A</v>
      </c>
    </row>
    <row r="252" spans="1:37" ht="27" customHeight="1" x14ac:dyDescent="0.25">
      <c r="A252" s="51">
        <f>'OSNOVNA PLAČA'!A246</f>
        <v>237</v>
      </c>
      <c r="B252" s="157" t="str">
        <f t="shared" ca="1" si="21"/>
        <v>A237</v>
      </c>
      <c r="C252" s="52">
        <f ca="1">IF(LEN(B252)&gt;0,'OSNOVNA PLAČA'!C246,"")</f>
        <v>0</v>
      </c>
      <c r="D252" s="54">
        <f ca="1">IF(LEN(B252)&gt;0,'OSNOVNA PLAČA'!D246,"")</f>
        <v>0</v>
      </c>
      <c r="E252" s="171">
        <f ca="1">IF(LEN(B252)&gt;0,SUM('OBRAČUNANA OSNOVNA PLAČA'!K246:M246),"")</f>
        <v>0</v>
      </c>
      <c r="F252" s="55"/>
      <c r="G252" s="55"/>
      <c r="H252" s="55"/>
      <c r="I252" s="55"/>
      <c r="J252" s="55"/>
      <c r="K252" s="172">
        <f t="shared" si="50"/>
        <v>0</v>
      </c>
      <c r="L252" s="120">
        <f t="shared" ca="1" si="51"/>
        <v>0</v>
      </c>
      <c r="M252" s="120">
        <f t="shared" ca="1" si="52"/>
        <v>0</v>
      </c>
      <c r="N252" s="120">
        <f t="shared" ca="1" si="53"/>
        <v>0</v>
      </c>
      <c r="O252" s="120">
        <f t="shared" ca="1" si="54"/>
        <v>0</v>
      </c>
      <c r="P252" s="173">
        <f t="shared" ca="1" si="55"/>
        <v>0</v>
      </c>
      <c r="Q252" s="173">
        <f ca="1">IF(LEN(B252)&gt;0,'4-6'!Q252-'4-6'!P252,"")</f>
        <v>0</v>
      </c>
      <c r="R252" s="174"/>
      <c r="AA252" s="161">
        <f>ROW()</f>
        <v>252</v>
      </c>
      <c r="AB252" s="197" t="e">
        <f t="shared" ca="1" si="28"/>
        <v>#N/A</v>
      </c>
      <c r="AC252" s="197" t="e">
        <f t="shared" ca="1" si="29"/>
        <v>#N/A</v>
      </c>
      <c r="AD252" s="198" t="e">
        <f t="shared" ca="1" si="56"/>
        <v>#N/A</v>
      </c>
      <c r="AE252" s="197" t="e">
        <f t="shared" ca="1" si="57"/>
        <v>#N/A</v>
      </c>
      <c r="AF252" s="198" t="e">
        <f t="shared" ca="1" si="58"/>
        <v>#N/A</v>
      </c>
      <c r="AG252" s="197" t="e">
        <f t="shared" ca="1" si="59"/>
        <v>#N/A</v>
      </c>
      <c r="AH252" s="197" t="e">
        <f t="shared" ca="1" si="60"/>
        <v>#N/A</v>
      </c>
      <c r="AI252" s="199" t="e">
        <f t="shared" ca="1" si="61"/>
        <v>#N/A</v>
      </c>
      <c r="AJ252" s="197" t="e">
        <f t="shared" ca="1" si="36"/>
        <v>#N/A</v>
      </c>
      <c r="AK252" s="197" t="e">
        <f t="shared" ca="1" si="37"/>
        <v>#N/A</v>
      </c>
    </row>
    <row r="253" spans="1:37" ht="27" customHeight="1" x14ac:dyDescent="0.25">
      <c r="A253" s="51">
        <f>'OSNOVNA PLAČA'!A247</f>
        <v>238</v>
      </c>
      <c r="B253" s="157" t="str">
        <f t="shared" ca="1" si="21"/>
        <v>A238</v>
      </c>
      <c r="C253" s="52">
        <f ca="1">IF(LEN(B253)&gt;0,'OSNOVNA PLAČA'!C247,"")</f>
        <v>0</v>
      </c>
      <c r="D253" s="54">
        <f ca="1">IF(LEN(B253)&gt;0,'OSNOVNA PLAČA'!D247,"")</f>
        <v>0</v>
      </c>
      <c r="E253" s="171">
        <f ca="1">IF(LEN(B253)&gt;0,SUM('OBRAČUNANA OSNOVNA PLAČA'!K247:M247),"")</f>
        <v>0</v>
      </c>
      <c r="F253" s="55"/>
      <c r="G253" s="55"/>
      <c r="H253" s="55"/>
      <c r="I253" s="55"/>
      <c r="J253" s="55"/>
      <c r="K253" s="172">
        <f t="shared" si="50"/>
        <v>0</v>
      </c>
      <c r="L253" s="120">
        <f t="shared" ca="1" si="51"/>
        <v>0</v>
      </c>
      <c r="M253" s="120">
        <f t="shared" ca="1" si="52"/>
        <v>0</v>
      </c>
      <c r="N253" s="120">
        <f t="shared" ca="1" si="53"/>
        <v>0</v>
      </c>
      <c r="O253" s="120">
        <f t="shared" ca="1" si="54"/>
        <v>0</v>
      </c>
      <c r="P253" s="173">
        <f t="shared" ca="1" si="55"/>
        <v>0</v>
      </c>
      <c r="Q253" s="173">
        <f ca="1">IF(LEN(B253)&gt;0,'4-6'!Q253-'4-6'!P253,"")</f>
        <v>0</v>
      </c>
      <c r="R253" s="174"/>
      <c r="AA253" s="161">
        <f>ROW()</f>
        <v>253</v>
      </c>
      <c r="AB253" s="197" t="e">
        <f t="shared" ca="1" si="28"/>
        <v>#N/A</v>
      </c>
      <c r="AC253" s="197" t="e">
        <f t="shared" ca="1" si="29"/>
        <v>#N/A</v>
      </c>
      <c r="AD253" s="198" t="e">
        <f t="shared" ca="1" si="56"/>
        <v>#N/A</v>
      </c>
      <c r="AE253" s="197" t="e">
        <f t="shared" ca="1" si="57"/>
        <v>#N/A</v>
      </c>
      <c r="AF253" s="198" t="e">
        <f t="shared" ca="1" si="58"/>
        <v>#N/A</v>
      </c>
      <c r="AG253" s="197" t="e">
        <f t="shared" ca="1" si="59"/>
        <v>#N/A</v>
      </c>
      <c r="AH253" s="197" t="e">
        <f t="shared" ca="1" si="60"/>
        <v>#N/A</v>
      </c>
      <c r="AI253" s="199" t="e">
        <f t="shared" ca="1" si="61"/>
        <v>#N/A</v>
      </c>
      <c r="AJ253" s="197" t="e">
        <f t="shared" ca="1" si="36"/>
        <v>#N/A</v>
      </c>
      <c r="AK253" s="197" t="e">
        <f t="shared" ca="1" si="37"/>
        <v>#N/A</v>
      </c>
    </row>
    <row r="254" spans="1:37" ht="27" customHeight="1" x14ac:dyDescent="0.25">
      <c r="A254" s="51">
        <f>'OSNOVNA PLAČA'!A248</f>
        <v>239</v>
      </c>
      <c r="B254" s="157" t="str">
        <f t="shared" ca="1" si="21"/>
        <v>A239</v>
      </c>
      <c r="C254" s="52">
        <f ca="1">IF(LEN(B254)&gt;0,'OSNOVNA PLAČA'!C248,"")</f>
        <v>0</v>
      </c>
      <c r="D254" s="54">
        <f ca="1">IF(LEN(B254)&gt;0,'OSNOVNA PLAČA'!D248,"")</f>
        <v>0</v>
      </c>
      <c r="E254" s="171">
        <f ca="1">IF(LEN(B254)&gt;0,SUM('OBRAČUNANA OSNOVNA PLAČA'!K248:M248),"")</f>
        <v>0</v>
      </c>
      <c r="F254" s="55"/>
      <c r="G254" s="55"/>
      <c r="H254" s="55"/>
      <c r="I254" s="55"/>
      <c r="J254" s="55"/>
      <c r="K254" s="172">
        <f t="shared" si="50"/>
        <v>0</v>
      </c>
      <c r="L254" s="120">
        <f t="shared" ca="1" si="51"/>
        <v>0</v>
      </c>
      <c r="M254" s="120">
        <f t="shared" ca="1" si="52"/>
        <v>0</v>
      </c>
      <c r="N254" s="120">
        <f t="shared" ca="1" si="53"/>
        <v>0</v>
      </c>
      <c r="O254" s="120">
        <f t="shared" ca="1" si="54"/>
        <v>0</v>
      </c>
      <c r="P254" s="173">
        <f t="shared" ca="1" si="55"/>
        <v>0</v>
      </c>
      <c r="Q254" s="173">
        <f ca="1">IF(LEN(B254)&gt;0,'4-6'!Q254-'4-6'!P254,"")</f>
        <v>0</v>
      </c>
      <c r="R254" s="174"/>
      <c r="AA254" s="161">
        <f>ROW()</f>
        <v>254</v>
      </c>
      <c r="AB254" s="197" t="e">
        <f t="shared" ca="1" si="28"/>
        <v>#N/A</v>
      </c>
      <c r="AC254" s="197" t="e">
        <f t="shared" ca="1" si="29"/>
        <v>#N/A</v>
      </c>
      <c r="AD254" s="198" t="e">
        <f t="shared" ca="1" si="56"/>
        <v>#N/A</v>
      </c>
      <c r="AE254" s="197" t="e">
        <f t="shared" ca="1" si="57"/>
        <v>#N/A</v>
      </c>
      <c r="AF254" s="198" t="e">
        <f t="shared" ca="1" si="58"/>
        <v>#N/A</v>
      </c>
      <c r="AG254" s="197" t="e">
        <f t="shared" ca="1" si="59"/>
        <v>#N/A</v>
      </c>
      <c r="AH254" s="197" t="e">
        <f t="shared" ca="1" si="60"/>
        <v>#N/A</v>
      </c>
      <c r="AI254" s="199" t="e">
        <f t="shared" ca="1" si="61"/>
        <v>#N/A</v>
      </c>
      <c r="AJ254" s="197" t="e">
        <f t="shared" ca="1" si="36"/>
        <v>#N/A</v>
      </c>
      <c r="AK254" s="197" t="e">
        <f t="shared" ca="1" si="37"/>
        <v>#N/A</v>
      </c>
    </row>
    <row r="255" spans="1:37" ht="27" customHeight="1" x14ac:dyDescent="0.25">
      <c r="A255" s="51">
        <f>'OSNOVNA PLAČA'!A249</f>
        <v>240</v>
      </c>
      <c r="B255" s="157" t="str">
        <f t="shared" ca="1" si="21"/>
        <v>A240</v>
      </c>
      <c r="C255" s="52">
        <f ca="1">IF(LEN(B255)&gt;0,'OSNOVNA PLAČA'!C249,"")</f>
        <v>0</v>
      </c>
      <c r="D255" s="54">
        <f ca="1">IF(LEN(B255)&gt;0,'OSNOVNA PLAČA'!D249,"")</f>
        <v>0</v>
      </c>
      <c r="E255" s="171">
        <f ca="1">IF(LEN(B255)&gt;0,SUM('OBRAČUNANA OSNOVNA PLAČA'!K249:M249),"")</f>
        <v>0</v>
      </c>
      <c r="F255" s="55"/>
      <c r="G255" s="55"/>
      <c r="H255" s="55"/>
      <c r="I255" s="55"/>
      <c r="J255" s="55"/>
      <c r="K255" s="172">
        <f t="shared" si="50"/>
        <v>0</v>
      </c>
      <c r="L255" s="120">
        <f t="shared" ca="1" si="51"/>
        <v>0</v>
      </c>
      <c r="M255" s="120">
        <f t="shared" ca="1" si="52"/>
        <v>0</v>
      </c>
      <c r="N255" s="120">
        <f t="shared" ca="1" si="53"/>
        <v>0</v>
      </c>
      <c r="O255" s="120">
        <f t="shared" ca="1" si="54"/>
        <v>0</v>
      </c>
      <c r="P255" s="173">
        <f t="shared" ca="1" si="55"/>
        <v>0</v>
      </c>
      <c r="Q255" s="173">
        <f ca="1">IF(LEN(B255)&gt;0,'4-6'!Q255-'4-6'!P255,"")</f>
        <v>0</v>
      </c>
      <c r="R255" s="174"/>
      <c r="AA255" s="161">
        <f>ROW()</f>
        <v>255</v>
      </c>
      <c r="AB255" s="197" t="e">
        <f t="shared" ca="1" si="28"/>
        <v>#N/A</v>
      </c>
      <c r="AC255" s="197" t="e">
        <f t="shared" ca="1" si="29"/>
        <v>#N/A</v>
      </c>
      <c r="AD255" s="198" t="e">
        <f t="shared" ca="1" si="56"/>
        <v>#N/A</v>
      </c>
      <c r="AE255" s="197" t="e">
        <f t="shared" ca="1" si="57"/>
        <v>#N/A</v>
      </c>
      <c r="AF255" s="198" t="e">
        <f t="shared" ca="1" si="58"/>
        <v>#N/A</v>
      </c>
      <c r="AG255" s="197" t="e">
        <f t="shared" ca="1" si="59"/>
        <v>#N/A</v>
      </c>
      <c r="AH255" s="197" t="e">
        <f t="shared" ca="1" si="60"/>
        <v>#N/A</v>
      </c>
      <c r="AI255" s="199" t="e">
        <f t="shared" ca="1" si="61"/>
        <v>#N/A</v>
      </c>
      <c r="AJ255" s="197" t="e">
        <f t="shared" ca="1" si="36"/>
        <v>#N/A</v>
      </c>
      <c r="AK255" s="197" t="e">
        <f t="shared" ca="1" si="37"/>
        <v>#N/A</v>
      </c>
    </row>
    <row r="256" spans="1:37" ht="27" customHeight="1" x14ac:dyDescent="0.25">
      <c r="A256" s="51">
        <f>'OSNOVNA PLAČA'!A250</f>
        <v>241</v>
      </c>
      <c r="B256" s="157" t="str">
        <f t="shared" ca="1" si="21"/>
        <v>A241</v>
      </c>
      <c r="C256" s="52">
        <f ca="1">IF(LEN(B256)&gt;0,'OSNOVNA PLAČA'!C250,"")</f>
        <v>0</v>
      </c>
      <c r="D256" s="54">
        <f ca="1">IF(LEN(B256)&gt;0,'OSNOVNA PLAČA'!D250,"")</f>
        <v>0</v>
      </c>
      <c r="E256" s="171">
        <f ca="1">IF(LEN(B256)&gt;0,SUM('OBRAČUNANA OSNOVNA PLAČA'!K250:M250),"")</f>
        <v>0</v>
      </c>
      <c r="F256" s="55"/>
      <c r="G256" s="55"/>
      <c r="H256" s="55"/>
      <c r="I256" s="55"/>
      <c r="J256" s="55"/>
      <c r="K256" s="172">
        <f t="shared" si="50"/>
        <v>0</v>
      </c>
      <c r="L256" s="120">
        <f t="shared" ca="1" si="51"/>
        <v>0</v>
      </c>
      <c r="M256" s="120">
        <f t="shared" ca="1" si="52"/>
        <v>0</v>
      </c>
      <c r="N256" s="120">
        <f t="shared" ca="1" si="53"/>
        <v>0</v>
      </c>
      <c r="O256" s="120">
        <f t="shared" ca="1" si="54"/>
        <v>0</v>
      </c>
      <c r="P256" s="173">
        <f t="shared" ca="1" si="55"/>
        <v>0</v>
      </c>
      <c r="Q256" s="173">
        <f ca="1">IF(LEN(B256)&gt;0,'4-6'!Q256-'4-6'!P256,"")</f>
        <v>0</v>
      </c>
      <c r="R256" s="174"/>
      <c r="AA256" s="161">
        <f>ROW()</f>
        <v>256</v>
      </c>
      <c r="AB256" s="197" t="e">
        <f t="shared" ca="1" si="28"/>
        <v>#N/A</v>
      </c>
      <c r="AC256" s="197" t="e">
        <f t="shared" ca="1" si="29"/>
        <v>#N/A</v>
      </c>
      <c r="AD256" s="198" t="e">
        <f t="shared" ca="1" si="56"/>
        <v>#N/A</v>
      </c>
      <c r="AE256" s="197" t="e">
        <f t="shared" ca="1" si="57"/>
        <v>#N/A</v>
      </c>
      <c r="AF256" s="198" t="e">
        <f t="shared" ca="1" si="58"/>
        <v>#N/A</v>
      </c>
      <c r="AG256" s="197" t="e">
        <f t="shared" ca="1" si="59"/>
        <v>#N/A</v>
      </c>
      <c r="AH256" s="197" t="e">
        <f t="shared" ca="1" si="60"/>
        <v>#N/A</v>
      </c>
      <c r="AI256" s="199" t="e">
        <f t="shared" ca="1" si="61"/>
        <v>#N/A</v>
      </c>
      <c r="AJ256" s="197" t="e">
        <f t="shared" ca="1" si="36"/>
        <v>#N/A</v>
      </c>
      <c r="AK256" s="197" t="e">
        <f t="shared" ca="1" si="37"/>
        <v>#N/A</v>
      </c>
    </row>
    <row r="257" spans="1:43" ht="27" customHeight="1" x14ac:dyDescent="0.25">
      <c r="A257" s="51">
        <f>'OSNOVNA PLAČA'!A251</f>
        <v>242</v>
      </c>
      <c r="B257" s="157" t="str">
        <f t="shared" ca="1" si="21"/>
        <v>A242</v>
      </c>
      <c r="C257" s="52">
        <f ca="1">IF(LEN(B257)&gt;0,'OSNOVNA PLAČA'!C251,"")</f>
        <v>0</v>
      </c>
      <c r="D257" s="54">
        <f ca="1">IF(LEN(B257)&gt;0,'OSNOVNA PLAČA'!D251,"")</f>
        <v>0</v>
      </c>
      <c r="E257" s="171">
        <f ca="1">IF(LEN(B257)&gt;0,SUM('OBRAČUNANA OSNOVNA PLAČA'!K251:M251),"")</f>
        <v>0</v>
      </c>
      <c r="F257" s="55"/>
      <c r="G257" s="55"/>
      <c r="H257" s="55"/>
      <c r="I257" s="55"/>
      <c r="J257" s="55"/>
      <c r="K257" s="172">
        <f t="shared" si="50"/>
        <v>0</v>
      </c>
      <c r="L257" s="120">
        <f t="shared" ca="1" si="51"/>
        <v>0</v>
      </c>
      <c r="M257" s="120">
        <f t="shared" ca="1" si="52"/>
        <v>0</v>
      </c>
      <c r="N257" s="120">
        <f t="shared" ca="1" si="53"/>
        <v>0</v>
      </c>
      <c r="O257" s="120">
        <f t="shared" ca="1" si="54"/>
        <v>0</v>
      </c>
      <c r="P257" s="173">
        <f t="shared" ca="1" si="55"/>
        <v>0</v>
      </c>
      <c r="Q257" s="173">
        <f ca="1">IF(LEN(B257)&gt;0,'4-6'!Q257-'4-6'!P257,"")</f>
        <v>0</v>
      </c>
      <c r="R257" s="174"/>
      <c r="AA257" s="161">
        <f>ROW()</f>
        <v>257</v>
      </c>
      <c r="AB257" s="197" t="e">
        <f t="shared" ca="1" si="28"/>
        <v>#N/A</v>
      </c>
      <c r="AC257" s="197" t="e">
        <f t="shared" ca="1" si="29"/>
        <v>#N/A</v>
      </c>
      <c r="AD257" s="198" t="e">
        <f t="shared" ca="1" si="56"/>
        <v>#N/A</v>
      </c>
      <c r="AE257" s="197" t="e">
        <f t="shared" ca="1" si="57"/>
        <v>#N/A</v>
      </c>
      <c r="AF257" s="198" t="e">
        <f t="shared" ca="1" si="58"/>
        <v>#N/A</v>
      </c>
      <c r="AG257" s="197" t="e">
        <f t="shared" ca="1" si="59"/>
        <v>#N/A</v>
      </c>
      <c r="AH257" s="197" t="e">
        <f t="shared" ca="1" si="60"/>
        <v>#N/A</v>
      </c>
      <c r="AI257" s="199" t="e">
        <f t="shared" ca="1" si="61"/>
        <v>#N/A</v>
      </c>
      <c r="AJ257" s="197" t="e">
        <f t="shared" ca="1" si="36"/>
        <v>#N/A</v>
      </c>
      <c r="AK257" s="197" t="e">
        <f t="shared" ca="1" si="37"/>
        <v>#N/A</v>
      </c>
    </row>
    <row r="258" spans="1:43" ht="27" customHeight="1" x14ac:dyDescent="0.25">
      <c r="A258" s="51">
        <f>'OSNOVNA PLAČA'!A252</f>
        <v>243</v>
      </c>
      <c r="B258" s="157" t="str">
        <f t="shared" ca="1" si="21"/>
        <v>A243</v>
      </c>
      <c r="C258" s="52">
        <f ca="1">IF(LEN(B258)&gt;0,'OSNOVNA PLAČA'!C252,"")</f>
        <v>0</v>
      </c>
      <c r="D258" s="54">
        <f ca="1">IF(LEN(B258)&gt;0,'OSNOVNA PLAČA'!D252,"")</f>
        <v>0</v>
      </c>
      <c r="E258" s="171">
        <f ca="1">IF(LEN(B258)&gt;0,SUM('OBRAČUNANA OSNOVNA PLAČA'!K252:M252),"")</f>
        <v>0</v>
      </c>
      <c r="F258" s="55"/>
      <c r="G258" s="55"/>
      <c r="H258" s="55"/>
      <c r="I258" s="55"/>
      <c r="J258" s="55"/>
      <c r="K258" s="172">
        <f t="shared" si="50"/>
        <v>0</v>
      </c>
      <c r="L258" s="120">
        <f t="shared" ca="1" si="51"/>
        <v>0</v>
      </c>
      <c r="M258" s="120">
        <f t="shared" ca="1" si="52"/>
        <v>0</v>
      </c>
      <c r="N258" s="120">
        <f t="shared" ca="1" si="53"/>
        <v>0</v>
      </c>
      <c r="O258" s="120">
        <f t="shared" ca="1" si="54"/>
        <v>0</v>
      </c>
      <c r="P258" s="173">
        <f t="shared" ca="1" si="55"/>
        <v>0</v>
      </c>
      <c r="Q258" s="173">
        <f ca="1">IF(LEN(B258)&gt;0,'4-6'!Q258-'4-6'!P258,"")</f>
        <v>0</v>
      </c>
      <c r="R258" s="174"/>
      <c r="AA258" s="161">
        <f>ROW()</f>
        <v>258</v>
      </c>
      <c r="AB258" s="197" t="e">
        <f t="shared" ca="1" si="28"/>
        <v>#N/A</v>
      </c>
      <c r="AC258" s="197" t="e">
        <f t="shared" ca="1" si="29"/>
        <v>#N/A</v>
      </c>
      <c r="AD258" s="198" t="e">
        <f t="shared" ca="1" si="56"/>
        <v>#N/A</v>
      </c>
      <c r="AE258" s="197" t="e">
        <f t="shared" ca="1" si="57"/>
        <v>#N/A</v>
      </c>
      <c r="AF258" s="198" t="e">
        <f t="shared" ca="1" si="58"/>
        <v>#N/A</v>
      </c>
      <c r="AG258" s="197" t="e">
        <f t="shared" ca="1" si="59"/>
        <v>#N/A</v>
      </c>
      <c r="AH258" s="197" t="e">
        <f t="shared" ca="1" si="60"/>
        <v>#N/A</v>
      </c>
      <c r="AI258" s="199" t="e">
        <f t="shared" ca="1" si="61"/>
        <v>#N/A</v>
      </c>
      <c r="AJ258" s="197" t="e">
        <f t="shared" ca="1" si="36"/>
        <v>#N/A</v>
      </c>
      <c r="AK258" s="197" t="e">
        <f t="shared" ca="1" si="37"/>
        <v>#N/A</v>
      </c>
    </row>
    <row r="259" spans="1:43" ht="27" customHeight="1" x14ac:dyDescent="0.25">
      <c r="A259" s="51">
        <f>'OSNOVNA PLAČA'!A253</f>
        <v>244</v>
      </c>
      <c r="B259" s="157" t="str">
        <f t="shared" ca="1" si="21"/>
        <v>A244</v>
      </c>
      <c r="C259" s="52">
        <f ca="1">IF(LEN(B259)&gt;0,'OSNOVNA PLAČA'!C253,"")</f>
        <v>0</v>
      </c>
      <c r="D259" s="54">
        <f ca="1">IF(LEN(B259)&gt;0,'OSNOVNA PLAČA'!D253,"")</f>
        <v>0</v>
      </c>
      <c r="E259" s="171">
        <f ca="1">IF(LEN(B259)&gt;0,SUM('OBRAČUNANA OSNOVNA PLAČA'!K253:M253),"")</f>
        <v>0</v>
      </c>
      <c r="F259" s="55"/>
      <c r="G259" s="55"/>
      <c r="H259" s="55"/>
      <c r="I259" s="55"/>
      <c r="J259" s="55"/>
      <c r="K259" s="172">
        <f t="shared" si="50"/>
        <v>0</v>
      </c>
      <c r="L259" s="120">
        <f t="shared" ca="1" si="51"/>
        <v>0</v>
      </c>
      <c r="M259" s="120">
        <f t="shared" ca="1" si="52"/>
        <v>0</v>
      </c>
      <c r="N259" s="120">
        <f t="shared" ca="1" si="53"/>
        <v>0</v>
      </c>
      <c r="O259" s="120">
        <f t="shared" ca="1" si="54"/>
        <v>0</v>
      </c>
      <c r="P259" s="173">
        <f t="shared" ca="1" si="55"/>
        <v>0</v>
      </c>
      <c r="Q259" s="173">
        <f ca="1">IF(LEN(B259)&gt;0,'4-6'!Q259-'4-6'!P259,"")</f>
        <v>0</v>
      </c>
      <c r="R259" s="174"/>
      <c r="AA259" s="161">
        <f>ROW()</f>
        <v>259</v>
      </c>
      <c r="AB259" s="197" t="e">
        <f t="shared" ca="1" si="28"/>
        <v>#N/A</v>
      </c>
      <c r="AC259" s="197" t="e">
        <f t="shared" ca="1" si="29"/>
        <v>#N/A</v>
      </c>
      <c r="AD259" s="198" t="e">
        <f t="shared" ca="1" si="56"/>
        <v>#N/A</v>
      </c>
      <c r="AE259" s="197" t="e">
        <f t="shared" ca="1" si="57"/>
        <v>#N/A</v>
      </c>
      <c r="AF259" s="198" t="e">
        <f t="shared" ca="1" si="58"/>
        <v>#N/A</v>
      </c>
      <c r="AG259" s="197" t="e">
        <f t="shared" ca="1" si="59"/>
        <v>#N/A</v>
      </c>
      <c r="AH259" s="197" t="e">
        <f t="shared" ca="1" si="60"/>
        <v>#N/A</v>
      </c>
      <c r="AI259" s="199" t="e">
        <f t="shared" ca="1" si="61"/>
        <v>#N/A</v>
      </c>
      <c r="AJ259" s="197" t="e">
        <f t="shared" ca="1" si="36"/>
        <v>#N/A</v>
      </c>
      <c r="AK259" s="197" t="e">
        <f t="shared" ca="1" si="37"/>
        <v>#N/A</v>
      </c>
    </row>
    <row r="260" spans="1:43" ht="27" customHeight="1" x14ac:dyDescent="0.25">
      <c r="A260" s="51">
        <f>'OSNOVNA PLAČA'!A254</f>
        <v>245</v>
      </c>
      <c r="B260" s="157" t="str">
        <f t="shared" ca="1" si="21"/>
        <v>A245</v>
      </c>
      <c r="C260" s="52">
        <f ca="1">IF(LEN(B260)&gt;0,'OSNOVNA PLAČA'!C254,"")</f>
        <v>0</v>
      </c>
      <c r="D260" s="54">
        <f ca="1">IF(LEN(B260)&gt;0,'OSNOVNA PLAČA'!D254,"")</f>
        <v>0</v>
      </c>
      <c r="E260" s="171">
        <f ca="1">IF(LEN(B260)&gt;0,SUM('OBRAČUNANA OSNOVNA PLAČA'!K254:M254),"")</f>
        <v>0</v>
      </c>
      <c r="F260" s="55"/>
      <c r="G260" s="55"/>
      <c r="H260" s="55"/>
      <c r="I260" s="55"/>
      <c r="J260" s="55"/>
      <c r="K260" s="172">
        <f t="shared" si="50"/>
        <v>0</v>
      </c>
      <c r="L260" s="120">
        <f t="shared" ca="1" si="51"/>
        <v>0</v>
      </c>
      <c r="M260" s="120">
        <f t="shared" ca="1" si="52"/>
        <v>0</v>
      </c>
      <c r="N260" s="120">
        <f t="shared" ca="1" si="53"/>
        <v>0</v>
      </c>
      <c r="O260" s="120">
        <f t="shared" ca="1" si="54"/>
        <v>0</v>
      </c>
      <c r="P260" s="173">
        <f t="shared" ca="1" si="55"/>
        <v>0</v>
      </c>
      <c r="Q260" s="173">
        <f ca="1">IF(LEN(B260)&gt;0,'4-6'!Q260-'4-6'!P260,"")</f>
        <v>0</v>
      </c>
      <c r="R260" s="174"/>
      <c r="AA260" s="161">
        <f>ROW()</f>
        <v>260</v>
      </c>
      <c r="AB260" s="197" t="e">
        <f t="shared" ca="1" si="28"/>
        <v>#N/A</v>
      </c>
      <c r="AC260" s="197" t="e">
        <f t="shared" ca="1" si="29"/>
        <v>#N/A</v>
      </c>
      <c r="AD260" s="198" t="e">
        <f t="shared" ca="1" si="56"/>
        <v>#N/A</v>
      </c>
      <c r="AE260" s="197" t="e">
        <f t="shared" ca="1" si="57"/>
        <v>#N/A</v>
      </c>
      <c r="AF260" s="198" t="e">
        <f t="shared" ca="1" si="58"/>
        <v>#N/A</v>
      </c>
      <c r="AG260" s="197" t="e">
        <f t="shared" ca="1" si="59"/>
        <v>#N/A</v>
      </c>
      <c r="AH260" s="197" t="e">
        <f t="shared" ca="1" si="60"/>
        <v>#N/A</v>
      </c>
      <c r="AI260" s="199" t="e">
        <f t="shared" ca="1" si="61"/>
        <v>#N/A</v>
      </c>
      <c r="AJ260" s="197" t="e">
        <f t="shared" ca="1" si="36"/>
        <v>#N/A</v>
      </c>
      <c r="AK260" s="197" t="e">
        <f t="shared" ca="1" si="37"/>
        <v>#N/A</v>
      </c>
    </row>
    <row r="261" spans="1:43" ht="27" customHeight="1" x14ac:dyDescent="0.25">
      <c r="A261" s="51">
        <f>'OSNOVNA PLAČA'!A255</f>
        <v>246</v>
      </c>
      <c r="B261" s="157" t="str">
        <f t="shared" ca="1" si="21"/>
        <v>A246</v>
      </c>
      <c r="C261" s="52">
        <f ca="1">IF(LEN(B261)&gt;0,'OSNOVNA PLAČA'!C255,"")</f>
        <v>0</v>
      </c>
      <c r="D261" s="54">
        <f ca="1">IF(LEN(B261)&gt;0,'OSNOVNA PLAČA'!D255,"")</f>
        <v>0</v>
      </c>
      <c r="E261" s="171">
        <f ca="1">IF(LEN(B261)&gt;0,SUM('OBRAČUNANA OSNOVNA PLAČA'!K255:M255),"")</f>
        <v>0</v>
      </c>
      <c r="F261" s="55"/>
      <c r="G261" s="55"/>
      <c r="H261" s="55"/>
      <c r="I261" s="55"/>
      <c r="J261" s="55"/>
      <c r="K261" s="172">
        <f t="shared" si="50"/>
        <v>0</v>
      </c>
      <c r="L261" s="120">
        <f t="shared" ca="1" si="51"/>
        <v>0</v>
      </c>
      <c r="M261" s="120">
        <f t="shared" ca="1" si="52"/>
        <v>0</v>
      </c>
      <c r="N261" s="120">
        <f t="shared" ca="1" si="53"/>
        <v>0</v>
      </c>
      <c r="O261" s="120">
        <f t="shared" ca="1" si="54"/>
        <v>0</v>
      </c>
      <c r="P261" s="173">
        <f t="shared" ca="1" si="55"/>
        <v>0</v>
      </c>
      <c r="Q261" s="173">
        <f ca="1">IF(LEN(B261)&gt;0,'4-6'!Q261-'4-6'!P261,"")</f>
        <v>0</v>
      </c>
      <c r="R261" s="174"/>
      <c r="AA261" s="161">
        <f>ROW()</f>
        <v>261</v>
      </c>
      <c r="AB261" s="197" t="e">
        <f t="shared" ca="1" si="28"/>
        <v>#N/A</v>
      </c>
      <c r="AC261" s="197" t="e">
        <f t="shared" ca="1" si="29"/>
        <v>#N/A</v>
      </c>
      <c r="AD261" s="198" t="e">
        <f t="shared" ca="1" si="56"/>
        <v>#N/A</v>
      </c>
      <c r="AE261" s="197" t="e">
        <f t="shared" ca="1" si="57"/>
        <v>#N/A</v>
      </c>
      <c r="AF261" s="198" t="e">
        <f t="shared" ca="1" si="58"/>
        <v>#N/A</v>
      </c>
      <c r="AG261" s="197" t="e">
        <f t="shared" ca="1" si="59"/>
        <v>#N/A</v>
      </c>
      <c r="AH261" s="197" t="e">
        <f t="shared" ca="1" si="60"/>
        <v>#N/A</v>
      </c>
      <c r="AI261" s="199" t="e">
        <f t="shared" ca="1" si="61"/>
        <v>#N/A</v>
      </c>
      <c r="AJ261" s="197" t="e">
        <f t="shared" ca="1" si="36"/>
        <v>#N/A</v>
      </c>
      <c r="AK261" s="197" t="e">
        <f t="shared" ca="1" si="37"/>
        <v>#N/A</v>
      </c>
    </row>
    <row r="262" spans="1:43" ht="27" customHeight="1" x14ac:dyDescent="0.25">
      <c r="A262" s="51">
        <f>'OSNOVNA PLAČA'!A256</f>
        <v>247</v>
      </c>
      <c r="B262" s="157" t="str">
        <f t="shared" ca="1" si="21"/>
        <v>A247</v>
      </c>
      <c r="C262" s="52">
        <f ca="1">IF(LEN(B262)&gt;0,'OSNOVNA PLAČA'!C256,"")</f>
        <v>0</v>
      </c>
      <c r="D262" s="54">
        <f ca="1">IF(LEN(B262)&gt;0,'OSNOVNA PLAČA'!D256,"")</f>
        <v>0</v>
      </c>
      <c r="E262" s="171">
        <f ca="1">IF(LEN(B262)&gt;0,SUM('OBRAČUNANA OSNOVNA PLAČA'!K256:M256),"")</f>
        <v>0</v>
      </c>
      <c r="F262" s="55"/>
      <c r="G262" s="55"/>
      <c r="H262" s="55"/>
      <c r="I262" s="55"/>
      <c r="J262" s="55"/>
      <c r="K262" s="172">
        <f t="shared" si="50"/>
        <v>0</v>
      </c>
      <c r="L262" s="120">
        <f t="shared" ca="1" si="51"/>
        <v>0</v>
      </c>
      <c r="M262" s="120">
        <f t="shared" ca="1" si="52"/>
        <v>0</v>
      </c>
      <c r="N262" s="120">
        <f t="shared" ca="1" si="53"/>
        <v>0</v>
      </c>
      <c r="O262" s="120">
        <f t="shared" ca="1" si="54"/>
        <v>0</v>
      </c>
      <c r="P262" s="173">
        <f t="shared" ca="1" si="55"/>
        <v>0</v>
      </c>
      <c r="Q262" s="173">
        <f ca="1">IF(LEN(B262)&gt;0,'4-6'!Q262-'4-6'!P262,"")</f>
        <v>0</v>
      </c>
      <c r="R262" s="174"/>
      <c r="AA262" s="161">
        <f>ROW()</f>
        <v>262</v>
      </c>
      <c r="AB262" s="197" t="e">
        <f t="shared" ca="1" si="28"/>
        <v>#N/A</v>
      </c>
      <c r="AC262" s="197" t="e">
        <f t="shared" ca="1" si="29"/>
        <v>#N/A</v>
      </c>
      <c r="AD262" s="198" t="e">
        <f t="shared" ca="1" si="56"/>
        <v>#N/A</v>
      </c>
      <c r="AE262" s="197" t="e">
        <f t="shared" ca="1" si="57"/>
        <v>#N/A</v>
      </c>
      <c r="AF262" s="198" t="e">
        <f t="shared" ca="1" si="58"/>
        <v>#N/A</v>
      </c>
      <c r="AG262" s="197" t="e">
        <f t="shared" ca="1" si="59"/>
        <v>#N/A</v>
      </c>
      <c r="AH262" s="197" t="e">
        <f t="shared" ca="1" si="60"/>
        <v>#N/A</v>
      </c>
      <c r="AI262" s="199" t="e">
        <f t="shared" ca="1" si="61"/>
        <v>#N/A</v>
      </c>
      <c r="AJ262" s="197" t="e">
        <f t="shared" ca="1" si="36"/>
        <v>#N/A</v>
      </c>
      <c r="AK262" s="197" t="e">
        <f t="shared" ca="1" si="37"/>
        <v>#N/A</v>
      </c>
    </row>
    <row r="263" spans="1:43" ht="27" customHeight="1" x14ac:dyDescent="0.25">
      <c r="A263" s="51">
        <f>'OSNOVNA PLAČA'!A257</f>
        <v>248</v>
      </c>
      <c r="B263" s="157" t="str">
        <f t="shared" ca="1" si="21"/>
        <v>A248</v>
      </c>
      <c r="C263" s="52">
        <f ca="1">IF(LEN(B263)&gt;0,'OSNOVNA PLAČA'!C257,"")</f>
        <v>0</v>
      </c>
      <c r="D263" s="54">
        <f ca="1">IF(LEN(B263)&gt;0,'OSNOVNA PLAČA'!D257,"")</f>
        <v>0</v>
      </c>
      <c r="E263" s="171">
        <f ca="1">IF(LEN(B263)&gt;0,SUM('OBRAČUNANA OSNOVNA PLAČA'!K257:M257),"")</f>
        <v>0</v>
      </c>
      <c r="F263" s="55"/>
      <c r="G263" s="55"/>
      <c r="H263" s="55"/>
      <c r="I263" s="55"/>
      <c r="J263" s="55"/>
      <c r="K263" s="172">
        <f t="shared" si="50"/>
        <v>0</v>
      </c>
      <c r="L263" s="120">
        <f t="shared" ca="1" si="51"/>
        <v>0</v>
      </c>
      <c r="M263" s="120">
        <f t="shared" ca="1" si="52"/>
        <v>0</v>
      </c>
      <c r="N263" s="120">
        <f t="shared" ca="1" si="53"/>
        <v>0</v>
      </c>
      <c r="O263" s="120">
        <f t="shared" ca="1" si="54"/>
        <v>0</v>
      </c>
      <c r="P263" s="173">
        <f t="shared" ca="1" si="55"/>
        <v>0</v>
      </c>
      <c r="Q263" s="173">
        <f ca="1">IF(LEN(B263)&gt;0,'4-6'!Q263-'4-6'!P263,"")</f>
        <v>0</v>
      </c>
      <c r="R263" s="174"/>
      <c r="AA263" s="161">
        <f>ROW()</f>
        <v>263</v>
      </c>
      <c r="AB263" s="197" t="e">
        <f t="shared" ca="1" si="28"/>
        <v>#N/A</v>
      </c>
      <c r="AC263" s="197" t="e">
        <f t="shared" ca="1" si="29"/>
        <v>#N/A</v>
      </c>
      <c r="AD263" s="198" t="e">
        <f t="shared" ca="1" si="56"/>
        <v>#N/A</v>
      </c>
      <c r="AE263" s="197" t="e">
        <f t="shared" ca="1" si="57"/>
        <v>#N/A</v>
      </c>
      <c r="AF263" s="198" t="e">
        <f t="shared" ca="1" si="58"/>
        <v>#N/A</v>
      </c>
      <c r="AG263" s="197" t="e">
        <f t="shared" ca="1" si="59"/>
        <v>#N/A</v>
      </c>
      <c r="AH263" s="197" t="e">
        <f t="shared" ca="1" si="60"/>
        <v>#N/A</v>
      </c>
      <c r="AI263" s="199" t="e">
        <f t="shared" ca="1" si="61"/>
        <v>#N/A</v>
      </c>
      <c r="AJ263" s="197" t="e">
        <f t="shared" ca="1" si="36"/>
        <v>#N/A</v>
      </c>
      <c r="AK263" s="197" t="e">
        <f t="shared" ca="1" si="37"/>
        <v>#N/A</v>
      </c>
    </row>
    <row r="264" spans="1:43" ht="27" customHeight="1" x14ac:dyDescent="0.25">
      <c r="A264" s="51">
        <f>'OSNOVNA PLAČA'!A258</f>
        <v>249</v>
      </c>
      <c r="B264" s="157" t="str">
        <f t="shared" ca="1" si="21"/>
        <v>A249</v>
      </c>
      <c r="C264" s="52">
        <f ca="1">IF(LEN(B264)&gt;0,'OSNOVNA PLAČA'!C258,"")</f>
        <v>0</v>
      </c>
      <c r="D264" s="54">
        <f ca="1">IF(LEN(B264)&gt;0,'OSNOVNA PLAČA'!D258,"")</f>
        <v>0</v>
      </c>
      <c r="E264" s="171">
        <f ca="1">IF(LEN(B264)&gt;0,SUM('OBRAČUNANA OSNOVNA PLAČA'!K258:M258),"")</f>
        <v>0</v>
      </c>
      <c r="F264" s="55"/>
      <c r="G264" s="55"/>
      <c r="H264" s="55"/>
      <c r="I264" s="55"/>
      <c r="J264" s="55"/>
      <c r="K264" s="172">
        <f t="shared" si="50"/>
        <v>0</v>
      </c>
      <c r="L264" s="120">
        <f t="shared" ca="1" si="51"/>
        <v>0</v>
      </c>
      <c r="M264" s="120">
        <f t="shared" ca="1" si="52"/>
        <v>0</v>
      </c>
      <c r="N264" s="120">
        <f t="shared" ca="1" si="53"/>
        <v>0</v>
      </c>
      <c r="O264" s="120">
        <f t="shared" ca="1" si="54"/>
        <v>0</v>
      </c>
      <c r="P264" s="173">
        <f t="shared" ca="1" si="55"/>
        <v>0</v>
      </c>
      <c r="Q264" s="173">
        <f ca="1">IF(LEN(B264)&gt;0,'4-6'!Q264-'4-6'!P264,"")</f>
        <v>0</v>
      </c>
      <c r="R264" s="174"/>
      <c r="AA264" s="161">
        <f>ROW()</f>
        <v>264</v>
      </c>
      <c r="AB264" s="197" t="e">
        <f t="shared" ca="1" si="28"/>
        <v>#N/A</v>
      </c>
      <c r="AC264" s="197" t="e">
        <f t="shared" ca="1" si="29"/>
        <v>#N/A</v>
      </c>
      <c r="AD264" s="198" t="e">
        <f t="shared" ca="1" si="56"/>
        <v>#N/A</v>
      </c>
      <c r="AE264" s="197" t="e">
        <f t="shared" ca="1" si="57"/>
        <v>#N/A</v>
      </c>
      <c r="AF264" s="198" t="e">
        <f t="shared" ca="1" si="58"/>
        <v>#N/A</v>
      </c>
      <c r="AG264" s="197" t="e">
        <f t="shared" ca="1" si="59"/>
        <v>#N/A</v>
      </c>
      <c r="AH264" s="197" t="e">
        <f t="shared" ca="1" si="60"/>
        <v>#N/A</v>
      </c>
      <c r="AI264" s="199" t="e">
        <f t="shared" ca="1" si="61"/>
        <v>#N/A</v>
      </c>
      <c r="AJ264" s="197" t="e">
        <f t="shared" ca="1" si="36"/>
        <v>#N/A</v>
      </c>
      <c r="AK264" s="197" t="e">
        <f t="shared" ca="1" si="37"/>
        <v>#N/A</v>
      </c>
    </row>
    <row r="265" spans="1:43" ht="27" customHeight="1" x14ac:dyDescent="0.25">
      <c r="A265" s="51">
        <f>'OSNOVNA PLAČA'!A259</f>
        <v>250</v>
      </c>
      <c r="B265" s="157" t="str">
        <f t="shared" ca="1" si="21"/>
        <v>A250</v>
      </c>
      <c r="C265" s="52">
        <f ca="1">IF(LEN(B265)&gt;0,'OSNOVNA PLAČA'!C259,"")</f>
        <v>0</v>
      </c>
      <c r="D265" s="54">
        <f ca="1">IF(LEN(B265)&gt;0,'OSNOVNA PLAČA'!D259,"")</f>
        <v>0</v>
      </c>
      <c r="E265" s="171">
        <f ca="1">IF(LEN(B265)&gt;0,SUM('OBRAČUNANA OSNOVNA PLAČA'!K259:M259),"")</f>
        <v>0</v>
      </c>
      <c r="F265" s="55"/>
      <c r="G265" s="55"/>
      <c r="H265" s="55"/>
      <c r="I265" s="55"/>
      <c r="J265" s="55"/>
      <c r="K265" s="172">
        <f t="shared" si="50"/>
        <v>0</v>
      </c>
      <c r="L265" s="120">
        <f t="shared" ca="1" si="51"/>
        <v>0</v>
      </c>
      <c r="M265" s="120">
        <f t="shared" ca="1" si="52"/>
        <v>0</v>
      </c>
      <c r="N265" s="120">
        <f t="shared" ca="1" si="53"/>
        <v>0</v>
      </c>
      <c r="O265" s="120">
        <f t="shared" ca="1" si="54"/>
        <v>0</v>
      </c>
      <c r="P265" s="173">
        <f t="shared" ca="1" si="55"/>
        <v>0</v>
      </c>
      <c r="Q265" s="173">
        <f ca="1">IF(LEN(B265)&gt;0,'4-6'!Q265-'4-6'!P265,"")</f>
        <v>0</v>
      </c>
      <c r="R265" s="174"/>
      <c r="AA265" s="161">
        <f>ROW()</f>
        <v>265</v>
      </c>
      <c r="AB265" s="197" t="e">
        <f t="shared" ca="1" si="28"/>
        <v>#N/A</v>
      </c>
      <c r="AC265" s="197" t="e">
        <f t="shared" ca="1" si="29"/>
        <v>#N/A</v>
      </c>
      <c r="AD265" s="198" t="e">
        <f t="shared" ca="1" si="56"/>
        <v>#N/A</v>
      </c>
      <c r="AE265" s="197" t="e">
        <f t="shared" ca="1" si="57"/>
        <v>#N/A</v>
      </c>
      <c r="AF265" s="198" t="e">
        <f t="shared" ca="1" si="58"/>
        <v>#N/A</v>
      </c>
      <c r="AG265" s="197" t="e">
        <f t="shared" ca="1" si="59"/>
        <v>#N/A</v>
      </c>
      <c r="AH265" s="197" t="e">
        <f t="shared" ca="1" si="60"/>
        <v>#N/A</v>
      </c>
      <c r="AI265" s="199" t="e">
        <f t="shared" ca="1" si="61"/>
        <v>#N/A</v>
      </c>
      <c r="AJ265" s="197" t="e">
        <f t="shared" ca="1" si="36"/>
        <v>#N/A</v>
      </c>
      <c r="AK265" s="197" t="e">
        <f t="shared" ca="1" si="37"/>
        <v>#N/A</v>
      </c>
    </row>
    <row r="266" spans="1:43" ht="26.25" customHeight="1" thickBot="1" x14ac:dyDescent="0.3">
      <c r="A266" s="32"/>
      <c r="B266" s="109" t="s">
        <v>36</v>
      </c>
      <c r="C266" s="334"/>
      <c r="D266" s="335"/>
      <c r="E266" s="110">
        <f>SUM('OSNOVNA PLAČA'!L260:N260)</f>
        <v>30500</v>
      </c>
      <c r="F266" s="175"/>
      <c r="G266" s="175"/>
      <c r="K266" s="32"/>
      <c r="L266" s="41"/>
      <c r="M266" s="41"/>
      <c r="N266" s="121" t="s">
        <v>396</v>
      </c>
      <c r="O266" s="122">
        <f ca="1">SUM(O16:O265)</f>
        <v>610</v>
      </c>
      <c r="P266" s="123" t="s">
        <v>82</v>
      </c>
      <c r="Q266" s="124">
        <f ca="1">SUM(P16:P265)</f>
        <v>610</v>
      </c>
      <c r="R266" s="176"/>
      <c r="AA266" s="200">
        <f>ROW()</f>
        <v>266</v>
      </c>
      <c r="AB266" s="201" t="e">
        <f ca="1">SUM(AB16:AB265)</f>
        <v>#N/A</v>
      </c>
      <c r="AC266" s="201" t="e">
        <f ca="1">SUM(AC16:AC265)</f>
        <v>#N/A</v>
      </c>
      <c r="AD266" s="202" t="str">
        <f>+N266</f>
        <v>Izračunana masa</v>
      </c>
      <c r="AE266" s="202" t="e">
        <f ca="1">SUM(AE16:AE265)</f>
        <v>#N/A</v>
      </c>
      <c r="AF266" s="129"/>
      <c r="AG266" s="203" t="str">
        <f>+P266</f>
        <v>Izplačana masa</v>
      </c>
      <c r="AH266" s="201" t="e">
        <f ca="1">SUM(AH16:AH265)</f>
        <v>#N/A</v>
      </c>
      <c r="AK266" s="197" t="e">
        <f ca="1">SUM(AK16:AK265)</f>
        <v>#N/A</v>
      </c>
      <c r="AL266" s="374" t="e">
        <f>+#REF!</f>
        <v>#REF!</v>
      </c>
      <c r="AM266" s="375"/>
      <c r="AN266" s="375"/>
      <c r="AO266" s="375"/>
      <c r="AP266" s="375"/>
      <c r="AQ266" s="376"/>
    </row>
    <row r="267" spans="1:43" ht="42" customHeight="1" thickBot="1" x14ac:dyDescent="0.3">
      <c r="A267" s="32"/>
      <c r="B267" s="111" t="s">
        <v>45</v>
      </c>
      <c r="C267" s="158"/>
      <c r="D267" s="112">
        <v>0.02</v>
      </c>
      <c r="E267" s="113">
        <f ca="1">0.02*E266+'4-6'!Q267</f>
        <v>610</v>
      </c>
      <c r="J267" s="177"/>
      <c r="K267" s="32"/>
      <c r="L267" s="41"/>
      <c r="M267" s="41"/>
      <c r="N267" s="125" t="s">
        <v>79</v>
      </c>
      <c r="O267" s="126">
        <f ca="1">IF(SUM(M16:M265)=0,0,E267/SUM(M16:M265))</f>
        <v>0.14523809523809525</v>
      </c>
      <c r="P267" s="127" t="s">
        <v>83</v>
      </c>
      <c r="Q267" s="128">
        <f ca="1">E267-Q266</f>
        <v>0</v>
      </c>
      <c r="R267" s="32"/>
      <c r="S267" s="204" t="str">
        <f ca="1">IF(Q267=0,"","Potrebno je popraviti ocene oz.  oceniti  dodatne javne uslužbence z nadpovprečnimi ocenami, da se lahko razpoložljiv znesek za RDU v celoti porazdeli")</f>
        <v/>
      </c>
      <c r="AA267" s="200">
        <f>ROW()</f>
        <v>267</v>
      </c>
      <c r="AB267" s="205" t="str">
        <f>+P267</f>
        <v>Ostanek</v>
      </c>
      <c r="AC267" s="206" t="e">
        <f ca="1">IF($AN$3=1,0,INDIRECT( "'" &amp; $AN$2 &amp; "'!Q" &amp; TEXT($AA267,0)))</f>
        <v>#N/A</v>
      </c>
      <c r="AD267" s="202" t="str">
        <f>+N267</f>
        <v>Kor. faktor (KF)</v>
      </c>
      <c r="AE267" s="207" t="e">
        <f ca="1">IF(AE266=0,0,(AC267+AK267)/AE266)</f>
        <v>#N/A</v>
      </c>
      <c r="AF267" s="129"/>
      <c r="AG267" s="208" t="str">
        <f>+AB267</f>
        <v>Ostanek</v>
      </c>
      <c r="AH267" s="206" t="e">
        <f ca="1">+E267-AH266+AC267</f>
        <v>#N/A</v>
      </c>
      <c r="AK267" s="197" t="e">
        <f ca="1">+AL267*AK266</f>
        <v>#N/A</v>
      </c>
      <c r="AL267" s="209">
        <f>+D267</f>
        <v>0.02</v>
      </c>
      <c r="AM267" s="374" t="e">
        <f>+#REF!</f>
        <v>#REF!</v>
      </c>
      <c r="AN267" s="375"/>
      <c r="AO267" s="375"/>
      <c r="AP267" s="375"/>
      <c r="AQ267" s="376"/>
    </row>
    <row r="268" spans="1:43" x14ac:dyDescent="0.25">
      <c r="A268" s="32"/>
      <c r="B268" s="32"/>
      <c r="C268" s="32"/>
      <c r="D268" s="32"/>
      <c r="E268" s="41"/>
      <c r="K268" s="178"/>
      <c r="L268" s="41"/>
      <c r="M268" s="41"/>
      <c r="N268" s="41"/>
      <c r="O268" s="41"/>
      <c r="P268" s="41"/>
      <c r="Q268" s="41"/>
      <c r="S268" s="178"/>
    </row>
    <row r="269" spans="1:43" ht="13.8" thickBot="1" x14ac:dyDescent="0.3">
      <c r="K269" s="32"/>
      <c r="L269" s="41"/>
      <c r="M269" s="41"/>
      <c r="N269" s="41"/>
      <c r="O269" s="41"/>
      <c r="P269" s="41"/>
      <c r="Q269" s="41"/>
    </row>
    <row r="270" spans="1:43" ht="12.75" customHeight="1" x14ac:dyDescent="0.25">
      <c r="B270" s="339" t="s">
        <v>30</v>
      </c>
      <c r="C270" s="340"/>
      <c r="D270" s="102"/>
      <c r="E270" s="343" t="s">
        <v>29</v>
      </c>
      <c r="F270" s="344"/>
      <c r="G270" s="344"/>
      <c r="H270" s="344"/>
      <c r="I270" s="344"/>
      <c r="J270" s="345"/>
      <c r="K270" s="129"/>
      <c r="L270" s="130" t="s">
        <v>21</v>
      </c>
      <c r="M270" s="210"/>
      <c r="N270" s="131"/>
      <c r="O270" s="346" t="s">
        <v>84</v>
      </c>
      <c r="P270" s="347"/>
      <c r="Q270" s="348"/>
    </row>
    <row r="271" spans="1:43" x14ac:dyDescent="0.25">
      <c r="B271" s="341"/>
      <c r="C271" s="342"/>
      <c r="D271" s="102"/>
      <c r="E271" s="103" t="s">
        <v>25</v>
      </c>
      <c r="F271" s="180"/>
      <c r="G271" s="180"/>
      <c r="H271" s="180"/>
      <c r="I271" s="180"/>
      <c r="J271" s="181"/>
      <c r="K271" s="129"/>
      <c r="L271" s="132">
        <v>0</v>
      </c>
      <c r="M271" s="179"/>
      <c r="N271" s="131"/>
      <c r="O271" s="349"/>
      <c r="P271" s="350"/>
      <c r="Q271" s="351"/>
    </row>
    <row r="272" spans="1:43" ht="13.8" thickBot="1" x14ac:dyDescent="0.3">
      <c r="B272" s="104" t="s">
        <v>47</v>
      </c>
      <c r="C272" s="105">
        <v>2</v>
      </c>
      <c r="D272" s="102"/>
      <c r="E272" s="103" t="s">
        <v>24</v>
      </c>
      <c r="F272" s="180"/>
      <c r="G272" s="180"/>
      <c r="H272" s="180"/>
      <c r="I272" s="180"/>
      <c r="J272" s="181"/>
      <c r="K272" s="129"/>
      <c r="L272" s="133">
        <v>1</v>
      </c>
      <c r="M272" s="179"/>
      <c r="N272" s="131"/>
      <c r="O272" s="182" t="s">
        <v>81</v>
      </c>
      <c r="P272" s="183" t="s">
        <v>89</v>
      </c>
      <c r="Q272" s="184">
        <v>5</v>
      </c>
    </row>
    <row r="273" spans="2:17" x14ac:dyDescent="0.25">
      <c r="B273" s="75"/>
      <c r="C273" s="185"/>
      <c r="D273" s="102"/>
      <c r="E273" s="103" t="s">
        <v>26</v>
      </c>
      <c r="F273" s="180"/>
      <c r="G273" s="180"/>
      <c r="H273" s="180"/>
      <c r="I273" s="180"/>
      <c r="J273" s="181"/>
      <c r="K273" s="129"/>
      <c r="L273" s="31"/>
      <c r="M273" s="31"/>
      <c r="N273" s="134"/>
      <c r="O273" s="131"/>
      <c r="P273" s="131"/>
      <c r="Q273" s="131"/>
    </row>
    <row r="274" spans="2:17" x14ac:dyDescent="0.25">
      <c r="B274" s="102"/>
      <c r="C274" s="102"/>
      <c r="D274" s="102"/>
      <c r="E274" s="103" t="s">
        <v>27</v>
      </c>
      <c r="F274" s="180"/>
      <c r="G274" s="180"/>
      <c r="H274" s="180"/>
      <c r="I274" s="180"/>
      <c r="J274" s="181"/>
      <c r="K274" s="129"/>
      <c r="L274" s="131"/>
      <c r="M274" s="131"/>
      <c r="N274" s="131"/>
      <c r="O274" s="131"/>
      <c r="P274" s="131"/>
      <c r="Q274" s="131"/>
    </row>
    <row r="275" spans="2:17" ht="13.8" thickBot="1" x14ac:dyDescent="0.3">
      <c r="B275" s="102"/>
      <c r="C275" s="102"/>
      <c r="D275" s="102"/>
      <c r="E275" s="106" t="s">
        <v>28</v>
      </c>
      <c r="F275" s="186"/>
      <c r="G275" s="186"/>
      <c r="H275" s="186"/>
      <c r="I275" s="186"/>
      <c r="J275" s="187"/>
      <c r="K275" s="129"/>
      <c r="L275" s="131"/>
      <c r="M275" s="131"/>
      <c r="N275" s="131"/>
      <c r="O275" s="131"/>
      <c r="P275" s="135"/>
      <c r="Q275" s="131"/>
    </row>
    <row r="276" spans="2:17" x14ac:dyDescent="0.25">
      <c r="J276" s="9"/>
    </row>
  </sheetData>
  <sheetProtection algorithmName="SHA-512" hashValue="OijTm9j0lBLTQhRSNffCclWjbCtlkHY1/q6G+sRYiTgAlSMKCTBhMq7pHr2uuTIpI7XXytPF62OvkIdIxKGNqQ==" saltValue="JctoSpB+u8h1/BO97hExlw==" spinCount="100000" sheet="1" objects="1" scenarios="1"/>
  <mergeCells count="49">
    <mergeCell ref="C266:D266"/>
    <mergeCell ref="AL266:AQ266"/>
    <mergeCell ref="AM267:AQ267"/>
    <mergeCell ref="B270:C271"/>
    <mergeCell ref="E270:J270"/>
    <mergeCell ref="O270:Q27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265" xr:uid="{F0457CD7-FBDD-4F16-9D62-9CB0EFCDFA60}">
      <formula1>$L$271:$L$272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276"/>
  <sheetViews>
    <sheetView showGridLines="0" showRowColHeaders="0" workbookViewId="0"/>
  </sheetViews>
  <sheetFormatPr defaultColWidth="9.109375" defaultRowHeight="13.2" x14ac:dyDescent="0.25"/>
  <cols>
    <col min="1" max="1" width="10.44140625" style="6" customWidth="1"/>
    <col min="2" max="2" width="64.44140625" style="6" customWidth="1"/>
    <col min="3" max="4" width="7" style="6" customWidth="1"/>
    <col min="5" max="5" width="19.441406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5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1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"10-12"</f>
        <v>Priloga 2: trimesečno izplačilo redne delovne uspešnosti za obdobje 10-12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2" t="s">
        <v>109</v>
      </c>
      <c r="AB1" s="353"/>
      <c r="AC1" s="353"/>
      <c r="AD1" s="353"/>
      <c r="AE1" s="354"/>
      <c r="AF1" s="188"/>
      <c r="AG1" s="355" t="s">
        <v>108</v>
      </c>
      <c r="AH1" s="356"/>
      <c r="AI1" s="356"/>
      <c r="AJ1" s="356"/>
      <c r="AK1" s="357"/>
      <c r="AM1" s="56" t="s">
        <v>32</v>
      </c>
      <c r="AN1" s="136" t="str">
        <f ca="1">RIGHT(CELL("filename",A1),LEN(CELL("filename",A1))-FIND("]",CELL("filename",A1)))</f>
        <v>10-12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1" t="s">
        <v>46</v>
      </c>
      <c r="AB2" s="362"/>
      <c r="AC2" s="363" t="s">
        <v>46</v>
      </c>
      <c r="AD2" s="364"/>
      <c r="AE2" s="365"/>
      <c r="AF2" s="188"/>
      <c r="AG2" s="358"/>
      <c r="AH2" s="359"/>
      <c r="AI2" s="359"/>
      <c r="AJ2" s="359"/>
      <c r="AK2" s="360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282" t="str">
        <f ca="1">INDIRECT( "'" &amp; $AC$2 &amp; "'!B3")</f>
        <v>Šifra proračunskega uporabnika:</v>
      </c>
      <c r="C3" s="283"/>
      <c r="D3" s="363" t="str">
        <f>+IF(LEN('OSNOVNA PLAČA'!D3)&gt;0,'OSNOVNA PLAČA'!D3,"")</f>
        <v xml:space="preserve">šifra </v>
      </c>
      <c r="E3" s="365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3" t="s">
        <v>74</v>
      </c>
      <c r="AD3" s="364"/>
      <c r="AE3" s="365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282" t="str">
        <f ca="1">INDIRECT( "'" &amp; $AC$2 &amp; "'!B4")</f>
        <v>Organizacijska enota:</v>
      </c>
      <c r="C4" s="282"/>
      <c r="D4" s="284" t="str">
        <f>+IF(LEN('OSNOVNA PLAČA'!D4)&gt;0,'OSNOVNA PLAČA'!D4,"")</f>
        <v xml:space="preserve">enota </v>
      </c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6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234" t="str">
        <f ca="1">INDIRECT( "'" &amp; $AC$2 &amp; "'!B5")</f>
        <v>Leto:</v>
      </c>
      <c r="C5" s="234"/>
      <c r="D5" s="287">
        <f>+IF(LEN('OSNOVNA PLAČA'!D5)&gt;0,'OSNOVNA PLAČA'!D5,"")</f>
        <v>2024</v>
      </c>
      <c r="E5" s="286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66" t="str">
        <f>+$AC$2</f>
        <v>OSNOVNA PLAČA</v>
      </c>
      <c r="AJ5" s="367"/>
      <c r="AK5" s="368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69" t="str">
        <f>+$AC$3</f>
        <v>OBRAČUNANA OSNOVNA PLAČA</v>
      </c>
      <c r="AJ6" s="369"/>
      <c r="AK6" s="369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264" t="s">
        <v>9</v>
      </c>
      <c r="C7" s="265"/>
      <c r="D7" s="266"/>
      <c r="E7" s="267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264" t="s">
        <v>10</v>
      </c>
      <c r="C8" s="264"/>
      <c r="D8" s="293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67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295" t="s">
        <v>0</v>
      </c>
      <c r="C10" s="296"/>
      <c r="D10" s="296"/>
      <c r="E10" s="296"/>
      <c r="F10" s="296"/>
      <c r="G10" s="296"/>
      <c r="H10" s="296"/>
      <c r="I10" s="296"/>
      <c r="J10" s="296"/>
      <c r="K10" s="297"/>
      <c r="L10" s="298" t="s">
        <v>1</v>
      </c>
      <c r="M10" s="299"/>
      <c r="N10" s="299"/>
      <c r="O10" s="299"/>
      <c r="P10" s="299"/>
      <c r="Q10" s="299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71" t="s">
        <v>34</v>
      </c>
      <c r="AC11" s="371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68"/>
      <c r="B12" s="301" t="s">
        <v>13</v>
      </c>
      <c r="C12" s="302"/>
      <c r="D12" s="302"/>
      <c r="E12" s="303"/>
      <c r="F12" s="304" t="s">
        <v>14</v>
      </c>
      <c r="G12" s="305"/>
      <c r="H12" s="305"/>
      <c r="I12" s="305"/>
      <c r="J12" s="305"/>
      <c r="K12" s="306"/>
      <c r="L12" s="307" t="s">
        <v>76</v>
      </c>
      <c r="M12" s="308"/>
      <c r="N12" s="308"/>
      <c r="O12" s="30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70" t="str">
        <f>+P12</f>
        <v>IZPLAČILO REDNE DELOVNE USPEŠNOSTI</v>
      </c>
      <c r="AC12" s="370" t="str">
        <f>+Q12</f>
        <v>NAJVIŠJE MOŽNO IZPLAČILO REDNE LETNE DELOVNE USPEŠNOSTI</v>
      </c>
      <c r="AD12" s="372" t="s">
        <v>15</v>
      </c>
      <c r="AE12" s="372"/>
      <c r="AF12" s="373" t="s">
        <v>16</v>
      </c>
      <c r="AG12" s="373"/>
      <c r="AH12" s="370" t="s">
        <v>17</v>
      </c>
      <c r="AI12" s="370" t="s">
        <v>18</v>
      </c>
      <c r="AJ12" s="370" t="str">
        <f>+AC3</f>
        <v>OBRAČUNANA OSNOVNA PLAČA</v>
      </c>
      <c r="AK12" s="370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314" t="s">
        <v>127</v>
      </c>
      <c r="B13" s="316" t="s">
        <v>2</v>
      </c>
      <c r="C13" s="318" t="s">
        <v>11</v>
      </c>
      <c r="D13" s="318" t="s">
        <v>12</v>
      </c>
      <c r="E13" s="320" t="s">
        <v>90</v>
      </c>
      <c r="F13" s="309" t="s">
        <v>38</v>
      </c>
      <c r="G13" s="310"/>
      <c r="H13" s="310"/>
      <c r="I13" s="310"/>
      <c r="J13" s="311"/>
      <c r="K13" s="324" t="s">
        <v>3</v>
      </c>
      <c r="L13" s="326" t="s">
        <v>75</v>
      </c>
      <c r="M13" s="328" t="s">
        <v>78</v>
      </c>
      <c r="N13" s="330" t="s">
        <v>77</v>
      </c>
      <c r="O13" s="328" t="s">
        <v>78</v>
      </c>
      <c r="P13" s="332" t="s">
        <v>78</v>
      </c>
      <c r="Q13" s="322" t="s">
        <v>78</v>
      </c>
      <c r="R13" s="169"/>
      <c r="AB13" s="370"/>
      <c r="AC13" s="370"/>
      <c r="AD13" s="372"/>
      <c r="AE13" s="372"/>
      <c r="AF13" s="373"/>
      <c r="AG13" s="373"/>
      <c r="AH13" s="370"/>
      <c r="AI13" s="370"/>
      <c r="AJ13" s="370"/>
      <c r="AK13" s="370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315"/>
      <c r="B14" s="317"/>
      <c r="C14" s="319"/>
      <c r="D14" s="319"/>
      <c r="E14" s="32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5"/>
      <c r="L14" s="327"/>
      <c r="M14" s="329"/>
      <c r="N14" s="331"/>
      <c r="O14" s="329"/>
      <c r="P14" s="333"/>
      <c r="Q14" s="323"/>
      <c r="R14" s="169"/>
      <c r="AB14" s="370"/>
      <c r="AC14" s="370"/>
      <c r="AD14" s="372"/>
      <c r="AE14" s="372"/>
      <c r="AF14" s="373"/>
      <c r="AG14" s="373"/>
      <c r="AH14" s="370"/>
      <c r="AI14" s="370"/>
      <c r="AJ14" s="370"/>
      <c r="AK14" s="370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7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PLAČA'!N10:P10),"")</f>
        <v>2000</v>
      </c>
      <c r="F16" s="55"/>
      <c r="G16" s="55"/>
      <c r="H16" s="55">
        <v>0</v>
      </c>
      <c r="I16" s="55"/>
      <c r="J16" s="55"/>
      <c r="K16" s="172">
        <f t="shared" ref="K16:K79" si="4">+F16+G16+H16+I16+J16</f>
        <v>0</v>
      </c>
      <c r="L16" s="120">
        <f t="shared" ref="L16:L79" ca="1" si="5">IF(LEN(B16)&gt;0,K16/5,"")</f>
        <v>0</v>
      </c>
      <c r="M16" s="120">
        <f t="shared" ref="M16:M79" ca="1" si="6">IF(LEN(B16)&gt;0,E16*L16,"")</f>
        <v>0</v>
      </c>
      <c r="N16" s="120">
        <f t="shared" ref="N16:N79" ca="1" si="7">IF(LEN(B16)&gt;0,L16*$O$267,"")</f>
        <v>0</v>
      </c>
      <c r="O16" s="120">
        <f t="shared" ref="O16:O79" ca="1" si="8">IF(LEN(B16)&gt;0,E16*N16,"")</f>
        <v>0</v>
      </c>
      <c r="P16" s="173">
        <f t="shared" ref="P16:P79" ca="1" si="9">MIN(O16,Q16)</f>
        <v>0</v>
      </c>
      <c r="Q16" s="173">
        <f ca="1">IF(LEN(B16)&gt;0,'7-9'!Q16-'7-9'!P16,"")</f>
        <v>1566.368131868132</v>
      </c>
      <c r="R16" s="174"/>
      <c r="AA16" s="161">
        <f>ROW()</f>
        <v>16</v>
      </c>
      <c r="AB16" s="197" t="e">
        <f t="shared" ref="AB16:AB79" ca="1" si="10">IF($AN$3=1,0,INDIRECT( "'" &amp; $AN$2 &amp; "'!P" &amp; TEXT($AA16,0)))</f>
        <v>#N/A</v>
      </c>
      <c r="AC16" s="197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79" ca="1" si="12">IF(AB16&gt;=AC16,"-",$K16/(5*MAX($L$271:$L$272)))</f>
        <v>#N/A</v>
      </c>
      <c r="AE16" s="197" t="e">
        <f t="shared" ref="AE16:AE79" ca="1" si="13">IF(AB16&gt;=AC16,"-",$K16/(5*MAX($L$271:$L$272))*AJ16)</f>
        <v>#N/A</v>
      </c>
      <c r="AF16" s="198" t="e">
        <f t="shared" ref="AF16:AF79" ca="1" si="14">IF(AD16="-","-",AD16*$AE$267)</f>
        <v>#N/A</v>
      </c>
      <c r="AG16" s="197" t="e">
        <f t="shared" ref="AG16:AG79" ca="1" si="15">IF(AE16="-","-",AE16*$AE$267)</f>
        <v>#N/A</v>
      </c>
      <c r="AH16" s="197" t="e">
        <f t="shared" ref="AH16:AH79" ca="1" si="16">IF(AF16="-",0,MIN(AG16,Q16))</f>
        <v>#N/A</v>
      </c>
      <c r="AI16" s="199" t="e">
        <f t="shared" ref="AI16:AI79" ca="1" si="17">+AC16-AB16</f>
        <v>#N/A</v>
      </c>
      <c r="AJ16" s="197" t="e">
        <f t="shared" ref="AJ16:AJ79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79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7" t="str">
        <f t="shared" ref="B17:B79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PLAČA'!N11:P11),"")</f>
        <v>6000</v>
      </c>
      <c r="F17" s="55"/>
      <c r="G17" s="55">
        <v>0</v>
      </c>
      <c r="H17" s="55"/>
      <c r="I17" s="55">
        <v>0</v>
      </c>
      <c r="J17" s="55">
        <v>0</v>
      </c>
      <c r="K17" s="172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3">
        <f t="shared" ca="1" si="9"/>
        <v>0</v>
      </c>
      <c r="Q17" s="173">
        <f ca="1">IF(LEN(B17)&gt;0,'7-9'!Q17-'7-9'!P17,"")</f>
        <v>2651.631868131868</v>
      </c>
      <c r="R17" s="174"/>
      <c r="AA17" s="161">
        <f>ROW()</f>
        <v>17</v>
      </c>
      <c r="AB17" s="197" t="e">
        <f t="shared" ca="1" si="10"/>
        <v>#N/A</v>
      </c>
      <c r="AC17" s="197" t="e">
        <f t="shared" ca="1" si="11"/>
        <v>#N/A</v>
      </c>
      <c r="AD17" s="198" t="e">
        <f t="shared" ca="1" si="12"/>
        <v>#N/A</v>
      </c>
      <c r="AE17" s="197" t="e">
        <f t="shared" ca="1" si="13"/>
        <v>#N/A</v>
      </c>
      <c r="AF17" s="198" t="e">
        <f t="shared" ca="1" si="14"/>
        <v>#N/A</v>
      </c>
      <c r="AG17" s="197" t="e">
        <f t="shared" ca="1" si="15"/>
        <v>#N/A</v>
      </c>
      <c r="AH17" s="197" t="e">
        <f t="shared" ca="1" si="16"/>
        <v>#N/A</v>
      </c>
      <c r="AI17" s="199" t="e">
        <f t="shared" ca="1" si="17"/>
        <v>#N/A</v>
      </c>
      <c r="AJ17" s="197" t="e">
        <f t="shared" ca="1" si="18"/>
        <v>#N/A</v>
      </c>
      <c r="AK17" s="197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7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PLAČA'!N12:P12),"")</f>
        <v>9000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3">
        <f t="shared" ca="1" si="9"/>
        <v>0</v>
      </c>
      <c r="Q18" s="173">
        <f ca="1">IF(LEN(B18)&gt;0,'7-9'!Q18-'7-9'!P18,"")</f>
        <v>5000</v>
      </c>
      <c r="R18" s="174"/>
      <c r="AA18" s="161">
        <f>ROW()</f>
        <v>18</v>
      </c>
      <c r="AB18" s="197" t="e">
        <f t="shared" ca="1" si="10"/>
        <v>#N/A</v>
      </c>
      <c r="AC18" s="197" t="e">
        <f t="shared" ca="1" si="11"/>
        <v>#N/A</v>
      </c>
      <c r="AD18" s="198" t="e">
        <f t="shared" ca="1" si="12"/>
        <v>#N/A</v>
      </c>
      <c r="AE18" s="197" t="e">
        <f t="shared" ca="1" si="13"/>
        <v>#N/A</v>
      </c>
      <c r="AF18" s="198" t="e">
        <f t="shared" ca="1" si="14"/>
        <v>#N/A</v>
      </c>
      <c r="AG18" s="197" t="e">
        <f t="shared" ca="1" si="15"/>
        <v>#N/A</v>
      </c>
      <c r="AH18" s="197" t="e">
        <f t="shared" ca="1" si="16"/>
        <v>#N/A</v>
      </c>
      <c r="AI18" s="199" t="e">
        <f t="shared" ca="1" si="17"/>
        <v>#N/A</v>
      </c>
      <c r="AJ18" s="197" t="e">
        <f t="shared" ca="1" si="18"/>
        <v>#N/A</v>
      </c>
      <c r="AK18" s="197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7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PLAČA'!N13:P13),"")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3">
        <f t="shared" ca="1" si="9"/>
        <v>0</v>
      </c>
      <c r="Q19" s="173">
        <f ca="1">IF(LEN(B19)&gt;0,'7-9'!Q19-'7-9'!P19,"")</f>
        <v>0</v>
      </c>
      <c r="R19" s="174"/>
      <c r="AA19" s="161">
        <f>ROW()</f>
        <v>19</v>
      </c>
      <c r="AB19" s="197" t="e">
        <f t="shared" ca="1" si="10"/>
        <v>#N/A</v>
      </c>
      <c r="AC19" s="197" t="e">
        <f t="shared" ca="1" si="11"/>
        <v>#N/A</v>
      </c>
      <c r="AD19" s="198" t="e">
        <f t="shared" ca="1" si="12"/>
        <v>#N/A</v>
      </c>
      <c r="AE19" s="197" t="e">
        <f t="shared" ca="1" si="13"/>
        <v>#N/A</v>
      </c>
      <c r="AF19" s="198" t="e">
        <f t="shared" ca="1" si="14"/>
        <v>#N/A</v>
      </c>
      <c r="AG19" s="197" t="e">
        <f t="shared" ca="1" si="15"/>
        <v>#N/A</v>
      </c>
      <c r="AH19" s="197" t="e">
        <f t="shared" ca="1" si="16"/>
        <v>#N/A</v>
      </c>
      <c r="AI19" s="199" t="e">
        <f t="shared" ca="1" si="17"/>
        <v>#N/A</v>
      </c>
      <c r="AJ19" s="197" t="e">
        <f t="shared" ca="1" si="18"/>
        <v>#N/A</v>
      </c>
      <c r="AK19" s="197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7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PLAČA'!N14:P14),"")</f>
        <v>0</v>
      </c>
      <c r="F20" s="55"/>
      <c r="G20" s="55"/>
      <c r="H20" s="55"/>
      <c r="I20" s="55"/>
      <c r="J20" s="55"/>
      <c r="K20" s="172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3">
        <f t="shared" ca="1" si="9"/>
        <v>0</v>
      </c>
      <c r="Q20" s="173">
        <f ca="1">IF(LEN(B20)&gt;0,'7-9'!Q20-'7-9'!P20,"")</f>
        <v>0</v>
      </c>
      <c r="R20" s="174"/>
      <c r="AA20" s="161">
        <f>ROW()</f>
        <v>20</v>
      </c>
      <c r="AB20" s="197" t="e">
        <f t="shared" ca="1" si="10"/>
        <v>#N/A</v>
      </c>
      <c r="AC20" s="197" t="e">
        <f t="shared" ca="1" si="11"/>
        <v>#N/A</v>
      </c>
      <c r="AD20" s="198" t="e">
        <f t="shared" ca="1" si="12"/>
        <v>#N/A</v>
      </c>
      <c r="AE20" s="197" t="e">
        <f t="shared" ca="1" si="13"/>
        <v>#N/A</v>
      </c>
      <c r="AF20" s="198" t="e">
        <f t="shared" ca="1" si="14"/>
        <v>#N/A</v>
      </c>
      <c r="AG20" s="197" t="e">
        <f t="shared" ca="1" si="15"/>
        <v>#N/A</v>
      </c>
      <c r="AH20" s="197" t="e">
        <f t="shared" ca="1" si="16"/>
        <v>#N/A</v>
      </c>
      <c r="AI20" s="199" t="e">
        <f t="shared" ca="1" si="17"/>
        <v>#N/A</v>
      </c>
      <c r="AJ20" s="197" t="e">
        <f t="shared" ca="1" si="18"/>
        <v>#N/A</v>
      </c>
      <c r="AK20" s="197" t="e">
        <f t="shared" ca="1" si="19"/>
        <v>#N/A</v>
      </c>
    </row>
    <row r="21" spans="1:46" ht="27" customHeight="1" x14ac:dyDescent="0.25">
      <c r="A21" s="51">
        <f>'OSNOVNA PLAČA'!A15</f>
        <v>6</v>
      </c>
      <c r="B21" s="157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PLAČA'!N15:P15),"")</f>
        <v>0</v>
      </c>
      <c r="F21" s="55"/>
      <c r="G21" s="55">
        <v>0</v>
      </c>
      <c r="H21" s="55"/>
      <c r="I21" s="55">
        <v>0</v>
      </c>
      <c r="J21" s="55"/>
      <c r="K21" s="172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3">
        <f t="shared" ca="1" si="9"/>
        <v>0</v>
      </c>
      <c r="Q21" s="173">
        <f ca="1">IF(LEN(B21)&gt;0,'7-9'!Q21-'7-9'!P21,"")</f>
        <v>0</v>
      </c>
      <c r="R21" s="174"/>
      <c r="AA21" s="161">
        <f>ROW()</f>
        <v>21</v>
      </c>
      <c r="AB21" s="197" t="e">
        <f t="shared" ca="1" si="10"/>
        <v>#N/A</v>
      </c>
      <c r="AC21" s="197" t="e">
        <f t="shared" ca="1" si="11"/>
        <v>#N/A</v>
      </c>
      <c r="AD21" s="198" t="e">
        <f t="shared" ca="1" si="12"/>
        <v>#N/A</v>
      </c>
      <c r="AE21" s="197" t="e">
        <f t="shared" ca="1" si="13"/>
        <v>#N/A</v>
      </c>
      <c r="AF21" s="198" t="e">
        <f t="shared" ca="1" si="14"/>
        <v>#N/A</v>
      </c>
      <c r="AG21" s="197" t="e">
        <f t="shared" ca="1" si="15"/>
        <v>#N/A</v>
      </c>
      <c r="AH21" s="197" t="e">
        <f t="shared" ca="1" si="16"/>
        <v>#N/A</v>
      </c>
      <c r="AI21" s="199" t="e">
        <f t="shared" ca="1" si="17"/>
        <v>#N/A</v>
      </c>
      <c r="AJ21" s="197" t="e">
        <f t="shared" ca="1" si="18"/>
        <v>#N/A</v>
      </c>
      <c r="AK21" s="197" t="e">
        <f t="shared" ca="1" si="19"/>
        <v>#N/A</v>
      </c>
    </row>
    <row r="22" spans="1:46" ht="27" customHeight="1" x14ac:dyDescent="0.25">
      <c r="A22" s="51">
        <f>'OSNOVNA PLAČA'!A16</f>
        <v>7</v>
      </c>
      <c r="B22" s="157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PLAČA'!N16:P16),"")</f>
        <v>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3">
        <f t="shared" ca="1" si="9"/>
        <v>0</v>
      </c>
      <c r="Q22" s="173">
        <f ca="1">IF(LEN(B22)&gt;0,'7-9'!Q22-'7-9'!P22,"")</f>
        <v>3000</v>
      </c>
      <c r="R22" s="174"/>
      <c r="AA22" s="161">
        <f>ROW()</f>
        <v>22</v>
      </c>
      <c r="AB22" s="197" t="e">
        <f t="shared" ca="1" si="10"/>
        <v>#N/A</v>
      </c>
      <c r="AC22" s="197" t="e">
        <f t="shared" ca="1" si="11"/>
        <v>#N/A</v>
      </c>
      <c r="AD22" s="198" t="e">
        <f t="shared" ca="1" si="12"/>
        <v>#N/A</v>
      </c>
      <c r="AE22" s="197" t="e">
        <f t="shared" ca="1" si="13"/>
        <v>#N/A</v>
      </c>
      <c r="AF22" s="198" t="e">
        <f t="shared" ca="1" si="14"/>
        <v>#N/A</v>
      </c>
      <c r="AG22" s="197" t="e">
        <f t="shared" ca="1" si="15"/>
        <v>#N/A</v>
      </c>
      <c r="AH22" s="197" t="e">
        <f t="shared" ca="1" si="16"/>
        <v>#N/A</v>
      </c>
      <c r="AI22" s="199" t="e">
        <f t="shared" ca="1" si="17"/>
        <v>#N/A</v>
      </c>
      <c r="AJ22" s="197" t="e">
        <f t="shared" ca="1" si="18"/>
        <v>#N/A</v>
      </c>
      <c r="AK22" s="197" t="e">
        <f t="shared" ca="1" si="19"/>
        <v>#N/A</v>
      </c>
    </row>
    <row r="23" spans="1:46" ht="27" customHeight="1" x14ac:dyDescent="0.25">
      <c r="A23" s="51">
        <f>'OSNOVNA PLAČA'!A17</f>
        <v>8</v>
      </c>
      <c r="B23" s="157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PLAČA'!N17:P17),"")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3">
        <f t="shared" ca="1" si="9"/>
        <v>0</v>
      </c>
      <c r="Q23" s="173">
        <f ca="1">IF(LEN(B23)&gt;0,'7-9'!Q23-'7-9'!P23,"")</f>
        <v>0</v>
      </c>
      <c r="R23" s="174"/>
      <c r="AA23" s="161">
        <f>ROW()</f>
        <v>23</v>
      </c>
      <c r="AB23" s="197" t="e">
        <f t="shared" ca="1" si="10"/>
        <v>#N/A</v>
      </c>
      <c r="AC23" s="197" t="e">
        <f t="shared" ca="1" si="11"/>
        <v>#N/A</v>
      </c>
      <c r="AD23" s="198" t="e">
        <f t="shared" ca="1" si="12"/>
        <v>#N/A</v>
      </c>
      <c r="AE23" s="197" t="e">
        <f t="shared" ca="1" si="13"/>
        <v>#N/A</v>
      </c>
      <c r="AF23" s="198" t="e">
        <f t="shared" ca="1" si="14"/>
        <v>#N/A</v>
      </c>
      <c r="AG23" s="197" t="e">
        <f t="shared" ca="1" si="15"/>
        <v>#N/A</v>
      </c>
      <c r="AH23" s="197" t="e">
        <f t="shared" ca="1" si="16"/>
        <v>#N/A</v>
      </c>
      <c r="AI23" s="199" t="e">
        <f t="shared" ca="1" si="17"/>
        <v>#N/A</v>
      </c>
      <c r="AJ23" s="197" t="e">
        <f t="shared" ca="1" si="18"/>
        <v>#N/A</v>
      </c>
      <c r="AK23" s="197" t="e">
        <f t="shared" ca="1" si="19"/>
        <v>#N/A</v>
      </c>
    </row>
    <row r="24" spans="1:46" ht="27" customHeight="1" x14ac:dyDescent="0.25">
      <c r="A24" s="51">
        <f>'OSNOVNA PLAČA'!A18</f>
        <v>9</v>
      </c>
      <c r="B24" s="157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PLAČA'!N18:P18),"")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3">
        <f t="shared" ca="1" si="9"/>
        <v>0</v>
      </c>
      <c r="Q24" s="173">
        <f ca="1">IF(LEN(B24)&gt;0,'7-9'!Q24-'7-9'!P24,"")</f>
        <v>0</v>
      </c>
      <c r="R24" s="174"/>
      <c r="AA24" s="161">
        <f>ROW()</f>
        <v>24</v>
      </c>
      <c r="AB24" s="197" t="e">
        <f t="shared" ca="1" si="10"/>
        <v>#N/A</v>
      </c>
      <c r="AC24" s="197" t="e">
        <f t="shared" ca="1" si="11"/>
        <v>#N/A</v>
      </c>
      <c r="AD24" s="198" t="e">
        <f t="shared" ca="1" si="12"/>
        <v>#N/A</v>
      </c>
      <c r="AE24" s="197" t="e">
        <f t="shared" ca="1" si="13"/>
        <v>#N/A</v>
      </c>
      <c r="AF24" s="198" t="e">
        <f t="shared" ca="1" si="14"/>
        <v>#N/A</v>
      </c>
      <c r="AG24" s="197" t="e">
        <f t="shared" ca="1" si="15"/>
        <v>#N/A</v>
      </c>
      <c r="AH24" s="197" t="e">
        <f t="shared" ca="1" si="16"/>
        <v>#N/A</v>
      </c>
      <c r="AI24" s="199" t="e">
        <f t="shared" ca="1" si="17"/>
        <v>#N/A</v>
      </c>
      <c r="AJ24" s="197" t="e">
        <f t="shared" ca="1" si="18"/>
        <v>#N/A</v>
      </c>
      <c r="AK24" s="197" t="e">
        <f t="shared" ca="1" si="19"/>
        <v>#N/A</v>
      </c>
    </row>
    <row r="25" spans="1:46" ht="27" customHeight="1" x14ac:dyDescent="0.25">
      <c r="A25" s="51">
        <f>'OSNOVNA PLAČA'!A19</f>
        <v>10</v>
      </c>
      <c r="B25" s="157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PLAČA'!N19:P19),"")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3">
        <f t="shared" ca="1" si="9"/>
        <v>0</v>
      </c>
      <c r="Q25" s="173">
        <f ca="1">IF(LEN(B25)&gt;0,'7-9'!Q25-'7-9'!P25,"")</f>
        <v>0</v>
      </c>
      <c r="R25" s="174"/>
      <c r="AA25" s="161">
        <f>ROW()</f>
        <v>25</v>
      </c>
      <c r="AB25" s="197" t="e">
        <f t="shared" ca="1" si="10"/>
        <v>#N/A</v>
      </c>
      <c r="AC25" s="197" t="e">
        <f t="shared" ca="1" si="11"/>
        <v>#N/A</v>
      </c>
      <c r="AD25" s="198" t="e">
        <f t="shared" ca="1" si="12"/>
        <v>#N/A</v>
      </c>
      <c r="AE25" s="197" t="e">
        <f t="shared" ca="1" si="13"/>
        <v>#N/A</v>
      </c>
      <c r="AF25" s="198" t="e">
        <f t="shared" ca="1" si="14"/>
        <v>#N/A</v>
      </c>
      <c r="AG25" s="197" t="e">
        <f t="shared" ca="1" si="15"/>
        <v>#N/A</v>
      </c>
      <c r="AH25" s="197" t="e">
        <f t="shared" ca="1" si="16"/>
        <v>#N/A</v>
      </c>
      <c r="AI25" s="199" t="e">
        <f t="shared" ca="1" si="17"/>
        <v>#N/A</v>
      </c>
      <c r="AJ25" s="197" t="e">
        <f t="shared" ca="1" si="18"/>
        <v>#N/A</v>
      </c>
      <c r="AK25" s="197" t="e">
        <f t="shared" ca="1" si="19"/>
        <v>#N/A</v>
      </c>
    </row>
    <row r="26" spans="1:46" ht="27" customHeight="1" x14ac:dyDescent="0.25">
      <c r="A26" s="51">
        <f>'OSNOVNA PLAČA'!A20</f>
        <v>11</v>
      </c>
      <c r="B26" s="157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PLAČA'!N20:P20),"")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3">
        <f t="shared" ca="1" si="9"/>
        <v>0</v>
      </c>
      <c r="Q26" s="173">
        <f ca="1">IF(LEN(B26)&gt;0,'7-9'!Q26-'7-9'!P26,"")</f>
        <v>3000</v>
      </c>
      <c r="R26" s="174"/>
      <c r="AA26" s="161">
        <f>ROW()</f>
        <v>26</v>
      </c>
      <c r="AB26" s="197" t="e">
        <f t="shared" ca="1" si="10"/>
        <v>#N/A</v>
      </c>
      <c r="AC26" s="197" t="e">
        <f t="shared" ca="1" si="11"/>
        <v>#N/A</v>
      </c>
      <c r="AD26" s="198" t="e">
        <f t="shared" ca="1" si="12"/>
        <v>#N/A</v>
      </c>
      <c r="AE26" s="197" t="e">
        <f t="shared" ca="1" si="13"/>
        <v>#N/A</v>
      </c>
      <c r="AF26" s="198" t="e">
        <f t="shared" ca="1" si="14"/>
        <v>#N/A</v>
      </c>
      <c r="AG26" s="197" t="e">
        <f t="shared" ca="1" si="15"/>
        <v>#N/A</v>
      </c>
      <c r="AH26" s="197" t="e">
        <f t="shared" ca="1" si="16"/>
        <v>#N/A</v>
      </c>
      <c r="AI26" s="199" t="e">
        <f t="shared" ca="1" si="17"/>
        <v>#N/A</v>
      </c>
      <c r="AJ26" s="197" t="e">
        <f t="shared" ca="1" si="18"/>
        <v>#N/A</v>
      </c>
      <c r="AK26" s="197" t="e">
        <f t="shared" ca="1" si="19"/>
        <v>#N/A</v>
      </c>
    </row>
    <row r="27" spans="1:46" ht="27" customHeight="1" x14ac:dyDescent="0.25">
      <c r="A27" s="51">
        <f>'OSNOVNA PLAČA'!A21</f>
        <v>12</v>
      </c>
      <c r="B27" s="157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PLAČA'!N21:P21),"")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3">
        <f t="shared" ca="1" si="9"/>
        <v>0</v>
      </c>
      <c r="Q27" s="173">
        <f ca="1">IF(LEN(B27)&gt;0,'7-9'!Q27-'7-9'!P27,"")</f>
        <v>0</v>
      </c>
      <c r="R27" s="174"/>
      <c r="AA27" s="161">
        <f>ROW()</f>
        <v>27</v>
      </c>
      <c r="AB27" s="197" t="e">
        <f t="shared" ca="1" si="10"/>
        <v>#N/A</v>
      </c>
      <c r="AC27" s="197" t="e">
        <f t="shared" ca="1" si="11"/>
        <v>#N/A</v>
      </c>
      <c r="AD27" s="198" t="e">
        <f t="shared" ca="1" si="12"/>
        <v>#N/A</v>
      </c>
      <c r="AE27" s="197" t="e">
        <f t="shared" ca="1" si="13"/>
        <v>#N/A</v>
      </c>
      <c r="AF27" s="198" t="e">
        <f t="shared" ca="1" si="14"/>
        <v>#N/A</v>
      </c>
      <c r="AG27" s="197" t="e">
        <f t="shared" ca="1" si="15"/>
        <v>#N/A</v>
      </c>
      <c r="AH27" s="197" t="e">
        <f t="shared" ca="1" si="16"/>
        <v>#N/A</v>
      </c>
      <c r="AI27" s="199" t="e">
        <f t="shared" ca="1" si="17"/>
        <v>#N/A</v>
      </c>
      <c r="AJ27" s="197" t="e">
        <f t="shared" ca="1" si="18"/>
        <v>#N/A</v>
      </c>
      <c r="AK27" s="197" t="e">
        <f t="shared" ca="1" si="19"/>
        <v>#N/A</v>
      </c>
    </row>
    <row r="28" spans="1:46" ht="27" customHeight="1" x14ac:dyDescent="0.25">
      <c r="A28" s="51">
        <f>'OSNOVNA PLAČA'!A22</f>
        <v>13</v>
      </c>
      <c r="B28" s="157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PLAČA'!N22:P22),"")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3">
        <f t="shared" ca="1" si="9"/>
        <v>0</v>
      </c>
      <c r="Q28" s="173">
        <f ca="1">IF(LEN(B28)&gt;0,'7-9'!Q28-'7-9'!P28,"")</f>
        <v>0</v>
      </c>
      <c r="R28" s="174"/>
      <c r="AA28" s="161">
        <f>ROW()</f>
        <v>28</v>
      </c>
      <c r="AB28" s="197" t="e">
        <f t="shared" ca="1" si="10"/>
        <v>#N/A</v>
      </c>
      <c r="AC28" s="197" t="e">
        <f t="shared" ca="1" si="11"/>
        <v>#N/A</v>
      </c>
      <c r="AD28" s="198" t="e">
        <f t="shared" ca="1" si="12"/>
        <v>#N/A</v>
      </c>
      <c r="AE28" s="197" t="e">
        <f t="shared" ca="1" si="13"/>
        <v>#N/A</v>
      </c>
      <c r="AF28" s="198" t="e">
        <f t="shared" ca="1" si="14"/>
        <v>#N/A</v>
      </c>
      <c r="AG28" s="197" t="e">
        <f t="shared" ca="1" si="15"/>
        <v>#N/A</v>
      </c>
      <c r="AH28" s="197" t="e">
        <f t="shared" ca="1" si="16"/>
        <v>#N/A</v>
      </c>
      <c r="AI28" s="199" t="e">
        <f t="shared" ca="1" si="17"/>
        <v>#N/A</v>
      </c>
      <c r="AJ28" s="197" t="e">
        <f t="shared" ca="1" si="18"/>
        <v>#N/A</v>
      </c>
      <c r="AK28" s="197" t="e">
        <f t="shared" ca="1" si="19"/>
        <v>#N/A</v>
      </c>
    </row>
    <row r="29" spans="1:46" ht="27" customHeight="1" x14ac:dyDescent="0.25">
      <c r="A29" s="51">
        <f>'OSNOVNA PLAČA'!A23</f>
        <v>14</v>
      </c>
      <c r="B29" s="157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PLAČA'!N23:P23),"")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3">
        <f t="shared" ca="1" si="9"/>
        <v>0</v>
      </c>
      <c r="Q29" s="173">
        <f ca="1">IF(LEN(B29)&gt;0,'7-9'!Q29-'7-9'!P29,"")</f>
        <v>0</v>
      </c>
      <c r="R29" s="174"/>
      <c r="AA29" s="161">
        <f>ROW()</f>
        <v>29</v>
      </c>
      <c r="AB29" s="197" t="e">
        <f t="shared" ca="1" si="10"/>
        <v>#N/A</v>
      </c>
      <c r="AC29" s="197" t="e">
        <f t="shared" ca="1" si="11"/>
        <v>#N/A</v>
      </c>
      <c r="AD29" s="198" t="e">
        <f t="shared" ca="1" si="12"/>
        <v>#N/A</v>
      </c>
      <c r="AE29" s="197" t="e">
        <f t="shared" ca="1" si="13"/>
        <v>#N/A</v>
      </c>
      <c r="AF29" s="198" t="e">
        <f t="shared" ca="1" si="14"/>
        <v>#N/A</v>
      </c>
      <c r="AG29" s="197" t="e">
        <f t="shared" ca="1" si="15"/>
        <v>#N/A</v>
      </c>
      <c r="AH29" s="197" t="e">
        <f t="shared" ca="1" si="16"/>
        <v>#N/A</v>
      </c>
      <c r="AI29" s="199" t="e">
        <f t="shared" ca="1" si="17"/>
        <v>#N/A</v>
      </c>
      <c r="AJ29" s="197" t="e">
        <f t="shared" ca="1" si="18"/>
        <v>#N/A</v>
      </c>
      <c r="AK29" s="197" t="e">
        <f t="shared" ca="1" si="19"/>
        <v>#N/A</v>
      </c>
    </row>
    <row r="30" spans="1:46" ht="27" customHeight="1" x14ac:dyDescent="0.25">
      <c r="A30" s="51">
        <f>'OSNOVNA PLAČA'!A24</f>
        <v>15</v>
      </c>
      <c r="B30" s="157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PLAČA'!N24:P24),"")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3">
        <f t="shared" ca="1" si="9"/>
        <v>0</v>
      </c>
      <c r="Q30" s="173">
        <f ca="1">IF(LEN(B30)&gt;0,'7-9'!Q30-'7-9'!P30,"")</f>
        <v>0</v>
      </c>
      <c r="R30" s="174"/>
      <c r="AA30" s="161">
        <f>ROW()</f>
        <v>30</v>
      </c>
      <c r="AB30" s="197" t="e">
        <f t="shared" ca="1" si="10"/>
        <v>#N/A</v>
      </c>
      <c r="AC30" s="197" t="e">
        <f t="shared" ca="1" si="11"/>
        <v>#N/A</v>
      </c>
      <c r="AD30" s="198" t="e">
        <f t="shared" ca="1" si="12"/>
        <v>#N/A</v>
      </c>
      <c r="AE30" s="197" t="e">
        <f t="shared" ca="1" si="13"/>
        <v>#N/A</v>
      </c>
      <c r="AF30" s="198" t="e">
        <f t="shared" ca="1" si="14"/>
        <v>#N/A</v>
      </c>
      <c r="AG30" s="197" t="e">
        <f t="shared" ca="1" si="15"/>
        <v>#N/A</v>
      </c>
      <c r="AH30" s="197" t="e">
        <f t="shared" ca="1" si="16"/>
        <v>#N/A</v>
      </c>
      <c r="AI30" s="199" t="e">
        <f t="shared" ca="1" si="17"/>
        <v>#N/A</v>
      </c>
      <c r="AJ30" s="197" t="e">
        <f t="shared" ca="1" si="18"/>
        <v>#N/A</v>
      </c>
      <c r="AK30" s="197" t="e">
        <f t="shared" ca="1" si="19"/>
        <v>#N/A</v>
      </c>
    </row>
    <row r="31" spans="1:46" ht="27" customHeight="1" x14ac:dyDescent="0.25">
      <c r="A31" s="51">
        <f>'OSNOVNA PLAČA'!A25</f>
        <v>16</v>
      </c>
      <c r="B31" s="157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PLAČA'!N25:P25),"")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3">
        <f t="shared" ca="1" si="9"/>
        <v>0</v>
      </c>
      <c r="Q31" s="173">
        <f ca="1">IF(LEN(B31)&gt;0,'7-9'!Q31-'7-9'!P31,"")</f>
        <v>0</v>
      </c>
      <c r="R31" s="174"/>
      <c r="AA31" s="161">
        <f>ROW()</f>
        <v>31</v>
      </c>
      <c r="AB31" s="197" t="e">
        <f t="shared" ca="1" si="10"/>
        <v>#N/A</v>
      </c>
      <c r="AC31" s="197" t="e">
        <f t="shared" ca="1" si="11"/>
        <v>#N/A</v>
      </c>
      <c r="AD31" s="198" t="e">
        <f t="shared" ca="1" si="12"/>
        <v>#N/A</v>
      </c>
      <c r="AE31" s="197" t="e">
        <f t="shared" ca="1" si="13"/>
        <v>#N/A</v>
      </c>
      <c r="AF31" s="198" t="e">
        <f t="shared" ca="1" si="14"/>
        <v>#N/A</v>
      </c>
      <c r="AG31" s="197" t="e">
        <f t="shared" ca="1" si="15"/>
        <v>#N/A</v>
      </c>
      <c r="AH31" s="197" t="e">
        <f t="shared" ca="1" si="16"/>
        <v>#N/A</v>
      </c>
      <c r="AI31" s="199" t="e">
        <f t="shared" ca="1" si="17"/>
        <v>#N/A</v>
      </c>
      <c r="AJ31" s="197" t="e">
        <f t="shared" ca="1" si="18"/>
        <v>#N/A</v>
      </c>
      <c r="AK31" s="197" t="e">
        <f t="shared" ca="1" si="19"/>
        <v>#N/A</v>
      </c>
    </row>
    <row r="32" spans="1:46" ht="27" customHeight="1" x14ac:dyDescent="0.25">
      <c r="A32" s="51">
        <f>'OSNOVNA PLAČA'!A26</f>
        <v>17</v>
      </c>
      <c r="B32" s="157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PLAČA'!N26:P26),"")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3">
        <f t="shared" ca="1" si="9"/>
        <v>0</v>
      </c>
      <c r="Q32" s="173">
        <f ca="1">IF(LEN(B32)&gt;0,'7-9'!Q32-'7-9'!P32,"")</f>
        <v>0</v>
      </c>
      <c r="R32" s="174"/>
      <c r="AA32" s="161">
        <f>ROW()</f>
        <v>32</v>
      </c>
      <c r="AB32" s="197" t="e">
        <f t="shared" ca="1" si="10"/>
        <v>#N/A</v>
      </c>
      <c r="AC32" s="197" t="e">
        <f t="shared" ca="1" si="11"/>
        <v>#N/A</v>
      </c>
      <c r="AD32" s="198" t="e">
        <f t="shared" ca="1" si="12"/>
        <v>#N/A</v>
      </c>
      <c r="AE32" s="197" t="e">
        <f t="shared" ca="1" si="13"/>
        <v>#N/A</v>
      </c>
      <c r="AF32" s="198" t="e">
        <f t="shared" ca="1" si="14"/>
        <v>#N/A</v>
      </c>
      <c r="AG32" s="197" t="e">
        <f t="shared" ca="1" si="15"/>
        <v>#N/A</v>
      </c>
      <c r="AH32" s="197" t="e">
        <f t="shared" ca="1" si="16"/>
        <v>#N/A</v>
      </c>
      <c r="AI32" s="199" t="e">
        <f t="shared" ca="1" si="17"/>
        <v>#N/A</v>
      </c>
      <c r="AJ32" s="197" t="e">
        <f t="shared" ca="1" si="18"/>
        <v>#N/A</v>
      </c>
      <c r="AK32" s="197" t="e">
        <f t="shared" ca="1" si="19"/>
        <v>#N/A</v>
      </c>
    </row>
    <row r="33" spans="1:37" ht="27" customHeight="1" x14ac:dyDescent="0.25">
      <c r="A33" s="51">
        <f>'OSNOVNA PLAČA'!A27</f>
        <v>18</v>
      </c>
      <c r="B33" s="157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PLAČA'!N27:P27),"")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3">
        <f t="shared" ca="1" si="9"/>
        <v>0</v>
      </c>
      <c r="Q33" s="173">
        <f ca="1">IF(LEN(B33)&gt;0,'7-9'!Q33-'7-9'!P33,"")</f>
        <v>0</v>
      </c>
      <c r="R33" s="174"/>
      <c r="AA33" s="161">
        <f>ROW()</f>
        <v>33</v>
      </c>
      <c r="AB33" s="197" t="e">
        <f t="shared" ca="1" si="10"/>
        <v>#N/A</v>
      </c>
      <c r="AC33" s="197" t="e">
        <f t="shared" ca="1" si="11"/>
        <v>#N/A</v>
      </c>
      <c r="AD33" s="198" t="e">
        <f t="shared" ca="1" si="12"/>
        <v>#N/A</v>
      </c>
      <c r="AE33" s="197" t="e">
        <f t="shared" ca="1" si="13"/>
        <v>#N/A</v>
      </c>
      <c r="AF33" s="198" t="e">
        <f t="shared" ca="1" si="14"/>
        <v>#N/A</v>
      </c>
      <c r="AG33" s="197" t="e">
        <f t="shared" ca="1" si="15"/>
        <v>#N/A</v>
      </c>
      <c r="AH33" s="197" t="e">
        <f t="shared" ca="1" si="16"/>
        <v>#N/A</v>
      </c>
      <c r="AI33" s="199" t="e">
        <f t="shared" ca="1" si="17"/>
        <v>#N/A</v>
      </c>
      <c r="AJ33" s="197" t="e">
        <f t="shared" ca="1" si="18"/>
        <v>#N/A</v>
      </c>
      <c r="AK33" s="197" t="e">
        <f t="shared" ca="1" si="19"/>
        <v>#N/A</v>
      </c>
    </row>
    <row r="34" spans="1:37" ht="27" customHeight="1" x14ac:dyDescent="0.25">
      <c r="A34" s="51">
        <f>'OSNOVNA PLAČA'!A28</f>
        <v>19</v>
      </c>
      <c r="B34" s="157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PLAČA'!N28:P28),"")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3">
        <f t="shared" ca="1" si="9"/>
        <v>0</v>
      </c>
      <c r="Q34" s="173">
        <f ca="1">IF(LEN(B34)&gt;0,'7-9'!Q34-'7-9'!P34,"")</f>
        <v>0</v>
      </c>
      <c r="R34" s="174"/>
      <c r="AA34" s="161">
        <f>ROW()</f>
        <v>34</v>
      </c>
      <c r="AB34" s="197" t="e">
        <f t="shared" ca="1" si="10"/>
        <v>#N/A</v>
      </c>
      <c r="AC34" s="197" t="e">
        <f t="shared" ca="1" si="11"/>
        <v>#N/A</v>
      </c>
      <c r="AD34" s="198" t="e">
        <f t="shared" ca="1" si="12"/>
        <v>#N/A</v>
      </c>
      <c r="AE34" s="197" t="e">
        <f t="shared" ca="1" si="13"/>
        <v>#N/A</v>
      </c>
      <c r="AF34" s="198" t="e">
        <f t="shared" ca="1" si="14"/>
        <v>#N/A</v>
      </c>
      <c r="AG34" s="197" t="e">
        <f t="shared" ca="1" si="15"/>
        <v>#N/A</v>
      </c>
      <c r="AH34" s="197" t="e">
        <f t="shared" ca="1" si="16"/>
        <v>#N/A</v>
      </c>
      <c r="AI34" s="199" t="e">
        <f t="shared" ca="1" si="17"/>
        <v>#N/A</v>
      </c>
      <c r="AJ34" s="197" t="e">
        <f t="shared" ca="1" si="18"/>
        <v>#N/A</v>
      </c>
      <c r="AK34" s="197" t="e">
        <f t="shared" ca="1" si="19"/>
        <v>#N/A</v>
      </c>
    </row>
    <row r="35" spans="1:37" ht="27" customHeight="1" x14ac:dyDescent="0.25">
      <c r="A35" s="51">
        <f>'OSNOVNA PLAČA'!A29</f>
        <v>20</v>
      </c>
      <c r="B35" s="157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PLAČA'!N29:P29),"")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3">
        <f t="shared" ca="1" si="9"/>
        <v>0</v>
      </c>
      <c r="Q35" s="173">
        <f ca="1">IF(LEN(B35)&gt;0,'7-9'!Q35-'7-9'!P35,"")</f>
        <v>0</v>
      </c>
      <c r="R35" s="174"/>
      <c r="AA35" s="161">
        <f>ROW()</f>
        <v>35</v>
      </c>
      <c r="AB35" s="197" t="e">
        <f t="shared" ca="1" si="10"/>
        <v>#N/A</v>
      </c>
      <c r="AC35" s="197" t="e">
        <f t="shared" ca="1" si="11"/>
        <v>#N/A</v>
      </c>
      <c r="AD35" s="198" t="e">
        <f t="shared" ca="1" si="12"/>
        <v>#N/A</v>
      </c>
      <c r="AE35" s="197" t="e">
        <f t="shared" ca="1" si="13"/>
        <v>#N/A</v>
      </c>
      <c r="AF35" s="198" t="e">
        <f t="shared" ca="1" si="14"/>
        <v>#N/A</v>
      </c>
      <c r="AG35" s="197" t="e">
        <f t="shared" ca="1" si="15"/>
        <v>#N/A</v>
      </c>
      <c r="AH35" s="197" t="e">
        <f t="shared" ca="1" si="16"/>
        <v>#N/A</v>
      </c>
      <c r="AI35" s="199" t="e">
        <f t="shared" ca="1" si="17"/>
        <v>#N/A</v>
      </c>
      <c r="AJ35" s="197" t="e">
        <f t="shared" ca="1" si="18"/>
        <v>#N/A</v>
      </c>
      <c r="AK35" s="197" t="e">
        <f t="shared" ca="1" si="19"/>
        <v>#N/A</v>
      </c>
    </row>
    <row r="36" spans="1:37" ht="27" customHeight="1" x14ac:dyDescent="0.25">
      <c r="A36" s="51">
        <f>'OSNOVNA PLAČA'!A30</f>
        <v>21</v>
      </c>
      <c r="B36" s="157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PLAČA'!N30:P30),"")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3">
        <f t="shared" ca="1" si="9"/>
        <v>0</v>
      </c>
      <c r="Q36" s="173">
        <f ca="1">IF(LEN(B36)&gt;0,'7-9'!Q36-'7-9'!P36,"")</f>
        <v>0</v>
      </c>
      <c r="R36" s="174"/>
      <c r="AA36" s="161">
        <f>ROW()</f>
        <v>36</v>
      </c>
      <c r="AB36" s="197" t="e">
        <f t="shared" ca="1" si="10"/>
        <v>#N/A</v>
      </c>
      <c r="AC36" s="197" t="e">
        <f t="shared" ca="1" si="11"/>
        <v>#N/A</v>
      </c>
      <c r="AD36" s="198" t="e">
        <f t="shared" ca="1" si="12"/>
        <v>#N/A</v>
      </c>
      <c r="AE36" s="197" t="e">
        <f t="shared" ca="1" si="13"/>
        <v>#N/A</v>
      </c>
      <c r="AF36" s="198" t="e">
        <f t="shared" ca="1" si="14"/>
        <v>#N/A</v>
      </c>
      <c r="AG36" s="197" t="e">
        <f t="shared" ca="1" si="15"/>
        <v>#N/A</v>
      </c>
      <c r="AH36" s="197" t="e">
        <f t="shared" ca="1" si="16"/>
        <v>#N/A</v>
      </c>
      <c r="AI36" s="199" t="e">
        <f t="shared" ca="1" si="17"/>
        <v>#N/A</v>
      </c>
      <c r="AJ36" s="197" t="e">
        <f t="shared" ca="1" si="18"/>
        <v>#N/A</v>
      </c>
      <c r="AK36" s="197" t="e">
        <f t="shared" ca="1" si="19"/>
        <v>#N/A</v>
      </c>
    </row>
    <row r="37" spans="1:37" ht="27" customHeight="1" x14ac:dyDescent="0.25">
      <c r="A37" s="51">
        <f>'OSNOVNA PLAČA'!A31</f>
        <v>22</v>
      </c>
      <c r="B37" s="157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PLAČA'!N31:P31),"")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3">
        <f t="shared" ca="1" si="9"/>
        <v>0</v>
      </c>
      <c r="Q37" s="173">
        <f ca="1">IF(LEN(B37)&gt;0,'7-9'!Q37-'7-9'!P37,"")</f>
        <v>0</v>
      </c>
      <c r="R37" s="174"/>
      <c r="AA37" s="161">
        <f>ROW()</f>
        <v>37</v>
      </c>
      <c r="AB37" s="197" t="e">
        <f t="shared" ca="1" si="10"/>
        <v>#N/A</v>
      </c>
      <c r="AC37" s="197" t="e">
        <f t="shared" ca="1" si="11"/>
        <v>#N/A</v>
      </c>
      <c r="AD37" s="198" t="e">
        <f t="shared" ca="1" si="12"/>
        <v>#N/A</v>
      </c>
      <c r="AE37" s="197" t="e">
        <f t="shared" ca="1" si="13"/>
        <v>#N/A</v>
      </c>
      <c r="AF37" s="198" t="e">
        <f t="shared" ca="1" si="14"/>
        <v>#N/A</v>
      </c>
      <c r="AG37" s="197" t="e">
        <f t="shared" ca="1" si="15"/>
        <v>#N/A</v>
      </c>
      <c r="AH37" s="197" t="e">
        <f t="shared" ca="1" si="16"/>
        <v>#N/A</v>
      </c>
      <c r="AI37" s="199" t="e">
        <f t="shared" ca="1" si="17"/>
        <v>#N/A</v>
      </c>
      <c r="AJ37" s="197" t="e">
        <f t="shared" ca="1" si="18"/>
        <v>#N/A</v>
      </c>
      <c r="AK37" s="197" t="e">
        <f t="shared" ca="1" si="19"/>
        <v>#N/A</v>
      </c>
    </row>
    <row r="38" spans="1:37" ht="27" customHeight="1" x14ac:dyDescent="0.25">
      <c r="A38" s="51">
        <f>'OSNOVNA PLAČA'!A32</f>
        <v>23</v>
      </c>
      <c r="B38" s="157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PLAČA'!N32:P32),"")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3">
        <f t="shared" ca="1" si="9"/>
        <v>0</v>
      </c>
      <c r="Q38" s="173">
        <f ca="1">IF(LEN(B38)&gt;0,'7-9'!Q38-'7-9'!P38,"")</f>
        <v>0</v>
      </c>
      <c r="R38" s="174"/>
      <c r="AA38" s="161">
        <f>ROW()</f>
        <v>38</v>
      </c>
      <c r="AB38" s="197" t="e">
        <f t="shared" ca="1" si="10"/>
        <v>#N/A</v>
      </c>
      <c r="AC38" s="197" t="e">
        <f t="shared" ca="1" si="11"/>
        <v>#N/A</v>
      </c>
      <c r="AD38" s="198" t="e">
        <f t="shared" ca="1" si="12"/>
        <v>#N/A</v>
      </c>
      <c r="AE38" s="197" t="e">
        <f t="shared" ca="1" si="13"/>
        <v>#N/A</v>
      </c>
      <c r="AF38" s="198" t="e">
        <f t="shared" ca="1" si="14"/>
        <v>#N/A</v>
      </c>
      <c r="AG38" s="197" t="e">
        <f t="shared" ca="1" si="15"/>
        <v>#N/A</v>
      </c>
      <c r="AH38" s="197" t="e">
        <f t="shared" ca="1" si="16"/>
        <v>#N/A</v>
      </c>
      <c r="AI38" s="199" t="e">
        <f t="shared" ca="1" si="17"/>
        <v>#N/A</v>
      </c>
      <c r="AJ38" s="197" t="e">
        <f t="shared" ca="1" si="18"/>
        <v>#N/A</v>
      </c>
      <c r="AK38" s="197" t="e">
        <f t="shared" ca="1" si="19"/>
        <v>#N/A</v>
      </c>
    </row>
    <row r="39" spans="1:37" ht="27" customHeight="1" x14ac:dyDescent="0.25">
      <c r="A39" s="51">
        <f>'OSNOVNA PLAČA'!A33</f>
        <v>24</v>
      </c>
      <c r="B39" s="157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PLAČA'!N33:P33),"")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3">
        <f t="shared" ca="1" si="9"/>
        <v>0</v>
      </c>
      <c r="Q39" s="173">
        <f ca="1">IF(LEN(B39)&gt;0,'7-9'!Q39-'7-9'!P39,"")</f>
        <v>0</v>
      </c>
      <c r="R39" s="174"/>
      <c r="AA39" s="161">
        <f>ROW()</f>
        <v>39</v>
      </c>
      <c r="AB39" s="197" t="e">
        <f t="shared" ca="1" si="10"/>
        <v>#N/A</v>
      </c>
      <c r="AC39" s="197" t="e">
        <f t="shared" ca="1" si="11"/>
        <v>#N/A</v>
      </c>
      <c r="AD39" s="198" t="e">
        <f t="shared" ca="1" si="12"/>
        <v>#N/A</v>
      </c>
      <c r="AE39" s="197" t="e">
        <f t="shared" ca="1" si="13"/>
        <v>#N/A</v>
      </c>
      <c r="AF39" s="198" t="e">
        <f t="shared" ca="1" si="14"/>
        <v>#N/A</v>
      </c>
      <c r="AG39" s="197" t="e">
        <f t="shared" ca="1" si="15"/>
        <v>#N/A</v>
      </c>
      <c r="AH39" s="197" t="e">
        <f t="shared" ca="1" si="16"/>
        <v>#N/A</v>
      </c>
      <c r="AI39" s="199" t="e">
        <f t="shared" ca="1" si="17"/>
        <v>#N/A</v>
      </c>
      <c r="AJ39" s="197" t="e">
        <f t="shared" ca="1" si="18"/>
        <v>#N/A</v>
      </c>
      <c r="AK39" s="197" t="e">
        <f t="shared" ca="1" si="19"/>
        <v>#N/A</v>
      </c>
    </row>
    <row r="40" spans="1:37" ht="27" customHeight="1" x14ac:dyDescent="0.25">
      <c r="A40" s="51">
        <f>'OSNOVNA PLAČA'!A34</f>
        <v>25</v>
      </c>
      <c r="B40" s="157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PLAČA'!N34:P34),"")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3">
        <f t="shared" ca="1" si="9"/>
        <v>0</v>
      </c>
      <c r="Q40" s="173">
        <f ca="1">IF(LEN(B40)&gt;0,'7-9'!Q40-'7-9'!P40,"")</f>
        <v>0</v>
      </c>
      <c r="R40" s="174"/>
      <c r="AA40" s="161">
        <f>ROW()</f>
        <v>40</v>
      </c>
      <c r="AB40" s="197" t="e">
        <f t="shared" ca="1" si="10"/>
        <v>#N/A</v>
      </c>
      <c r="AC40" s="197" t="e">
        <f t="shared" ca="1" si="11"/>
        <v>#N/A</v>
      </c>
      <c r="AD40" s="198" t="e">
        <f t="shared" ca="1" si="12"/>
        <v>#N/A</v>
      </c>
      <c r="AE40" s="197" t="e">
        <f t="shared" ca="1" si="13"/>
        <v>#N/A</v>
      </c>
      <c r="AF40" s="198" t="e">
        <f t="shared" ca="1" si="14"/>
        <v>#N/A</v>
      </c>
      <c r="AG40" s="197" t="e">
        <f t="shared" ca="1" si="15"/>
        <v>#N/A</v>
      </c>
      <c r="AH40" s="197" t="e">
        <f t="shared" ca="1" si="16"/>
        <v>#N/A</v>
      </c>
      <c r="AI40" s="199" t="e">
        <f t="shared" ca="1" si="17"/>
        <v>#N/A</v>
      </c>
      <c r="AJ40" s="197" t="e">
        <f t="shared" ca="1" si="18"/>
        <v>#N/A</v>
      </c>
      <c r="AK40" s="197" t="e">
        <f t="shared" ca="1" si="19"/>
        <v>#N/A</v>
      </c>
    </row>
    <row r="41" spans="1:37" ht="27" customHeight="1" x14ac:dyDescent="0.25">
      <c r="A41" s="51">
        <f>'OSNOVNA PLAČA'!A35</f>
        <v>26</v>
      </c>
      <c r="B41" s="157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PLAČA'!N35:P35),"")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3">
        <f t="shared" ca="1" si="9"/>
        <v>0</v>
      </c>
      <c r="Q41" s="173">
        <f ca="1">IF(LEN(B41)&gt;0,'7-9'!Q41-'7-9'!P41,"")</f>
        <v>0</v>
      </c>
      <c r="R41" s="174"/>
      <c r="AA41" s="161">
        <f>ROW()</f>
        <v>41</v>
      </c>
      <c r="AB41" s="197" t="e">
        <f t="shared" ca="1" si="10"/>
        <v>#N/A</v>
      </c>
      <c r="AC41" s="197" t="e">
        <f t="shared" ca="1" si="11"/>
        <v>#N/A</v>
      </c>
      <c r="AD41" s="198" t="e">
        <f t="shared" ca="1" si="12"/>
        <v>#N/A</v>
      </c>
      <c r="AE41" s="197" t="e">
        <f t="shared" ca="1" si="13"/>
        <v>#N/A</v>
      </c>
      <c r="AF41" s="198" t="e">
        <f t="shared" ca="1" si="14"/>
        <v>#N/A</v>
      </c>
      <c r="AG41" s="197" t="e">
        <f t="shared" ca="1" si="15"/>
        <v>#N/A</v>
      </c>
      <c r="AH41" s="197" t="e">
        <f t="shared" ca="1" si="16"/>
        <v>#N/A</v>
      </c>
      <c r="AI41" s="199" t="e">
        <f t="shared" ca="1" si="17"/>
        <v>#N/A</v>
      </c>
      <c r="AJ41" s="197" t="e">
        <f t="shared" ca="1" si="18"/>
        <v>#N/A</v>
      </c>
      <c r="AK41" s="197" t="e">
        <f t="shared" ca="1" si="19"/>
        <v>#N/A</v>
      </c>
    </row>
    <row r="42" spans="1:37" ht="27" customHeight="1" x14ac:dyDescent="0.25">
      <c r="A42" s="51">
        <f>'OSNOVNA PLAČA'!A36</f>
        <v>27</v>
      </c>
      <c r="B42" s="157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PLAČA'!N36:P36),"")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3">
        <f t="shared" ca="1" si="9"/>
        <v>0</v>
      </c>
      <c r="Q42" s="173">
        <f ca="1">IF(LEN(B42)&gt;0,'7-9'!Q42-'7-9'!P42,"")</f>
        <v>0</v>
      </c>
      <c r="R42" s="174"/>
      <c r="AA42" s="161">
        <f>ROW()</f>
        <v>42</v>
      </c>
      <c r="AB42" s="197" t="e">
        <f t="shared" ca="1" si="10"/>
        <v>#N/A</v>
      </c>
      <c r="AC42" s="197" t="e">
        <f t="shared" ca="1" si="11"/>
        <v>#N/A</v>
      </c>
      <c r="AD42" s="198" t="e">
        <f t="shared" ca="1" si="12"/>
        <v>#N/A</v>
      </c>
      <c r="AE42" s="197" t="e">
        <f t="shared" ca="1" si="13"/>
        <v>#N/A</v>
      </c>
      <c r="AF42" s="198" t="e">
        <f t="shared" ca="1" si="14"/>
        <v>#N/A</v>
      </c>
      <c r="AG42" s="197" t="e">
        <f t="shared" ca="1" si="15"/>
        <v>#N/A</v>
      </c>
      <c r="AH42" s="197" t="e">
        <f t="shared" ca="1" si="16"/>
        <v>#N/A</v>
      </c>
      <c r="AI42" s="199" t="e">
        <f t="shared" ca="1" si="17"/>
        <v>#N/A</v>
      </c>
      <c r="AJ42" s="197" t="e">
        <f t="shared" ca="1" si="18"/>
        <v>#N/A</v>
      </c>
      <c r="AK42" s="197" t="e">
        <f t="shared" ca="1" si="19"/>
        <v>#N/A</v>
      </c>
    </row>
    <row r="43" spans="1:37" ht="27" customHeight="1" x14ac:dyDescent="0.25">
      <c r="A43" s="51">
        <f>'OSNOVNA PLAČA'!A37</f>
        <v>28</v>
      </c>
      <c r="B43" s="157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PLAČA'!N37:P37),"")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3">
        <f t="shared" ca="1" si="9"/>
        <v>0</v>
      </c>
      <c r="Q43" s="173">
        <f ca="1">IF(LEN(B43)&gt;0,'7-9'!Q43-'7-9'!P43,"")</f>
        <v>0</v>
      </c>
      <c r="R43" s="174"/>
      <c r="AA43" s="161">
        <f>ROW()</f>
        <v>43</v>
      </c>
      <c r="AB43" s="197" t="e">
        <f t="shared" ca="1" si="10"/>
        <v>#N/A</v>
      </c>
      <c r="AC43" s="197" t="e">
        <f t="shared" ca="1" si="11"/>
        <v>#N/A</v>
      </c>
      <c r="AD43" s="198" t="e">
        <f t="shared" ca="1" si="12"/>
        <v>#N/A</v>
      </c>
      <c r="AE43" s="197" t="e">
        <f t="shared" ca="1" si="13"/>
        <v>#N/A</v>
      </c>
      <c r="AF43" s="198" t="e">
        <f t="shared" ca="1" si="14"/>
        <v>#N/A</v>
      </c>
      <c r="AG43" s="197" t="e">
        <f t="shared" ca="1" si="15"/>
        <v>#N/A</v>
      </c>
      <c r="AH43" s="197" t="e">
        <f t="shared" ca="1" si="16"/>
        <v>#N/A</v>
      </c>
      <c r="AI43" s="199" t="e">
        <f t="shared" ca="1" si="17"/>
        <v>#N/A</v>
      </c>
      <c r="AJ43" s="197" t="e">
        <f t="shared" ca="1" si="18"/>
        <v>#N/A</v>
      </c>
      <c r="AK43" s="197" t="e">
        <f t="shared" ca="1" si="19"/>
        <v>#N/A</v>
      </c>
    </row>
    <row r="44" spans="1:37" ht="27" customHeight="1" x14ac:dyDescent="0.25">
      <c r="A44" s="51">
        <f>'OSNOVNA PLAČA'!A38</f>
        <v>29</v>
      </c>
      <c r="B44" s="157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PLAČA'!N38:P38),"")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3">
        <f t="shared" ca="1" si="9"/>
        <v>0</v>
      </c>
      <c r="Q44" s="173">
        <f ca="1">IF(LEN(B44)&gt;0,'7-9'!Q44-'7-9'!P44,"")</f>
        <v>0</v>
      </c>
      <c r="R44" s="174"/>
      <c r="AA44" s="161">
        <f>ROW()</f>
        <v>44</v>
      </c>
      <c r="AB44" s="197" t="e">
        <f t="shared" ca="1" si="10"/>
        <v>#N/A</v>
      </c>
      <c r="AC44" s="197" t="e">
        <f t="shared" ca="1" si="11"/>
        <v>#N/A</v>
      </c>
      <c r="AD44" s="198" t="e">
        <f t="shared" ca="1" si="12"/>
        <v>#N/A</v>
      </c>
      <c r="AE44" s="197" t="e">
        <f t="shared" ca="1" si="13"/>
        <v>#N/A</v>
      </c>
      <c r="AF44" s="198" t="e">
        <f t="shared" ca="1" si="14"/>
        <v>#N/A</v>
      </c>
      <c r="AG44" s="197" t="e">
        <f t="shared" ca="1" si="15"/>
        <v>#N/A</v>
      </c>
      <c r="AH44" s="197" t="e">
        <f t="shared" ca="1" si="16"/>
        <v>#N/A</v>
      </c>
      <c r="AI44" s="199" t="e">
        <f t="shared" ca="1" si="17"/>
        <v>#N/A</v>
      </c>
      <c r="AJ44" s="197" t="e">
        <f t="shared" ca="1" si="18"/>
        <v>#N/A</v>
      </c>
      <c r="AK44" s="197" t="e">
        <f t="shared" ca="1" si="19"/>
        <v>#N/A</v>
      </c>
    </row>
    <row r="45" spans="1:37" ht="27" customHeight="1" x14ac:dyDescent="0.25">
      <c r="A45" s="51">
        <f>'OSNOVNA PLAČA'!A39</f>
        <v>30</v>
      </c>
      <c r="B45" s="157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PLAČA'!N39:P39),"")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3">
        <f t="shared" ca="1" si="9"/>
        <v>0</v>
      </c>
      <c r="Q45" s="173">
        <f ca="1">IF(LEN(B45)&gt;0,'7-9'!Q45-'7-9'!P45,"")</f>
        <v>0</v>
      </c>
      <c r="R45" s="174"/>
      <c r="AA45" s="161">
        <f>ROW()</f>
        <v>45</v>
      </c>
      <c r="AB45" s="197" t="e">
        <f t="shared" ca="1" si="10"/>
        <v>#N/A</v>
      </c>
      <c r="AC45" s="197" t="e">
        <f t="shared" ca="1" si="11"/>
        <v>#N/A</v>
      </c>
      <c r="AD45" s="198" t="e">
        <f t="shared" ca="1" si="12"/>
        <v>#N/A</v>
      </c>
      <c r="AE45" s="197" t="e">
        <f t="shared" ca="1" si="13"/>
        <v>#N/A</v>
      </c>
      <c r="AF45" s="198" t="e">
        <f t="shared" ca="1" si="14"/>
        <v>#N/A</v>
      </c>
      <c r="AG45" s="197" t="e">
        <f t="shared" ca="1" si="15"/>
        <v>#N/A</v>
      </c>
      <c r="AH45" s="197" t="e">
        <f t="shared" ca="1" si="16"/>
        <v>#N/A</v>
      </c>
      <c r="AI45" s="199" t="e">
        <f t="shared" ca="1" si="17"/>
        <v>#N/A</v>
      </c>
      <c r="AJ45" s="197" t="e">
        <f t="shared" ca="1" si="18"/>
        <v>#N/A</v>
      </c>
      <c r="AK45" s="197" t="e">
        <f t="shared" ca="1" si="19"/>
        <v>#N/A</v>
      </c>
    </row>
    <row r="46" spans="1:37" ht="27" customHeight="1" x14ac:dyDescent="0.25">
      <c r="A46" s="51">
        <f>'OSNOVNA PLAČA'!A40</f>
        <v>31</v>
      </c>
      <c r="B46" s="157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PLAČA'!N40:P40),"")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3">
        <f t="shared" ca="1" si="9"/>
        <v>0</v>
      </c>
      <c r="Q46" s="173">
        <f ca="1">IF(LEN(B46)&gt;0,'7-9'!Q46-'7-9'!P46,"")</f>
        <v>0</v>
      </c>
      <c r="R46" s="174"/>
      <c r="AA46" s="161">
        <f>ROW()</f>
        <v>46</v>
      </c>
      <c r="AB46" s="197" t="e">
        <f t="shared" ca="1" si="10"/>
        <v>#N/A</v>
      </c>
      <c r="AC46" s="197" t="e">
        <f t="shared" ca="1" si="11"/>
        <v>#N/A</v>
      </c>
      <c r="AD46" s="198" t="e">
        <f t="shared" ca="1" si="12"/>
        <v>#N/A</v>
      </c>
      <c r="AE46" s="197" t="e">
        <f t="shared" ca="1" si="13"/>
        <v>#N/A</v>
      </c>
      <c r="AF46" s="198" t="e">
        <f t="shared" ca="1" si="14"/>
        <v>#N/A</v>
      </c>
      <c r="AG46" s="197" t="e">
        <f t="shared" ca="1" si="15"/>
        <v>#N/A</v>
      </c>
      <c r="AH46" s="197" t="e">
        <f t="shared" ca="1" si="16"/>
        <v>#N/A</v>
      </c>
      <c r="AI46" s="199" t="e">
        <f t="shared" ca="1" si="17"/>
        <v>#N/A</v>
      </c>
      <c r="AJ46" s="197" t="e">
        <f t="shared" ca="1" si="18"/>
        <v>#N/A</v>
      </c>
      <c r="AK46" s="197" t="e">
        <f t="shared" ca="1" si="19"/>
        <v>#N/A</v>
      </c>
    </row>
    <row r="47" spans="1:37" ht="27" customHeight="1" x14ac:dyDescent="0.25">
      <c r="A47" s="51">
        <f>'OSNOVNA PLAČA'!A41</f>
        <v>32</v>
      </c>
      <c r="B47" s="157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PLAČA'!N41:P41),"")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3">
        <f t="shared" ca="1" si="9"/>
        <v>0</v>
      </c>
      <c r="Q47" s="173">
        <f ca="1">IF(LEN(B47)&gt;0,'7-9'!Q47-'7-9'!P47,"")</f>
        <v>0</v>
      </c>
      <c r="R47" s="174"/>
      <c r="AA47" s="161">
        <f>ROW()</f>
        <v>47</v>
      </c>
      <c r="AB47" s="197" t="e">
        <f t="shared" ca="1" si="10"/>
        <v>#N/A</v>
      </c>
      <c r="AC47" s="197" t="e">
        <f t="shared" ca="1" si="11"/>
        <v>#N/A</v>
      </c>
      <c r="AD47" s="198" t="e">
        <f t="shared" ca="1" si="12"/>
        <v>#N/A</v>
      </c>
      <c r="AE47" s="197" t="e">
        <f t="shared" ca="1" si="13"/>
        <v>#N/A</v>
      </c>
      <c r="AF47" s="198" t="e">
        <f t="shared" ca="1" si="14"/>
        <v>#N/A</v>
      </c>
      <c r="AG47" s="197" t="e">
        <f t="shared" ca="1" si="15"/>
        <v>#N/A</v>
      </c>
      <c r="AH47" s="197" t="e">
        <f t="shared" ca="1" si="16"/>
        <v>#N/A</v>
      </c>
      <c r="AI47" s="199" t="e">
        <f t="shared" ca="1" si="17"/>
        <v>#N/A</v>
      </c>
      <c r="AJ47" s="197" t="e">
        <f t="shared" ca="1" si="18"/>
        <v>#N/A</v>
      </c>
      <c r="AK47" s="197" t="e">
        <f t="shared" ca="1" si="19"/>
        <v>#N/A</v>
      </c>
    </row>
    <row r="48" spans="1:37" ht="27" customHeight="1" x14ac:dyDescent="0.25">
      <c r="A48" s="51">
        <f>'OSNOVNA PLAČA'!A42</f>
        <v>33</v>
      </c>
      <c r="B48" s="157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PLAČA'!N42:P42),"")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ca="1" si="7"/>
        <v>0</v>
      </c>
      <c r="O48" s="120">
        <f t="shared" ca="1" si="8"/>
        <v>0</v>
      </c>
      <c r="P48" s="173">
        <f t="shared" ca="1" si="9"/>
        <v>0</v>
      </c>
      <c r="Q48" s="173">
        <f ca="1">IF(LEN(B48)&gt;0,'7-9'!Q48-'7-9'!P48,"")</f>
        <v>0</v>
      </c>
      <c r="R48" s="174"/>
      <c r="AA48" s="161">
        <f>ROW()</f>
        <v>48</v>
      </c>
      <c r="AB48" s="197" t="e">
        <f t="shared" ca="1" si="10"/>
        <v>#N/A</v>
      </c>
      <c r="AC48" s="197" t="e">
        <f t="shared" ca="1" si="11"/>
        <v>#N/A</v>
      </c>
      <c r="AD48" s="198" t="e">
        <f t="shared" ca="1" si="12"/>
        <v>#N/A</v>
      </c>
      <c r="AE48" s="197" t="e">
        <f t="shared" ca="1" si="13"/>
        <v>#N/A</v>
      </c>
      <c r="AF48" s="198" t="e">
        <f t="shared" ca="1" si="14"/>
        <v>#N/A</v>
      </c>
      <c r="AG48" s="197" t="e">
        <f t="shared" ca="1" si="15"/>
        <v>#N/A</v>
      </c>
      <c r="AH48" s="197" t="e">
        <f t="shared" ca="1" si="16"/>
        <v>#N/A</v>
      </c>
      <c r="AI48" s="199" t="e">
        <f t="shared" ca="1" si="17"/>
        <v>#N/A</v>
      </c>
      <c r="AJ48" s="197" t="e">
        <f t="shared" ca="1" si="18"/>
        <v>#N/A</v>
      </c>
      <c r="AK48" s="197" t="e">
        <f t="shared" ca="1" si="19"/>
        <v>#N/A</v>
      </c>
    </row>
    <row r="49" spans="1:37" ht="27" customHeight="1" x14ac:dyDescent="0.25">
      <c r="A49" s="51">
        <f>'OSNOVNA PLAČA'!A43</f>
        <v>34</v>
      </c>
      <c r="B49" s="157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PLAČA'!N43:P43),"")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7"/>
        <v>0</v>
      </c>
      <c r="O49" s="120">
        <f t="shared" ca="1" si="8"/>
        <v>0</v>
      </c>
      <c r="P49" s="173">
        <f t="shared" ca="1" si="9"/>
        <v>0</v>
      </c>
      <c r="Q49" s="173">
        <f ca="1">IF(LEN(B49)&gt;0,'7-9'!Q49-'7-9'!P49,"")</f>
        <v>0</v>
      </c>
      <c r="R49" s="174"/>
      <c r="AA49" s="161">
        <f>ROW()</f>
        <v>49</v>
      </c>
      <c r="AB49" s="197" t="e">
        <f t="shared" ca="1" si="10"/>
        <v>#N/A</v>
      </c>
      <c r="AC49" s="197" t="e">
        <f t="shared" ca="1" si="11"/>
        <v>#N/A</v>
      </c>
      <c r="AD49" s="198" t="e">
        <f t="shared" ca="1" si="12"/>
        <v>#N/A</v>
      </c>
      <c r="AE49" s="197" t="e">
        <f t="shared" ca="1" si="13"/>
        <v>#N/A</v>
      </c>
      <c r="AF49" s="198" t="e">
        <f t="shared" ca="1" si="14"/>
        <v>#N/A</v>
      </c>
      <c r="AG49" s="197" t="e">
        <f t="shared" ca="1" si="15"/>
        <v>#N/A</v>
      </c>
      <c r="AH49" s="197" t="e">
        <f t="shared" ca="1" si="16"/>
        <v>#N/A</v>
      </c>
      <c r="AI49" s="199" t="e">
        <f t="shared" ca="1" si="17"/>
        <v>#N/A</v>
      </c>
      <c r="AJ49" s="197" t="e">
        <f t="shared" ca="1" si="18"/>
        <v>#N/A</v>
      </c>
      <c r="AK49" s="197" t="e">
        <f t="shared" ca="1" si="19"/>
        <v>#N/A</v>
      </c>
    </row>
    <row r="50" spans="1:37" ht="27" customHeight="1" x14ac:dyDescent="0.25">
      <c r="A50" s="51">
        <f>'OSNOVNA PLAČA'!A44</f>
        <v>35</v>
      </c>
      <c r="B50" s="157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PLAČA'!N44:P44),"")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7"/>
        <v>0</v>
      </c>
      <c r="O50" s="120">
        <f t="shared" ca="1" si="8"/>
        <v>0</v>
      </c>
      <c r="P50" s="173">
        <f t="shared" ca="1" si="9"/>
        <v>0</v>
      </c>
      <c r="Q50" s="173">
        <f ca="1">IF(LEN(B50)&gt;0,'7-9'!Q50-'7-9'!P50,"")</f>
        <v>0</v>
      </c>
      <c r="R50" s="174"/>
      <c r="AA50" s="161">
        <f>ROW()</f>
        <v>50</v>
      </c>
      <c r="AB50" s="197" t="e">
        <f t="shared" ca="1" si="10"/>
        <v>#N/A</v>
      </c>
      <c r="AC50" s="197" t="e">
        <f t="shared" ca="1" si="11"/>
        <v>#N/A</v>
      </c>
      <c r="AD50" s="198" t="e">
        <f t="shared" ca="1" si="12"/>
        <v>#N/A</v>
      </c>
      <c r="AE50" s="197" t="e">
        <f t="shared" ca="1" si="13"/>
        <v>#N/A</v>
      </c>
      <c r="AF50" s="198" t="e">
        <f t="shared" ca="1" si="14"/>
        <v>#N/A</v>
      </c>
      <c r="AG50" s="197" t="e">
        <f t="shared" ca="1" si="15"/>
        <v>#N/A</v>
      </c>
      <c r="AH50" s="197" t="e">
        <f t="shared" ca="1" si="16"/>
        <v>#N/A</v>
      </c>
      <c r="AI50" s="199" t="e">
        <f t="shared" ca="1" si="17"/>
        <v>#N/A</v>
      </c>
      <c r="AJ50" s="197" t="e">
        <f t="shared" ca="1" si="18"/>
        <v>#N/A</v>
      </c>
      <c r="AK50" s="197" t="e">
        <f t="shared" ca="1" si="19"/>
        <v>#N/A</v>
      </c>
    </row>
    <row r="51" spans="1:37" ht="27" customHeight="1" x14ac:dyDescent="0.25">
      <c r="A51" s="51">
        <f>'OSNOVNA PLAČA'!A45</f>
        <v>36</v>
      </c>
      <c r="B51" s="157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PLAČA'!N45:P45),"")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7"/>
        <v>0</v>
      </c>
      <c r="O51" s="120">
        <f t="shared" ca="1" si="8"/>
        <v>0</v>
      </c>
      <c r="P51" s="173">
        <f t="shared" ca="1" si="9"/>
        <v>0</v>
      </c>
      <c r="Q51" s="173">
        <f ca="1">IF(LEN(B51)&gt;0,'7-9'!Q51-'7-9'!P51,"")</f>
        <v>0</v>
      </c>
      <c r="R51" s="174"/>
      <c r="AA51" s="161">
        <f>ROW()</f>
        <v>51</v>
      </c>
      <c r="AB51" s="197" t="e">
        <f t="shared" ca="1" si="10"/>
        <v>#N/A</v>
      </c>
      <c r="AC51" s="197" t="e">
        <f t="shared" ca="1" si="11"/>
        <v>#N/A</v>
      </c>
      <c r="AD51" s="198" t="e">
        <f t="shared" ca="1" si="12"/>
        <v>#N/A</v>
      </c>
      <c r="AE51" s="197" t="e">
        <f t="shared" ca="1" si="13"/>
        <v>#N/A</v>
      </c>
      <c r="AF51" s="198" t="e">
        <f t="shared" ca="1" si="14"/>
        <v>#N/A</v>
      </c>
      <c r="AG51" s="197" t="e">
        <f t="shared" ca="1" si="15"/>
        <v>#N/A</v>
      </c>
      <c r="AH51" s="197" t="e">
        <f t="shared" ca="1" si="16"/>
        <v>#N/A</v>
      </c>
      <c r="AI51" s="199" t="e">
        <f t="shared" ca="1" si="17"/>
        <v>#N/A</v>
      </c>
      <c r="AJ51" s="197" t="e">
        <f t="shared" ca="1" si="18"/>
        <v>#N/A</v>
      </c>
      <c r="AK51" s="197" t="e">
        <f t="shared" ca="1" si="19"/>
        <v>#N/A</v>
      </c>
    </row>
    <row r="52" spans="1:37" ht="27" customHeight="1" x14ac:dyDescent="0.25">
      <c r="A52" s="51">
        <f>'OSNOVNA PLAČA'!A46</f>
        <v>37</v>
      </c>
      <c r="B52" s="157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PLAČA'!N46:P46),"")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7"/>
        <v>0</v>
      </c>
      <c r="O52" s="120">
        <f t="shared" ca="1" si="8"/>
        <v>0</v>
      </c>
      <c r="P52" s="173">
        <f t="shared" ca="1" si="9"/>
        <v>0</v>
      </c>
      <c r="Q52" s="173">
        <f ca="1">IF(LEN(B52)&gt;0,'7-9'!Q52-'7-9'!P52,"")</f>
        <v>0</v>
      </c>
      <c r="R52" s="174"/>
      <c r="AA52" s="161">
        <f>ROW()</f>
        <v>52</v>
      </c>
      <c r="AB52" s="197" t="e">
        <f t="shared" ca="1" si="10"/>
        <v>#N/A</v>
      </c>
      <c r="AC52" s="197" t="e">
        <f t="shared" ca="1" si="11"/>
        <v>#N/A</v>
      </c>
      <c r="AD52" s="198" t="e">
        <f t="shared" ca="1" si="12"/>
        <v>#N/A</v>
      </c>
      <c r="AE52" s="197" t="e">
        <f t="shared" ca="1" si="13"/>
        <v>#N/A</v>
      </c>
      <c r="AF52" s="198" t="e">
        <f t="shared" ca="1" si="14"/>
        <v>#N/A</v>
      </c>
      <c r="AG52" s="197" t="e">
        <f t="shared" ca="1" si="15"/>
        <v>#N/A</v>
      </c>
      <c r="AH52" s="197" t="e">
        <f t="shared" ca="1" si="16"/>
        <v>#N/A</v>
      </c>
      <c r="AI52" s="199" t="e">
        <f t="shared" ca="1" si="17"/>
        <v>#N/A</v>
      </c>
      <c r="AJ52" s="197" t="e">
        <f t="shared" ca="1" si="18"/>
        <v>#N/A</v>
      </c>
      <c r="AK52" s="197" t="e">
        <f t="shared" ca="1" si="19"/>
        <v>#N/A</v>
      </c>
    </row>
    <row r="53" spans="1:37" ht="27" customHeight="1" x14ac:dyDescent="0.25">
      <c r="A53" s="51">
        <f>'OSNOVNA PLAČA'!A47</f>
        <v>38</v>
      </c>
      <c r="B53" s="157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PLAČA'!N47:P47),"")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7"/>
        <v>0</v>
      </c>
      <c r="O53" s="120">
        <f t="shared" ca="1" si="8"/>
        <v>0</v>
      </c>
      <c r="P53" s="173">
        <f t="shared" ca="1" si="9"/>
        <v>0</v>
      </c>
      <c r="Q53" s="173">
        <f ca="1">IF(LEN(B53)&gt;0,'7-9'!Q53-'7-9'!P53,"")</f>
        <v>0</v>
      </c>
      <c r="R53" s="174"/>
      <c r="AA53" s="161">
        <f>ROW()</f>
        <v>53</v>
      </c>
      <c r="AB53" s="197" t="e">
        <f t="shared" ca="1" si="10"/>
        <v>#N/A</v>
      </c>
      <c r="AC53" s="197" t="e">
        <f t="shared" ca="1" si="11"/>
        <v>#N/A</v>
      </c>
      <c r="AD53" s="198" t="e">
        <f t="shared" ca="1" si="12"/>
        <v>#N/A</v>
      </c>
      <c r="AE53" s="197" t="e">
        <f t="shared" ca="1" si="13"/>
        <v>#N/A</v>
      </c>
      <c r="AF53" s="198" t="e">
        <f t="shared" ca="1" si="14"/>
        <v>#N/A</v>
      </c>
      <c r="AG53" s="197" t="e">
        <f t="shared" ca="1" si="15"/>
        <v>#N/A</v>
      </c>
      <c r="AH53" s="197" t="e">
        <f t="shared" ca="1" si="16"/>
        <v>#N/A</v>
      </c>
      <c r="AI53" s="199" t="e">
        <f t="shared" ca="1" si="17"/>
        <v>#N/A</v>
      </c>
      <c r="AJ53" s="197" t="e">
        <f t="shared" ca="1" si="18"/>
        <v>#N/A</v>
      </c>
      <c r="AK53" s="197" t="e">
        <f t="shared" ca="1" si="19"/>
        <v>#N/A</v>
      </c>
    </row>
    <row r="54" spans="1:37" ht="27" customHeight="1" x14ac:dyDescent="0.25">
      <c r="A54" s="51">
        <f>'OSNOVNA PLAČA'!A48</f>
        <v>39</v>
      </c>
      <c r="B54" s="157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PLAČA'!N48:P48),"")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7"/>
        <v>0</v>
      </c>
      <c r="O54" s="120">
        <f t="shared" ca="1" si="8"/>
        <v>0</v>
      </c>
      <c r="P54" s="173">
        <f t="shared" ca="1" si="9"/>
        <v>0</v>
      </c>
      <c r="Q54" s="173">
        <f ca="1">IF(LEN(B54)&gt;0,'7-9'!Q54-'7-9'!P54,"")</f>
        <v>0</v>
      </c>
      <c r="R54" s="174"/>
      <c r="AA54" s="161">
        <f>ROW()</f>
        <v>54</v>
      </c>
      <c r="AB54" s="197" t="e">
        <f t="shared" ca="1" si="10"/>
        <v>#N/A</v>
      </c>
      <c r="AC54" s="197" t="e">
        <f t="shared" ca="1" si="11"/>
        <v>#N/A</v>
      </c>
      <c r="AD54" s="198" t="e">
        <f t="shared" ca="1" si="12"/>
        <v>#N/A</v>
      </c>
      <c r="AE54" s="197" t="e">
        <f t="shared" ca="1" si="13"/>
        <v>#N/A</v>
      </c>
      <c r="AF54" s="198" t="e">
        <f t="shared" ca="1" si="14"/>
        <v>#N/A</v>
      </c>
      <c r="AG54" s="197" t="e">
        <f t="shared" ca="1" si="15"/>
        <v>#N/A</v>
      </c>
      <c r="AH54" s="197" t="e">
        <f t="shared" ca="1" si="16"/>
        <v>#N/A</v>
      </c>
      <c r="AI54" s="199" t="e">
        <f t="shared" ca="1" si="17"/>
        <v>#N/A</v>
      </c>
      <c r="AJ54" s="197" t="e">
        <f t="shared" ca="1" si="18"/>
        <v>#N/A</v>
      </c>
      <c r="AK54" s="197" t="e">
        <f t="shared" ca="1" si="19"/>
        <v>#N/A</v>
      </c>
    </row>
    <row r="55" spans="1:37" ht="27" customHeight="1" x14ac:dyDescent="0.25">
      <c r="A55" s="51">
        <f>'OSNOVNA PLAČA'!A49</f>
        <v>40</v>
      </c>
      <c r="B55" s="157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PLAČA'!N49:P49),"")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7"/>
        <v>0</v>
      </c>
      <c r="O55" s="120">
        <f t="shared" ca="1" si="8"/>
        <v>0</v>
      </c>
      <c r="P55" s="173">
        <f t="shared" ca="1" si="9"/>
        <v>0</v>
      </c>
      <c r="Q55" s="173">
        <f ca="1">IF(LEN(B55)&gt;0,'7-9'!Q55-'7-9'!P55,"")</f>
        <v>0</v>
      </c>
      <c r="R55" s="174"/>
      <c r="AA55" s="161">
        <f>ROW()</f>
        <v>55</v>
      </c>
      <c r="AB55" s="197" t="e">
        <f t="shared" ca="1" si="10"/>
        <v>#N/A</v>
      </c>
      <c r="AC55" s="197" t="e">
        <f t="shared" ca="1" si="11"/>
        <v>#N/A</v>
      </c>
      <c r="AD55" s="198" t="e">
        <f t="shared" ca="1" si="12"/>
        <v>#N/A</v>
      </c>
      <c r="AE55" s="197" t="e">
        <f t="shared" ca="1" si="13"/>
        <v>#N/A</v>
      </c>
      <c r="AF55" s="198" t="e">
        <f t="shared" ca="1" si="14"/>
        <v>#N/A</v>
      </c>
      <c r="AG55" s="197" t="e">
        <f t="shared" ca="1" si="15"/>
        <v>#N/A</v>
      </c>
      <c r="AH55" s="197" t="e">
        <f t="shared" ca="1" si="16"/>
        <v>#N/A</v>
      </c>
      <c r="AI55" s="199" t="e">
        <f t="shared" ca="1" si="17"/>
        <v>#N/A</v>
      </c>
      <c r="AJ55" s="197" t="e">
        <f t="shared" ca="1" si="18"/>
        <v>#N/A</v>
      </c>
      <c r="AK55" s="197" t="e">
        <f t="shared" ca="1" si="19"/>
        <v>#N/A</v>
      </c>
    </row>
    <row r="56" spans="1:37" ht="27" customHeight="1" x14ac:dyDescent="0.25">
      <c r="A56" s="51">
        <f>'OSNOVNA PLAČA'!A50</f>
        <v>41</v>
      </c>
      <c r="B56" s="157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PLAČA'!N50:P50),"")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7"/>
        <v>0</v>
      </c>
      <c r="O56" s="120">
        <f t="shared" ca="1" si="8"/>
        <v>0</v>
      </c>
      <c r="P56" s="173">
        <f t="shared" ca="1" si="9"/>
        <v>0</v>
      </c>
      <c r="Q56" s="173">
        <f ca="1">IF(LEN(B56)&gt;0,'7-9'!Q56-'7-9'!P56,"")</f>
        <v>0</v>
      </c>
      <c r="R56" s="174"/>
      <c r="AA56" s="161">
        <f>ROW()</f>
        <v>56</v>
      </c>
      <c r="AB56" s="197" t="e">
        <f t="shared" ca="1" si="10"/>
        <v>#N/A</v>
      </c>
      <c r="AC56" s="197" t="e">
        <f t="shared" ca="1" si="11"/>
        <v>#N/A</v>
      </c>
      <c r="AD56" s="198" t="e">
        <f t="shared" ca="1" si="12"/>
        <v>#N/A</v>
      </c>
      <c r="AE56" s="197" t="e">
        <f t="shared" ca="1" si="13"/>
        <v>#N/A</v>
      </c>
      <c r="AF56" s="198" t="e">
        <f t="shared" ca="1" si="14"/>
        <v>#N/A</v>
      </c>
      <c r="AG56" s="197" t="e">
        <f t="shared" ca="1" si="15"/>
        <v>#N/A</v>
      </c>
      <c r="AH56" s="197" t="e">
        <f t="shared" ca="1" si="16"/>
        <v>#N/A</v>
      </c>
      <c r="AI56" s="199" t="e">
        <f t="shared" ca="1" si="17"/>
        <v>#N/A</v>
      </c>
      <c r="AJ56" s="197" t="e">
        <f t="shared" ca="1" si="18"/>
        <v>#N/A</v>
      </c>
      <c r="AK56" s="197" t="e">
        <f t="shared" ca="1" si="19"/>
        <v>#N/A</v>
      </c>
    </row>
    <row r="57" spans="1:37" ht="27" customHeight="1" x14ac:dyDescent="0.25">
      <c r="A57" s="51">
        <f>'OSNOVNA PLAČA'!A51</f>
        <v>42</v>
      </c>
      <c r="B57" s="157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PLAČA'!N51:P51),"")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7"/>
        <v>0</v>
      </c>
      <c r="O57" s="120">
        <f t="shared" ca="1" si="8"/>
        <v>0</v>
      </c>
      <c r="P57" s="173">
        <f t="shared" ca="1" si="9"/>
        <v>0</v>
      </c>
      <c r="Q57" s="173">
        <f ca="1">IF(LEN(B57)&gt;0,'7-9'!Q57-'7-9'!P57,"")</f>
        <v>0</v>
      </c>
      <c r="R57" s="174"/>
      <c r="AA57" s="161">
        <f>ROW()</f>
        <v>57</v>
      </c>
      <c r="AB57" s="197" t="e">
        <f t="shared" ca="1" si="10"/>
        <v>#N/A</v>
      </c>
      <c r="AC57" s="197" t="e">
        <f t="shared" ca="1" si="11"/>
        <v>#N/A</v>
      </c>
      <c r="AD57" s="198" t="e">
        <f t="shared" ca="1" si="12"/>
        <v>#N/A</v>
      </c>
      <c r="AE57" s="197" t="e">
        <f t="shared" ca="1" si="13"/>
        <v>#N/A</v>
      </c>
      <c r="AF57" s="198" t="e">
        <f t="shared" ca="1" si="14"/>
        <v>#N/A</v>
      </c>
      <c r="AG57" s="197" t="e">
        <f t="shared" ca="1" si="15"/>
        <v>#N/A</v>
      </c>
      <c r="AH57" s="197" t="e">
        <f t="shared" ca="1" si="16"/>
        <v>#N/A</v>
      </c>
      <c r="AI57" s="199" t="e">
        <f t="shared" ca="1" si="17"/>
        <v>#N/A</v>
      </c>
      <c r="AJ57" s="197" t="e">
        <f t="shared" ca="1" si="18"/>
        <v>#N/A</v>
      </c>
      <c r="AK57" s="197" t="e">
        <f t="shared" ca="1" si="19"/>
        <v>#N/A</v>
      </c>
    </row>
    <row r="58" spans="1:37" ht="27" customHeight="1" x14ac:dyDescent="0.25">
      <c r="A58" s="51">
        <f>'OSNOVNA PLAČA'!A52</f>
        <v>43</v>
      </c>
      <c r="B58" s="157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PLAČA'!N52:P52),"")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7"/>
        <v>0</v>
      </c>
      <c r="O58" s="120">
        <f t="shared" ca="1" si="8"/>
        <v>0</v>
      </c>
      <c r="P58" s="173">
        <f t="shared" ca="1" si="9"/>
        <v>0</v>
      </c>
      <c r="Q58" s="173">
        <f ca="1">IF(LEN(B58)&gt;0,'7-9'!Q58-'7-9'!P58,"")</f>
        <v>0</v>
      </c>
      <c r="R58" s="174"/>
      <c r="AA58" s="161">
        <f>ROW()</f>
        <v>58</v>
      </c>
      <c r="AB58" s="197" t="e">
        <f t="shared" ca="1" si="10"/>
        <v>#N/A</v>
      </c>
      <c r="AC58" s="197" t="e">
        <f t="shared" ca="1" si="11"/>
        <v>#N/A</v>
      </c>
      <c r="AD58" s="198" t="e">
        <f t="shared" ca="1" si="12"/>
        <v>#N/A</v>
      </c>
      <c r="AE58" s="197" t="e">
        <f t="shared" ca="1" si="13"/>
        <v>#N/A</v>
      </c>
      <c r="AF58" s="198" t="e">
        <f t="shared" ca="1" si="14"/>
        <v>#N/A</v>
      </c>
      <c r="AG58" s="197" t="e">
        <f t="shared" ca="1" si="15"/>
        <v>#N/A</v>
      </c>
      <c r="AH58" s="197" t="e">
        <f t="shared" ca="1" si="16"/>
        <v>#N/A</v>
      </c>
      <c r="AI58" s="199" t="e">
        <f t="shared" ca="1" si="17"/>
        <v>#N/A</v>
      </c>
      <c r="AJ58" s="197" t="e">
        <f t="shared" ca="1" si="18"/>
        <v>#N/A</v>
      </c>
      <c r="AK58" s="197" t="e">
        <f t="shared" ca="1" si="19"/>
        <v>#N/A</v>
      </c>
    </row>
    <row r="59" spans="1:37" ht="27" customHeight="1" x14ac:dyDescent="0.25">
      <c r="A59" s="51">
        <f>'OSNOVNA PLAČA'!A53</f>
        <v>44</v>
      </c>
      <c r="B59" s="157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PLAČA'!N53:P53),"")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7"/>
        <v>0</v>
      </c>
      <c r="O59" s="120">
        <f t="shared" ca="1" si="8"/>
        <v>0</v>
      </c>
      <c r="P59" s="173">
        <f t="shared" ca="1" si="9"/>
        <v>0</v>
      </c>
      <c r="Q59" s="173">
        <f ca="1">IF(LEN(B59)&gt;0,'7-9'!Q59-'7-9'!P59,"")</f>
        <v>0</v>
      </c>
      <c r="R59" s="174"/>
      <c r="AA59" s="161">
        <f>ROW()</f>
        <v>59</v>
      </c>
      <c r="AB59" s="197" t="e">
        <f t="shared" ca="1" si="10"/>
        <v>#N/A</v>
      </c>
      <c r="AC59" s="197" t="e">
        <f t="shared" ca="1" si="11"/>
        <v>#N/A</v>
      </c>
      <c r="AD59" s="198" t="e">
        <f t="shared" ca="1" si="12"/>
        <v>#N/A</v>
      </c>
      <c r="AE59" s="197" t="e">
        <f t="shared" ca="1" si="13"/>
        <v>#N/A</v>
      </c>
      <c r="AF59" s="198" t="e">
        <f t="shared" ca="1" si="14"/>
        <v>#N/A</v>
      </c>
      <c r="AG59" s="197" t="e">
        <f t="shared" ca="1" si="15"/>
        <v>#N/A</v>
      </c>
      <c r="AH59" s="197" t="e">
        <f t="shared" ca="1" si="16"/>
        <v>#N/A</v>
      </c>
      <c r="AI59" s="199" t="e">
        <f t="shared" ca="1" si="17"/>
        <v>#N/A</v>
      </c>
      <c r="AJ59" s="197" t="e">
        <f t="shared" ca="1" si="18"/>
        <v>#N/A</v>
      </c>
      <c r="AK59" s="197" t="e">
        <f t="shared" ca="1" si="19"/>
        <v>#N/A</v>
      </c>
    </row>
    <row r="60" spans="1:37" ht="27" customHeight="1" x14ac:dyDescent="0.25">
      <c r="A60" s="51">
        <f>'OSNOVNA PLAČA'!A54</f>
        <v>45</v>
      </c>
      <c r="B60" s="157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PLAČA'!N54:P54),"")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7"/>
        <v>0</v>
      </c>
      <c r="O60" s="120">
        <f t="shared" ca="1" si="8"/>
        <v>0</v>
      </c>
      <c r="P60" s="173">
        <f t="shared" ca="1" si="9"/>
        <v>0</v>
      </c>
      <c r="Q60" s="173">
        <f ca="1">IF(LEN(B60)&gt;0,'7-9'!Q60-'7-9'!P60,"")</f>
        <v>0</v>
      </c>
      <c r="R60" s="174"/>
      <c r="AA60" s="161">
        <f>ROW()</f>
        <v>60</v>
      </c>
      <c r="AB60" s="197" t="e">
        <f t="shared" ca="1" si="10"/>
        <v>#N/A</v>
      </c>
      <c r="AC60" s="197" t="e">
        <f t="shared" ca="1" si="11"/>
        <v>#N/A</v>
      </c>
      <c r="AD60" s="198" t="e">
        <f t="shared" ca="1" si="12"/>
        <v>#N/A</v>
      </c>
      <c r="AE60" s="197" t="e">
        <f t="shared" ca="1" si="13"/>
        <v>#N/A</v>
      </c>
      <c r="AF60" s="198" t="e">
        <f t="shared" ca="1" si="14"/>
        <v>#N/A</v>
      </c>
      <c r="AG60" s="197" t="e">
        <f t="shared" ca="1" si="15"/>
        <v>#N/A</v>
      </c>
      <c r="AH60" s="197" t="e">
        <f t="shared" ca="1" si="16"/>
        <v>#N/A</v>
      </c>
      <c r="AI60" s="199" t="e">
        <f t="shared" ca="1" si="17"/>
        <v>#N/A</v>
      </c>
      <c r="AJ60" s="197" t="e">
        <f t="shared" ca="1" si="18"/>
        <v>#N/A</v>
      </c>
      <c r="AK60" s="197" t="e">
        <f t="shared" ca="1" si="19"/>
        <v>#N/A</v>
      </c>
    </row>
    <row r="61" spans="1:37" ht="27" customHeight="1" x14ac:dyDescent="0.25">
      <c r="A61" s="51">
        <f>'OSNOVNA PLAČA'!A55</f>
        <v>46</v>
      </c>
      <c r="B61" s="157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PLAČA'!N55:P55),"")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7"/>
        <v>0</v>
      </c>
      <c r="O61" s="120">
        <f t="shared" ca="1" si="8"/>
        <v>0</v>
      </c>
      <c r="P61" s="173">
        <f t="shared" ca="1" si="9"/>
        <v>0</v>
      </c>
      <c r="Q61" s="173">
        <f ca="1">IF(LEN(B61)&gt;0,'7-9'!Q61-'7-9'!P61,"")</f>
        <v>0</v>
      </c>
      <c r="R61" s="174"/>
      <c r="AA61" s="161">
        <f>ROW()</f>
        <v>61</v>
      </c>
      <c r="AB61" s="197" t="e">
        <f t="shared" ca="1" si="10"/>
        <v>#N/A</v>
      </c>
      <c r="AC61" s="197" t="e">
        <f t="shared" ca="1" si="11"/>
        <v>#N/A</v>
      </c>
      <c r="AD61" s="198" t="e">
        <f t="shared" ca="1" si="12"/>
        <v>#N/A</v>
      </c>
      <c r="AE61" s="197" t="e">
        <f t="shared" ca="1" si="13"/>
        <v>#N/A</v>
      </c>
      <c r="AF61" s="198" t="e">
        <f t="shared" ca="1" si="14"/>
        <v>#N/A</v>
      </c>
      <c r="AG61" s="197" t="e">
        <f t="shared" ca="1" si="15"/>
        <v>#N/A</v>
      </c>
      <c r="AH61" s="197" t="e">
        <f t="shared" ca="1" si="16"/>
        <v>#N/A</v>
      </c>
      <c r="AI61" s="199" t="e">
        <f t="shared" ca="1" si="17"/>
        <v>#N/A</v>
      </c>
      <c r="AJ61" s="197" t="e">
        <f t="shared" ca="1" si="18"/>
        <v>#N/A</v>
      </c>
      <c r="AK61" s="197" t="e">
        <f t="shared" ca="1" si="19"/>
        <v>#N/A</v>
      </c>
    </row>
    <row r="62" spans="1:37" ht="27" customHeight="1" x14ac:dyDescent="0.25">
      <c r="A62" s="51">
        <f>'OSNOVNA PLAČA'!A56</f>
        <v>47</v>
      </c>
      <c r="B62" s="157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PLAČA'!N56:P56),"")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7"/>
        <v>0</v>
      </c>
      <c r="O62" s="120">
        <f t="shared" ca="1" si="8"/>
        <v>0</v>
      </c>
      <c r="P62" s="173">
        <f t="shared" ca="1" si="9"/>
        <v>0</v>
      </c>
      <c r="Q62" s="173">
        <f ca="1">IF(LEN(B62)&gt;0,'7-9'!Q62-'7-9'!P62,"")</f>
        <v>0</v>
      </c>
      <c r="R62" s="174"/>
      <c r="AA62" s="161">
        <f>ROW()</f>
        <v>62</v>
      </c>
      <c r="AB62" s="197" t="e">
        <f t="shared" ca="1" si="10"/>
        <v>#N/A</v>
      </c>
      <c r="AC62" s="197" t="e">
        <f t="shared" ca="1" si="11"/>
        <v>#N/A</v>
      </c>
      <c r="AD62" s="198" t="e">
        <f t="shared" ca="1" si="12"/>
        <v>#N/A</v>
      </c>
      <c r="AE62" s="197" t="e">
        <f t="shared" ca="1" si="13"/>
        <v>#N/A</v>
      </c>
      <c r="AF62" s="198" t="e">
        <f t="shared" ca="1" si="14"/>
        <v>#N/A</v>
      </c>
      <c r="AG62" s="197" t="e">
        <f t="shared" ca="1" si="15"/>
        <v>#N/A</v>
      </c>
      <c r="AH62" s="197" t="e">
        <f t="shared" ca="1" si="16"/>
        <v>#N/A</v>
      </c>
      <c r="AI62" s="199" t="e">
        <f t="shared" ca="1" si="17"/>
        <v>#N/A</v>
      </c>
      <c r="AJ62" s="197" t="e">
        <f t="shared" ca="1" si="18"/>
        <v>#N/A</v>
      </c>
      <c r="AK62" s="197" t="e">
        <f t="shared" ca="1" si="19"/>
        <v>#N/A</v>
      </c>
    </row>
    <row r="63" spans="1:37" ht="27" customHeight="1" x14ac:dyDescent="0.25">
      <c r="A63" s="51">
        <f>'OSNOVNA PLAČA'!A57</f>
        <v>48</v>
      </c>
      <c r="B63" s="157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PLAČA'!N57:P57),"")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7"/>
        <v>0</v>
      </c>
      <c r="O63" s="120">
        <f t="shared" ca="1" si="8"/>
        <v>0</v>
      </c>
      <c r="P63" s="173">
        <f t="shared" ca="1" si="9"/>
        <v>0</v>
      </c>
      <c r="Q63" s="173">
        <f ca="1">IF(LEN(B63)&gt;0,'7-9'!Q63-'7-9'!P63,"")</f>
        <v>0</v>
      </c>
      <c r="R63" s="174"/>
      <c r="AA63" s="161">
        <f>ROW()</f>
        <v>63</v>
      </c>
      <c r="AB63" s="197" t="e">
        <f t="shared" ca="1" si="10"/>
        <v>#N/A</v>
      </c>
      <c r="AC63" s="197" t="e">
        <f t="shared" ca="1" si="11"/>
        <v>#N/A</v>
      </c>
      <c r="AD63" s="198" t="e">
        <f t="shared" ca="1" si="12"/>
        <v>#N/A</v>
      </c>
      <c r="AE63" s="197" t="e">
        <f t="shared" ca="1" si="13"/>
        <v>#N/A</v>
      </c>
      <c r="AF63" s="198" t="e">
        <f t="shared" ca="1" si="14"/>
        <v>#N/A</v>
      </c>
      <c r="AG63" s="197" t="e">
        <f t="shared" ca="1" si="15"/>
        <v>#N/A</v>
      </c>
      <c r="AH63" s="197" t="e">
        <f t="shared" ca="1" si="16"/>
        <v>#N/A</v>
      </c>
      <c r="AI63" s="199" t="e">
        <f t="shared" ca="1" si="17"/>
        <v>#N/A</v>
      </c>
      <c r="AJ63" s="197" t="e">
        <f t="shared" ca="1" si="18"/>
        <v>#N/A</v>
      </c>
      <c r="AK63" s="197" t="e">
        <f t="shared" ca="1" si="19"/>
        <v>#N/A</v>
      </c>
    </row>
    <row r="64" spans="1:37" ht="27" customHeight="1" x14ac:dyDescent="0.25">
      <c r="A64" s="51">
        <f>'OSNOVNA PLAČA'!A58</f>
        <v>49</v>
      </c>
      <c r="B64" s="157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PLAČA'!N58:P58),"")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7"/>
        <v>0</v>
      </c>
      <c r="O64" s="120">
        <f t="shared" ca="1" si="8"/>
        <v>0</v>
      </c>
      <c r="P64" s="173">
        <f t="shared" ca="1" si="9"/>
        <v>0</v>
      </c>
      <c r="Q64" s="173">
        <f ca="1">IF(LEN(B64)&gt;0,'7-9'!Q64-'7-9'!P64,"")</f>
        <v>0</v>
      </c>
      <c r="R64" s="174"/>
      <c r="AA64" s="161">
        <f>ROW()</f>
        <v>64</v>
      </c>
      <c r="AB64" s="197" t="e">
        <f t="shared" ca="1" si="10"/>
        <v>#N/A</v>
      </c>
      <c r="AC64" s="197" t="e">
        <f t="shared" ca="1" si="11"/>
        <v>#N/A</v>
      </c>
      <c r="AD64" s="198" t="e">
        <f t="shared" ca="1" si="12"/>
        <v>#N/A</v>
      </c>
      <c r="AE64" s="197" t="e">
        <f t="shared" ca="1" si="13"/>
        <v>#N/A</v>
      </c>
      <c r="AF64" s="198" t="e">
        <f t="shared" ca="1" si="14"/>
        <v>#N/A</v>
      </c>
      <c r="AG64" s="197" t="e">
        <f t="shared" ca="1" si="15"/>
        <v>#N/A</v>
      </c>
      <c r="AH64" s="197" t="e">
        <f t="shared" ca="1" si="16"/>
        <v>#N/A</v>
      </c>
      <c r="AI64" s="199" t="e">
        <f t="shared" ca="1" si="17"/>
        <v>#N/A</v>
      </c>
      <c r="AJ64" s="197" t="e">
        <f t="shared" ca="1" si="18"/>
        <v>#N/A</v>
      </c>
      <c r="AK64" s="197" t="e">
        <f t="shared" ca="1" si="19"/>
        <v>#N/A</v>
      </c>
    </row>
    <row r="65" spans="1:37" ht="27" customHeight="1" x14ac:dyDescent="0.25">
      <c r="A65" s="51">
        <f>'OSNOVNA PLAČA'!A59</f>
        <v>50</v>
      </c>
      <c r="B65" s="157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PLAČA'!N59:P59),"")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7"/>
        <v>0</v>
      </c>
      <c r="O65" s="120">
        <f t="shared" ca="1" si="8"/>
        <v>0</v>
      </c>
      <c r="P65" s="173">
        <f t="shared" ca="1" si="9"/>
        <v>0</v>
      </c>
      <c r="Q65" s="173">
        <f ca="1">IF(LEN(B65)&gt;0,'7-9'!Q65-'7-9'!P65,"")</f>
        <v>0</v>
      </c>
      <c r="R65" s="174"/>
      <c r="AA65" s="161">
        <f>ROW()</f>
        <v>65</v>
      </c>
      <c r="AB65" s="197" t="e">
        <f t="shared" ca="1" si="10"/>
        <v>#N/A</v>
      </c>
      <c r="AC65" s="197" t="e">
        <f t="shared" ca="1" si="11"/>
        <v>#N/A</v>
      </c>
      <c r="AD65" s="198" t="e">
        <f t="shared" ca="1" si="12"/>
        <v>#N/A</v>
      </c>
      <c r="AE65" s="197" t="e">
        <f t="shared" ca="1" si="13"/>
        <v>#N/A</v>
      </c>
      <c r="AF65" s="198" t="e">
        <f t="shared" ca="1" si="14"/>
        <v>#N/A</v>
      </c>
      <c r="AG65" s="197" t="e">
        <f t="shared" ca="1" si="15"/>
        <v>#N/A</v>
      </c>
      <c r="AH65" s="197" t="e">
        <f t="shared" ca="1" si="16"/>
        <v>#N/A</v>
      </c>
      <c r="AI65" s="199" t="e">
        <f t="shared" ca="1" si="17"/>
        <v>#N/A</v>
      </c>
      <c r="AJ65" s="197" t="e">
        <f t="shared" ca="1" si="18"/>
        <v>#N/A</v>
      </c>
      <c r="AK65" s="197" t="e">
        <f t="shared" ca="1" si="19"/>
        <v>#N/A</v>
      </c>
    </row>
    <row r="66" spans="1:37" ht="27" customHeight="1" x14ac:dyDescent="0.25">
      <c r="A66" s="51">
        <f>'OSNOVNA PLAČA'!A60</f>
        <v>51</v>
      </c>
      <c r="B66" s="157" t="str">
        <f t="shared" ca="1" si="20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1">
        <f ca="1">IF(LEN(B66)&gt;0,SUM('OBRAČUNANA OSNOVNA PLAČA'!N60:P60),"")</f>
        <v>0</v>
      </c>
      <c r="F66" s="55"/>
      <c r="G66" s="55"/>
      <c r="H66" s="55"/>
      <c r="I66" s="55"/>
      <c r="J66" s="55"/>
      <c r="K66" s="172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7"/>
        <v>0</v>
      </c>
      <c r="O66" s="120">
        <f t="shared" ca="1" si="8"/>
        <v>0</v>
      </c>
      <c r="P66" s="173">
        <f t="shared" ca="1" si="9"/>
        <v>0</v>
      </c>
      <c r="Q66" s="173">
        <f ca="1">IF(LEN(B66)&gt;0,'7-9'!Q66-'7-9'!P66,"")</f>
        <v>0</v>
      </c>
      <c r="R66" s="174"/>
      <c r="AA66" s="161">
        <f>ROW()</f>
        <v>66</v>
      </c>
      <c r="AB66" s="197" t="e">
        <f t="shared" ca="1" si="10"/>
        <v>#N/A</v>
      </c>
      <c r="AC66" s="197" t="e">
        <f t="shared" ca="1" si="11"/>
        <v>#N/A</v>
      </c>
      <c r="AD66" s="198" t="e">
        <f t="shared" ca="1" si="12"/>
        <v>#N/A</v>
      </c>
      <c r="AE66" s="197" t="e">
        <f t="shared" ca="1" si="13"/>
        <v>#N/A</v>
      </c>
      <c r="AF66" s="198" t="e">
        <f t="shared" ca="1" si="14"/>
        <v>#N/A</v>
      </c>
      <c r="AG66" s="197" t="e">
        <f t="shared" ca="1" si="15"/>
        <v>#N/A</v>
      </c>
      <c r="AH66" s="197" t="e">
        <f t="shared" ca="1" si="16"/>
        <v>#N/A</v>
      </c>
      <c r="AI66" s="199" t="e">
        <f t="shared" ca="1" si="17"/>
        <v>#N/A</v>
      </c>
      <c r="AJ66" s="197" t="e">
        <f t="shared" ca="1" si="18"/>
        <v>#N/A</v>
      </c>
      <c r="AK66" s="197" t="e">
        <f t="shared" ca="1" si="19"/>
        <v>#N/A</v>
      </c>
    </row>
    <row r="67" spans="1:37" ht="27" customHeight="1" x14ac:dyDescent="0.25">
      <c r="A67" s="51">
        <f>'OSNOVNA PLAČA'!A61</f>
        <v>52</v>
      </c>
      <c r="B67" s="157" t="str">
        <f t="shared" ca="1" si="20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1">
        <f ca="1">IF(LEN(B67)&gt;0,SUM('OBRAČUNANA OSNOVNA PLAČA'!N61:P61),"")</f>
        <v>0</v>
      </c>
      <c r="F67" s="55"/>
      <c r="G67" s="55"/>
      <c r="H67" s="55"/>
      <c r="I67" s="55"/>
      <c r="J67" s="55"/>
      <c r="K67" s="172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7"/>
        <v>0</v>
      </c>
      <c r="O67" s="120">
        <f t="shared" ca="1" si="8"/>
        <v>0</v>
      </c>
      <c r="P67" s="173">
        <f t="shared" ca="1" si="9"/>
        <v>0</v>
      </c>
      <c r="Q67" s="173">
        <f ca="1">IF(LEN(B67)&gt;0,'7-9'!Q67-'7-9'!P67,"")</f>
        <v>0</v>
      </c>
      <c r="R67" s="174"/>
      <c r="AA67" s="161">
        <f>ROW()</f>
        <v>67</v>
      </c>
      <c r="AB67" s="197" t="e">
        <f t="shared" ca="1" si="10"/>
        <v>#N/A</v>
      </c>
      <c r="AC67" s="197" t="e">
        <f t="shared" ca="1" si="11"/>
        <v>#N/A</v>
      </c>
      <c r="AD67" s="198" t="e">
        <f t="shared" ca="1" si="12"/>
        <v>#N/A</v>
      </c>
      <c r="AE67" s="197" t="e">
        <f t="shared" ca="1" si="13"/>
        <v>#N/A</v>
      </c>
      <c r="AF67" s="198" t="e">
        <f t="shared" ca="1" si="14"/>
        <v>#N/A</v>
      </c>
      <c r="AG67" s="197" t="e">
        <f t="shared" ca="1" si="15"/>
        <v>#N/A</v>
      </c>
      <c r="AH67" s="197" t="e">
        <f t="shared" ca="1" si="16"/>
        <v>#N/A</v>
      </c>
      <c r="AI67" s="199" t="e">
        <f t="shared" ca="1" si="17"/>
        <v>#N/A</v>
      </c>
      <c r="AJ67" s="197" t="e">
        <f t="shared" ca="1" si="18"/>
        <v>#N/A</v>
      </c>
      <c r="AK67" s="197" t="e">
        <f t="shared" ca="1" si="19"/>
        <v>#N/A</v>
      </c>
    </row>
    <row r="68" spans="1:37" ht="27" customHeight="1" x14ac:dyDescent="0.25">
      <c r="A68" s="51">
        <f>'OSNOVNA PLAČA'!A62</f>
        <v>53</v>
      </c>
      <c r="B68" s="157" t="str">
        <f t="shared" ca="1" si="20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1">
        <f ca="1">IF(LEN(B68)&gt;0,SUM('OBRAČUNANA OSNOVNA PLAČA'!N62:P62),"")</f>
        <v>0</v>
      </c>
      <c r="F68" s="55"/>
      <c r="G68" s="55"/>
      <c r="H68" s="55"/>
      <c r="I68" s="55"/>
      <c r="J68" s="55"/>
      <c r="K68" s="172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7"/>
        <v>0</v>
      </c>
      <c r="O68" s="120">
        <f t="shared" ca="1" si="8"/>
        <v>0</v>
      </c>
      <c r="P68" s="173">
        <f t="shared" ca="1" si="9"/>
        <v>0</v>
      </c>
      <c r="Q68" s="173">
        <f ca="1">IF(LEN(B68)&gt;0,'7-9'!Q68-'7-9'!P68,"")</f>
        <v>0</v>
      </c>
      <c r="R68" s="174"/>
      <c r="AA68" s="161">
        <f>ROW()</f>
        <v>68</v>
      </c>
      <c r="AB68" s="197" t="e">
        <f t="shared" ca="1" si="10"/>
        <v>#N/A</v>
      </c>
      <c r="AC68" s="197" t="e">
        <f t="shared" ca="1" si="11"/>
        <v>#N/A</v>
      </c>
      <c r="AD68" s="198" t="e">
        <f t="shared" ca="1" si="12"/>
        <v>#N/A</v>
      </c>
      <c r="AE68" s="197" t="e">
        <f t="shared" ca="1" si="13"/>
        <v>#N/A</v>
      </c>
      <c r="AF68" s="198" t="e">
        <f t="shared" ca="1" si="14"/>
        <v>#N/A</v>
      </c>
      <c r="AG68" s="197" t="e">
        <f t="shared" ca="1" si="15"/>
        <v>#N/A</v>
      </c>
      <c r="AH68" s="197" t="e">
        <f t="shared" ca="1" si="16"/>
        <v>#N/A</v>
      </c>
      <c r="AI68" s="199" t="e">
        <f t="shared" ca="1" si="17"/>
        <v>#N/A</v>
      </c>
      <c r="AJ68" s="197" t="e">
        <f t="shared" ca="1" si="18"/>
        <v>#N/A</v>
      </c>
      <c r="AK68" s="197" t="e">
        <f t="shared" ca="1" si="19"/>
        <v>#N/A</v>
      </c>
    </row>
    <row r="69" spans="1:37" ht="27" customHeight="1" x14ac:dyDescent="0.25">
      <c r="A69" s="51">
        <f>'OSNOVNA PLAČA'!A63</f>
        <v>54</v>
      </c>
      <c r="B69" s="157" t="str">
        <f t="shared" ca="1" si="20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1">
        <f ca="1">IF(LEN(B69)&gt;0,SUM('OBRAČUNANA OSNOVNA PLAČA'!N63:P63),"")</f>
        <v>0</v>
      </c>
      <c r="F69" s="55"/>
      <c r="G69" s="55"/>
      <c r="H69" s="55"/>
      <c r="I69" s="55"/>
      <c r="J69" s="55"/>
      <c r="K69" s="172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7"/>
        <v>0</v>
      </c>
      <c r="O69" s="120">
        <f t="shared" ca="1" si="8"/>
        <v>0</v>
      </c>
      <c r="P69" s="173">
        <f t="shared" ca="1" si="9"/>
        <v>0</v>
      </c>
      <c r="Q69" s="173">
        <f ca="1">IF(LEN(B69)&gt;0,'7-9'!Q69-'7-9'!P69,"")</f>
        <v>0</v>
      </c>
      <c r="R69" s="174"/>
      <c r="AA69" s="161">
        <f>ROW()</f>
        <v>69</v>
      </c>
      <c r="AB69" s="197" t="e">
        <f t="shared" ca="1" si="10"/>
        <v>#N/A</v>
      </c>
      <c r="AC69" s="197" t="e">
        <f t="shared" ca="1" si="11"/>
        <v>#N/A</v>
      </c>
      <c r="AD69" s="198" t="e">
        <f t="shared" ca="1" si="12"/>
        <v>#N/A</v>
      </c>
      <c r="AE69" s="197" t="e">
        <f t="shared" ca="1" si="13"/>
        <v>#N/A</v>
      </c>
      <c r="AF69" s="198" t="e">
        <f t="shared" ca="1" si="14"/>
        <v>#N/A</v>
      </c>
      <c r="AG69" s="197" t="e">
        <f t="shared" ca="1" si="15"/>
        <v>#N/A</v>
      </c>
      <c r="AH69" s="197" t="e">
        <f t="shared" ca="1" si="16"/>
        <v>#N/A</v>
      </c>
      <c r="AI69" s="199" t="e">
        <f t="shared" ca="1" si="17"/>
        <v>#N/A</v>
      </c>
      <c r="AJ69" s="197" t="e">
        <f t="shared" ca="1" si="18"/>
        <v>#N/A</v>
      </c>
      <c r="AK69" s="197" t="e">
        <f t="shared" ca="1" si="19"/>
        <v>#N/A</v>
      </c>
    </row>
    <row r="70" spans="1:37" ht="27" customHeight="1" x14ac:dyDescent="0.25">
      <c r="A70" s="51">
        <f>'OSNOVNA PLAČA'!A64</f>
        <v>55</v>
      </c>
      <c r="B70" s="157" t="str">
        <f t="shared" ca="1" si="20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1">
        <f ca="1">IF(LEN(B70)&gt;0,SUM('OBRAČUNANA OSNOVNA PLAČA'!N64:P64),"")</f>
        <v>0</v>
      </c>
      <c r="F70" s="55"/>
      <c r="G70" s="55"/>
      <c r="H70" s="55"/>
      <c r="I70" s="55"/>
      <c r="J70" s="55"/>
      <c r="K70" s="172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7"/>
        <v>0</v>
      </c>
      <c r="O70" s="120">
        <f t="shared" ca="1" si="8"/>
        <v>0</v>
      </c>
      <c r="P70" s="173">
        <f t="shared" ca="1" si="9"/>
        <v>0</v>
      </c>
      <c r="Q70" s="173">
        <f ca="1">IF(LEN(B70)&gt;0,'7-9'!Q70-'7-9'!P70,"")</f>
        <v>0</v>
      </c>
      <c r="R70" s="174"/>
      <c r="AA70" s="161">
        <f>ROW()</f>
        <v>70</v>
      </c>
      <c r="AB70" s="197" t="e">
        <f t="shared" ca="1" si="10"/>
        <v>#N/A</v>
      </c>
      <c r="AC70" s="197" t="e">
        <f t="shared" ca="1" si="11"/>
        <v>#N/A</v>
      </c>
      <c r="AD70" s="198" t="e">
        <f t="shared" ca="1" si="12"/>
        <v>#N/A</v>
      </c>
      <c r="AE70" s="197" t="e">
        <f t="shared" ca="1" si="13"/>
        <v>#N/A</v>
      </c>
      <c r="AF70" s="198" t="e">
        <f t="shared" ca="1" si="14"/>
        <v>#N/A</v>
      </c>
      <c r="AG70" s="197" t="e">
        <f t="shared" ca="1" si="15"/>
        <v>#N/A</v>
      </c>
      <c r="AH70" s="197" t="e">
        <f t="shared" ca="1" si="16"/>
        <v>#N/A</v>
      </c>
      <c r="AI70" s="199" t="e">
        <f t="shared" ca="1" si="17"/>
        <v>#N/A</v>
      </c>
      <c r="AJ70" s="197" t="e">
        <f t="shared" ca="1" si="18"/>
        <v>#N/A</v>
      </c>
      <c r="AK70" s="197" t="e">
        <f t="shared" ca="1" si="19"/>
        <v>#N/A</v>
      </c>
    </row>
    <row r="71" spans="1:37" ht="27" customHeight="1" x14ac:dyDescent="0.25">
      <c r="A71" s="51">
        <f>'OSNOVNA PLAČA'!A65</f>
        <v>56</v>
      </c>
      <c r="B71" s="157" t="str">
        <f t="shared" ca="1" si="20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1">
        <f ca="1">IF(LEN(B71)&gt;0,SUM('OBRAČUNANA OSNOVNA PLAČA'!N65:P65),"")</f>
        <v>0</v>
      </c>
      <c r="F71" s="55"/>
      <c r="G71" s="55"/>
      <c r="H71" s="55"/>
      <c r="I71" s="55"/>
      <c r="J71" s="55"/>
      <c r="K71" s="172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7"/>
        <v>0</v>
      </c>
      <c r="O71" s="120">
        <f t="shared" ca="1" si="8"/>
        <v>0</v>
      </c>
      <c r="P71" s="173">
        <f t="shared" ca="1" si="9"/>
        <v>0</v>
      </c>
      <c r="Q71" s="173">
        <f ca="1">IF(LEN(B71)&gt;0,'7-9'!Q71-'7-9'!P71,"")</f>
        <v>0</v>
      </c>
      <c r="R71" s="174"/>
      <c r="AA71" s="161">
        <f>ROW()</f>
        <v>71</v>
      </c>
      <c r="AB71" s="197" t="e">
        <f t="shared" ca="1" si="10"/>
        <v>#N/A</v>
      </c>
      <c r="AC71" s="197" t="e">
        <f t="shared" ca="1" si="11"/>
        <v>#N/A</v>
      </c>
      <c r="AD71" s="198" t="e">
        <f t="shared" ca="1" si="12"/>
        <v>#N/A</v>
      </c>
      <c r="AE71" s="197" t="e">
        <f t="shared" ca="1" si="13"/>
        <v>#N/A</v>
      </c>
      <c r="AF71" s="198" t="e">
        <f t="shared" ca="1" si="14"/>
        <v>#N/A</v>
      </c>
      <c r="AG71" s="197" t="e">
        <f t="shared" ca="1" si="15"/>
        <v>#N/A</v>
      </c>
      <c r="AH71" s="197" t="e">
        <f t="shared" ca="1" si="16"/>
        <v>#N/A</v>
      </c>
      <c r="AI71" s="199" t="e">
        <f t="shared" ca="1" si="17"/>
        <v>#N/A</v>
      </c>
      <c r="AJ71" s="197" t="e">
        <f t="shared" ca="1" si="18"/>
        <v>#N/A</v>
      </c>
      <c r="AK71" s="197" t="e">
        <f t="shared" ca="1" si="19"/>
        <v>#N/A</v>
      </c>
    </row>
    <row r="72" spans="1:37" ht="27" customHeight="1" x14ac:dyDescent="0.25">
      <c r="A72" s="51">
        <f>'OSNOVNA PLAČA'!A66</f>
        <v>57</v>
      </c>
      <c r="B72" s="157" t="str">
        <f t="shared" ca="1" si="20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1">
        <f ca="1">IF(LEN(B72)&gt;0,SUM('OBRAČUNANA OSNOVNA PLAČA'!N66:P66),"")</f>
        <v>0</v>
      </c>
      <c r="F72" s="55"/>
      <c r="G72" s="55"/>
      <c r="H72" s="55"/>
      <c r="I72" s="55"/>
      <c r="J72" s="55"/>
      <c r="K72" s="172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7"/>
        <v>0</v>
      </c>
      <c r="O72" s="120">
        <f t="shared" ca="1" si="8"/>
        <v>0</v>
      </c>
      <c r="P72" s="173">
        <f t="shared" ca="1" si="9"/>
        <v>0</v>
      </c>
      <c r="Q72" s="173">
        <f ca="1">IF(LEN(B72)&gt;0,'7-9'!Q72-'7-9'!P72,"")</f>
        <v>0</v>
      </c>
      <c r="R72" s="174"/>
      <c r="AA72" s="161">
        <f>ROW()</f>
        <v>72</v>
      </c>
      <c r="AB72" s="197" t="e">
        <f t="shared" ca="1" si="10"/>
        <v>#N/A</v>
      </c>
      <c r="AC72" s="197" t="e">
        <f t="shared" ca="1" si="11"/>
        <v>#N/A</v>
      </c>
      <c r="AD72" s="198" t="e">
        <f t="shared" ca="1" si="12"/>
        <v>#N/A</v>
      </c>
      <c r="AE72" s="197" t="e">
        <f t="shared" ca="1" si="13"/>
        <v>#N/A</v>
      </c>
      <c r="AF72" s="198" t="e">
        <f t="shared" ca="1" si="14"/>
        <v>#N/A</v>
      </c>
      <c r="AG72" s="197" t="e">
        <f t="shared" ca="1" si="15"/>
        <v>#N/A</v>
      </c>
      <c r="AH72" s="197" t="e">
        <f t="shared" ca="1" si="16"/>
        <v>#N/A</v>
      </c>
      <c r="AI72" s="199" t="e">
        <f t="shared" ca="1" si="17"/>
        <v>#N/A</v>
      </c>
      <c r="AJ72" s="197" t="e">
        <f t="shared" ca="1" si="18"/>
        <v>#N/A</v>
      </c>
      <c r="AK72" s="197" t="e">
        <f t="shared" ca="1" si="19"/>
        <v>#N/A</v>
      </c>
    </row>
    <row r="73" spans="1:37" ht="27" customHeight="1" x14ac:dyDescent="0.25">
      <c r="A73" s="51">
        <f>'OSNOVNA PLAČA'!A67</f>
        <v>58</v>
      </c>
      <c r="B73" s="157" t="str">
        <f t="shared" ca="1" si="20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1">
        <f ca="1">IF(LEN(B73)&gt;0,SUM('OBRAČUNANA OSNOVNA PLAČA'!N67:P67),"")</f>
        <v>0</v>
      </c>
      <c r="F73" s="55"/>
      <c r="G73" s="55"/>
      <c r="H73" s="55"/>
      <c r="I73" s="55"/>
      <c r="J73" s="55"/>
      <c r="K73" s="172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7"/>
        <v>0</v>
      </c>
      <c r="O73" s="120">
        <f t="shared" ca="1" si="8"/>
        <v>0</v>
      </c>
      <c r="P73" s="173">
        <f t="shared" ca="1" si="9"/>
        <v>0</v>
      </c>
      <c r="Q73" s="173">
        <f ca="1">IF(LEN(B73)&gt;0,'7-9'!Q73-'7-9'!P73,"")</f>
        <v>0</v>
      </c>
      <c r="R73" s="174"/>
      <c r="AA73" s="161">
        <f>ROW()</f>
        <v>73</v>
      </c>
      <c r="AB73" s="197" t="e">
        <f t="shared" ca="1" si="10"/>
        <v>#N/A</v>
      </c>
      <c r="AC73" s="197" t="e">
        <f t="shared" ca="1" si="11"/>
        <v>#N/A</v>
      </c>
      <c r="AD73" s="198" t="e">
        <f t="shared" ca="1" si="12"/>
        <v>#N/A</v>
      </c>
      <c r="AE73" s="197" t="e">
        <f t="shared" ca="1" si="13"/>
        <v>#N/A</v>
      </c>
      <c r="AF73" s="198" t="e">
        <f t="shared" ca="1" si="14"/>
        <v>#N/A</v>
      </c>
      <c r="AG73" s="197" t="e">
        <f t="shared" ca="1" si="15"/>
        <v>#N/A</v>
      </c>
      <c r="AH73" s="197" t="e">
        <f t="shared" ca="1" si="16"/>
        <v>#N/A</v>
      </c>
      <c r="AI73" s="199" t="e">
        <f t="shared" ca="1" si="17"/>
        <v>#N/A</v>
      </c>
      <c r="AJ73" s="197" t="e">
        <f t="shared" ca="1" si="18"/>
        <v>#N/A</v>
      </c>
      <c r="AK73" s="197" t="e">
        <f t="shared" ca="1" si="19"/>
        <v>#N/A</v>
      </c>
    </row>
    <row r="74" spans="1:37" ht="27" customHeight="1" x14ac:dyDescent="0.25">
      <c r="A74" s="51">
        <f>'OSNOVNA PLAČA'!A68</f>
        <v>59</v>
      </c>
      <c r="B74" s="157" t="str">
        <f t="shared" ca="1" si="20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1">
        <f ca="1">IF(LEN(B74)&gt;0,SUM('OBRAČUNANA OSNOVNA PLAČA'!N68:P68),"")</f>
        <v>0</v>
      </c>
      <c r="F74" s="55"/>
      <c r="G74" s="55"/>
      <c r="H74" s="55"/>
      <c r="I74" s="55"/>
      <c r="J74" s="55"/>
      <c r="K74" s="172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7"/>
        <v>0</v>
      </c>
      <c r="O74" s="120">
        <f t="shared" ca="1" si="8"/>
        <v>0</v>
      </c>
      <c r="P74" s="173">
        <f t="shared" ca="1" si="9"/>
        <v>0</v>
      </c>
      <c r="Q74" s="173">
        <f ca="1">IF(LEN(B74)&gt;0,'7-9'!Q74-'7-9'!P74,"")</f>
        <v>0</v>
      </c>
      <c r="R74" s="174"/>
      <c r="AA74" s="161">
        <f>ROW()</f>
        <v>74</v>
      </c>
      <c r="AB74" s="197" t="e">
        <f t="shared" ca="1" si="10"/>
        <v>#N/A</v>
      </c>
      <c r="AC74" s="197" t="e">
        <f t="shared" ca="1" si="11"/>
        <v>#N/A</v>
      </c>
      <c r="AD74" s="198" t="e">
        <f t="shared" ca="1" si="12"/>
        <v>#N/A</v>
      </c>
      <c r="AE74" s="197" t="e">
        <f t="shared" ca="1" si="13"/>
        <v>#N/A</v>
      </c>
      <c r="AF74" s="198" t="e">
        <f t="shared" ca="1" si="14"/>
        <v>#N/A</v>
      </c>
      <c r="AG74" s="197" t="e">
        <f t="shared" ca="1" si="15"/>
        <v>#N/A</v>
      </c>
      <c r="AH74" s="197" t="e">
        <f t="shared" ca="1" si="16"/>
        <v>#N/A</v>
      </c>
      <c r="AI74" s="199" t="e">
        <f t="shared" ca="1" si="17"/>
        <v>#N/A</v>
      </c>
      <c r="AJ74" s="197" t="e">
        <f t="shared" ca="1" si="18"/>
        <v>#N/A</v>
      </c>
      <c r="AK74" s="197" t="e">
        <f t="shared" ca="1" si="19"/>
        <v>#N/A</v>
      </c>
    </row>
    <row r="75" spans="1:37" ht="27" customHeight="1" x14ac:dyDescent="0.25">
      <c r="A75" s="51">
        <f>'OSNOVNA PLAČA'!A69</f>
        <v>60</v>
      </c>
      <c r="B75" s="157" t="str">
        <f t="shared" ca="1" si="20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1">
        <f ca="1">IF(LEN(B75)&gt;0,SUM('OBRAČUNANA OSNOVNA PLAČA'!N69:P69),"")</f>
        <v>0</v>
      </c>
      <c r="F75" s="55"/>
      <c r="G75" s="55"/>
      <c r="H75" s="55"/>
      <c r="I75" s="55"/>
      <c r="J75" s="55"/>
      <c r="K75" s="172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7"/>
        <v>0</v>
      </c>
      <c r="O75" s="120">
        <f t="shared" ca="1" si="8"/>
        <v>0</v>
      </c>
      <c r="P75" s="173">
        <f t="shared" ca="1" si="9"/>
        <v>0</v>
      </c>
      <c r="Q75" s="173">
        <f ca="1">IF(LEN(B75)&gt;0,'7-9'!Q75-'7-9'!P75,"")</f>
        <v>0</v>
      </c>
      <c r="R75" s="174"/>
      <c r="AA75" s="161">
        <f>ROW()</f>
        <v>75</v>
      </c>
      <c r="AB75" s="197" t="e">
        <f t="shared" ca="1" si="10"/>
        <v>#N/A</v>
      </c>
      <c r="AC75" s="197" t="e">
        <f t="shared" ca="1" si="11"/>
        <v>#N/A</v>
      </c>
      <c r="AD75" s="198" t="e">
        <f t="shared" ca="1" si="12"/>
        <v>#N/A</v>
      </c>
      <c r="AE75" s="197" t="e">
        <f t="shared" ca="1" si="13"/>
        <v>#N/A</v>
      </c>
      <c r="AF75" s="198" t="e">
        <f t="shared" ca="1" si="14"/>
        <v>#N/A</v>
      </c>
      <c r="AG75" s="197" t="e">
        <f t="shared" ca="1" si="15"/>
        <v>#N/A</v>
      </c>
      <c r="AH75" s="197" t="e">
        <f t="shared" ca="1" si="16"/>
        <v>#N/A</v>
      </c>
      <c r="AI75" s="199" t="e">
        <f t="shared" ca="1" si="17"/>
        <v>#N/A</v>
      </c>
      <c r="AJ75" s="197" t="e">
        <f t="shared" ca="1" si="18"/>
        <v>#N/A</v>
      </c>
      <c r="AK75" s="197" t="e">
        <f t="shared" ca="1" si="19"/>
        <v>#N/A</v>
      </c>
    </row>
    <row r="76" spans="1:37" ht="27" customHeight="1" x14ac:dyDescent="0.25">
      <c r="A76" s="51">
        <f>'OSNOVNA PLAČA'!A70</f>
        <v>61</v>
      </c>
      <c r="B76" s="157" t="str">
        <f t="shared" ca="1" si="20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1">
        <f ca="1">IF(LEN(B76)&gt;0,SUM('OBRAČUNANA OSNOVNA PLAČA'!N70:P70),"")</f>
        <v>0</v>
      </c>
      <c r="F76" s="55"/>
      <c r="G76" s="55"/>
      <c r="H76" s="55"/>
      <c r="I76" s="55"/>
      <c r="J76" s="55"/>
      <c r="K76" s="172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7"/>
        <v>0</v>
      </c>
      <c r="O76" s="120">
        <f t="shared" ca="1" si="8"/>
        <v>0</v>
      </c>
      <c r="P76" s="173">
        <f t="shared" ca="1" si="9"/>
        <v>0</v>
      </c>
      <c r="Q76" s="173">
        <f ca="1">IF(LEN(B76)&gt;0,'7-9'!Q76-'7-9'!P76,"")</f>
        <v>0</v>
      </c>
      <c r="R76" s="174"/>
      <c r="AA76" s="161">
        <f>ROW()</f>
        <v>76</v>
      </c>
      <c r="AB76" s="197" t="e">
        <f t="shared" ca="1" si="10"/>
        <v>#N/A</v>
      </c>
      <c r="AC76" s="197" t="e">
        <f t="shared" ca="1" si="11"/>
        <v>#N/A</v>
      </c>
      <c r="AD76" s="198" t="e">
        <f t="shared" ca="1" si="12"/>
        <v>#N/A</v>
      </c>
      <c r="AE76" s="197" t="e">
        <f t="shared" ca="1" si="13"/>
        <v>#N/A</v>
      </c>
      <c r="AF76" s="198" t="e">
        <f t="shared" ca="1" si="14"/>
        <v>#N/A</v>
      </c>
      <c r="AG76" s="197" t="e">
        <f t="shared" ca="1" si="15"/>
        <v>#N/A</v>
      </c>
      <c r="AH76" s="197" t="e">
        <f t="shared" ca="1" si="16"/>
        <v>#N/A</v>
      </c>
      <c r="AI76" s="199" t="e">
        <f t="shared" ca="1" si="17"/>
        <v>#N/A</v>
      </c>
      <c r="AJ76" s="197" t="e">
        <f t="shared" ca="1" si="18"/>
        <v>#N/A</v>
      </c>
      <c r="AK76" s="197" t="e">
        <f t="shared" ca="1" si="19"/>
        <v>#N/A</v>
      </c>
    </row>
    <row r="77" spans="1:37" ht="27" customHeight="1" x14ac:dyDescent="0.25">
      <c r="A77" s="51">
        <f>'OSNOVNA PLAČA'!A71</f>
        <v>62</v>
      </c>
      <c r="B77" s="157" t="str">
        <f t="shared" ca="1" si="20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1">
        <f ca="1">IF(LEN(B77)&gt;0,SUM('OBRAČUNANA OSNOVNA PLAČA'!N71:P71),"")</f>
        <v>0</v>
      </c>
      <c r="F77" s="55"/>
      <c r="G77" s="55"/>
      <c r="H77" s="55"/>
      <c r="I77" s="55"/>
      <c r="J77" s="55"/>
      <c r="K77" s="172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7"/>
        <v>0</v>
      </c>
      <c r="O77" s="120">
        <f t="shared" ca="1" si="8"/>
        <v>0</v>
      </c>
      <c r="P77" s="173">
        <f t="shared" ca="1" si="9"/>
        <v>0</v>
      </c>
      <c r="Q77" s="173">
        <f ca="1">IF(LEN(B77)&gt;0,'7-9'!Q77-'7-9'!P77,"")</f>
        <v>0</v>
      </c>
      <c r="R77" s="174"/>
      <c r="AA77" s="161">
        <f>ROW()</f>
        <v>77</v>
      </c>
      <c r="AB77" s="197" t="e">
        <f t="shared" ca="1" si="10"/>
        <v>#N/A</v>
      </c>
      <c r="AC77" s="197" t="e">
        <f t="shared" ca="1" si="11"/>
        <v>#N/A</v>
      </c>
      <c r="AD77" s="198" t="e">
        <f t="shared" ca="1" si="12"/>
        <v>#N/A</v>
      </c>
      <c r="AE77" s="197" t="e">
        <f t="shared" ca="1" si="13"/>
        <v>#N/A</v>
      </c>
      <c r="AF77" s="198" t="e">
        <f t="shared" ca="1" si="14"/>
        <v>#N/A</v>
      </c>
      <c r="AG77" s="197" t="e">
        <f t="shared" ca="1" si="15"/>
        <v>#N/A</v>
      </c>
      <c r="AH77" s="197" t="e">
        <f t="shared" ca="1" si="16"/>
        <v>#N/A</v>
      </c>
      <c r="AI77" s="199" t="e">
        <f t="shared" ca="1" si="17"/>
        <v>#N/A</v>
      </c>
      <c r="AJ77" s="197" t="e">
        <f t="shared" ca="1" si="18"/>
        <v>#N/A</v>
      </c>
      <c r="AK77" s="197" t="e">
        <f t="shared" ca="1" si="19"/>
        <v>#N/A</v>
      </c>
    </row>
    <row r="78" spans="1:37" ht="27" customHeight="1" x14ac:dyDescent="0.25">
      <c r="A78" s="51">
        <f>'OSNOVNA PLAČA'!A72</f>
        <v>63</v>
      </c>
      <c r="B78" s="157" t="str">
        <f t="shared" ca="1" si="20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1">
        <f ca="1">IF(LEN(B78)&gt;0,SUM('OBRAČUNANA OSNOVNA PLAČA'!N72:P72),"")</f>
        <v>0</v>
      </c>
      <c r="F78" s="55"/>
      <c r="G78" s="55"/>
      <c r="H78" s="55"/>
      <c r="I78" s="55"/>
      <c r="J78" s="55"/>
      <c r="K78" s="172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7"/>
        <v>0</v>
      </c>
      <c r="O78" s="120">
        <f t="shared" ca="1" si="8"/>
        <v>0</v>
      </c>
      <c r="P78" s="173">
        <f t="shared" ca="1" si="9"/>
        <v>0</v>
      </c>
      <c r="Q78" s="173">
        <f ca="1">IF(LEN(B78)&gt;0,'7-9'!Q78-'7-9'!P78,"")</f>
        <v>0</v>
      </c>
      <c r="R78" s="174"/>
      <c r="AA78" s="161">
        <f>ROW()</f>
        <v>78</v>
      </c>
      <c r="AB78" s="197" t="e">
        <f t="shared" ca="1" si="10"/>
        <v>#N/A</v>
      </c>
      <c r="AC78" s="197" t="e">
        <f t="shared" ca="1" si="11"/>
        <v>#N/A</v>
      </c>
      <c r="AD78" s="198" t="e">
        <f t="shared" ca="1" si="12"/>
        <v>#N/A</v>
      </c>
      <c r="AE78" s="197" t="e">
        <f t="shared" ca="1" si="13"/>
        <v>#N/A</v>
      </c>
      <c r="AF78" s="198" t="e">
        <f t="shared" ca="1" si="14"/>
        <v>#N/A</v>
      </c>
      <c r="AG78" s="197" t="e">
        <f t="shared" ca="1" si="15"/>
        <v>#N/A</v>
      </c>
      <c r="AH78" s="197" t="e">
        <f t="shared" ca="1" si="16"/>
        <v>#N/A</v>
      </c>
      <c r="AI78" s="199" t="e">
        <f t="shared" ca="1" si="17"/>
        <v>#N/A</v>
      </c>
      <c r="AJ78" s="197" t="e">
        <f t="shared" ca="1" si="18"/>
        <v>#N/A</v>
      </c>
      <c r="AK78" s="197" t="e">
        <f t="shared" ca="1" si="19"/>
        <v>#N/A</v>
      </c>
    </row>
    <row r="79" spans="1:37" ht="27" customHeight="1" x14ac:dyDescent="0.25">
      <c r="A79" s="51">
        <f>'OSNOVNA PLAČA'!A73</f>
        <v>64</v>
      </c>
      <c r="B79" s="157" t="str">
        <f t="shared" ca="1" si="20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1">
        <f ca="1">IF(LEN(B79)&gt;0,SUM('OBRAČUNANA OSNOVNA PLAČA'!N73:P73),"")</f>
        <v>0</v>
      </c>
      <c r="F79" s="55"/>
      <c r="G79" s="55"/>
      <c r="H79" s="55"/>
      <c r="I79" s="55"/>
      <c r="J79" s="55"/>
      <c r="K79" s="172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7"/>
        <v>0</v>
      </c>
      <c r="O79" s="120">
        <f t="shared" ca="1" si="8"/>
        <v>0</v>
      </c>
      <c r="P79" s="173">
        <f t="shared" ca="1" si="9"/>
        <v>0</v>
      </c>
      <c r="Q79" s="173">
        <f ca="1">IF(LEN(B79)&gt;0,'7-9'!Q79-'7-9'!P79,"")</f>
        <v>0</v>
      </c>
      <c r="R79" s="174"/>
      <c r="AA79" s="161">
        <f>ROW()</f>
        <v>79</v>
      </c>
      <c r="AB79" s="197" t="e">
        <f t="shared" ca="1" si="10"/>
        <v>#N/A</v>
      </c>
      <c r="AC79" s="197" t="e">
        <f t="shared" ca="1" si="11"/>
        <v>#N/A</v>
      </c>
      <c r="AD79" s="198" t="e">
        <f t="shared" ca="1" si="12"/>
        <v>#N/A</v>
      </c>
      <c r="AE79" s="197" t="e">
        <f t="shared" ca="1" si="13"/>
        <v>#N/A</v>
      </c>
      <c r="AF79" s="198" t="e">
        <f t="shared" ca="1" si="14"/>
        <v>#N/A</v>
      </c>
      <c r="AG79" s="197" t="e">
        <f t="shared" ca="1" si="15"/>
        <v>#N/A</v>
      </c>
      <c r="AH79" s="197" t="e">
        <f t="shared" ca="1" si="16"/>
        <v>#N/A</v>
      </c>
      <c r="AI79" s="199" t="e">
        <f t="shared" ca="1" si="17"/>
        <v>#N/A</v>
      </c>
      <c r="AJ79" s="197" t="e">
        <f t="shared" ca="1" si="18"/>
        <v>#N/A</v>
      </c>
      <c r="AK79" s="197" t="e">
        <f t="shared" ca="1" si="19"/>
        <v>#N/A</v>
      </c>
    </row>
    <row r="80" spans="1:37" ht="27" customHeight="1" x14ac:dyDescent="0.25">
      <c r="A80" s="51">
        <f>'OSNOVNA PLAČA'!A74</f>
        <v>65</v>
      </c>
      <c r="B80" s="157" t="str">
        <f t="shared" ref="B80:B265" ca="1" si="21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1">
        <f ca="1">IF(LEN(B80)&gt;0,SUM('OBRAČUNANA OSNOVNA PLAČA'!N74:P74),"")</f>
        <v>0</v>
      </c>
      <c r="F80" s="55"/>
      <c r="G80" s="55"/>
      <c r="H80" s="55"/>
      <c r="I80" s="55"/>
      <c r="J80" s="55"/>
      <c r="K80" s="172">
        <f t="shared" ref="K80:K143" si="22">+F80+G80+H80+I80+J80</f>
        <v>0</v>
      </c>
      <c r="L80" s="120">
        <f t="shared" ref="L80:L143" ca="1" si="23">IF(LEN(B80)&gt;0,K80/5,"")</f>
        <v>0</v>
      </c>
      <c r="M80" s="120">
        <f t="shared" ref="M80:M143" ca="1" si="24">IF(LEN(B80)&gt;0,E80*L80,"")</f>
        <v>0</v>
      </c>
      <c r="N80" s="120">
        <f t="shared" ref="N80:N143" ca="1" si="25">IF(LEN(B80)&gt;0,L80*$O$267,"")</f>
        <v>0</v>
      </c>
      <c r="O80" s="120">
        <f t="shared" ref="O80:O143" ca="1" si="26">IF(LEN(B80)&gt;0,E80*N80,"")</f>
        <v>0</v>
      </c>
      <c r="P80" s="173">
        <f t="shared" ref="P80:P143" ca="1" si="27">MIN(O80,Q80)</f>
        <v>0</v>
      </c>
      <c r="Q80" s="173">
        <f ca="1">IF(LEN(B80)&gt;0,'7-9'!Q80-'7-9'!P80,"")</f>
        <v>0</v>
      </c>
      <c r="R80" s="174"/>
      <c r="AA80" s="161">
        <f>ROW()</f>
        <v>80</v>
      </c>
      <c r="AB80" s="197" t="e">
        <f t="shared" ref="AB80:AB265" ca="1" si="28">IF($AN$3=1,0,INDIRECT( "'" &amp; $AN$2 &amp; "'!P" &amp; TEXT($AA80,0)))</f>
        <v>#N/A</v>
      </c>
      <c r="AC80" s="197" t="e">
        <f t="shared" ref="AC80:AC265" ca="1" si="29">IF($AN$3=1,(INDIRECT( "'" &amp; $AC$2 &amp; "'!F" &amp; TEXT($AA80-6,0))*2/12+INDIRECT( "'" &amp; $AC$2 &amp; "'!G" &amp; TEXT($AA80-6,0))*10/12)*2,INDIRECT( "'" &amp; $AN$2 &amp; "'!Q" &amp; TEXT($AA80,0)))</f>
        <v>#N/A</v>
      </c>
      <c r="AD80" s="198" t="e">
        <f t="shared" ref="AD80:AD143" ca="1" si="30">IF(AB80&gt;=AC80,"-",$K80/(5*MAX($L$271:$L$272)))</f>
        <v>#N/A</v>
      </c>
      <c r="AE80" s="197" t="e">
        <f t="shared" ref="AE80:AE143" ca="1" si="31">IF(AB80&gt;=AC80,"-",$K80/(5*MAX($L$271:$L$272))*AJ80)</f>
        <v>#N/A</v>
      </c>
      <c r="AF80" s="198" t="e">
        <f t="shared" ref="AF80:AF143" ca="1" si="32">IF(AD80="-","-",AD80*$AE$267)</f>
        <v>#N/A</v>
      </c>
      <c r="AG80" s="197" t="e">
        <f t="shared" ref="AG80:AG143" ca="1" si="33">IF(AE80="-","-",AE80*$AE$267)</f>
        <v>#N/A</v>
      </c>
      <c r="AH80" s="197" t="e">
        <f t="shared" ref="AH80:AH143" ca="1" si="34">IF(AF80="-",0,MIN(AG80,Q80))</f>
        <v>#N/A</v>
      </c>
      <c r="AI80" s="199" t="e">
        <f t="shared" ref="AI80:AI143" ca="1" si="35">+AC80-AB80</f>
        <v>#N/A</v>
      </c>
      <c r="AJ80" s="197" t="e">
        <f t="shared" ref="AJ80:AJ265" ca="1" si="3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7" t="e">
        <f t="shared" ref="AK80:AK265" ca="1" si="3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5">
      <c r="A81" s="51">
        <f>'OSNOVNA PLAČA'!A75</f>
        <v>66</v>
      </c>
      <c r="B81" s="157" t="str">
        <f t="shared" ca="1" si="21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1">
        <f ca="1">IF(LEN(B81)&gt;0,SUM('OBRAČUNANA OSNOVNA PLAČA'!N75:P75),"")</f>
        <v>0</v>
      </c>
      <c r="F81" s="55"/>
      <c r="G81" s="55"/>
      <c r="H81" s="55"/>
      <c r="I81" s="55"/>
      <c r="J81" s="55"/>
      <c r="K81" s="172">
        <f t="shared" si="22"/>
        <v>0</v>
      </c>
      <c r="L81" s="120">
        <f t="shared" ca="1" si="23"/>
        <v>0</v>
      </c>
      <c r="M81" s="120">
        <f t="shared" ca="1" si="24"/>
        <v>0</v>
      </c>
      <c r="N81" s="120">
        <f t="shared" ca="1" si="25"/>
        <v>0</v>
      </c>
      <c r="O81" s="120">
        <f t="shared" ca="1" si="26"/>
        <v>0</v>
      </c>
      <c r="P81" s="173">
        <f t="shared" ca="1" si="27"/>
        <v>0</v>
      </c>
      <c r="Q81" s="173">
        <f ca="1">IF(LEN(B81)&gt;0,'7-9'!Q81-'7-9'!P81,"")</f>
        <v>0</v>
      </c>
      <c r="R81" s="174"/>
      <c r="AA81" s="161">
        <f>ROW()</f>
        <v>81</v>
      </c>
      <c r="AB81" s="197" t="e">
        <f t="shared" ca="1" si="28"/>
        <v>#N/A</v>
      </c>
      <c r="AC81" s="197" t="e">
        <f t="shared" ca="1" si="29"/>
        <v>#N/A</v>
      </c>
      <c r="AD81" s="198" t="e">
        <f t="shared" ca="1" si="30"/>
        <v>#N/A</v>
      </c>
      <c r="AE81" s="197" t="e">
        <f t="shared" ca="1" si="31"/>
        <v>#N/A</v>
      </c>
      <c r="AF81" s="198" t="e">
        <f t="shared" ca="1" si="32"/>
        <v>#N/A</v>
      </c>
      <c r="AG81" s="197" t="e">
        <f t="shared" ca="1" si="33"/>
        <v>#N/A</v>
      </c>
      <c r="AH81" s="197" t="e">
        <f t="shared" ca="1" si="34"/>
        <v>#N/A</v>
      </c>
      <c r="AI81" s="199" t="e">
        <f t="shared" ca="1" si="35"/>
        <v>#N/A</v>
      </c>
      <c r="AJ81" s="197" t="e">
        <f t="shared" ca="1" si="36"/>
        <v>#N/A</v>
      </c>
      <c r="AK81" s="197" t="e">
        <f t="shared" ca="1" si="37"/>
        <v>#N/A</v>
      </c>
    </row>
    <row r="82" spans="1:37" ht="27" customHeight="1" x14ac:dyDescent="0.25">
      <c r="A82" s="51">
        <f>'OSNOVNA PLAČA'!A76</f>
        <v>67</v>
      </c>
      <c r="B82" s="157" t="str">
        <f t="shared" ca="1" si="21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1">
        <f ca="1">IF(LEN(B82)&gt;0,SUM('OBRAČUNANA OSNOVNA PLAČA'!N76:P76),"")</f>
        <v>0</v>
      </c>
      <c r="F82" s="55"/>
      <c r="G82" s="55"/>
      <c r="H82" s="55"/>
      <c r="I82" s="55"/>
      <c r="J82" s="55"/>
      <c r="K82" s="172">
        <f t="shared" si="22"/>
        <v>0</v>
      </c>
      <c r="L82" s="120">
        <f t="shared" ca="1" si="23"/>
        <v>0</v>
      </c>
      <c r="M82" s="120">
        <f t="shared" ca="1" si="24"/>
        <v>0</v>
      </c>
      <c r="N82" s="120">
        <f t="shared" ca="1" si="25"/>
        <v>0</v>
      </c>
      <c r="O82" s="120">
        <f t="shared" ca="1" si="26"/>
        <v>0</v>
      </c>
      <c r="P82" s="173">
        <f t="shared" ca="1" si="27"/>
        <v>0</v>
      </c>
      <c r="Q82" s="173">
        <f ca="1">IF(LEN(B82)&gt;0,'7-9'!Q82-'7-9'!P82,"")</f>
        <v>0</v>
      </c>
      <c r="R82" s="174"/>
      <c r="AA82" s="161">
        <f>ROW()</f>
        <v>82</v>
      </c>
      <c r="AB82" s="197" t="e">
        <f t="shared" ca="1" si="28"/>
        <v>#N/A</v>
      </c>
      <c r="AC82" s="197" t="e">
        <f t="shared" ca="1" si="29"/>
        <v>#N/A</v>
      </c>
      <c r="AD82" s="198" t="e">
        <f t="shared" ca="1" si="30"/>
        <v>#N/A</v>
      </c>
      <c r="AE82" s="197" t="e">
        <f t="shared" ca="1" si="31"/>
        <v>#N/A</v>
      </c>
      <c r="AF82" s="198" t="e">
        <f t="shared" ca="1" si="32"/>
        <v>#N/A</v>
      </c>
      <c r="AG82" s="197" t="e">
        <f t="shared" ca="1" si="33"/>
        <v>#N/A</v>
      </c>
      <c r="AH82" s="197" t="e">
        <f t="shared" ca="1" si="34"/>
        <v>#N/A</v>
      </c>
      <c r="AI82" s="199" t="e">
        <f t="shared" ca="1" si="35"/>
        <v>#N/A</v>
      </c>
      <c r="AJ82" s="197" t="e">
        <f t="shared" ca="1" si="36"/>
        <v>#N/A</v>
      </c>
      <c r="AK82" s="197" t="e">
        <f t="shared" ca="1" si="37"/>
        <v>#N/A</v>
      </c>
    </row>
    <row r="83" spans="1:37" ht="27" customHeight="1" x14ac:dyDescent="0.25">
      <c r="A83" s="51">
        <f>'OSNOVNA PLAČA'!A77</f>
        <v>68</v>
      </c>
      <c r="B83" s="157" t="str">
        <f t="shared" ca="1" si="21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1">
        <f ca="1">IF(LEN(B83)&gt;0,SUM('OBRAČUNANA OSNOVNA PLAČA'!N77:P77),"")</f>
        <v>0</v>
      </c>
      <c r="F83" s="55"/>
      <c r="G83" s="55"/>
      <c r="H83" s="55"/>
      <c r="I83" s="55"/>
      <c r="J83" s="55"/>
      <c r="K83" s="172">
        <f t="shared" si="22"/>
        <v>0</v>
      </c>
      <c r="L83" s="120">
        <f t="shared" ca="1" si="23"/>
        <v>0</v>
      </c>
      <c r="M83" s="120">
        <f t="shared" ca="1" si="24"/>
        <v>0</v>
      </c>
      <c r="N83" s="120">
        <f t="shared" ca="1" si="25"/>
        <v>0</v>
      </c>
      <c r="O83" s="120">
        <f t="shared" ca="1" si="26"/>
        <v>0</v>
      </c>
      <c r="P83" s="173">
        <f t="shared" ca="1" si="27"/>
        <v>0</v>
      </c>
      <c r="Q83" s="173">
        <f ca="1">IF(LEN(B83)&gt;0,'7-9'!Q83-'7-9'!P83,"")</f>
        <v>0</v>
      </c>
      <c r="R83" s="174"/>
      <c r="AA83" s="161">
        <f>ROW()</f>
        <v>83</v>
      </c>
      <c r="AB83" s="197" t="e">
        <f t="shared" ca="1" si="28"/>
        <v>#N/A</v>
      </c>
      <c r="AC83" s="197" t="e">
        <f t="shared" ca="1" si="29"/>
        <v>#N/A</v>
      </c>
      <c r="AD83" s="198" t="e">
        <f t="shared" ca="1" si="30"/>
        <v>#N/A</v>
      </c>
      <c r="AE83" s="197" t="e">
        <f t="shared" ca="1" si="31"/>
        <v>#N/A</v>
      </c>
      <c r="AF83" s="198" t="e">
        <f t="shared" ca="1" si="32"/>
        <v>#N/A</v>
      </c>
      <c r="AG83" s="197" t="e">
        <f t="shared" ca="1" si="33"/>
        <v>#N/A</v>
      </c>
      <c r="AH83" s="197" t="e">
        <f t="shared" ca="1" si="34"/>
        <v>#N/A</v>
      </c>
      <c r="AI83" s="199" t="e">
        <f t="shared" ca="1" si="35"/>
        <v>#N/A</v>
      </c>
      <c r="AJ83" s="197" t="e">
        <f t="shared" ca="1" si="36"/>
        <v>#N/A</v>
      </c>
      <c r="AK83" s="197" t="e">
        <f t="shared" ca="1" si="37"/>
        <v>#N/A</v>
      </c>
    </row>
    <row r="84" spans="1:37" ht="27" customHeight="1" x14ac:dyDescent="0.25">
      <c r="A84" s="51">
        <f>'OSNOVNA PLAČA'!A78</f>
        <v>69</v>
      </c>
      <c r="B84" s="157" t="str">
        <f t="shared" ca="1" si="21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1">
        <f ca="1">IF(LEN(B84)&gt;0,SUM('OBRAČUNANA OSNOVNA PLAČA'!N78:P78),"")</f>
        <v>0</v>
      </c>
      <c r="F84" s="55"/>
      <c r="G84" s="55"/>
      <c r="H84" s="55"/>
      <c r="I84" s="55"/>
      <c r="J84" s="55"/>
      <c r="K84" s="172">
        <f t="shared" si="22"/>
        <v>0</v>
      </c>
      <c r="L84" s="120">
        <f t="shared" ca="1" si="23"/>
        <v>0</v>
      </c>
      <c r="M84" s="120">
        <f t="shared" ca="1" si="24"/>
        <v>0</v>
      </c>
      <c r="N84" s="120">
        <f t="shared" ca="1" si="25"/>
        <v>0</v>
      </c>
      <c r="O84" s="120">
        <f t="shared" ca="1" si="26"/>
        <v>0</v>
      </c>
      <c r="P84" s="173">
        <f t="shared" ca="1" si="27"/>
        <v>0</v>
      </c>
      <c r="Q84" s="173">
        <f ca="1">IF(LEN(B84)&gt;0,'7-9'!Q84-'7-9'!P84,"")</f>
        <v>0</v>
      </c>
      <c r="R84" s="174"/>
      <c r="AA84" s="161">
        <f>ROW()</f>
        <v>84</v>
      </c>
      <c r="AB84" s="197" t="e">
        <f t="shared" ca="1" si="28"/>
        <v>#N/A</v>
      </c>
      <c r="AC84" s="197" t="e">
        <f t="shared" ca="1" si="29"/>
        <v>#N/A</v>
      </c>
      <c r="AD84" s="198" t="e">
        <f t="shared" ca="1" si="30"/>
        <v>#N/A</v>
      </c>
      <c r="AE84" s="197" t="e">
        <f t="shared" ca="1" si="31"/>
        <v>#N/A</v>
      </c>
      <c r="AF84" s="198" t="e">
        <f t="shared" ca="1" si="32"/>
        <v>#N/A</v>
      </c>
      <c r="AG84" s="197" t="e">
        <f t="shared" ca="1" si="33"/>
        <v>#N/A</v>
      </c>
      <c r="AH84" s="197" t="e">
        <f t="shared" ca="1" si="34"/>
        <v>#N/A</v>
      </c>
      <c r="AI84" s="199" t="e">
        <f t="shared" ca="1" si="35"/>
        <v>#N/A</v>
      </c>
      <c r="AJ84" s="197" t="e">
        <f t="shared" ca="1" si="36"/>
        <v>#N/A</v>
      </c>
      <c r="AK84" s="197" t="e">
        <f t="shared" ca="1" si="37"/>
        <v>#N/A</v>
      </c>
    </row>
    <row r="85" spans="1:37" ht="27" customHeight="1" x14ac:dyDescent="0.25">
      <c r="A85" s="51">
        <f>'OSNOVNA PLAČA'!A79</f>
        <v>70</v>
      </c>
      <c r="B85" s="157" t="str">
        <f t="shared" ca="1" si="21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1">
        <f ca="1">IF(LEN(B85)&gt;0,SUM('OBRAČUNANA OSNOVNA PLAČA'!N79:P79),"")</f>
        <v>0</v>
      </c>
      <c r="F85" s="55"/>
      <c r="G85" s="55"/>
      <c r="H85" s="55"/>
      <c r="I85" s="55"/>
      <c r="J85" s="55"/>
      <c r="K85" s="172">
        <f t="shared" si="22"/>
        <v>0</v>
      </c>
      <c r="L85" s="120">
        <f t="shared" ca="1" si="23"/>
        <v>0</v>
      </c>
      <c r="M85" s="120">
        <f t="shared" ca="1" si="24"/>
        <v>0</v>
      </c>
      <c r="N85" s="120">
        <f t="shared" ca="1" si="25"/>
        <v>0</v>
      </c>
      <c r="O85" s="120">
        <f t="shared" ca="1" si="26"/>
        <v>0</v>
      </c>
      <c r="P85" s="173">
        <f t="shared" ca="1" si="27"/>
        <v>0</v>
      </c>
      <c r="Q85" s="173">
        <f ca="1">IF(LEN(B85)&gt;0,'7-9'!Q85-'7-9'!P85,"")</f>
        <v>0</v>
      </c>
      <c r="R85" s="174"/>
      <c r="AA85" s="161">
        <f>ROW()</f>
        <v>85</v>
      </c>
      <c r="AB85" s="197" t="e">
        <f t="shared" ca="1" si="28"/>
        <v>#N/A</v>
      </c>
      <c r="AC85" s="197" t="e">
        <f t="shared" ca="1" si="29"/>
        <v>#N/A</v>
      </c>
      <c r="AD85" s="198" t="e">
        <f t="shared" ca="1" si="30"/>
        <v>#N/A</v>
      </c>
      <c r="AE85" s="197" t="e">
        <f t="shared" ca="1" si="31"/>
        <v>#N/A</v>
      </c>
      <c r="AF85" s="198" t="e">
        <f t="shared" ca="1" si="32"/>
        <v>#N/A</v>
      </c>
      <c r="AG85" s="197" t="e">
        <f t="shared" ca="1" si="33"/>
        <v>#N/A</v>
      </c>
      <c r="AH85" s="197" t="e">
        <f t="shared" ca="1" si="34"/>
        <v>#N/A</v>
      </c>
      <c r="AI85" s="199" t="e">
        <f t="shared" ca="1" si="35"/>
        <v>#N/A</v>
      </c>
      <c r="AJ85" s="197" t="e">
        <f t="shared" ca="1" si="36"/>
        <v>#N/A</v>
      </c>
      <c r="AK85" s="197" t="e">
        <f t="shared" ca="1" si="37"/>
        <v>#N/A</v>
      </c>
    </row>
    <row r="86" spans="1:37" ht="27" customHeight="1" x14ac:dyDescent="0.25">
      <c r="A86" s="51">
        <f>'OSNOVNA PLAČA'!A80</f>
        <v>71</v>
      </c>
      <c r="B86" s="157" t="str">
        <f t="shared" ca="1" si="21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1">
        <f ca="1">IF(LEN(B86)&gt;0,SUM('OBRAČUNANA OSNOVNA PLAČA'!N80:P80),"")</f>
        <v>0</v>
      </c>
      <c r="F86" s="55"/>
      <c r="G86" s="55"/>
      <c r="H86" s="55"/>
      <c r="I86" s="55"/>
      <c r="J86" s="55"/>
      <c r="K86" s="172">
        <f t="shared" si="22"/>
        <v>0</v>
      </c>
      <c r="L86" s="120">
        <f t="shared" ca="1" si="23"/>
        <v>0</v>
      </c>
      <c r="M86" s="120">
        <f t="shared" ca="1" si="24"/>
        <v>0</v>
      </c>
      <c r="N86" s="120">
        <f t="shared" ca="1" si="25"/>
        <v>0</v>
      </c>
      <c r="O86" s="120">
        <f t="shared" ca="1" si="26"/>
        <v>0</v>
      </c>
      <c r="P86" s="173">
        <f t="shared" ca="1" si="27"/>
        <v>0</v>
      </c>
      <c r="Q86" s="173">
        <f ca="1">IF(LEN(B86)&gt;0,'7-9'!Q86-'7-9'!P86,"")</f>
        <v>0</v>
      </c>
      <c r="R86" s="174"/>
      <c r="AA86" s="161">
        <f>ROW()</f>
        <v>86</v>
      </c>
      <c r="AB86" s="197" t="e">
        <f t="shared" ca="1" si="28"/>
        <v>#N/A</v>
      </c>
      <c r="AC86" s="197" t="e">
        <f t="shared" ca="1" si="29"/>
        <v>#N/A</v>
      </c>
      <c r="AD86" s="198" t="e">
        <f t="shared" ca="1" si="30"/>
        <v>#N/A</v>
      </c>
      <c r="AE86" s="197" t="e">
        <f t="shared" ca="1" si="31"/>
        <v>#N/A</v>
      </c>
      <c r="AF86" s="198" t="e">
        <f t="shared" ca="1" si="32"/>
        <v>#N/A</v>
      </c>
      <c r="AG86" s="197" t="e">
        <f t="shared" ca="1" si="33"/>
        <v>#N/A</v>
      </c>
      <c r="AH86" s="197" t="e">
        <f t="shared" ca="1" si="34"/>
        <v>#N/A</v>
      </c>
      <c r="AI86" s="199" t="e">
        <f t="shared" ca="1" si="35"/>
        <v>#N/A</v>
      </c>
      <c r="AJ86" s="197" t="e">
        <f t="shared" ca="1" si="36"/>
        <v>#N/A</v>
      </c>
      <c r="AK86" s="197" t="e">
        <f t="shared" ca="1" si="37"/>
        <v>#N/A</v>
      </c>
    </row>
    <row r="87" spans="1:37" ht="27" customHeight="1" x14ac:dyDescent="0.25">
      <c r="A87" s="51">
        <f>'OSNOVNA PLAČA'!A81</f>
        <v>72</v>
      </c>
      <c r="B87" s="157" t="str">
        <f t="shared" ca="1" si="21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1">
        <f ca="1">IF(LEN(B87)&gt;0,SUM('OBRAČUNANA OSNOVNA PLAČA'!N81:P81),"")</f>
        <v>0</v>
      </c>
      <c r="F87" s="55"/>
      <c r="G87" s="55"/>
      <c r="H87" s="55"/>
      <c r="I87" s="55"/>
      <c r="J87" s="55"/>
      <c r="K87" s="172">
        <f t="shared" si="22"/>
        <v>0</v>
      </c>
      <c r="L87" s="120">
        <f t="shared" ca="1" si="23"/>
        <v>0</v>
      </c>
      <c r="M87" s="120">
        <f t="shared" ca="1" si="24"/>
        <v>0</v>
      </c>
      <c r="N87" s="120">
        <f t="shared" ca="1" si="25"/>
        <v>0</v>
      </c>
      <c r="O87" s="120">
        <f t="shared" ca="1" si="26"/>
        <v>0</v>
      </c>
      <c r="P87" s="173">
        <f t="shared" ca="1" si="27"/>
        <v>0</v>
      </c>
      <c r="Q87" s="173">
        <f ca="1">IF(LEN(B87)&gt;0,'7-9'!Q87-'7-9'!P87,"")</f>
        <v>0</v>
      </c>
      <c r="R87" s="174"/>
      <c r="AA87" s="161">
        <f>ROW()</f>
        <v>87</v>
      </c>
      <c r="AB87" s="197" t="e">
        <f t="shared" ca="1" si="28"/>
        <v>#N/A</v>
      </c>
      <c r="AC87" s="197" t="e">
        <f t="shared" ca="1" si="29"/>
        <v>#N/A</v>
      </c>
      <c r="AD87" s="198" t="e">
        <f t="shared" ca="1" si="30"/>
        <v>#N/A</v>
      </c>
      <c r="AE87" s="197" t="e">
        <f t="shared" ca="1" si="31"/>
        <v>#N/A</v>
      </c>
      <c r="AF87" s="198" t="e">
        <f t="shared" ca="1" si="32"/>
        <v>#N/A</v>
      </c>
      <c r="AG87" s="197" t="e">
        <f t="shared" ca="1" si="33"/>
        <v>#N/A</v>
      </c>
      <c r="AH87" s="197" t="e">
        <f t="shared" ca="1" si="34"/>
        <v>#N/A</v>
      </c>
      <c r="AI87" s="199" t="e">
        <f t="shared" ca="1" si="35"/>
        <v>#N/A</v>
      </c>
      <c r="AJ87" s="197" t="e">
        <f t="shared" ca="1" si="36"/>
        <v>#N/A</v>
      </c>
      <c r="AK87" s="197" t="e">
        <f t="shared" ca="1" si="37"/>
        <v>#N/A</v>
      </c>
    </row>
    <row r="88" spans="1:37" ht="27" customHeight="1" x14ac:dyDescent="0.25">
      <c r="A88" s="51">
        <f>'OSNOVNA PLAČA'!A82</f>
        <v>73</v>
      </c>
      <c r="B88" s="157" t="str">
        <f t="shared" ca="1" si="21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1">
        <f ca="1">IF(LEN(B88)&gt;0,SUM('OBRAČUNANA OSNOVNA PLAČA'!N82:P82),"")</f>
        <v>0</v>
      </c>
      <c r="F88" s="55"/>
      <c r="G88" s="55"/>
      <c r="H88" s="55"/>
      <c r="I88" s="55"/>
      <c r="J88" s="55"/>
      <c r="K88" s="172">
        <f t="shared" si="22"/>
        <v>0</v>
      </c>
      <c r="L88" s="120">
        <f t="shared" ca="1" si="23"/>
        <v>0</v>
      </c>
      <c r="M88" s="120">
        <f t="shared" ca="1" si="24"/>
        <v>0</v>
      </c>
      <c r="N88" s="120">
        <f t="shared" ca="1" si="25"/>
        <v>0</v>
      </c>
      <c r="O88" s="120">
        <f t="shared" ca="1" si="26"/>
        <v>0</v>
      </c>
      <c r="P88" s="173">
        <f t="shared" ca="1" si="27"/>
        <v>0</v>
      </c>
      <c r="Q88" s="173">
        <f ca="1">IF(LEN(B88)&gt;0,'7-9'!Q88-'7-9'!P88,"")</f>
        <v>0</v>
      </c>
      <c r="R88" s="174"/>
      <c r="AA88" s="161">
        <f>ROW()</f>
        <v>88</v>
      </c>
      <c r="AB88" s="197" t="e">
        <f t="shared" ca="1" si="28"/>
        <v>#N/A</v>
      </c>
      <c r="AC88" s="197" t="e">
        <f t="shared" ca="1" si="29"/>
        <v>#N/A</v>
      </c>
      <c r="AD88" s="198" t="e">
        <f t="shared" ca="1" si="30"/>
        <v>#N/A</v>
      </c>
      <c r="AE88" s="197" t="e">
        <f t="shared" ca="1" si="31"/>
        <v>#N/A</v>
      </c>
      <c r="AF88" s="198" t="e">
        <f t="shared" ca="1" si="32"/>
        <v>#N/A</v>
      </c>
      <c r="AG88" s="197" t="e">
        <f t="shared" ca="1" si="33"/>
        <v>#N/A</v>
      </c>
      <c r="AH88" s="197" t="e">
        <f t="shared" ca="1" si="34"/>
        <v>#N/A</v>
      </c>
      <c r="AI88" s="199" t="e">
        <f t="shared" ca="1" si="35"/>
        <v>#N/A</v>
      </c>
      <c r="AJ88" s="197" t="e">
        <f t="shared" ca="1" si="36"/>
        <v>#N/A</v>
      </c>
      <c r="AK88" s="197" t="e">
        <f t="shared" ca="1" si="37"/>
        <v>#N/A</v>
      </c>
    </row>
    <row r="89" spans="1:37" ht="27" customHeight="1" x14ac:dyDescent="0.25">
      <c r="A89" s="51">
        <f>'OSNOVNA PLAČA'!A83</f>
        <v>74</v>
      </c>
      <c r="B89" s="157" t="str">
        <f t="shared" ca="1" si="21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1">
        <f ca="1">IF(LEN(B89)&gt;0,SUM('OBRAČUNANA OSNOVNA PLAČA'!N83:P83),"")</f>
        <v>0</v>
      </c>
      <c r="F89" s="55"/>
      <c r="G89" s="55"/>
      <c r="H89" s="55"/>
      <c r="I89" s="55"/>
      <c r="J89" s="55"/>
      <c r="K89" s="172">
        <f t="shared" si="22"/>
        <v>0</v>
      </c>
      <c r="L89" s="120">
        <f t="shared" ca="1" si="23"/>
        <v>0</v>
      </c>
      <c r="M89" s="120">
        <f t="shared" ca="1" si="24"/>
        <v>0</v>
      </c>
      <c r="N89" s="120">
        <f t="shared" ca="1" si="25"/>
        <v>0</v>
      </c>
      <c r="O89" s="120">
        <f t="shared" ca="1" si="26"/>
        <v>0</v>
      </c>
      <c r="P89" s="173">
        <f t="shared" ca="1" si="27"/>
        <v>0</v>
      </c>
      <c r="Q89" s="173">
        <f ca="1">IF(LEN(B89)&gt;0,'7-9'!Q89-'7-9'!P89,"")</f>
        <v>0</v>
      </c>
      <c r="R89" s="174"/>
      <c r="AA89" s="161">
        <f>ROW()</f>
        <v>89</v>
      </c>
      <c r="AB89" s="197" t="e">
        <f t="shared" ca="1" si="28"/>
        <v>#N/A</v>
      </c>
      <c r="AC89" s="197" t="e">
        <f t="shared" ca="1" si="29"/>
        <v>#N/A</v>
      </c>
      <c r="AD89" s="198" t="e">
        <f t="shared" ca="1" si="30"/>
        <v>#N/A</v>
      </c>
      <c r="AE89" s="197" t="e">
        <f t="shared" ca="1" si="31"/>
        <v>#N/A</v>
      </c>
      <c r="AF89" s="198" t="e">
        <f t="shared" ca="1" si="32"/>
        <v>#N/A</v>
      </c>
      <c r="AG89" s="197" t="e">
        <f t="shared" ca="1" si="33"/>
        <v>#N/A</v>
      </c>
      <c r="AH89" s="197" t="e">
        <f t="shared" ca="1" si="34"/>
        <v>#N/A</v>
      </c>
      <c r="AI89" s="199" t="e">
        <f t="shared" ca="1" si="35"/>
        <v>#N/A</v>
      </c>
      <c r="AJ89" s="197" t="e">
        <f t="shared" ca="1" si="36"/>
        <v>#N/A</v>
      </c>
      <c r="AK89" s="197" t="e">
        <f t="shared" ca="1" si="37"/>
        <v>#N/A</v>
      </c>
    </row>
    <row r="90" spans="1:37" ht="27" customHeight="1" x14ac:dyDescent="0.25">
      <c r="A90" s="51">
        <f>'OSNOVNA PLAČA'!A84</f>
        <v>75</v>
      </c>
      <c r="B90" s="157" t="str">
        <f t="shared" ca="1" si="21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1">
        <f ca="1">IF(LEN(B90)&gt;0,SUM('OBRAČUNANA OSNOVNA PLAČA'!N84:P84),"")</f>
        <v>0</v>
      </c>
      <c r="F90" s="55"/>
      <c r="G90" s="55"/>
      <c r="H90" s="55"/>
      <c r="I90" s="55"/>
      <c r="J90" s="55"/>
      <c r="K90" s="172">
        <f t="shared" si="22"/>
        <v>0</v>
      </c>
      <c r="L90" s="120">
        <f t="shared" ca="1" si="23"/>
        <v>0</v>
      </c>
      <c r="M90" s="120">
        <f t="shared" ca="1" si="24"/>
        <v>0</v>
      </c>
      <c r="N90" s="120">
        <f t="shared" ca="1" si="25"/>
        <v>0</v>
      </c>
      <c r="O90" s="120">
        <f t="shared" ca="1" si="26"/>
        <v>0</v>
      </c>
      <c r="P90" s="173">
        <f t="shared" ca="1" si="27"/>
        <v>0</v>
      </c>
      <c r="Q90" s="173">
        <f ca="1">IF(LEN(B90)&gt;0,'7-9'!Q90-'7-9'!P90,"")</f>
        <v>0</v>
      </c>
      <c r="R90" s="174"/>
      <c r="AA90" s="161">
        <f>ROW()</f>
        <v>90</v>
      </c>
      <c r="AB90" s="197" t="e">
        <f t="shared" ca="1" si="28"/>
        <v>#N/A</v>
      </c>
      <c r="AC90" s="197" t="e">
        <f t="shared" ca="1" si="29"/>
        <v>#N/A</v>
      </c>
      <c r="AD90" s="198" t="e">
        <f t="shared" ca="1" si="30"/>
        <v>#N/A</v>
      </c>
      <c r="AE90" s="197" t="e">
        <f t="shared" ca="1" si="31"/>
        <v>#N/A</v>
      </c>
      <c r="AF90" s="198" t="e">
        <f t="shared" ca="1" si="32"/>
        <v>#N/A</v>
      </c>
      <c r="AG90" s="197" t="e">
        <f t="shared" ca="1" si="33"/>
        <v>#N/A</v>
      </c>
      <c r="AH90" s="197" t="e">
        <f t="shared" ca="1" si="34"/>
        <v>#N/A</v>
      </c>
      <c r="AI90" s="199" t="e">
        <f t="shared" ca="1" si="35"/>
        <v>#N/A</v>
      </c>
      <c r="AJ90" s="197" t="e">
        <f t="shared" ca="1" si="36"/>
        <v>#N/A</v>
      </c>
      <c r="AK90" s="197" t="e">
        <f t="shared" ca="1" si="37"/>
        <v>#N/A</v>
      </c>
    </row>
    <row r="91" spans="1:37" ht="27" customHeight="1" x14ac:dyDescent="0.25">
      <c r="A91" s="51">
        <f>'OSNOVNA PLAČA'!A85</f>
        <v>76</v>
      </c>
      <c r="B91" s="157" t="str">
        <f t="shared" ca="1" si="21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1">
        <f ca="1">IF(LEN(B91)&gt;0,SUM('OBRAČUNANA OSNOVNA PLAČA'!N85:P85),"")</f>
        <v>0</v>
      </c>
      <c r="F91" s="55"/>
      <c r="G91" s="55"/>
      <c r="H91" s="55"/>
      <c r="I91" s="55"/>
      <c r="J91" s="55"/>
      <c r="K91" s="172">
        <f t="shared" si="22"/>
        <v>0</v>
      </c>
      <c r="L91" s="120">
        <f t="shared" ca="1" si="23"/>
        <v>0</v>
      </c>
      <c r="M91" s="120">
        <f t="shared" ca="1" si="24"/>
        <v>0</v>
      </c>
      <c r="N91" s="120">
        <f t="shared" ca="1" si="25"/>
        <v>0</v>
      </c>
      <c r="O91" s="120">
        <f t="shared" ca="1" si="26"/>
        <v>0</v>
      </c>
      <c r="P91" s="173">
        <f t="shared" ca="1" si="27"/>
        <v>0</v>
      </c>
      <c r="Q91" s="173">
        <f ca="1">IF(LEN(B91)&gt;0,'7-9'!Q91-'7-9'!P91,"")</f>
        <v>0</v>
      </c>
      <c r="R91" s="174"/>
      <c r="AA91" s="161">
        <f>ROW()</f>
        <v>91</v>
      </c>
      <c r="AB91" s="197" t="e">
        <f t="shared" ca="1" si="28"/>
        <v>#N/A</v>
      </c>
      <c r="AC91" s="197" t="e">
        <f t="shared" ca="1" si="29"/>
        <v>#N/A</v>
      </c>
      <c r="AD91" s="198" t="e">
        <f t="shared" ca="1" si="30"/>
        <v>#N/A</v>
      </c>
      <c r="AE91" s="197" t="e">
        <f t="shared" ca="1" si="31"/>
        <v>#N/A</v>
      </c>
      <c r="AF91" s="198" t="e">
        <f t="shared" ca="1" si="32"/>
        <v>#N/A</v>
      </c>
      <c r="AG91" s="197" t="e">
        <f t="shared" ca="1" si="33"/>
        <v>#N/A</v>
      </c>
      <c r="AH91" s="197" t="e">
        <f t="shared" ca="1" si="34"/>
        <v>#N/A</v>
      </c>
      <c r="AI91" s="199" t="e">
        <f t="shared" ca="1" si="35"/>
        <v>#N/A</v>
      </c>
      <c r="AJ91" s="197" t="e">
        <f t="shared" ca="1" si="36"/>
        <v>#N/A</v>
      </c>
      <c r="AK91" s="197" t="e">
        <f t="shared" ca="1" si="37"/>
        <v>#N/A</v>
      </c>
    </row>
    <row r="92" spans="1:37" ht="27" customHeight="1" x14ac:dyDescent="0.25">
      <c r="A92" s="51">
        <f>'OSNOVNA PLAČA'!A86</f>
        <v>77</v>
      </c>
      <c r="B92" s="157" t="str">
        <f t="shared" ca="1" si="21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1">
        <f ca="1">IF(LEN(B92)&gt;0,SUM('OBRAČUNANA OSNOVNA PLAČA'!N86:P86),"")</f>
        <v>0</v>
      </c>
      <c r="F92" s="55"/>
      <c r="G92" s="55"/>
      <c r="H92" s="55"/>
      <c r="I92" s="55"/>
      <c r="J92" s="55"/>
      <c r="K92" s="172">
        <f t="shared" si="22"/>
        <v>0</v>
      </c>
      <c r="L92" s="120">
        <f t="shared" ca="1" si="23"/>
        <v>0</v>
      </c>
      <c r="M92" s="120">
        <f t="shared" ca="1" si="24"/>
        <v>0</v>
      </c>
      <c r="N92" s="120">
        <f t="shared" ca="1" si="25"/>
        <v>0</v>
      </c>
      <c r="O92" s="120">
        <f t="shared" ca="1" si="26"/>
        <v>0</v>
      </c>
      <c r="P92" s="173">
        <f t="shared" ca="1" si="27"/>
        <v>0</v>
      </c>
      <c r="Q92" s="173">
        <f ca="1">IF(LEN(B92)&gt;0,'7-9'!Q92-'7-9'!P92,"")</f>
        <v>0</v>
      </c>
      <c r="R92" s="174"/>
      <c r="AA92" s="161">
        <f>ROW()</f>
        <v>92</v>
      </c>
      <c r="AB92" s="197" t="e">
        <f t="shared" ca="1" si="28"/>
        <v>#N/A</v>
      </c>
      <c r="AC92" s="197" t="e">
        <f t="shared" ca="1" si="29"/>
        <v>#N/A</v>
      </c>
      <c r="AD92" s="198" t="e">
        <f t="shared" ca="1" si="30"/>
        <v>#N/A</v>
      </c>
      <c r="AE92" s="197" t="e">
        <f t="shared" ca="1" si="31"/>
        <v>#N/A</v>
      </c>
      <c r="AF92" s="198" t="e">
        <f t="shared" ca="1" si="32"/>
        <v>#N/A</v>
      </c>
      <c r="AG92" s="197" t="e">
        <f t="shared" ca="1" si="33"/>
        <v>#N/A</v>
      </c>
      <c r="AH92" s="197" t="e">
        <f t="shared" ca="1" si="34"/>
        <v>#N/A</v>
      </c>
      <c r="AI92" s="199" t="e">
        <f t="shared" ca="1" si="35"/>
        <v>#N/A</v>
      </c>
      <c r="AJ92" s="197" t="e">
        <f t="shared" ca="1" si="36"/>
        <v>#N/A</v>
      </c>
      <c r="AK92" s="197" t="e">
        <f t="shared" ca="1" si="37"/>
        <v>#N/A</v>
      </c>
    </row>
    <row r="93" spans="1:37" ht="27" customHeight="1" x14ac:dyDescent="0.25">
      <c r="A93" s="51">
        <f>'OSNOVNA PLAČA'!A87</f>
        <v>78</v>
      </c>
      <c r="B93" s="157" t="str">
        <f t="shared" ca="1" si="21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1">
        <f ca="1">IF(LEN(B93)&gt;0,SUM('OBRAČUNANA OSNOVNA PLAČA'!N87:P87),"")</f>
        <v>0</v>
      </c>
      <c r="F93" s="55"/>
      <c r="G93" s="55"/>
      <c r="H93" s="55"/>
      <c r="I93" s="55"/>
      <c r="J93" s="55"/>
      <c r="K93" s="172">
        <f t="shared" si="22"/>
        <v>0</v>
      </c>
      <c r="L93" s="120">
        <f t="shared" ca="1" si="23"/>
        <v>0</v>
      </c>
      <c r="M93" s="120">
        <f t="shared" ca="1" si="24"/>
        <v>0</v>
      </c>
      <c r="N93" s="120">
        <f t="shared" ca="1" si="25"/>
        <v>0</v>
      </c>
      <c r="O93" s="120">
        <f t="shared" ca="1" si="26"/>
        <v>0</v>
      </c>
      <c r="P93" s="173">
        <f t="shared" ca="1" si="27"/>
        <v>0</v>
      </c>
      <c r="Q93" s="173">
        <f ca="1">IF(LEN(B93)&gt;0,'7-9'!Q93-'7-9'!P93,"")</f>
        <v>0</v>
      </c>
      <c r="R93" s="174"/>
      <c r="AA93" s="161">
        <f>ROW()</f>
        <v>93</v>
      </c>
      <c r="AB93" s="197" t="e">
        <f t="shared" ca="1" si="28"/>
        <v>#N/A</v>
      </c>
      <c r="AC93" s="197" t="e">
        <f t="shared" ca="1" si="29"/>
        <v>#N/A</v>
      </c>
      <c r="AD93" s="198" t="e">
        <f t="shared" ca="1" si="30"/>
        <v>#N/A</v>
      </c>
      <c r="AE93" s="197" t="e">
        <f t="shared" ca="1" si="31"/>
        <v>#N/A</v>
      </c>
      <c r="AF93" s="198" t="e">
        <f t="shared" ca="1" si="32"/>
        <v>#N/A</v>
      </c>
      <c r="AG93" s="197" t="e">
        <f t="shared" ca="1" si="33"/>
        <v>#N/A</v>
      </c>
      <c r="AH93" s="197" t="e">
        <f t="shared" ca="1" si="34"/>
        <v>#N/A</v>
      </c>
      <c r="AI93" s="199" t="e">
        <f t="shared" ca="1" si="35"/>
        <v>#N/A</v>
      </c>
      <c r="AJ93" s="197" t="e">
        <f t="shared" ca="1" si="36"/>
        <v>#N/A</v>
      </c>
      <c r="AK93" s="197" t="e">
        <f t="shared" ca="1" si="37"/>
        <v>#N/A</v>
      </c>
    </row>
    <row r="94" spans="1:37" ht="27" customHeight="1" x14ac:dyDescent="0.25">
      <c r="A94" s="51">
        <f>'OSNOVNA PLAČA'!A88</f>
        <v>79</v>
      </c>
      <c r="B94" s="157" t="str">
        <f t="shared" ca="1" si="21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1">
        <f ca="1">IF(LEN(B94)&gt;0,SUM('OBRAČUNANA OSNOVNA PLAČA'!N88:P88),"")</f>
        <v>0</v>
      </c>
      <c r="F94" s="55"/>
      <c r="G94" s="55"/>
      <c r="H94" s="55"/>
      <c r="I94" s="55"/>
      <c r="J94" s="55"/>
      <c r="K94" s="172">
        <f t="shared" si="22"/>
        <v>0</v>
      </c>
      <c r="L94" s="120">
        <f t="shared" ca="1" si="23"/>
        <v>0</v>
      </c>
      <c r="M94" s="120">
        <f t="shared" ca="1" si="24"/>
        <v>0</v>
      </c>
      <c r="N94" s="120">
        <f t="shared" ca="1" si="25"/>
        <v>0</v>
      </c>
      <c r="O94" s="120">
        <f t="shared" ca="1" si="26"/>
        <v>0</v>
      </c>
      <c r="P94" s="173">
        <f t="shared" ca="1" si="27"/>
        <v>0</v>
      </c>
      <c r="Q94" s="173">
        <f ca="1">IF(LEN(B94)&gt;0,'7-9'!Q94-'7-9'!P94,"")</f>
        <v>0</v>
      </c>
      <c r="R94" s="174"/>
      <c r="AA94" s="161">
        <f>ROW()</f>
        <v>94</v>
      </c>
      <c r="AB94" s="197" t="e">
        <f t="shared" ca="1" si="28"/>
        <v>#N/A</v>
      </c>
      <c r="AC94" s="197" t="e">
        <f t="shared" ca="1" si="29"/>
        <v>#N/A</v>
      </c>
      <c r="AD94" s="198" t="e">
        <f t="shared" ca="1" si="30"/>
        <v>#N/A</v>
      </c>
      <c r="AE94" s="197" t="e">
        <f t="shared" ca="1" si="31"/>
        <v>#N/A</v>
      </c>
      <c r="AF94" s="198" t="e">
        <f t="shared" ca="1" si="32"/>
        <v>#N/A</v>
      </c>
      <c r="AG94" s="197" t="e">
        <f t="shared" ca="1" si="33"/>
        <v>#N/A</v>
      </c>
      <c r="AH94" s="197" t="e">
        <f t="shared" ca="1" si="34"/>
        <v>#N/A</v>
      </c>
      <c r="AI94" s="199" t="e">
        <f t="shared" ca="1" si="35"/>
        <v>#N/A</v>
      </c>
      <c r="AJ94" s="197" t="e">
        <f t="shared" ca="1" si="36"/>
        <v>#N/A</v>
      </c>
      <c r="AK94" s="197" t="e">
        <f t="shared" ca="1" si="37"/>
        <v>#N/A</v>
      </c>
    </row>
    <row r="95" spans="1:37" ht="27" customHeight="1" x14ac:dyDescent="0.25">
      <c r="A95" s="51">
        <f>'OSNOVNA PLAČA'!A89</f>
        <v>80</v>
      </c>
      <c r="B95" s="157" t="str">
        <f t="shared" ca="1" si="21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1">
        <f ca="1">IF(LEN(B95)&gt;0,SUM('OBRAČUNANA OSNOVNA PLAČA'!N89:P89),"")</f>
        <v>0</v>
      </c>
      <c r="F95" s="55"/>
      <c r="G95" s="55"/>
      <c r="H95" s="55"/>
      <c r="I95" s="55"/>
      <c r="J95" s="55"/>
      <c r="K95" s="172">
        <f t="shared" si="22"/>
        <v>0</v>
      </c>
      <c r="L95" s="120">
        <f t="shared" ca="1" si="23"/>
        <v>0</v>
      </c>
      <c r="M95" s="120">
        <f t="shared" ca="1" si="24"/>
        <v>0</v>
      </c>
      <c r="N95" s="120">
        <f t="shared" ca="1" si="25"/>
        <v>0</v>
      </c>
      <c r="O95" s="120">
        <f t="shared" ca="1" si="26"/>
        <v>0</v>
      </c>
      <c r="P95" s="173">
        <f t="shared" ca="1" si="27"/>
        <v>0</v>
      </c>
      <c r="Q95" s="173">
        <f ca="1">IF(LEN(B95)&gt;0,'7-9'!Q95-'7-9'!P95,"")</f>
        <v>0</v>
      </c>
      <c r="R95" s="174"/>
      <c r="AA95" s="161">
        <f>ROW()</f>
        <v>95</v>
      </c>
      <c r="AB95" s="197" t="e">
        <f t="shared" ca="1" si="28"/>
        <v>#N/A</v>
      </c>
      <c r="AC95" s="197" t="e">
        <f t="shared" ca="1" si="29"/>
        <v>#N/A</v>
      </c>
      <c r="AD95" s="198" t="e">
        <f t="shared" ca="1" si="30"/>
        <v>#N/A</v>
      </c>
      <c r="AE95" s="197" t="e">
        <f t="shared" ca="1" si="31"/>
        <v>#N/A</v>
      </c>
      <c r="AF95" s="198" t="e">
        <f t="shared" ca="1" si="32"/>
        <v>#N/A</v>
      </c>
      <c r="AG95" s="197" t="e">
        <f t="shared" ca="1" si="33"/>
        <v>#N/A</v>
      </c>
      <c r="AH95" s="197" t="e">
        <f t="shared" ca="1" si="34"/>
        <v>#N/A</v>
      </c>
      <c r="AI95" s="199" t="e">
        <f t="shared" ca="1" si="35"/>
        <v>#N/A</v>
      </c>
      <c r="AJ95" s="197" t="e">
        <f t="shared" ca="1" si="36"/>
        <v>#N/A</v>
      </c>
      <c r="AK95" s="197" t="e">
        <f t="shared" ca="1" si="37"/>
        <v>#N/A</v>
      </c>
    </row>
    <row r="96" spans="1:37" ht="27" customHeight="1" x14ac:dyDescent="0.25">
      <c r="A96" s="51">
        <f>'OSNOVNA PLAČA'!A90</f>
        <v>81</v>
      </c>
      <c r="B96" s="157" t="str">
        <f t="shared" ca="1" si="21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1">
        <f ca="1">IF(LEN(B96)&gt;0,SUM('OBRAČUNANA OSNOVNA PLAČA'!N90:P90),"")</f>
        <v>0</v>
      </c>
      <c r="F96" s="55"/>
      <c r="G96" s="55"/>
      <c r="H96" s="55"/>
      <c r="I96" s="55"/>
      <c r="J96" s="55"/>
      <c r="K96" s="172">
        <f t="shared" si="22"/>
        <v>0</v>
      </c>
      <c r="L96" s="120">
        <f t="shared" ca="1" si="23"/>
        <v>0</v>
      </c>
      <c r="M96" s="120">
        <f t="shared" ca="1" si="24"/>
        <v>0</v>
      </c>
      <c r="N96" s="120">
        <f t="shared" ca="1" si="25"/>
        <v>0</v>
      </c>
      <c r="O96" s="120">
        <f t="shared" ca="1" si="26"/>
        <v>0</v>
      </c>
      <c r="P96" s="173">
        <f t="shared" ca="1" si="27"/>
        <v>0</v>
      </c>
      <c r="Q96" s="173">
        <f ca="1">IF(LEN(B96)&gt;0,'7-9'!Q96-'7-9'!P96,"")</f>
        <v>0</v>
      </c>
      <c r="R96" s="174"/>
      <c r="AA96" s="161">
        <f>ROW()</f>
        <v>96</v>
      </c>
      <c r="AB96" s="197" t="e">
        <f t="shared" ca="1" si="28"/>
        <v>#N/A</v>
      </c>
      <c r="AC96" s="197" t="e">
        <f t="shared" ca="1" si="29"/>
        <v>#N/A</v>
      </c>
      <c r="AD96" s="198" t="e">
        <f t="shared" ca="1" si="30"/>
        <v>#N/A</v>
      </c>
      <c r="AE96" s="197" t="e">
        <f t="shared" ca="1" si="31"/>
        <v>#N/A</v>
      </c>
      <c r="AF96" s="198" t="e">
        <f t="shared" ca="1" si="32"/>
        <v>#N/A</v>
      </c>
      <c r="AG96" s="197" t="e">
        <f t="shared" ca="1" si="33"/>
        <v>#N/A</v>
      </c>
      <c r="AH96" s="197" t="e">
        <f t="shared" ca="1" si="34"/>
        <v>#N/A</v>
      </c>
      <c r="AI96" s="199" t="e">
        <f t="shared" ca="1" si="35"/>
        <v>#N/A</v>
      </c>
      <c r="AJ96" s="197" t="e">
        <f t="shared" ca="1" si="36"/>
        <v>#N/A</v>
      </c>
      <c r="AK96" s="197" t="e">
        <f t="shared" ca="1" si="37"/>
        <v>#N/A</v>
      </c>
    </row>
    <row r="97" spans="1:37" ht="27" customHeight="1" x14ac:dyDescent="0.25">
      <c r="A97" s="51">
        <f>'OSNOVNA PLAČA'!A91</f>
        <v>82</v>
      </c>
      <c r="B97" s="157" t="str">
        <f t="shared" ca="1" si="21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1">
        <f ca="1">IF(LEN(B97)&gt;0,SUM('OBRAČUNANA OSNOVNA PLAČA'!N91:P91),"")</f>
        <v>0</v>
      </c>
      <c r="F97" s="55"/>
      <c r="G97" s="55"/>
      <c r="H97" s="55"/>
      <c r="I97" s="55"/>
      <c r="J97" s="55"/>
      <c r="K97" s="172">
        <f t="shared" si="22"/>
        <v>0</v>
      </c>
      <c r="L97" s="120">
        <f t="shared" ca="1" si="23"/>
        <v>0</v>
      </c>
      <c r="M97" s="120">
        <f t="shared" ca="1" si="24"/>
        <v>0</v>
      </c>
      <c r="N97" s="120">
        <f t="shared" ca="1" si="25"/>
        <v>0</v>
      </c>
      <c r="O97" s="120">
        <f t="shared" ca="1" si="26"/>
        <v>0</v>
      </c>
      <c r="P97" s="173">
        <f t="shared" ca="1" si="27"/>
        <v>0</v>
      </c>
      <c r="Q97" s="173">
        <f ca="1">IF(LEN(B97)&gt;0,'7-9'!Q97-'7-9'!P97,"")</f>
        <v>0</v>
      </c>
      <c r="R97" s="174"/>
      <c r="AA97" s="161">
        <f>ROW()</f>
        <v>97</v>
      </c>
      <c r="AB97" s="197" t="e">
        <f t="shared" ca="1" si="28"/>
        <v>#N/A</v>
      </c>
      <c r="AC97" s="197" t="e">
        <f t="shared" ca="1" si="29"/>
        <v>#N/A</v>
      </c>
      <c r="AD97" s="198" t="e">
        <f t="shared" ca="1" si="30"/>
        <v>#N/A</v>
      </c>
      <c r="AE97" s="197" t="e">
        <f t="shared" ca="1" si="31"/>
        <v>#N/A</v>
      </c>
      <c r="AF97" s="198" t="e">
        <f t="shared" ca="1" si="32"/>
        <v>#N/A</v>
      </c>
      <c r="AG97" s="197" t="e">
        <f t="shared" ca="1" si="33"/>
        <v>#N/A</v>
      </c>
      <c r="AH97" s="197" t="e">
        <f t="shared" ca="1" si="34"/>
        <v>#N/A</v>
      </c>
      <c r="AI97" s="199" t="e">
        <f t="shared" ca="1" si="35"/>
        <v>#N/A</v>
      </c>
      <c r="AJ97" s="197" t="e">
        <f t="shared" ca="1" si="36"/>
        <v>#N/A</v>
      </c>
      <c r="AK97" s="197" t="e">
        <f t="shared" ca="1" si="37"/>
        <v>#N/A</v>
      </c>
    </row>
    <row r="98" spans="1:37" ht="27" customHeight="1" x14ac:dyDescent="0.25">
      <c r="A98" s="51">
        <f>'OSNOVNA PLAČA'!A92</f>
        <v>83</v>
      </c>
      <c r="B98" s="157" t="str">
        <f t="shared" ca="1" si="21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1">
        <f ca="1">IF(LEN(B98)&gt;0,SUM('OBRAČUNANA OSNOVNA PLAČA'!N92:P92),"")</f>
        <v>0</v>
      </c>
      <c r="F98" s="55"/>
      <c r="G98" s="55"/>
      <c r="H98" s="55"/>
      <c r="I98" s="55"/>
      <c r="J98" s="55"/>
      <c r="K98" s="172">
        <f t="shared" si="22"/>
        <v>0</v>
      </c>
      <c r="L98" s="120">
        <f t="shared" ca="1" si="23"/>
        <v>0</v>
      </c>
      <c r="M98" s="120">
        <f t="shared" ca="1" si="24"/>
        <v>0</v>
      </c>
      <c r="N98" s="120">
        <f t="shared" ca="1" si="25"/>
        <v>0</v>
      </c>
      <c r="O98" s="120">
        <f t="shared" ca="1" si="26"/>
        <v>0</v>
      </c>
      <c r="P98" s="173">
        <f t="shared" ca="1" si="27"/>
        <v>0</v>
      </c>
      <c r="Q98" s="173">
        <f ca="1">IF(LEN(B98)&gt;0,'7-9'!Q98-'7-9'!P98,"")</f>
        <v>0</v>
      </c>
      <c r="R98" s="174"/>
      <c r="AA98" s="161">
        <f>ROW()</f>
        <v>98</v>
      </c>
      <c r="AB98" s="197" t="e">
        <f t="shared" ca="1" si="28"/>
        <v>#N/A</v>
      </c>
      <c r="AC98" s="197" t="e">
        <f t="shared" ca="1" si="29"/>
        <v>#N/A</v>
      </c>
      <c r="AD98" s="198" t="e">
        <f t="shared" ca="1" si="30"/>
        <v>#N/A</v>
      </c>
      <c r="AE98" s="197" t="e">
        <f t="shared" ca="1" si="31"/>
        <v>#N/A</v>
      </c>
      <c r="AF98" s="198" t="e">
        <f t="shared" ca="1" si="32"/>
        <v>#N/A</v>
      </c>
      <c r="AG98" s="197" t="e">
        <f t="shared" ca="1" si="33"/>
        <v>#N/A</v>
      </c>
      <c r="AH98" s="197" t="e">
        <f t="shared" ca="1" si="34"/>
        <v>#N/A</v>
      </c>
      <c r="AI98" s="199" t="e">
        <f t="shared" ca="1" si="35"/>
        <v>#N/A</v>
      </c>
      <c r="AJ98" s="197" t="e">
        <f t="shared" ca="1" si="36"/>
        <v>#N/A</v>
      </c>
      <c r="AK98" s="197" t="e">
        <f t="shared" ca="1" si="37"/>
        <v>#N/A</v>
      </c>
    </row>
    <row r="99" spans="1:37" ht="27" customHeight="1" x14ac:dyDescent="0.25">
      <c r="A99" s="51">
        <f>'OSNOVNA PLAČA'!A93</f>
        <v>84</v>
      </c>
      <c r="B99" s="157" t="str">
        <f t="shared" ca="1" si="21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1">
        <f ca="1">IF(LEN(B99)&gt;0,SUM('OBRAČUNANA OSNOVNA PLAČA'!N93:P93),"")</f>
        <v>0</v>
      </c>
      <c r="F99" s="55"/>
      <c r="G99" s="55"/>
      <c r="H99" s="55"/>
      <c r="I99" s="55"/>
      <c r="J99" s="55"/>
      <c r="K99" s="172">
        <f t="shared" si="22"/>
        <v>0</v>
      </c>
      <c r="L99" s="120">
        <f t="shared" ca="1" si="23"/>
        <v>0</v>
      </c>
      <c r="M99" s="120">
        <f t="shared" ca="1" si="24"/>
        <v>0</v>
      </c>
      <c r="N99" s="120">
        <f t="shared" ca="1" si="25"/>
        <v>0</v>
      </c>
      <c r="O99" s="120">
        <f t="shared" ca="1" si="26"/>
        <v>0</v>
      </c>
      <c r="P99" s="173">
        <f t="shared" ca="1" si="27"/>
        <v>0</v>
      </c>
      <c r="Q99" s="173">
        <f ca="1">IF(LEN(B99)&gt;0,'7-9'!Q99-'7-9'!P99,"")</f>
        <v>0</v>
      </c>
      <c r="R99" s="174"/>
      <c r="AA99" s="161">
        <f>ROW()</f>
        <v>99</v>
      </c>
      <c r="AB99" s="197" t="e">
        <f t="shared" ca="1" si="28"/>
        <v>#N/A</v>
      </c>
      <c r="AC99" s="197" t="e">
        <f t="shared" ca="1" si="29"/>
        <v>#N/A</v>
      </c>
      <c r="AD99" s="198" t="e">
        <f t="shared" ca="1" si="30"/>
        <v>#N/A</v>
      </c>
      <c r="AE99" s="197" t="e">
        <f t="shared" ca="1" si="31"/>
        <v>#N/A</v>
      </c>
      <c r="AF99" s="198" t="e">
        <f t="shared" ca="1" si="32"/>
        <v>#N/A</v>
      </c>
      <c r="AG99" s="197" t="e">
        <f t="shared" ca="1" si="33"/>
        <v>#N/A</v>
      </c>
      <c r="AH99" s="197" t="e">
        <f t="shared" ca="1" si="34"/>
        <v>#N/A</v>
      </c>
      <c r="AI99" s="199" t="e">
        <f t="shared" ca="1" si="35"/>
        <v>#N/A</v>
      </c>
      <c r="AJ99" s="197" t="e">
        <f t="shared" ca="1" si="36"/>
        <v>#N/A</v>
      </c>
      <c r="AK99" s="197" t="e">
        <f t="shared" ca="1" si="37"/>
        <v>#N/A</v>
      </c>
    </row>
    <row r="100" spans="1:37" ht="27" customHeight="1" x14ac:dyDescent="0.25">
      <c r="A100" s="51">
        <f>'OSNOVNA PLAČA'!A94</f>
        <v>85</v>
      </c>
      <c r="B100" s="157" t="str">
        <f t="shared" ca="1" si="21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1">
        <f ca="1">IF(LEN(B100)&gt;0,SUM('OBRAČUNANA OSNOVNA PLAČA'!N94:P94),"")</f>
        <v>0</v>
      </c>
      <c r="F100" s="55"/>
      <c r="G100" s="55"/>
      <c r="H100" s="55"/>
      <c r="I100" s="55"/>
      <c r="J100" s="55"/>
      <c r="K100" s="172">
        <f t="shared" si="22"/>
        <v>0</v>
      </c>
      <c r="L100" s="120">
        <f t="shared" ca="1" si="23"/>
        <v>0</v>
      </c>
      <c r="M100" s="120">
        <f t="shared" ca="1" si="24"/>
        <v>0</v>
      </c>
      <c r="N100" s="120">
        <f t="shared" ca="1" si="25"/>
        <v>0</v>
      </c>
      <c r="O100" s="120">
        <f t="shared" ca="1" si="26"/>
        <v>0</v>
      </c>
      <c r="P100" s="173">
        <f t="shared" ca="1" si="27"/>
        <v>0</v>
      </c>
      <c r="Q100" s="173">
        <f ca="1">IF(LEN(B100)&gt;0,'7-9'!Q100-'7-9'!P100,"")</f>
        <v>0</v>
      </c>
      <c r="R100" s="174"/>
      <c r="AA100" s="161">
        <f>ROW()</f>
        <v>100</v>
      </c>
      <c r="AB100" s="197" t="e">
        <f t="shared" ca="1" si="28"/>
        <v>#N/A</v>
      </c>
      <c r="AC100" s="197" t="e">
        <f t="shared" ca="1" si="29"/>
        <v>#N/A</v>
      </c>
      <c r="AD100" s="198" t="e">
        <f t="shared" ca="1" si="30"/>
        <v>#N/A</v>
      </c>
      <c r="AE100" s="197" t="e">
        <f t="shared" ca="1" si="31"/>
        <v>#N/A</v>
      </c>
      <c r="AF100" s="198" t="e">
        <f t="shared" ca="1" si="32"/>
        <v>#N/A</v>
      </c>
      <c r="AG100" s="197" t="e">
        <f t="shared" ca="1" si="33"/>
        <v>#N/A</v>
      </c>
      <c r="AH100" s="197" t="e">
        <f t="shared" ca="1" si="34"/>
        <v>#N/A</v>
      </c>
      <c r="AI100" s="199" t="e">
        <f t="shared" ca="1" si="35"/>
        <v>#N/A</v>
      </c>
      <c r="AJ100" s="197" t="e">
        <f t="shared" ca="1" si="36"/>
        <v>#N/A</v>
      </c>
      <c r="AK100" s="197" t="e">
        <f t="shared" ca="1" si="37"/>
        <v>#N/A</v>
      </c>
    </row>
    <row r="101" spans="1:37" ht="27" customHeight="1" x14ac:dyDescent="0.25">
      <c r="A101" s="51">
        <f>'OSNOVNA PLAČA'!A95</f>
        <v>86</v>
      </c>
      <c r="B101" s="157" t="str">
        <f t="shared" ca="1" si="21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1">
        <f ca="1">IF(LEN(B101)&gt;0,SUM('OBRAČUNANA OSNOVNA PLAČA'!N95:P95),"")</f>
        <v>0</v>
      </c>
      <c r="F101" s="55"/>
      <c r="G101" s="55"/>
      <c r="H101" s="55"/>
      <c r="I101" s="55"/>
      <c r="J101" s="55"/>
      <c r="K101" s="172">
        <f t="shared" si="22"/>
        <v>0</v>
      </c>
      <c r="L101" s="120">
        <f t="shared" ca="1" si="23"/>
        <v>0</v>
      </c>
      <c r="M101" s="120">
        <f t="shared" ca="1" si="24"/>
        <v>0</v>
      </c>
      <c r="N101" s="120">
        <f t="shared" ca="1" si="25"/>
        <v>0</v>
      </c>
      <c r="O101" s="120">
        <f t="shared" ca="1" si="26"/>
        <v>0</v>
      </c>
      <c r="P101" s="173">
        <f t="shared" ca="1" si="27"/>
        <v>0</v>
      </c>
      <c r="Q101" s="173">
        <f ca="1">IF(LEN(B101)&gt;0,'7-9'!Q101-'7-9'!P101,"")</f>
        <v>0</v>
      </c>
      <c r="R101" s="174"/>
      <c r="AA101" s="161">
        <f>ROW()</f>
        <v>101</v>
      </c>
      <c r="AB101" s="197" t="e">
        <f t="shared" ca="1" si="28"/>
        <v>#N/A</v>
      </c>
      <c r="AC101" s="197" t="e">
        <f t="shared" ca="1" si="29"/>
        <v>#N/A</v>
      </c>
      <c r="AD101" s="198" t="e">
        <f t="shared" ca="1" si="30"/>
        <v>#N/A</v>
      </c>
      <c r="AE101" s="197" t="e">
        <f t="shared" ca="1" si="31"/>
        <v>#N/A</v>
      </c>
      <c r="AF101" s="198" t="e">
        <f t="shared" ca="1" si="32"/>
        <v>#N/A</v>
      </c>
      <c r="AG101" s="197" t="e">
        <f t="shared" ca="1" si="33"/>
        <v>#N/A</v>
      </c>
      <c r="AH101" s="197" t="e">
        <f t="shared" ca="1" si="34"/>
        <v>#N/A</v>
      </c>
      <c r="AI101" s="199" t="e">
        <f t="shared" ca="1" si="35"/>
        <v>#N/A</v>
      </c>
      <c r="AJ101" s="197" t="e">
        <f t="shared" ca="1" si="36"/>
        <v>#N/A</v>
      </c>
      <c r="AK101" s="197" t="e">
        <f t="shared" ca="1" si="37"/>
        <v>#N/A</v>
      </c>
    </row>
    <row r="102" spans="1:37" ht="27" customHeight="1" x14ac:dyDescent="0.25">
      <c r="A102" s="51">
        <f>'OSNOVNA PLAČA'!A96</f>
        <v>87</v>
      </c>
      <c r="B102" s="157" t="str">
        <f t="shared" ca="1" si="21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1">
        <f ca="1">IF(LEN(B102)&gt;0,SUM('OBRAČUNANA OSNOVNA PLAČA'!N96:P96),"")</f>
        <v>0</v>
      </c>
      <c r="F102" s="55"/>
      <c r="G102" s="55"/>
      <c r="H102" s="55"/>
      <c r="I102" s="55"/>
      <c r="J102" s="55"/>
      <c r="K102" s="172">
        <f t="shared" si="22"/>
        <v>0</v>
      </c>
      <c r="L102" s="120">
        <f t="shared" ca="1" si="23"/>
        <v>0</v>
      </c>
      <c r="M102" s="120">
        <f t="shared" ca="1" si="24"/>
        <v>0</v>
      </c>
      <c r="N102" s="120">
        <f t="shared" ca="1" si="25"/>
        <v>0</v>
      </c>
      <c r="O102" s="120">
        <f t="shared" ca="1" si="26"/>
        <v>0</v>
      </c>
      <c r="P102" s="173">
        <f t="shared" ca="1" si="27"/>
        <v>0</v>
      </c>
      <c r="Q102" s="173">
        <f ca="1">IF(LEN(B102)&gt;0,'7-9'!Q102-'7-9'!P102,"")</f>
        <v>0</v>
      </c>
      <c r="R102" s="174"/>
      <c r="AA102" s="161">
        <f>ROW()</f>
        <v>102</v>
      </c>
      <c r="AB102" s="197" t="e">
        <f t="shared" ca="1" si="28"/>
        <v>#N/A</v>
      </c>
      <c r="AC102" s="197" t="e">
        <f t="shared" ca="1" si="29"/>
        <v>#N/A</v>
      </c>
      <c r="AD102" s="198" t="e">
        <f t="shared" ca="1" si="30"/>
        <v>#N/A</v>
      </c>
      <c r="AE102" s="197" t="e">
        <f t="shared" ca="1" si="31"/>
        <v>#N/A</v>
      </c>
      <c r="AF102" s="198" t="e">
        <f t="shared" ca="1" si="32"/>
        <v>#N/A</v>
      </c>
      <c r="AG102" s="197" t="e">
        <f t="shared" ca="1" si="33"/>
        <v>#N/A</v>
      </c>
      <c r="AH102" s="197" t="e">
        <f t="shared" ca="1" si="34"/>
        <v>#N/A</v>
      </c>
      <c r="AI102" s="199" t="e">
        <f t="shared" ca="1" si="35"/>
        <v>#N/A</v>
      </c>
      <c r="AJ102" s="197" t="e">
        <f t="shared" ca="1" si="36"/>
        <v>#N/A</v>
      </c>
      <c r="AK102" s="197" t="e">
        <f t="shared" ca="1" si="37"/>
        <v>#N/A</v>
      </c>
    </row>
    <row r="103" spans="1:37" ht="27" customHeight="1" x14ac:dyDescent="0.25">
      <c r="A103" s="51">
        <f>'OSNOVNA PLAČA'!A97</f>
        <v>88</v>
      </c>
      <c r="B103" s="157" t="str">
        <f t="shared" ca="1" si="21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1">
        <f ca="1">IF(LEN(B103)&gt;0,SUM('OBRAČUNANA OSNOVNA PLAČA'!N97:P97),"")</f>
        <v>0</v>
      </c>
      <c r="F103" s="55"/>
      <c r="G103" s="55"/>
      <c r="H103" s="55"/>
      <c r="I103" s="55"/>
      <c r="J103" s="55"/>
      <c r="K103" s="172">
        <f t="shared" si="22"/>
        <v>0</v>
      </c>
      <c r="L103" s="120">
        <f t="shared" ca="1" si="23"/>
        <v>0</v>
      </c>
      <c r="M103" s="120">
        <f t="shared" ca="1" si="24"/>
        <v>0</v>
      </c>
      <c r="N103" s="120">
        <f t="shared" ca="1" si="25"/>
        <v>0</v>
      </c>
      <c r="O103" s="120">
        <f t="shared" ca="1" si="26"/>
        <v>0</v>
      </c>
      <c r="P103" s="173">
        <f t="shared" ca="1" si="27"/>
        <v>0</v>
      </c>
      <c r="Q103" s="173">
        <f ca="1">IF(LEN(B103)&gt;0,'7-9'!Q103-'7-9'!P103,"")</f>
        <v>0</v>
      </c>
      <c r="R103" s="174"/>
      <c r="AA103" s="161">
        <f>ROW()</f>
        <v>103</v>
      </c>
      <c r="AB103" s="197" t="e">
        <f t="shared" ca="1" si="28"/>
        <v>#N/A</v>
      </c>
      <c r="AC103" s="197" t="e">
        <f t="shared" ca="1" si="29"/>
        <v>#N/A</v>
      </c>
      <c r="AD103" s="198" t="e">
        <f t="shared" ca="1" si="30"/>
        <v>#N/A</v>
      </c>
      <c r="AE103" s="197" t="e">
        <f t="shared" ca="1" si="31"/>
        <v>#N/A</v>
      </c>
      <c r="AF103" s="198" t="e">
        <f t="shared" ca="1" si="32"/>
        <v>#N/A</v>
      </c>
      <c r="AG103" s="197" t="e">
        <f t="shared" ca="1" si="33"/>
        <v>#N/A</v>
      </c>
      <c r="AH103" s="197" t="e">
        <f t="shared" ca="1" si="34"/>
        <v>#N/A</v>
      </c>
      <c r="AI103" s="199" t="e">
        <f t="shared" ca="1" si="35"/>
        <v>#N/A</v>
      </c>
      <c r="AJ103" s="197" t="e">
        <f t="shared" ca="1" si="36"/>
        <v>#N/A</v>
      </c>
      <c r="AK103" s="197" t="e">
        <f t="shared" ca="1" si="37"/>
        <v>#N/A</v>
      </c>
    </row>
    <row r="104" spans="1:37" ht="27" customHeight="1" x14ac:dyDescent="0.25">
      <c r="A104" s="51">
        <f>'OSNOVNA PLAČA'!A98</f>
        <v>89</v>
      </c>
      <c r="B104" s="157" t="str">
        <f t="shared" ca="1" si="21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1">
        <f ca="1">IF(LEN(B104)&gt;0,SUM('OBRAČUNANA OSNOVNA PLAČA'!N98:P98),"")</f>
        <v>0</v>
      </c>
      <c r="F104" s="55"/>
      <c r="G104" s="55"/>
      <c r="H104" s="55"/>
      <c r="I104" s="55"/>
      <c r="J104" s="55"/>
      <c r="K104" s="172">
        <f t="shared" si="22"/>
        <v>0</v>
      </c>
      <c r="L104" s="120">
        <f t="shared" ca="1" si="23"/>
        <v>0</v>
      </c>
      <c r="M104" s="120">
        <f t="shared" ca="1" si="24"/>
        <v>0</v>
      </c>
      <c r="N104" s="120">
        <f t="shared" ca="1" si="25"/>
        <v>0</v>
      </c>
      <c r="O104" s="120">
        <f t="shared" ca="1" si="26"/>
        <v>0</v>
      </c>
      <c r="P104" s="173">
        <f t="shared" ca="1" si="27"/>
        <v>0</v>
      </c>
      <c r="Q104" s="173">
        <f ca="1">IF(LEN(B104)&gt;0,'7-9'!Q104-'7-9'!P104,"")</f>
        <v>0</v>
      </c>
      <c r="R104" s="174"/>
      <c r="AA104" s="161">
        <f>ROW()</f>
        <v>104</v>
      </c>
      <c r="AB104" s="197" t="e">
        <f t="shared" ca="1" si="28"/>
        <v>#N/A</v>
      </c>
      <c r="AC104" s="197" t="e">
        <f t="shared" ca="1" si="29"/>
        <v>#N/A</v>
      </c>
      <c r="AD104" s="198" t="e">
        <f t="shared" ca="1" si="30"/>
        <v>#N/A</v>
      </c>
      <c r="AE104" s="197" t="e">
        <f t="shared" ca="1" si="31"/>
        <v>#N/A</v>
      </c>
      <c r="AF104" s="198" t="e">
        <f t="shared" ca="1" si="32"/>
        <v>#N/A</v>
      </c>
      <c r="AG104" s="197" t="e">
        <f t="shared" ca="1" si="33"/>
        <v>#N/A</v>
      </c>
      <c r="AH104" s="197" t="e">
        <f t="shared" ca="1" si="34"/>
        <v>#N/A</v>
      </c>
      <c r="AI104" s="199" t="e">
        <f t="shared" ca="1" si="35"/>
        <v>#N/A</v>
      </c>
      <c r="AJ104" s="197" t="e">
        <f t="shared" ca="1" si="36"/>
        <v>#N/A</v>
      </c>
      <c r="AK104" s="197" t="e">
        <f t="shared" ca="1" si="37"/>
        <v>#N/A</v>
      </c>
    </row>
    <row r="105" spans="1:37" ht="27" customHeight="1" x14ac:dyDescent="0.25">
      <c r="A105" s="51">
        <f>'OSNOVNA PLAČA'!A99</f>
        <v>90</v>
      </c>
      <c r="B105" s="157" t="str">
        <f t="shared" ca="1" si="21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1">
        <f ca="1">IF(LEN(B105)&gt;0,SUM('OBRAČUNANA OSNOVNA PLAČA'!N99:P99),"")</f>
        <v>0</v>
      </c>
      <c r="F105" s="55"/>
      <c r="G105" s="55"/>
      <c r="H105" s="55"/>
      <c r="I105" s="55"/>
      <c r="J105" s="55"/>
      <c r="K105" s="172">
        <f t="shared" si="22"/>
        <v>0</v>
      </c>
      <c r="L105" s="120">
        <f t="shared" ca="1" si="23"/>
        <v>0</v>
      </c>
      <c r="M105" s="120">
        <f t="shared" ca="1" si="24"/>
        <v>0</v>
      </c>
      <c r="N105" s="120">
        <f t="shared" ca="1" si="25"/>
        <v>0</v>
      </c>
      <c r="O105" s="120">
        <f t="shared" ca="1" si="26"/>
        <v>0</v>
      </c>
      <c r="P105" s="173">
        <f t="shared" ca="1" si="27"/>
        <v>0</v>
      </c>
      <c r="Q105" s="173">
        <f ca="1">IF(LEN(B105)&gt;0,'7-9'!Q105-'7-9'!P105,"")</f>
        <v>0</v>
      </c>
      <c r="R105" s="174"/>
      <c r="AA105" s="161">
        <f>ROW()</f>
        <v>105</v>
      </c>
      <c r="AB105" s="197" t="e">
        <f t="shared" ca="1" si="28"/>
        <v>#N/A</v>
      </c>
      <c r="AC105" s="197" t="e">
        <f t="shared" ca="1" si="29"/>
        <v>#N/A</v>
      </c>
      <c r="AD105" s="198" t="e">
        <f t="shared" ca="1" si="30"/>
        <v>#N/A</v>
      </c>
      <c r="AE105" s="197" t="e">
        <f t="shared" ca="1" si="31"/>
        <v>#N/A</v>
      </c>
      <c r="AF105" s="198" t="e">
        <f t="shared" ca="1" si="32"/>
        <v>#N/A</v>
      </c>
      <c r="AG105" s="197" t="e">
        <f t="shared" ca="1" si="33"/>
        <v>#N/A</v>
      </c>
      <c r="AH105" s="197" t="e">
        <f t="shared" ca="1" si="34"/>
        <v>#N/A</v>
      </c>
      <c r="AI105" s="199" t="e">
        <f t="shared" ca="1" si="35"/>
        <v>#N/A</v>
      </c>
      <c r="AJ105" s="197" t="e">
        <f t="shared" ca="1" si="36"/>
        <v>#N/A</v>
      </c>
      <c r="AK105" s="197" t="e">
        <f t="shared" ca="1" si="37"/>
        <v>#N/A</v>
      </c>
    </row>
    <row r="106" spans="1:37" ht="27" customHeight="1" x14ac:dyDescent="0.25">
      <c r="A106" s="51">
        <f>'OSNOVNA PLAČA'!A100</f>
        <v>91</v>
      </c>
      <c r="B106" s="157" t="str">
        <f t="shared" ca="1" si="21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1">
        <f ca="1">IF(LEN(B106)&gt;0,SUM('OBRAČUNANA OSNOVNA PLAČA'!N100:P100),"")</f>
        <v>0</v>
      </c>
      <c r="F106" s="55"/>
      <c r="G106" s="55"/>
      <c r="H106" s="55"/>
      <c r="I106" s="55"/>
      <c r="J106" s="55"/>
      <c r="K106" s="172">
        <f t="shared" si="22"/>
        <v>0</v>
      </c>
      <c r="L106" s="120">
        <f t="shared" ca="1" si="23"/>
        <v>0</v>
      </c>
      <c r="M106" s="120">
        <f t="shared" ca="1" si="24"/>
        <v>0</v>
      </c>
      <c r="N106" s="120">
        <f t="shared" ca="1" si="25"/>
        <v>0</v>
      </c>
      <c r="O106" s="120">
        <f t="shared" ca="1" si="26"/>
        <v>0</v>
      </c>
      <c r="P106" s="173">
        <f t="shared" ca="1" si="27"/>
        <v>0</v>
      </c>
      <c r="Q106" s="173">
        <f ca="1">IF(LEN(B106)&gt;0,'7-9'!Q106-'7-9'!P106,"")</f>
        <v>0</v>
      </c>
      <c r="R106" s="174"/>
      <c r="AA106" s="161">
        <f>ROW()</f>
        <v>106</v>
      </c>
      <c r="AB106" s="197" t="e">
        <f t="shared" ca="1" si="28"/>
        <v>#N/A</v>
      </c>
      <c r="AC106" s="197" t="e">
        <f t="shared" ca="1" si="29"/>
        <v>#N/A</v>
      </c>
      <c r="AD106" s="198" t="e">
        <f t="shared" ca="1" si="30"/>
        <v>#N/A</v>
      </c>
      <c r="AE106" s="197" t="e">
        <f t="shared" ca="1" si="31"/>
        <v>#N/A</v>
      </c>
      <c r="AF106" s="198" t="e">
        <f t="shared" ca="1" si="32"/>
        <v>#N/A</v>
      </c>
      <c r="AG106" s="197" t="e">
        <f t="shared" ca="1" si="33"/>
        <v>#N/A</v>
      </c>
      <c r="AH106" s="197" t="e">
        <f t="shared" ca="1" si="34"/>
        <v>#N/A</v>
      </c>
      <c r="AI106" s="199" t="e">
        <f t="shared" ca="1" si="35"/>
        <v>#N/A</v>
      </c>
      <c r="AJ106" s="197" t="e">
        <f t="shared" ca="1" si="36"/>
        <v>#N/A</v>
      </c>
      <c r="AK106" s="197" t="e">
        <f t="shared" ca="1" si="37"/>
        <v>#N/A</v>
      </c>
    </row>
    <row r="107" spans="1:37" ht="27" customHeight="1" x14ac:dyDescent="0.25">
      <c r="A107" s="51">
        <f>'OSNOVNA PLAČA'!A101</f>
        <v>92</v>
      </c>
      <c r="B107" s="157" t="str">
        <f t="shared" ca="1" si="21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1">
        <f ca="1">IF(LEN(B107)&gt;0,SUM('OBRAČUNANA OSNOVNA PLAČA'!N101:P101),"")</f>
        <v>0</v>
      </c>
      <c r="F107" s="55"/>
      <c r="G107" s="55"/>
      <c r="H107" s="55"/>
      <c r="I107" s="55"/>
      <c r="J107" s="55"/>
      <c r="K107" s="172">
        <f t="shared" si="22"/>
        <v>0</v>
      </c>
      <c r="L107" s="120">
        <f t="shared" ca="1" si="23"/>
        <v>0</v>
      </c>
      <c r="M107" s="120">
        <f t="shared" ca="1" si="24"/>
        <v>0</v>
      </c>
      <c r="N107" s="120">
        <f t="shared" ca="1" si="25"/>
        <v>0</v>
      </c>
      <c r="O107" s="120">
        <f t="shared" ca="1" si="26"/>
        <v>0</v>
      </c>
      <c r="P107" s="173">
        <f t="shared" ca="1" si="27"/>
        <v>0</v>
      </c>
      <c r="Q107" s="173">
        <f ca="1">IF(LEN(B107)&gt;0,'7-9'!Q107-'7-9'!P107,"")</f>
        <v>0</v>
      </c>
      <c r="R107" s="174"/>
      <c r="AA107" s="161">
        <f>ROW()</f>
        <v>107</v>
      </c>
      <c r="AB107" s="197" t="e">
        <f t="shared" ca="1" si="28"/>
        <v>#N/A</v>
      </c>
      <c r="AC107" s="197" t="e">
        <f t="shared" ca="1" si="29"/>
        <v>#N/A</v>
      </c>
      <c r="AD107" s="198" t="e">
        <f t="shared" ca="1" si="30"/>
        <v>#N/A</v>
      </c>
      <c r="AE107" s="197" t="e">
        <f t="shared" ca="1" si="31"/>
        <v>#N/A</v>
      </c>
      <c r="AF107" s="198" t="e">
        <f t="shared" ca="1" si="32"/>
        <v>#N/A</v>
      </c>
      <c r="AG107" s="197" t="e">
        <f t="shared" ca="1" si="33"/>
        <v>#N/A</v>
      </c>
      <c r="AH107" s="197" t="e">
        <f t="shared" ca="1" si="34"/>
        <v>#N/A</v>
      </c>
      <c r="AI107" s="199" t="e">
        <f t="shared" ca="1" si="35"/>
        <v>#N/A</v>
      </c>
      <c r="AJ107" s="197" t="e">
        <f t="shared" ca="1" si="36"/>
        <v>#N/A</v>
      </c>
      <c r="AK107" s="197" t="e">
        <f t="shared" ca="1" si="37"/>
        <v>#N/A</v>
      </c>
    </row>
    <row r="108" spans="1:37" ht="27" customHeight="1" x14ac:dyDescent="0.25">
      <c r="A108" s="51">
        <f>'OSNOVNA PLAČA'!A102</f>
        <v>93</v>
      </c>
      <c r="B108" s="157" t="str">
        <f t="shared" ca="1" si="21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1">
        <f ca="1">IF(LEN(B108)&gt;0,SUM('OBRAČUNANA OSNOVNA PLAČA'!N102:P102),"")</f>
        <v>0</v>
      </c>
      <c r="F108" s="55"/>
      <c r="G108" s="55"/>
      <c r="H108" s="55"/>
      <c r="I108" s="55"/>
      <c r="J108" s="55"/>
      <c r="K108" s="172">
        <f t="shared" si="22"/>
        <v>0</v>
      </c>
      <c r="L108" s="120">
        <f t="shared" ca="1" si="23"/>
        <v>0</v>
      </c>
      <c r="M108" s="120">
        <f t="shared" ca="1" si="24"/>
        <v>0</v>
      </c>
      <c r="N108" s="120">
        <f t="shared" ca="1" si="25"/>
        <v>0</v>
      </c>
      <c r="O108" s="120">
        <f t="shared" ca="1" si="26"/>
        <v>0</v>
      </c>
      <c r="P108" s="173">
        <f t="shared" ca="1" si="27"/>
        <v>0</v>
      </c>
      <c r="Q108" s="173">
        <f ca="1">IF(LEN(B108)&gt;0,'7-9'!Q108-'7-9'!P108,"")</f>
        <v>0</v>
      </c>
      <c r="R108" s="174"/>
      <c r="AA108" s="161">
        <f>ROW()</f>
        <v>108</v>
      </c>
      <c r="AB108" s="197" t="e">
        <f t="shared" ca="1" si="28"/>
        <v>#N/A</v>
      </c>
      <c r="AC108" s="197" t="e">
        <f t="shared" ca="1" si="29"/>
        <v>#N/A</v>
      </c>
      <c r="AD108" s="198" t="e">
        <f t="shared" ca="1" si="30"/>
        <v>#N/A</v>
      </c>
      <c r="AE108" s="197" t="e">
        <f t="shared" ca="1" si="31"/>
        <v>#N/A</v>
      </c>
      <c r="AF108" s="198" t="e">
        <f t="shared" ca="1" si="32"/>
        <v>#N/A</v>
      </c>
      <c r="AG108" s="197" t="e">
        <f t="shared" ca="1" si="33"/>
        <v>#N/A</v>
      </c>
      <c r="AH108" s="197" t="e">
        <f t="shared" ca="1" si="34"/>
        <v>#N/A</v>
      </c>
      <c r="AI108" s="199" t="e">
        <f t="shared" ca="1" si="35"/>
        <v>#N/A</v>
      </c>
      <c r="AJ108" s="197" t="e">
        <f t="shared" ca="1" si="36"/>
        <v>#N/A</v>
      </c>
      <c r="AK108" s="197" t="e">
        <f t="shared" ca="1" si="37"/>
        <v>#N/A</v>
      </c>
    </row>
    <row r="109" spans="1:37" ht="27" customHeight="1" x14ac:dyDescent="0.25">
      <c r="A109" s="51">
        <f>'OSNOVNA PLAČA'!A103</f>
        <v>94</v>
      </c>
      <c r="B109" s="157" t="str">
        <f t="shared" ca="1" si="21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1">
        <f ca="1">IF(LEN(B109)&gt;0,SUM('OBRAČUNANA OSNOVNA PLAČA'!N103:P103),"")</f>
        <v>0</v>
      </c>
      <c r="F109" s="55"/>
      <c r="G109" s="55"/>
      <c r="H109" s="55"/>
      <c r="I109" s="55"/>
      <c r="J109" s="55"/>
      <c r="K109" s="172">
        <f t="shared" si="22"/>
        <v>0</v>
      </c>
      <c r="L109" s="120">
        <f t="shared" ca="1" si="23"/>
        <v>0</v>
      </c>
      <c r="M109" s="120">
        <f t="shared" ca="1" si="24"/>
        <v>0</v>
      </c>
      <c r="N109" s="120">
        <f t="shared" ca="1" si="25"/>
        <v>0</v>
      </c>
      <c r="O109" s="120">
        <f t="shared" ca="1" si="26"/>
        <v>0</v>
      </c>
      <c r="P109" s="173">
        <f t="shared" ca="1" si="27"/>
        <v>0</v>
      </c>
      <c r="Q109" s="173">
        <f ca="1">IF(LEN(B109)&gt;0,'7-9'!Q109-'7-9'!P109,"")</f>
        <v>0</v>
      </c>
      <c r="R109" s="174"/>
      <c r="AA109" s="161">
        <f>ROW()</f>
        <v>109</v>
      </c>
      <c r="AB109" s="197" t="e">
        <f t="shared" ca="1" si="28"/>
        <v>#N/A</v>
      </c>
      <c r="AC109" s="197" t="e">
        <f t="shared" ca="1" si="29"/>
        <v>#N/A</v>
      </c>
      <c r="AD109" s="198" t="e">
        <f t="shared" ca="1" si="30"/>
        <v>#N/A</v>
      </c>
      <c r="AE109" s="197" t="e">
        <f t="shared" ca="1" si="31"/>
        <v>#N/A</v>
      </c>
      <c r="AF109" s="198" t="e">
        <f t="shared" ca="1" si="32"/>
        <v>#N/A</v>
      </c>
      <c r="AG109" s="197" t="e">
        <f t="shared" ca="1" si="33"/>
        <v>#N/A</v>
      </c>
      <c r="AH109" s="197" t="e">
        <f t="shared" ca="1" si="34"/>
        <v>#N/A</v>
      </c>
      <c r="AI109" s="199" t="e">
        <f t="shared" ca="1" si="35"/>
        <v>#N/A</v>
      </c>
      <c r="AJ109" s="197" t="e">
        <f t="shared" ca="1" si="36"/>
        <v>#N/A</v>
      </c>
      <c r="AK109" s="197" t="e">
        <f t="shared" ca="1" si="37"/>
        <v>#N/A</v>
      </c>
    </row>
    <row r="110" spans="1:37" ht="27" customHeight="1" x14ac:dyDescent="0.25">
      <c r="A110" s="51">
        <f>'OSNOVNA PLAČA'!A104</f>
        <v>95</v>
      </c>
      <c r="B110" s="157" t="str">
        <f t="shared" ca="1" si="21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1">
        <f ca="1">IF(LEN(B110)&gt;0,SUM('OBRAČUNANA OSNOVNA PLAČA'!N104:P104),"")</f>
        <v>0</v>
      </c>
      <c r="F110" s="55"/>
      <c r="G110" s="55"/>
      <c r="H110" s="55"/>
      <c r="I110" s="55"/>
      <c r="J110" s="55"/>
      <c r="K110" s="172">
        <f t="shared" si="22"/>
        <v>0</v>
      </c>
      <c r="L110" s="120">
        <f t="shared" ca="1" si="23"/>
        <v>0</v>
      </c>
      <c r="M110" s="120">
        <f t="shared" ca="1" si="24"/>
        <v>0</v>
      </c>
      <c r="N110" s="120">
        <f t="shared" ca="1" si="25"/>
        <v>0</v>
      </c>
      <c r="O110" s="120">
        <f t="shared" ca="1" si="26"/>
        <v>0</v>
      </c>
      <c r="P110" s="173">
        <f t="shared" ca="1" si="27"/>
        <v>0</v>
      </c>
      <c r="Q110" s="173">
        <f ca="1">IF(LEN(B110)&gt;0,'7-9'!Q110-'7-9'!P110,"")</f>
        <v>0</v>
      </c>
      <c r="R110" s="174"/>
      <c r="AA110" s="161">
        <f>ROW()</f>
        <v>110</v>
      </c>
      <c r="AB110" s="197" t="e">
        <f t="shared" ca="1" si="28"/>
        <v>#N/A</v>
      </c>
      <c r="AC110" s="197" t="e">
        <f t="shared" ca="1" si="29"/>
        <v>#N/A</v>
      </c>
      <c r="AD110" s="198" t="e">
        <f t="shared" ca="1" si="30"/>
        <v>#N/A</v>
      </c>
      <c r="AE110" s="197" t="e">
        <f t="shared" ca="1" si="31"/>
        <v>#N/A</v>
      </c>
      <c r="AF110" s="198" t="e">
        <f t="shared" ca="1" si="32"/>
        <v>#N/A</v>
      </c>
      <c r="AG110" s="197" t="e">
        <f t="shared" ca="1" si="33"/>
        <v>#N/A</v>
      </c>
      <c r="AH110" s="197" t="e">
        <f t="shared" ca="1" si="34"/>
        <v>#N/A</v>
      </c>
      <c r="AI110" s="199" t="e">
        <f t="shared" ca="1" si="35"/>
        <v>#N/A</v>
      </c>
      <c r="AJ110" s="197" t="e">
        <f t="shared" ca="1" si="36"/>
        <v>#N/A</v>
      </c>
      <c r="AK110" s="197" t="e">
        <f t="shared" ca="1" si="37"/>
        <v>#N/A</v>
      </c>
    </row>
    <row r="111" spans="1:37" ht="27" customHeight="1" x14ac:dyDescent="0.25">
      <c r="A111" s="51">
        <f>'OSNOVNA PLAČA'!A105</f>
        <v>96</v>
      </c>
      <c r="B111" s="157" t="str">
        <f t="shared" ca="1" si="21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1">
        <f ca="1">IF(LEN(B111)&gt;0,SUM('OBRAČUNANA OSNOVNA PLAČA'!N105:P105),"")</f>
        <v>0</v>
      </c>
      <c r="F111" s="55"/>
      <c r="G111" s="55"/>
      <c r="H111" s="55"/>
      <c r="I111" s="55"/>
      <c r="J111" s="55"/>
      <c r="K111" s="172">
        <f t="shared" si="22"/>
        <v>0</v>
      </c>
      <c r="L111" s="120">
        <f t="shared" ca="1" si="23"/>
        <v>0</v>
      </c>
      <c r="M111" s="120">
        <f t="shared" ca="1" si="24"/>
        <v>0</v>
      </c>
      <c r="N111" s="120">
        <f t="shared" ca="1" si="25"/>
        <v>0</v>
      </c>
      <c r="O111" s="120">
        <f t="shared" ca="1" si="26"/>
        <v>0</v>
      </c>
      <c r="P111" s="173">
        <f t="shared" ca="1" si="27"/>
        <v>0</v>
      </c>
      <c r="Q111" s="173">
        <f ca="1">IF(LEN(B111)&gt;0,'7-9'!Q111-'7-9'!P111,"")</f>
        <v>0</v>
      </c>
      <c r="R111" s="174"/>
      <c r="AA111" s="161">
        <f>ROW()</f>
        <v>111</v>
      </c>
      <c r="AB111" s="197" t="e">
        <f t="shared" ca="1" si="28"/>
        <v>#N/A</v>
      </c>
      <c r="AC111" s="197" t="e">
        <f t="shared" ca="1" si="29"/>
        <v>#N/A</v>
      </c>
      <c r="AD111" s="198" t="e">
        <f t="shared" ca="1" si="30"/>
        <v>#N/A</v>
      </c>
      <c r="AE111" s="197" t="e">
        <f t="shared" ca="1" si="31"/>
        <v>#N/A</v>
      </c>
      <c r="AF111" s="198" t="e">
        <f t="shared" ca="1" si="32"/>
        <v>#N/A</v>
      </c>
      <c r="AG111" s="197" t="e">
        <f t="shared" ca="1" si="33"/>
        <v>#N/A</v>
      </c>
      <c r="AH111" s="197" t="e">
        <f t="shared" ca="1" si="34"/>
        <v>#N/A</v>
      </c>
      <c r="AI111" s="199" t="e">
        <f t="shared" ca="1" si="35"/>
        <v>#N/A</v>
      </c>
      <c r="AJ111" s="197" t="e">
        <f t="shared" ca="1" si="36"/>
        <v>#N/A</v>
      </c>
      <c r="AK111" s="197" t="e">
        <f t="shared" ca="1" si="37"/>
        <v>#N/A</v>
      </c>
    </row>
    <row r="112" spans="1:37" ht="27" customHeight="1" x14ac:dyDescent="0.25">
      <c r="A112" s="51">
        <f>'OSNOVNA PLAČA'!A106</f>
        <v>97</v>
      </c>
      <c r="B112" s="157" t="str">
        <f t="shared" ca="1" si="21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1">
        <f ca="1">IF(LEN(B112)&gt;0,SUM('OBRAČUNANA OSNOVNA PLAČA'!N106:P106),"")</f>
        <v>0</v>
      </c>
      <c r="F112" s="55"/>
      <c r="G112" s="55"/>
      <c r="H112" s="55"/>
      <c r="I112" s="55"/>
      <c r="J112" s="55"/>
      <c r="K112" s="172">
        <f t="shared" si="22"/>
        <v>0</v>
      </c>
      <c r="L112" s="120">
        <f t="shared" ca="1" si="23"/>
        <v>0</v>
      </c>
      <c r="M112" s="120">
        <f t="shared" ca="1" si="24"/>
        <v>0</v>
      </c>
      <c r="N112" s="120">
        <f t="shared" ca="1" si="25"/>
        <v>0</v>
      </c>
      <c r="O112" s="120">
        <f t="shared" ca="1" si="26"/>
        <v>0</v>
      </c>
      <c r="P112" s="173">
        <f t="shared" ca="1" si="27"/>
        <v>0</v>
      </c>
      <c r="Q112" s="173">
        <f ca="1">IF(LEN(B112)&gt;0,'7-9'!Q112-'7-9'!P112,"")</f>
        <v>0</v>
      </c>
      <c r="R112" s="174"/>
      <c r="AA112" s="161">
        <f>ROW()</f>
        <v>112</v>
      </c>
      <c r="AB112" s="197" t="e">
        <f t="shared" ca="1" si="28"/>
        <v>#N/A</v>
      </c>
      <c r="AC112" s="197" t="e">
        <f t="shared" ca="1" si="29"/>
        <v>#N/A</v>
      </c>
      <c r="AD112" s="198" t="e">
        <f t="shared" ca="1" si="30"/>
        <v>#N/A</v>
      </c>
      <c r="AE112" s="197" t="e">
        <f t="shared" ca="1" si="31"/>
        <v>#N/A</v>
      </c>
      <c r="AF112" s="198" t="e">
        <f t="shared" ca="1" si="32"/>
        <v>#N/A</v>
      </c>
      <c r="AG112" s="197" t="e">
        <f t="shared" ca="1" si="33"/>
        <v>#N/A</v>
      </c>
      <c r="AH112" s="197" t="e">
        <f t="shared" ca="1" si="34"/>
        <v>#N/A</v>
      </c>
      <c r="AI112" s="199" t="e">
        <f t="shared" ca="1" si="35"/>
        <v>#N/A</v>
      </c>
      <c r="AJ112" s="197" t="e">
        <f t="shared" ca="1" si="36"/>
        <v>#N/A</v>
      </c>
      <c r="AK112" s="197" t="e">
        <f t="shared" ca="1" si="37"/>
        <v>#N/A</v>
      </c>
    </row>
    <row r="113" spans="1:37" ht="27" customHeight="1" x14ac:dyDescent="0.25">
      <c r="A113" s="51">
        <f>'OSNOVNA PLAČA'!A107</f>
        <v>98</v>
      </c>
      <c r="B113" s="157" t="str">
        <f t="shared" ca="1" si="21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1">
        <f ca="1">IF(LEN(B113)&gt;0,SUM('OBRAČUNANA OSNOVNA PLAČA'!N107:P107),"")</f>
        <v>0</v>
      </c>
      <c r="F113" s="55"/>
      <c r="G113" s="55"/>
      <c r="H113" s="55"/>
      <c r="I113" s="55"/>
      <c r="J113" s="55"/>
      <c r="K113" s="172">
        <f t="shared" si="22"/>
        <v>0</v>
      </c>
      <c r="L113" s="120">
        <f t="shared" ca="1" si="23"/>
        <v>0</v>
      </c>
      <c r="M113" s="120">
        <f t="shared" ca="1" si="24"/>
        <v>0</v>
      </c>
      <c r="N113" s="120">
        <f t="shared" ca="1" si="25"/>
        <v>0</v>
      </c>
      <c r="O113" s="120">
        <f t="shared" ca="1" si="26"/>
        <v>0</v>
      </c>
      <c r="P113" s="173">
        <f t="shared" ca="1" si="27"/>
        <v>0</v>
      </c>
      <c r="Q113" s="173">
        <f ca="1">IF(LEN(B113)&gt;0,'7-9'!Q113-'7-9'!P113,"")</f>
        <v>0</v>
      </c>
      <c r="R113" s="174"/>
      <c r="AA113" s="161">
        <f>ROW()</f>
        <v>113</v>
      </c>
      <c r="AB113" s="197" t="e">
        <f t="shared" ca="1" si="28"/>
        <v>#N/A</v>
      </c>
      <c r="AC113" s="197" t="e">
        <f t="shared" ca="1" si="29"/>
        <v>#N/A</v>
      </c>
      <c r="AD113" s="198" t="e">
        <f t="shared" ca="1" si="30"/>
        <v>#N/A</v>
      </c>
      <c r="AE113" s="197" t="e">
        <f t="shared" ca="1" si="31"/>
        <v>#N/A</v>
      </c>
      <c r="AF113" s="198" t="e">
        <f t="shared" ca="1" si="32"/>
        <v>#N/A</v>
      </c>
      <c r="AG113" s="197" t="e">
        <f t="shared" ca="1" si="33"/>
        <v>#N/A</v>
      </c>
      <c r="AH113" s="197" t="e">
        <f t="shared" ca="1" si="34"/>
        <v>#N/A</v>
      </c>
      <c r="AI113" s="199" t="e">
        <f t="shared" ca="1" si="35"/>
        <v>#N/A</v>
      </c>
      <c r="AJ113" s="197" t="e">
        <f t="shared" ca="1" si="36"/>
        <v>#N/A</v>
      </c>
      <c r="AK113" s="197" t="e">
        <f t="shared" ca="1" si="37"/>
        <v>#N/A</v>
      </c>
    </row>
    <row r="114" spans="1:37" ht="27" customHeight="1" x14ac:dyDescent="0.25">
      <c r="A114" s="51">
        <f>'OSNOVNA PLAČA'!A108</f>
        <v>99</v>
      </c>
      <c r="B114" s="157" t="str">
        <f t="shared" ca="1" si="21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1">
        <f ca="1">IF(LEN(B114)&gt;0,SUM('OBRAČUNANA OSNOVNA PLAČA'!N108:P108),"")</f>
        <v>0</v>
      </c>
      <c r="F114" s="55"/>
      <c r="G114" s="55"/>
      <c r="H114" s="55"/>
      <c r="I114" s="55"/>
      <c r="J114" s="55"/>
      <c r="K114" s="172">
        <f t="shared" si="22"/>
        <v>0</v>
      </c>
      <c r="L114" s="120">
        <f t="shared" ca="1" si="23"/>
        <v>0</v>
      </c>
      <c r="M114" s="120">
        <f t="shared" ca="1" si="24"/>
        <v>0</v>
      </c>
      <c r="N114" s="120">
        <f t="shared" ca="1" si="25"/>
        <v>0</v>
      </c>
      <c r="O114" s="120">
        <f t="shared" ca="1" si="26"/>
        <v>0</v>
      </c>
      <c r="P114" s="173">
        <f t="shared" ca="1" si="27"/>
        <v>0</v>
      </c>
      <c r="Q114" s="173">
        <f ca="1">IF(LEN(B114)&gt;0,'7-9'!Q114-'7-9'!P114,"")</f>
        <v>0</v>
      </c>
      <c r="R114" s="174"/>
      <c r="AA114" s="161">
        <f>ROW()</f>
        <v>114</v>
      </c>
      <c r="AB114" s="197" t="e">
        <f t="shared" ca="1" si="28"/>
        <v>#N/A</v>
      </c>
      <c r="AC114" s="197" t="e">
        <f t="shared" ca="1" si="29"/>
        <v>#N/A</v>
      </c>
      <c r="AD114" s="198" t="e">
        <f t="shared" ca="1" si="30"/>
        <v>#N/A</v>
      </c>
      <c r="AE114" s="197" t="e">
        <f t="shared" ca="1" si="31"/>
        <v>#N/A</v>
      </c>
      <c r="AF114" s="198" t="e">
        <f t="shared" ca="1" si="32"/>
        <v>#N/A</v>
      </c>
      <c r="AG114" s="197" t="e">
        <f t="shared" ca="1" si="33"/>
        <v>#N/A</v>
      </c>
      <c r="AH114" s="197" t="e">
        <f t="shared" ca="1" si="34"/>
        <v>#N/A</v>
      </c>
      <c r="AI114" s="199" t="e">
        <f t="shared" ca="1" si="35"/>
        <v>#N/A</v>
      </c>
      <c r="AJ114" s="197" t="e">
        <f t="shared" ca="1" si="36"/>
        <v>#N/A</v>
      </c>
      <c r="AK114" s="197" t="e">
        <f t="shared" ca="1" si="37"/>
        <v>#N/A</v>
      </c>
    </row>
    <row r="115" spans="1:37" ht="27" customHeight="1" x14ac:dyDescent="0.25">
      <c r="A115" s="51">
        <f>'OSNOVNA PLAČA'!A109</f>
        <v>100</v>
      </c>
      <c r="B115" s="157" t="str">
        <f t="shared" ca="1" si="21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1">
        <f ca="1">IF(LEN(B115)&gt;0,SUM('OBRAČUNANA OSNOVNA PLAČA'!N109:P109),"")</f>
        <v>0</v>
      </c>
      <c r="F115" s="55"/>
      <c r="G115" s="55"/>
      <c r="H115" s="55"/>
      <c r="I115" s="55"/>
      <c r="J115" s="55"/>
      <c r="K115" s="172">
        <f t="shared" si="22"/>
        <v>0</v>
      </c>
      <c r="L115" s="120">
        <f t="shared" ca="1" si="23"/>
        <v>0</v>
      </c>
      <c r="M115" s="120">
        <f t="shared" ca="1" si="24"/>
        <v>0</v>
      </c>
      <c r="N115" s="120">
        <f t="shared" ca="1" si="25"/>
        <v>0</v>
      </c>
      <c r="O115" s="120">
        <f t="shared" ca="1" si="26"/>
        <v>0</v>
      </c>
      <c r="P115" s="173">
        <f t="shared" ca="1" si="27"/>
        <v>0</v>
      </c>
      <c r="Q115" s="173">
        <f ca="1">IF(LEN(B115)&gt;0,'7-9'!Q115-'7-9'!P115,"")</f>
        <v>0</v>
      </c>
      <c r="R115" s="174"/>
      <c r="AA115" s="161">
        <f>ROW()</f>
        <v>115</v>
      </c>
      <c r="AB115" s="197" t="e">
        <f t="shared" ca="1" si="28"/>
        <v>#N/A</v>
      </c>
      <c r="AC115" s="197" t="e">
        <f t="shared" ca="1" si="29"/>
        <v>#N/A</v>
      </c>
      <c r="AD115" s="198" t="e">
        <f t="shared" ca="1" si="30"/>
        <v>#N/A</v>
      </c>
      <c r="AE115" s="197" t="e">
        <f t="shared" ca="1" si="31"/>
        <v>#N/A</v>
      </c>
      <c r="AF115" s="198" t="e">
        <f t="shared" ca="1" si="32"/>
        <v>#N/A</v>
      </c>
      <c r="AG115" s="197" t="e">
        <f t="shared" ca="1" si="33"/>
        <v>#N/A</v>
      </c>
      <c r="AH115" s="197" t="e">
        <f t="shared" ca="1" si="34"/>
        <v>#N/A</v>
      </c>
      <c r="AI115" s="199" t="e">
        <f t="shared" ca="1" si="35"/>
        <v>#N/A</v>
      </c>
      <c r="AJ115" s="197" t="e">
        <f t="shared" ca="1" si="36"/>
        <v>#N/A</v>
      </c>
      <c r="AK115" s="197" t="e">
        <f t="shared" ca="1" si="37"/>
        <v>#N/A</v>
      </c>
    </row>
    <row r="116" spans="1:37" ht="27" customHeight="1" x14ac:dyDescent="0.25">
      <c r="A116" s="51">
        <f>'OSNOVNA PLAČA'!A110</f>
        <v>101</v>
      </c>
      <c r="B116" s="157" t="str">
        <f t="shared" ca="1" si="21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1">
        <f ca="1">IF(LEN(B116)&gt;0,SUM('OBRAČUNANA OSNOVNA PLAČA'!N110:P110),"")</f>
        <v>10500</v>
      </c>
      <c r="F116" s="55"/>
      <c r="G116" s="55"/>
      <c r="H116" s="55"/>
      <c r="I116" s="55"/>
      <c r="J116" s="55"/>
      <c r="K116" s="172">
        <f t="shared" si="22"/>
        <v>0</v>
      </c>
      <c r="L116" s="120">
        <f t="shared" ca="1" si="23"/>
        <v>0</v>
      </c>
      <c r="M116" s="120">
        <f t="shared" ca="1" si="24"/>
        <v>0</v>
      </c>
      <c r="N116" s="120">
        <f t="shared" ca="1" si="25"/>
        <v>0</v>
      </c>
      <c r="O116" s="120">
        <f t="shared" ca="1" si="26"/>
        <v>0</v>
      </c>
      <c r="P116" s="173">
        <f t="shared" ca="1" si="27"/>
        <v>0</v>
      </c>
      <c r="Q116" s="173">
        <f ca="1">IF(LEN(B116)&gt;0,'7-9'!Q116-'7-9'!P116,"")</f>
        <v>7000</v>
      </c>
      <c r="R116" s="174"/>
      <c r="AA116" s="161">
        <f>ROW()</f>
        <v>116</v>
      </c>
      <c r="AB116" s="197" t="e">
        <f t="shared" ca="1" si="28"/>
        <v>#N/A</v>
      </c>
      <c r="AC116" s="197" t="e">
        <f t="shared" ca="1" si="29"/>
        <v>#N/A</v>
      </c>
      <c r="AD116" s="198" t="e">
        <f t="shared" ca="1" si="30"/>
        <v>#N/A</v>
      </c>
      <c r="AE116" s="197" t="e">
        <f t="shared" ca="1" si="31"/>
        <v>#N/A</v>
      </c>
      <c r="AF116" s="198" t="e">
        <f t="shared" ca="1" si="32"/>
        <v>#N/A</v>
      </c>
      <c r="AG116" s="197" t="e">
        <f t="shared" ca="1" si="33"/>
        <v>#N/A</v>
      </c>
      <c r="AH116" s="197" t="e">
        <f t="shared" ca="1" si="34"/>
        <v>#N/A</v>
      </c>
      <c r="AI116" s="199" t="e">
        <f t="shared" ca="1" si="35"/>
        <v>#N/A</v>
      </c>
      <c r="AJ116" s="197" t="e">
        <f t="shared" ca="1" si="36"/>
        <v>#N/A</v>
      </c>
      <c r="AK116" s="197" t="e">
        <f t="shared" ca="1" si="37"/>
        <v>#N/A</v>
      </c>
    </row>
    <row r="117" spans="1:37" ht="27" customHeight="1" x14ac:dyDescent="0.25">
      <c r="A117" s="51">
        <f>'OSNOVNA PLAČA'!A111</f>
        <v>102</v>
      </c>
      <c r="B117" s="157" t="str">
        <f t="shared" ca="1" si="21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1">
        <f ca="1">IF(LEN(B117)&gt;0,SUM('OBRAČUNANA OSNOVNA PLAČA'!N111:P111),"")</f>
        <v>0</v>
      </c>
      <c r="F117" s="55"/>
      <c r="G117" s="55"/>
      <c r="H117" s="55"/>
      <c r="I117" s="55"/>
      <c r="J117" s="55"/>
      <c r="K117" s="172">
        <f t="shared" si="22"/>
        <v>0</v>
      </c>
      <c r="L117" s="120">
        <f t="shared" ca="1" si="23"/>
        <v>0</v>
      </c>
      <c r="M117" s="120">
        <f t="shared" ca="1" si="24"/>
        <v>0</v>
      </c>
      <c r="N117" s="120">
        <f t="shared" ca="1" si="25"/>
        <v>0</v>
      </c>
      <c r="O117" s="120">
        <f t="shared" ca="1" si="26"/>
        <v>0</v>
      </c>
      <c r="P117" s="173">
        <f t="shared" ca="1" si="27"/>
        <v>0</v>
      </c>
      <c r="Q117" s="173">
        <f ca="1">IF(LEN(B117)&gt;0,'7-9'!Q117-'7-9'!P117,"")</f>
        <v>0</v>
      </c>
      <c r="R117" s="174"/>
      <c r="AA117" s="161">
        <f>ROW()</f>
        <v>117</v>
      </c>
      <c r="AB117" s="197" t="e">
        <f t="shared" ca="1" si="28"/>
        <v>#N/A</v>
      </c>
      <c r="AC117" s="197" t="e">
        <f t="shared" ca="1" si="29"/>
        <v>#N/A</v>
      </c>
      <c r="AD117" s="198" t="e">
        <f t="shared" ca="1" si="30"/>
        <v>#N/A</v>
      </c>
      <c r="AE117" s="197" t="e">
        <f t="shared" ca="1" si="31"/>
        <v>#N/A</v>
      </c>
      <c r="AF117" s="198" t="e">
        <f t="shared" ca="1" si="32"/>
        <v>#N/A</v>
      </c>
      <c r="AG117" s="197" t="e">
        <f t="shared" ca="1" si="33"/>
        <v>#N/A</v>
      </c>
      <c r="AH117" s="197" t="e">
        <f t="shared" ca="1" si="34"/>
        <v>#N/A</v>
      </c>
      <c r="AI117" s="199" t="e">
        <f t="shared" ca="1" si="35"/>
        <v>#N/A</v>
      </c>
      <c r="AJ117" s="197" t="e">
        <f t="shared" ca="1" si="36"/>
        <v>#N/A</v>
      </c>
      <c r="AK117" s="197" t="e">
        <f t="shared" ca="1" si="37"/>
        <v>#N/A</v>
      </c>
    </row>
    <row r="118" spans="1:37" ht="27" customHeight="1" x14ac:dyDescent="0.25">
      <c r="A118" s="51">
        <f>'OSNOVNA PLAČA'!A112</f>
        <v>103</v>
      </c>
      <c r="B118" s="157" t="str">
        <f t="shared" ca="1" si="21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1">
        <f ca="1">IF(LEN(B118)&gt;0,SUM('OBRAČUNANA OSNOVNA PLAČA'!N112:P112),"")</f>
        <v>0</v>
      </c>
      <c r="F118" s="55"/>
      <c r="G118" s="55"/>
      <c r="H118" s="55"/>
      <c r="I118" s="55"/>
      <c r="J118" s="55"/>
      <c r="K118" s="172">
        <f t="shared" si="22"/>
        <v>0</v>
      </c>
      <c r="L118" s="120">
        <f t="shared" ca="1" si="23"/>
        <v>0</v>
      </c>
      <c r="M118" s="120">
        <f t="shared" ca="1" si="24"/>
        <v>0</v>
      </c>
      <c r="N118" s="120">
        <f t="shared" ca="1" si="25"/>
        <v>0</v>
      </c>
      <c r="O118" s="120">
        <f t="shared" ca="1" si="26"/>
        <v>0</v>
      </c>
      <c r="P118" s="173">
        <f t="shared" ca="1" si="27"/>
        <v>0</v>
      </c>
      <c r="Q118" s="173">
        <f ca="1">IF(LEN(B118)&gt;0,'7-9'!Q118-'7-9'!P118,"")</f>
        <v>0</v>
      </c>
      <c r="R118" s="174"/>
      <c r="AA118" s="161">
        <f>ROW()</f>
        <v>118</v>
      </c>
      <c r="AB118" s="197" t="e">
        <f t="shared" ca="1" si="28"/>
        <v>#N/A</v>
      </c>
      <c r="AC118" s="197" t="e">
        <f t="shared" ca="1" si="29"/>
        <v>#N/A</v>
      </c>
      <c r="AD118" s="198" t="e">
        <f t="shared" ca="1" si="30"/>
        <v>#N/A</v>
      </c>
      <c r="AE118" s="197" t="e">
        <f t="shared" ca="1" si="31"/>
        <v>#N/A</v>
      </c>
      <c r="AF118" s="198" t="e">
        <f t="shared" ca="1" si="32"/>
        <v>#N/A</v>
      </c>
      <c r="AG118" s="197" t="e">
        <f t="shared" ca="1" si="33"/>
        <v>#N/A</v>
      </c>
      <c r="AH118" s="197" t="e">
        <f t="shared" ca="1" si="34"/>
        <v>#N/A</v>
      </c>
      <c r="AI118" s="199" t="e">
        <f t="shared" ca="1" si="35"/>
        <v>#N/A</v>
      </c>
      <c r="AJ118" s="197" t="e">
        <f t="shared" ca="1" si="36"/>
        <v>#N/A</v>
      </c>
      <c r="AK118" s="197" t="e">
        <f t="shared" ca="1" si="37"/>
        <v>#N/A</v>
      </c>
    </row>
    <row r="119" spans="1:37" ht="27" customHeight="1" x14ac:dyDescent="0.25">
      <c r="A119" s="51">
        <f>'OSNOVNA PLAČA'!A113</f>
        <v>104</v>
      </c>
      <c r="B119" s="157" t="str">
        <f t="shared" ca="1" si="21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1">
        <f ca="1">IF(LEN(B119)&gt;0,SUM('OBRAČUNANA OSNOVNA PLAČA'!N113:P113),"")</f>
        <v>0</v>
      </c>
      <c r="F119" s="55"/>
      <c r="G119" s="55"/>
      <c r="H119" s="55"/>
      <c r="I119" s="55"/>
      <c r="J119" s="55"/>
      <c r="K119" s="172">
        <f t="shared" si="22"/>
        <v>0</v>
      </c>
      <c r="L119" s="120">
        <f t="shared" ca="1" si="23"/>
        <v>0</v>
      </c>
      <c r="M119" s="120">
        <f t="shared" ca="1" si="24"/>
        <v>0</v>
      </c>
      <c r="N119" s="120">
        <f t="shared" ca="1" si="25"/>
        <v>0</v>
      </c>
      <c r="O119" s="120">
        <f t="shared" ca="1" si="26"/>
        <v>0</v>
      </c>
      <c r="P119" s="173">
        <f t="shared" ca="1" si="27"/>
        <v>0</v>
      </c>
      <c r="Q119" s="173">
        <f ca="1">IF(LEN(B119)&gt;0,'7-9'!Q119-'7-9'!P119,"")</f>
        <v>0</v>
      </c>
      <c r="R119" s="174"/>
      <c r="AA119" s="161">
        <f>ROW()</f>
        <v>119</v>
      </c>
      <c r="AB119" s="197" t="e">
        <f t="shared" ca="1" si="28"/>
        <v>#N/A</v>
      </c>
      <c r="AC119" s="197" t="e">
        <f t="shared" ca="1" si="29"/>
        <v>#N/A</v>
      </c>
      <c r="AD119" s="198" t="e">
        <f t="shared" ca="1" si="30"/>
        <v>#N/A</v>
      </c>
      <c r="AE119" s="197" t="e">
        <f t="shared" ca="1" si="31"/>
        <v>#N/A</v>
      </c>
      <c r="AF119" s="198" t="e">
        <f t="shared" ca="1" si="32"/>
        <v>#N/A</v>
      </c>
      <c r="AG119" s="197" t="e">
        <f t="shared" ca="1" si="33"/>
        <v>#N/A</v>
      </c>
      <c r="AH119" s="197" t="e">
        <f t="shared" ca="1" si="34"/>
        <v>#N/A</v>
      </c>
      <c r="AI119" s="199" t="e">
        <f t="shared" ca="1" si="35"/>
        <v>#N/A</v>
      </c>
      <c r="AJ119" s="197" t="e">
        <f t="shared" ca="1" si="36"/>
        <v>#N/A</v>
      </c>
      <c r="AK119" s="197" t="e">
        <f t="shared" ca="1" si="37"/>
        <v>#N/A</v>
      </c>
    </row>
    <row r="120" spans="1:37" ht="27" customHeight="1" x14ac:dyDescent="0.25">
      <c r="A120" s="51">
        <f>'OSNOVNA PLAČA'!A114</f>
        <v>105</v>
      </c>
      <c r="B120" s="157" t="str">
        <f t="shared" ca="1" si="21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1">
        <f ca="1">IF(LEN(B120)&gt;0,SUM('OBRAČUNANA OSNOVNA PLAČA'!N114:P114),"")</f>
        <v>0</v>
      </c>
      <c r="F120" s="55"/>
      <c r="G120" s="55"/>
      <c r="H120" s="55"/>
      <c r="I120" s="55"/>
      <c r="J120" s="55"/>
      <c r="K120" s="172">
        <f t="shared" si="22"/>
        <v>0</v>
      </c>
      <c r="L120" s="120">
        <f t="shared" ca="1" si="23"/>
        <v>0</v>
      </c>
      <c r="M120" s="120">
        <f t="shared" ca="1" si="24"/>
        <v>0</v>
      </c>
      <c r="N120" s="120">
        <f t="shared" ca="1" si="25"/>
        <v>0</v>
      </c>
      <c r="O120" s="120">
        <f t="shared" ca="1" si="26"/>
        <v>0</v>
      </c>
      <c r="P120" s="173">
        <f t="shared" ca="1" si="27"/>
        <v>0</v>
      </c>
      <c r="Q120" s="173">
        <f ca="1">IF(LEN(B120)&gt;0,'7-9'!Q120-'7-9'!P120,"")</f>
        <v>0</v>
      </c>
      <c r="R120" s="174"/>
      <c r="AA120" s="161">
        <f>ROW()</f>
        <v>120</v>
      </c>
      <c r="AB120" s="197" t="e">
        <f t="shared" ca="1" si="28"/>
        <v>#N/A</v>
      </c>
      <c r="AC120" s="197" t="e">
        <f t="shared" ca="1" si="29"/>
        <v>#N/A</v>
      </c>
      <c r="AD120" s="198" t="e">
        <f t="shared" ca="1" si="30"/>
        <v>#N/A</v>
      </c>
      <c r="AE120" s="197" t="e">
        <f t="shared" ca="1" si="31"/>
        <v>#N/A</v>
      </c>
      <c r="AF120" s="198" t="e">
        <f t="shared" ca="1" si="32"/>
        <v>#N/A</v>
      </c>
      <c r="AG120" s="197" t="e">
        <f t="shared" ca="1" si="33"/>
        <v>#N/A</v>
      </c>
      <c r="AH120" s="197" t="e">
        <f t="shared" ca="1" si="34"/>
        <v>#N/A</v>
      </c>
      <c r="AI120" s="199" t="e">
        <f t="shared" ca="1" si="35"/>
        <v>#N/A</v>
      </c>
      <c r="AJ120" s="197" t="e">
        <f t="shared" ca="1" si="36"/>
        <v>#N/A</v>
      </c>
      <c r="AK120" s="197" t="e">
        <f t="shared" ca="1" si="37"/>
        <v>#N/A</v>
      </c>
    </row>
    <row r="121" spans="1:37" ht="27" customHeight="1" x14ac:dyDescent="0.25">
      <c r="A121" s="51">
        <f>'OSNOVNA PLAČA'!A115</f>
        <v>106</v>
      </c>
      <c r="B121" s="157" t="str">
        <f t="shared" ca="1" si="21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1">
        <f ca="1">IF(LEN(B121)&gt;0,SUM('OBRAČUNANA OSNOVNA PLAČA'!N115:P115),"")</f>
        <v>0</v>
      </c>
      <c r="F121" s="55"/>
      <c r="G121" s="55"/>
      <c r="H121" s="55"/>
      <c r="I121" s="55"/>
      <c r="J121" s="55"/>
      <c r="K121" s="172">
        <f t="shared" si="22"/>
        <v>0</v>
      </c>
      <c r="L121" s="120">
        <f t="shared" ca="1" si="23"/>
        <v>0</v>
      </c>
      <c r="M121" s="120">
        <f t="shared" ca="1" si="24"/>
        <v>0</v>
      </c>
      <c r="N121" s="120">
        <f t="shared" ca="1" si="25"/>
        <v>0</v>
      </c>
      <c r="O121" s="120">
        <f t="shared" ca="1" si="26"/>
        <v>0</v>
      </c>
      <c r="P121" s="173">
        <f t="shared" ca="1" si="27"/>
        <v>0</v>
      </c>
      <c r="Q121" s="173">
        <f ca="1">IF(LEN(B121)&gt;0,'7-9'!Q121-'7-9'!P121,"")</f>
        <v>0</v>
      </c>
      <c r="R121" s="174"/>
      <c r="AA121" s="161">
        <f>ROW()</f>
        <v>121</v>
      </c>
      <c r="AB121" s="197" t="e">
        <f t="shared" ca="1" si="28"/>
        <v>#N/A</v>
      </c>
      <c r="AC121" s="197" t="e">
        <f t="shared" ca="1" si="29"/>
        <v>#N/A</v>
      </c>
      <c r="AD121" s="198" t="e">
        <f t="shared" ca="1" si="30"/>
        <v>#N/A</v>
      </c>
      <c r="AE121" s="197" t="e">
        <f t="shared" ca="1" si="31"/>
        <v>#N/A</v>
      </c>
      <c r="AF121" s="198" t="e">
        <f t="shared" ca="1" si="32"/>
        <v>#N/A</v>
      </c>
      <c r="AG121" s="197" t="e">
        <f t="shared" ca="1" si="33"/>
        <v>#N/A</v>
      </c>
      <c r="AH121" s="197" t="e">
        <f t="shared" ca="1" si="34"/>
        <v>#N/A</v>
      </c>
      <c r="AI121" s="199" t="e">
        <f t="shared" ca="1" si="35"/>
        <v>#N/A</v>
      </c>
      <c r="AJ121" s="197" t="e">
        <f t="shared" ca="1" si="36"/>
        <v>#N/A</v>
      </c>
      <c r="AK121" s="197" t="e">
        <f t="shared" ca="1" si="37"/>
        <v>#N/A</v>
      </c>
    </row>
    <row r="122" spans="1:37" ht="27" customHeight="1" x14ac:dyDescent="0.25">
      <c r="A122" s="51">
        <f>'OSNOVNA PLAČA'!A116</f>
        <v>107</v>
      </c>
      <c r="B122" s="157" t="str">
        <f t="shared" ca="1" si="21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1">
        <f ca="1">IF(LEN(B122)&gt;0,SUM('OBRAČUNANA OSNOVNA PLAČA'!N116:P116),"")</f>
        <v>0</v>
      </c>
      <c r="F122" s="55"/>
      <c r="G122" s="55"/>
      <c r="H122" s="55"/>
      <c r="I122" s="55"/>
      <c r="J122" s="55"/>
      <c r="K122" s="172">
        <f t="shared" si="22"/>
        <v>0</v>
      </c>
      <c r="L122" s="120">
        <f t="shared" ca="1" si="23"/>
        <v>0</v>
      </c>
      <c r="M122" s="120">
        <f t="shared" ca="1" si="24"/>
        <v>0</v>
      </c>
      <c r="N122" s="120">
        <f t="shared" ca="1" si="25"/>
        <v>0</v>
      </c>
      <c r="O122" s="120">
        <f t="shared" ca="1" si="26"/>
        <v>0</v>
      </c>
      <c r="P122" s="173">
        <f t="shared" ca="1" si="27"/>
        <v>0</v>
      </c>
      <c r="Q122" s="173">
        <f ca="1">IF(LEN(B122)&gt;0,'7-9'!Q122-'7-9'!P122,"")</f>
        <v>0</v>
      </c>
      <c r="R122" s="174"/>
      <c r="AA122" s="161">
        <f>ROW()</f>
        <v>122</v>
      </c>
      <c r="AB122" s="197" t="e">
        <f t="shared" ca="1" si="28"/>
        <v>#N/A</v>
      </c>
      <c r="AC122" s="197" t="e">
        <f t="shared" ca="1" si="29"/>
        <v>#N/A</v>
      </c>
      <c r="AD122" s="198" t="e">
        <f t="shared" ca="1" si="30"/>
        <v>#N/A</v>
      </c>
      <c r="AE122" s="197" t="e">
        <f t="shared" ca="1" si="31"/>
        <v>#N/A</v>
      </c>
      <c r="AF122" s="198" t="e">
        <f t="shared" ca="1" si="32"/>
        <v>#N/A</v>
      </c>
      <c r="AG122" s="197" t="e">
        <f t="shared" ca="1" si="33"/>
        <v>#N/A</v>
      </c>
      <c r="AH122" s="197" t="e">
        <f t="shared" ca="1" si="34"/>
        <v>#N/A</v>
      </c>
      <c r="AI122" s="199" t="e">
        <f t="shared" ca="1" si="35"/>
        <v>#N/A</v>
      </c>
      <c r="AJ122" s="197" t="e">
        <f t="shared" ca="1" si="36"/>
        <v>#N/A</v>
      </c>
      <c r="AK122" s="197" t="e">
        <f t="shared" ca="1" si="37"/>
        <v>#N/A</v>
      </c>
    </row>
    <row r="123" spans="1:37" ht="27" customHeight="1" x14ac:dyDescent="0.25">
      <c r="A123" s="51">
        <f>'OSNOVNA PLAČA'!A117</f>
        <v>108</v>
      </c>
      <c r="B123" s="157" t="str">
        <f t="shared" ca="1" si="21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1">
        <f ca="1">IF(LEN(B123)&gt;0,SUM('OBRAČUNANA OSNOVNA PLAČA'!N117:P117),"")</f>
        <v>0</v>
      </c>
      <c r="F123" s="55"/>
      <c r="G123" s="55"/>
      <c r="H123" s="55"/>
      <c r="I123" s="55"/>
      <c r="J123" s="55"/>
      <c r="K123" s="172">
        <f t="shared" si="22"/>
        <v>0</v>
      </c>
      <c r="L123" s="120">
        <f t="shared" ca="1" si="23"/>
        <v>0</v>
      </c>
      <c r="M123" s="120">
        <f t="shared" ca="1" si="24"/>
        <v>0</v>
      </c>
      <c r="N123" s="120">
        <f t="shared" ca="1" si="25"/>
        <v>0</v>
      </c>
      <c r="O123" s="120">
        <f t="shared" ca="1" si="26"/>
        <v>0</v>
      </c>
      <c r="P123" s="173">
        <f t="shared" ca="1" si="27"/>
        <v>0</v>
      </c>
      <c r="Q123" s="173">
        <f ca="1">IF(LEN(B123)&gt;0,'7-9'!Q123-'7-9'!P123,"")</f>
        <v>0</v>
      </c>
      <c r="R123" s="174"/>
      <c r="AA123" s="161">
        <f>ROW()</f>
        <v>123</v>
      </c>
      <c r="AB123" s="197" t="e">
        <f t="shared" ca="1" si="28"/>
        <v>#N/A</v>
      </c>
      <c r="AC123" s="197" t="e">
        <f t="shared" ca="1" si="29"/>
        <v>#N/A</v>
      </c>
      <c r="AD123" s="198" t="e">
        <f t="shared" ca="1" si="30"/>
        <v>#N/A</v>
      </c>
      <c r="AE123" s="197" t="e">
        <f t="shared" ca="1" si="31"/>
        <v>#N/A</v>
      </c>
      <c r="AF123" s="198" t="e">
        <f t="shared" ca="1" si="32"/>
        <v>#N/A</v>
      </c>
      <c r="AG123" s="197" t="e">
        <f t="shared" ca="1" si="33"/>
        <v>#N/A</v>
      </c>
      <c r="AH123" s="197" t="e">
        <f t="shared" ca="1" si="34"/>
        <v>#N/A</v>
      </c>
      <c r="AI123" s="199" t="e">
        <f t="shared" ca="1" si="35"/>
        <v>#N/A</v>
      </c>
      <c r="AJ123" s="197" t="e">
        <f t="shared" ca="1" si="36"/>
        <v>#N/A</v>
      </c>
      <c r="AK123" s="197" t="e">
        <f t="shared" ca="1" si="37"/>
        <v>#N/A</v>
      </c>
    </row>
    <row r="124" spans="1:37" ht="27" customHeight="1" x14ac:dyDescent="0.25">
      <c r="A124" s="51">
        <f>'OSNOVNA PLAČA'!A118</f>
        <v>109</v>
      </c>
      <c r="B124" s="157" t="str">
        <f t="shared" ca="1" si="21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1">
        <f ca="1">IF(LEN(B124)&gt;0,SUM('OBRAČUNANA OSNOVNA PLAČA'!N118:P118),"")</f>
        <v>0</v>
      </c>
      <c r="F124" s="55"/>
      <c r="G124" s="55"/>
      <c r="H124" s="55"/>
      <c r="I124" s="55"/>
      <c r="J124" s="55"/>
      <c r="K124" s="172">
        <f t="shared" si="22"/>
        <v>0</v>
      </c>
      <c r="L124" s="120">
        <f t="shared" ca="1" si="23"/>
        <v>0</v>
      </c>
      <c r="M124" s="120">
        <f t="shared" ca="1" si="24"/>
        <v>0</v>
      </c>
      <c r="N124" s="120">
        <f t="shared" ca="1" si="25"/>
        <v>0</v>
      </c>
      <c r="O124" s="120">
        <f t="shared" ca="1" si="26"/>
        <v>0</v>
      </c>
      <c r="P124" s="173">
        <f t="shared" ca="1" si="27"/>
        <v>0</v>
      </c>
      <c r="Q124" s="173">
        <f ca="1">IF(LEN(B124)&gt;0,'7-9'!Q124-'7-9'!P124,"")</f>
        <v>0</v>
      </c>
      <c r="R124" s="174"/>
      <c r="AA124" s="161">
        <f>ROW()</f>
        <v>124</v>
      </c>
      <c r="AB124" s="197" t="e">
        <f t="shared" ca="1" si="28"/>
        <v>#N/A</v>
      </c>
      <c r="AC124" s="197" t="e">
        <f t="shared" ca="1" si="29"/>
        <v>#N/A</v>
      </c>
      <c r="AD124" s="198" t="e">
        <f t="shared" ca="1" si="30"/>
        <v>#N/A</v>
      </c>
      <c r="AE124" s="197" t="e">
        <f t="shared" ca="1" si="31"/>
        <v>#N/A</v>
      </c>
      <c r="AF124" s="198" t="e">
        <f t="shared" ca="1" si="32"/>
        <v>#N/A</v>
      </c>
      <c r="AG124" s="197" t="e">
        <f t="shared" ca="1" si="33"/>
        <v>#N/A</v>
      </c>
      <c r="AH124" s="197" t="e">
        <f t="shared" ca="1" si="34"/>
        <v>#N/A</v>
      </c>
      <c r="AI124" s="199" t="e">
        <f t="shared" ca="1" si="35"/>
        <v>#N/A</v>
      </c>
      <c r="AJ124" s="197" t="e">
        <f t="shared" ca="1" si="36"/>
        <v>#N/A</v>
      </c>
      <c r="AK124" s="197" t="e">
        <f t="shared" ca="1" si="37"/>
        <v>#N/A</v>
      </c>
    </row>
    <row r="125" spans="1:37" ht="27" customHeight="1" x14ac:dyDescent="0.25">
      <c r="A125" s="51">
        <f>'OSNOVNA PLAČA'!A119</f>
        <v>110</v>
      </c>
      <c r="B125" s="157" t="str">
        <f t="shared" ca="1" si="21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1">
        <f ca="1">IF(LEN(B125)&gt;0,SUM('OBRAČUNANA OSNOVNA PLAČA'!N119:P119),"")</f>
        <v>0</v>
      </c>
      <c r="F125" s="55"/>
      <c r="G125" s="55"/>
      <c r="H125" s="55"/>
      <c r="I125" s="55"/>
      <c r="J125" s="55"/>
      <c r="K125" s="172">
        <f t="shared" si="22"/>
        <v>0</v>
      </c>
      <c r="L125" s="120">
        <f t="shared" ca="1" si="23"/>
        <v>0</v>
      </c>
      <c r="M125" s="120">
        <f t="shared" ca="1" si="24"/>
        <v>0</v>
      </c>
      <c r="N125" s="120">
        <f t="shared" ca="1" si="25"/>
        <v>0</v>
      </c>
      <c r="O125" s="120">
        <f t="shared" ca="1" si="26"/>
        <v>0</v>
      </c>
      <c r="P125" s="173">
        <f t="shared" ca="1" si="27"/>
        <v>0</v>
      </c>
      <c r="Q125" s="173">
        <f ca="1">IF(LEN(B125)&gt;0,'7-9'!Q125-'7-9'!P125,"")</f>
        <v>0</v>
      </c>
      <c r="R125" s="174"/>
      <c r="AA125" s="161">
        <f>ROW()</f>
        <v>125</v>
      </c>
      <c r="AB125" s="197" t="e">
        <f t="shared" ca="1" si="28"/>
        <v>#N/A</v>
      </c>
      <c r="AC125" s="197" t="e">
        <f t="shared" ca="1" si="29"/>
        <v>#N/A</v>
      </c>
      <c r="AD125" s="198" t="e">
        <f t="shared" ca="1" si="30"/>
        <v>#N/A</v>
      </c>
      <c r="AE125" s="197" t="e">
        <f t="shared" ca="1" si="31"/>
        <v>#N/A</v>
      </c>
      <c r="AF125" s="198" t="e">
        <f t="shared" ca="1" si="32"/>
        <v>#N/A</v>
      </c>
      <c r="AG125" s="197" t="e">
        <f t="shared" ca="1" si="33"/>
        <v>#N/A</v>
      </c>
      <c r="AH125" s="197" t="e">
        <f t="shared" ca="1" si="34"/>
        <v>#N/A</v>
      </c>
      <c r="AI125" s="199" t="e">
        <f t="shared" ca="1" si="35"/>
        <v>#N/A</v>
      </c>
      <c r="AJ125" s="197" t="e">
        <f t="shared" ca="1" si="36"/>
        <v>#N/A</v>
      </c>
      <c r="AK125" s="197" t="e">
        <f t="shared" ca="1" si="37"/>
        <v>#N/A</v>
      </c>
    </row>
    <row r="126" spans="1:37" ht="27" customHeight="1" x14ac:dyDescent="0.25">
      <c r="A126" s="51">
        <f>'OSNOVNA PLAČA'!A120</f>
        <v>111</v>
      </c>
      <c r="B126" s="157" t="str">
        <f t="shared" ca="1" si="21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1">
        <f ca="1">IF(LEN(B126)&gt;0,SUM('OBRAČUNANA OSNOVNA PLAČA'!N120:P120),"")</f>
        <v>0</v>
      </c>
      <c r="F126" s="55"/>
      <c r="G126" s="55"/>
      <c r="H126" s="55"/>
      <c r="I126" s="55"/>
      <c r="J126" s="55"/>
      <c r="K126" s="172">
        <f t="shared" si="22"/>
        <v>0</v>
      </c>
      <c r="L126" s="120">
        <f t="shared" ca="1" si="23"/>
        <v>0</v>
      </c>
      <c r="M126" s="120">
        <f t="shared" ca="1" si="24"/>
        <v>0</v>
      </c>
      <c r="N126" s="120">
        <f t="shared" ca="1" si="25"/>
        <v>0</v>
      </c>
      <c r="O126" s="120">
        <f t="shared" ca="1" si="26"/>
        <v>0</v>
      </c>
      <c r="P126" s="173">
        <f t="shared" ca="1" si="27"/>
        <v>0</v>
      </c>
      <c r="Q126" s="173">
        <f ca="1">IF(LEN(B126)&gt;0,'7-9'!Q126-'7-9'!P126,"")</f>
        <v>0</v>
      </c>
      <c r="R126" s="174"/>
      <c r="AA126" s="161">
        <f>ROW()</f>
        <v>126</v>
      </c>
      <c r="AB126" s="197" t="e">
        <f t="shared" ca="1" si="28"/>
        <v>#N/A</v>
      </c>
      <c r="AC126" s="197" t="e">
        <f t="shared" ca="1" si="29"/>
        <v>#N/A</v>
      </c>
      <c r="AD126" s="198" t="e">
        <f t="shared" ca="1" si="30"/>
        <v>#N/A</v>
      </c>
      <c r="AE126" s="197" t="e">
        <f t="shared" ca="1" si="31"/>
        <v>#N/A</v>
      </c>
      <c r="AF126" s="198" t="e">
        <f t="shared" ca="1" si="32"/>
        <v>#N/A</v>
      </c>
      <c r="AG126" s="197" t="e">
        <f t="shared" ca="1" si="33"/>
        <v>#N/A</v>
      </c>
      <c r="AH126" s="197" t="e">
        <f t="shared" ca="1" si="34"/>
        <v>#N/A</v>
      </c>
      <c r="AI126" s="199" t="e">
        <f t="shared" ca="1" si="35"/>
        <v>#N/A</v>
      </c>
      <c r="AJ126" s="197" t="e">
        <f t="shared" ca="1" si="36"/>
        <v>#N/A</v>
      </c>
      <c r="AK126" s="197" t="e">
        <f t="shared" ca="1" si="37"/>
        <v>#N/A</v>
      </c>
    </row>
    <row r="127" spans="1:37" ht="27" customHeight="1" x14ac:dyDescent="0.25">
      <c r="A127" s="51">
        <f>'OSNOVNA PLAČA'!A121</f>
        <v>112</v>
      </c>
      <c r="B127" s="157" t="str">
        <f t="shared" ca="1" si="21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1">
        <f ca="1">IF(LEN(B127)&gt;0,SUM('OBRAČUNANA OSNOVNA PLAČA'!N121:P121),"")</f>
        <v>0</v>
      </c>
      <c r="F127" s="55"/>
      <c r="G127" s="55"/>
      <c r="H127" s="55"/>
      <c r="I127" s="55"/>
      <c r="J127" s="55"/>
      <c r="K127" s="172">
        <f t="shared" si="22"/>
        <v>0</v>
      </c>
      <c r="L127" s="120">
        <f t="shared" ca="1" si="23"/>
        <v>0</v>
      </c>
      <c r="M127" s="120">
        <f t="shared" ca="1" si="24"/>
        <v>0</v>
      </c>
      <c r="N127" s="120">
        <f t="shared" ca="1" si="25"/>
        <v>0</v>
      </c>
      <c r="O127" s="120">
        <f t="shared" ca="1" si="26"/>
        <v>0</v>
      </c>
      <c r="P127" s="173">
        <f t="shared" ca="1" si="27"/>
        <v>0</v>
      </c>
      <c r="Q127" s="173">
        <f ca="1">IF(LEN(B127)&gt;0,'7-9'!Q127-'7-9'!P127,"")</f>
        <v>0</v>
      </c>
      <c r="R127" s="174"/>
      <c r="AA127" s="161">
        <f>ROW()</f>
        <v>127</v>
      </c>
      <c r="AB127" s="197" t="e">
        <f t="shared" ca="1" si="28"/>
        <v>#N/A</v>
      </c>
      <c r="AC127" s="197" t="e">
        <f t="shared" ca="1" si="29"/>
        <v>#N/A</v>
      </c>
      <c r="AD127" s="198" t="e">
        <f t="shared" ca="1" si="30"/>
        <v>#N/A</v>
      </c>
      <c r="AE127" s="197" t="e">
        <f t="shared" ca="1" si="31"/>
        <v>#N/A</v>
      </c>
      <c r="AF127" s="198" t="e">
        <f t="shared" ca="1" si="32"/>
        <v>#N/A</v>
      </c>
      <c r="AG127" s="197" t="e">
        <f t="shared" ca="1" si="33"/>
        <v>#N/A</v>
      </c>
      <c r="AH127" s="197" t="e">
        <f t="shared" ca="1" si="34"/>
        <v>#N/A</v>
      </c>
      <c r="AI127" s="199" t="e">
        <f t="shared" ca="1" si="35"/>
        <v>#N/A</v>
      </c>
      <c r="AJ127" s="197" t="e">
        <f t="shared" ca="1" si="36"/>
        <v>#N/A</v>
      </c>
      <c r="AK127" s="197" t="e">
        <f t="shared" ca="1" si="37"/>
        <v>#N/A</v>
      </c>
    </row>
    <row r="128" spans="1:37" ht="27" customHeight="1" x14ac:dyDescent="0.25">
      <c r="A128" s="51">
        <f>'OSNOVNA PLAČA'!A122</f>
        <v>113</v>
      </c>
      <c r="B128" s="157" t="str">
        <f t="shared" ca="1" si="21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1">
        <f ca="1">IF(LEN(B128)&gt;0,SUM('OBRAČUNANA OSNOVNA PLAČA'!N122:P122),"")</f>
        <v>0</v>
      </c>
      <c r="F128" s="55"/>
      <c r="G128" s="55"/>
      <c r="H128" s="55"/>
      <c r="I128" s="55"/>
      <c r="J128" s="55"/>
      <c r="K128" s="172">
        <f t="shared" si="22"/>
        <v>0</v>
      </c>
      <c r="L128" s="120">
        <f t="shared" ca="1" si="23"/>
        <v>0</v>
      </c>
      <c r="M128" s="120">
        <f t="shared" ca="1" si="24"/>
        <v>0</v>
      </c>
      <c r="N128" s="120">
        <f t="shared" ca="1" si="25"/>
        <v>0</v>
      </c>
      <c r="O128" s="120">
        <f t="shared" ca="1" si="26"/>
        <v>0</v>
      </c>
      <c r="P128" s="173">
        <f t="shared" ca="1" si="27"/>
        <v>0</v>
      </c>
      <c r="Q128" s="173">
        <f ca="1">IF(LEN(B128)&gt;0,'7-9'!Q128-'7-9'!P128,"")</f>
        <v>0</v>
      </c>
      <c r="R128" s="174"/>
      <c r="AA128" s="161">
        <f>ROW()</f>
        <v>128</v>
      </c>
      <c r="AB128" s="197" t="e">
        <f t="shared" ca="1" si="28"/>
        <v>#N/A</v>
      </c>
      <c r="AC128" s="197" t="e">
        <f t="shared" ca="1" si="29"/>
        <v>#N/A</v>
      </c>
      <c r="AD128" s="198" t="e">
        <f t="shared" ca="1" si="30"/>
        <v>#N/A</v>
      </c>
      <c r="AE128" s="197" t="e">
        <f t="shared" ca="1" si="31"/>
        <v>#N/A</v>
      </c>
      <c r="AF128" s="198" t="e">
        <f t="shared" ca="1" si="32"/>
        <v>#N/A</v>
      </c>
      <c r="AG128" s="197" t="e">
        <f t="shared" ca="1" si="33"/>
        <v>#N/A</v>
      </c>
      <c r="AH128" s="197" t="e">
        <f t="shared" ca="1" si="34"/>
        <v>#N/A</v>
      </c>
      <c r="AI128" s="199" t="e">
        <f t="shared" ca="1" si="35"/>
        <v>#N/A</v>
      </c>
      <c r="AJ128" s="197" t="e">
        <f t="shared" ca="1" si="36"/>
        <v>#N/A</v>
      </c>
      <c r="AK128" s="197" t="e">
        <f t="shared" ca="1" si="37"/>
        <v>#N/A</v>
      </c>
    </row>
    <row r="129" spans="1:37" ht="27" customHeight="1" x14ac:dyDescent="0.25">
      <c r="A129" s="51">
        <f>'OSNOVNA PLAČA'!A123</f>
        <v>114</v>
      </c>
      <c r="B129" s="157" t="str">
        <f t="shared" ca="1" si="21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1">
        <f ca="1">IF(LEN(B129)&gt;0,SUM('OBRAČUNANA OSNOVNA PLAČA'!N123:P123),"")</f>
        <v>0</v>
      </c>
      <c r="F129" s="55"/>
      <c r="G129" s="55"/>
      <c r="H129" s="55"/>
      <c r="I129" s="55"/>
      <c r="J129" s="55"/>
      <c r="K129" s="172">
        <f t="shared" si="22"/>
        <v>0</v>
      </c>
      <c r="L129" s="120">
        <f t="shared" ca="1" si="23"/>
        <v>0</v>
      </c>
      <c r="M129" s="120">
        <f t="shared" ca="1" si="24"/>
        <v>0</v>
      </c>
      <c r="N129" s="120">
        <f t="shared" ca="1" si="25"/>
        <v>0</v>
      </c>
      <c r="O129" s="120">
        <f t="shared" ca="1" si="26"/>
        <v>0</v>
      </c>
      <c r="P129" s="173">
        <f t="shared" ca="1" si="27"/>
        <v>0</v>
      </c>
      <c r="Q129" s="173">
        <f ca="1">IF(LEN(B129)&gt;0,'7-9'!Q129-'7-9'!P129,"")</f>
        <v>0</v>
      </c>
      <c r="R129" s="174"/>
      <c r="AA129" s="161">
        <f>ROW()</f>
        <v>129</v>
      </c>
      <c r="AB129" s="197" t="e">
        <f t="shared" ca="1" si="28"/>
        <v>#N/A</v>
      </c>
      <c r="AC129" s="197" t="e">
        <f t="shared" ca="1" si="29"/>
        <v>#N/A</v>
      </c>
      <c r="AD129" s="198" t="e">
        <f t="shared" ca="1" si="30"/>
        <v>#N/A</v>
      </c>
      <c r="AE129" s="197" t="e">
        <f t="shared" ca="1" si="31"/>
        <v>#N/A</v>
      </c>
      <c r="AF129" s="198" t="e">
        <f t="shared" ca="1" si="32"/>
        <v>#N/A</v>
      </c>
      <c r="AG129" s="197" t="e">
        <f t="shared" ca="1" si="33"/>
        <v>#N/A</v>
      </c>
      <c r="AH129" s="197" t="e">
        <f t="shared" ca="1" si="34"/>
        <v>#N/A</v>
      </c>
      <c r="AI129" s="199" t="e">
        <f t="shared" ca="1" si="35"/>
        <v>#N/A</v>
      </c>
      <c r="AJ129" s="197" t="e">
        <f t="shared" ca="1" si="36"/>
        <v>#N/A</v>
      </c>
      <c r="AK129" s="197" t="e">
        <f t="shared" ca="1" si="37"/>
        <v>#N/A</v>
      </c>
    </row>
    <row r="130" spans="1:37" ht="27" customHeight="1" x14ac:dyDescent="0.25">
      <c r="A130" s="51">
        <f>'OSNOVNA PLAČA'!A124</f>
        <v>115</v>
      </c>
      <c r="B130" s="157" t="str">
        <f t="shared" ca="1" si="21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1">
        <f ca="1">IF(LEN(B130)&gt;0,SUM('OBRAČUNANA OSNOVNA PLAČA'!N124:P124),"")</f>
        <v>0</v>
      </c>
      <c r="F130" s="55"/>
      <c r="G130" s="55"/>
      <c r="H130" s="55"/>
      <c r="I130" s="55"/>
      <c r="J130" s="55"/>
      <c r="K130" s="172">
        <f t="shared" si="22"/>
        <v>0</v>
      </c>
      <c r="L130" s="120">
        <f t="shared" ca="1" si="23"/>
        <v>0</v>
      </c>
      <c r="M130" s="120">
        <f t="shared" ca="1" si="24"/>
        <v>0</v>
      </c>
      <c r="N130" s="120">
        <f t="shared" ca="1" si="25"/>
        <v>0</v>
      </c>
      <c r="O130" s="120">
        <f t="shared" ca="1" si="26"/>
        <v>0</v>
      </c>
      <c r="P130" s="173">
        <f t="shared" ca="1" si="27"/>
        <v>0</v>
      </c>
      <c r="Q130" s="173">
        <f ca="1">IF(LEN(B130)&gt;0,'7-9'!Q130-'7-9'!P130,"")</f>
        <v>0</v>
      </c>
      <c r="R130" s="174"/>
      <c r="AA130" s="161">
        <f>ROW()</f>
        <v>130</v>
      </c>
      <c r="AB130" s="197" t="e">
        <f t="shared" ca="1" si="28"/>
        <v>#N/A</v>
      </c>
      <c r="AC130" s="197" t="e">
        <f t="shared" ca="1" si="29"/>
        <v>#N/A</v>
      </c>
      <c r="AD130" s="198" t="e">
        <f t="shared" ca="1" si="30"/>
        <v>#N/A</v>
      </c>
      <c r="AE130" s="197" t="e">
        <f t="shared" ca="1" si="31"/>
        <v>#N/A</v>
      </c>
      <c r="AF130" s="198" t="e">
        <f t="shared" ca="1" si="32"/>
        <v>#N/A</v>
      </c>
      <c r="AG130" s="197" t="e">
        <f t="shared" ca="1" si="33"/>
        <v>#N/A</v>
      </c>
      <c r="AH130" s="197" t="e">
        <f t="shared" ca="1" si="34"/>
        <v>#N/A</v>
      </c>
      <c r="AI130" s="199" t="e">
        <f t="shared" ca="1" si="35"/>
        <v>#N/A</v>
      </c>
      <c r="AJ130" s="197" t="e">
        <f t="shared" ca="1" si="36"/>
        <v>#N/A</v>
      </c>
      <c r="AK130" s="197" t="e">
        <f t="shared" ca="1" si="37"/>
        <v>#N/A</v>
      </c>
    </row>
    <row r="131" spans="1:37" ht="27" customHeight="1" x14ac:dyDescent="0.25">
      <c r="A131" s="51">
        <f>'OSNOVNA PLAČA'!A125</f>
        <v>116</v>
      </c>
      <c r="B131" s="157" t="str">
        <f t="shared" ca="1" si="21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1">
        <f ca="1">IF(LEN(B131)&gt;0,SUM('OBRAČUNANA OSNOVNA PLAČA'!N125:P125),"")</f>
        <v>0</v>
      </c>
      <c r="F131" s="55"/>
      <c r="G131" s="55"/>
      <c r="H131" s="55"/>
      <c r="I131" s="55"/>
      <c r="J131" s="55"/>
      <c r="K131" s="172">
        <f t="shared" si="22"/>
        <v>0</v>
      </c>
      <c r="L131" s="120">
        <f t="shared" ca="1" si="23"/>
        <v>0</v>
      </c>
      <c r="M131" s="120">
        <f t="shared" ca="1" si="24"/>
        <v>0</v>
      </c>
      <c r="N131" s="120">
        <f t="shared" ca="1" si="25"/>
        <v>0</v>
      </c>
      <c r="O131" s="120">
        <f t="shared" ca="1" si="26"/>
        <v>0</v>
      </c>
      <c r="P131" s="173">
        <f t="shared" ca="1" si="27"/>
        <v>0</v>
      </c>
      <c r="Q131" s="173">
        <f ca="1">IF(LEN(B131)&gt;0,'7-9'!Q131-'7-9'!P131,"")</f>
        <v>0</v>
      </c>
      <c r="R131" s="174"/>
      <c r="AA131" s="161">
        <f>ROW()</f>
        <v>131</v>
      </c>
      <c r="AB131" s="197" t="e">
        <f t="shared" ca="1" si="28"/>
        <v>#N/A</v>
      </c>
      <c r="AC131" s="197" t="e">
        <f t="shared" ca="1" si="29"/>
        <v>#N/A</v>
      </c>
      <c r="AD131" s="198" t="e">
        <f t="shared" ca="1" si="30"/>
        <v>#N/A</v>
      </c>
      <c r="AE131" s="197" t="e">
        <f t="shared" ca="1" si="31"/>
        <v>#N/A</v>
      </c>
      <c r="AF131" s="198" t="e">
        <f t="shared" ca="1" si="32"/>
        <v>#N/A</v>
      </c>
      <c r="AG131" s="197" t="e">
        <f t="shared" ca="1" si="33"/>
        <v>#N/A</v>
      </c>
      <c r="AH131" s="197" t="e">
        <f t="shared" ca="1" si="34"/>
        <v>#N/A</v>
      </c>
      <c r="AI131" s="199" t="e">
        <f t="shared" ca="1" si="35"/>
        <v>#N/A</v>
      </c>
      <c r="AJ131" s="197" t="e">
        <f t="shared" ca="1" si="36"/>
        <v>#N/A</v>
      </c>
      <c r="AK131" s="197" t="e">
        <f t="shared" ca="1" si="37"/>
        <v>#N/A</v>
      </c>
    </row>
    <row r="132" spans="1:37" ht="27" customHeight="1" x14ac:dyDescent="0.25">
      <c r="A132" s="51">
        <f>'OSNOVNA PLAČA'!A126</f>
        <v>117</v>
      </c>
      <c r="B132" s="157" t="str">
        <f t="shared" ca="1" si="21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1">
        <f ca="1">IF(LEN(B132)&gt;0,SUM('OBRAČUNANA OSNOVNA PLAČA'!N126:P126),"")</f>
        <v>0</v>
      </c>
      <c r="F132" s="55"/>
      <c r="G132" s="55"/>
      <c r="H132" s="55"/>
      <c r="I132" s="55"/>
      <c r="J132" s="55"/>
      <c r="K132" s="172">
        <f t="shared" si="22"/>
        <v>0</v>
      </c>
      <c r="L132" s="120">
        <f t="shared" ca="1" si="23"/>
        <v>0</v>
      </c>
      <c r="M132" s="120">
        <f t="shared" ca="1" si="24"/>
        <v>0</v>
      </c>
      <c r="N132" s="120">
        <f t="shared" ca="1" si="25"/>
        <v>0</v>
      </c>
      <c r="O132" s="120">
        <f t="shared" ca="1" si="26"/>
        <v>0</v>
      </c>
      <c r="P132" s="173">
        <f t="shared" ca="1" si="27"/>
        <v>0</v>
      </c>
      <c r="Q132" s="173">
        <f ca="1">IF(LEN(B132)&gt;0,'7-9'!Q132-'7-9'!P132,"")</f>
        <v>0</v>
      </c>
      <c r="R132" s="174"/>
      <c r="AA132" s="161">
        <f>ROW()</f>
        <v>132</v>
      </c>
      <c r="AB132" s="197" t="e">
        <f t="shared" ca="1" si="28"/>
        <v>#N/A</v>
      </c>
      <c r="AC132" s="197" t="e">
        <f t="shared" ca="1" si="29"/>
        <v>#N/A</v>
      </c>
      <c r="AD132" s="198" t="e">
        <f t="shared" ca="1" si="30"/>
        <v>#N/A</v>
      </c>
      <c r="AE132" s="197" t="e">
        <f t="shared" ca="1" si="31"/>
        <v>#N/A</v>
      </c>
      <c r="AF132" s="198" t="e">
        <f t="shared" ca="1" si="32"/>
        <v>#N/A</v>
      </c>
      <c r="AG132" s="197" t="e">
        <f t="shared" ca="1" si="33"/>
        <v>#N/A</v>
      </c>
      <c r="AH132" s="197" t="e">
        <f t="shared" ca="1" si="34"/>
        <v>#N/A</v>
      </c>
      <c r="AI132" s="199" t="e">
        <f t="shared" ca="1" si="35"/>
        <v>#N/A</v>
      </c>
      <c r="AJ132" s="197" t="e">
        <f t="shared" ca="1" si="36"/>
        <v>#N/A</v>
      </c>
      <c r="AK132" s="197" t="e">
        <f t="shared" ca="1" si="37"/>
        <v>#N/A</v>
      </c>
    </row>
    <row r="133" spans="1:37" ht="27" customHeight="1" x14ac:dyDescent="0.25">
      <c r="A133" s="51">
        <f>'OSNOVNA PLAČA'!A127</f>
        <v>118</v>
      </c>
      <c r="B133" s="157" t="str">
        <f t="shared" ca="1" si="21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1">
        <f ca="1">IF(LEN(B133)&gt;0,SUM('OBRAČUNANA OSNOVNA PLAČA'!N127:P127),"")</f>
        <v>0</v>
      </c>
      <c r="F133" s="55"/>
      <c r="G133" s="55"/>
      <c r="H133" s="55"/>
      <c r="I133" s="55"/>
      <c r="J133" s="55"/>
      <c r="K133" s="172">
        <f t="shared" si="22"/>
        <v>0</v>
      </c>
      <c r="L133" s="120">
        <f t="shared" ca="1" si="23"/>
        <v>0</v>
      </c>
      <c r="M133" s="120">
        <f t="shared" ca="1" si="24"/>
        <v>0</v>
      </c>
      <c r="N133" s="120">
        <f t="shared" ca="1" si="25"/>
        <v>0</v>
      </c>
      <c r="O133" s="120">
        <f t="shared" ca="1" si="26"/>
        <v>0</v>
      </c>
      <c r="P133" s="173">
        <f t="shared" ca="1" si="27"/>
        <v>0</v>
      </c>
      <c r="Q133" s="173">
        <f ca="1">IF(LEN(B133)&gt;0,'7-9'!Q133-'7-9'!P133,"")</f>
        <v>0</v>
      </c>
      <c r="R133" s="174"/>
      <c r="AA133" s="161">
        <f>ROW()</f>
        <v>133</v>
      </c>
      <c r="AB133" s="197" t="e">
        <f t="shared" ca="1" si="28"/>
        <v>#N/A</v>
      </c>
      <c r="AC133" s="197" t="e">
        <f t="shared" ca="1" si="29"/>
        <v>#N/A</v>
      </c>
      <c r="AD133" s="198" t="e">
        <f t="shared" ca="1" si="30"/>
        <v>#N/A</v>
      </c>
      <c r="AE133" s="197" t="e">
        <f t="shared" ca="1" si="31"/>
        <v>#N/A</v>
      </c>
      <c r="AF133" s="198" t="e">
        <f t="shared" ca="1" si="32"/>
        <v>#N/A</v>
      </c>
      <c r="AG133" s="197" t="e">
        <f t="shared" ca="1" si="33"/>
        <v>#N/A</v>
      </c>
      <c r="AH133" s="197" t="e">
        <f t="shared" ca="1" si="34"/>
        <v>#N/A</v>
      </c>
      <c r="AI133" s="199" t="e">
        <f t="shared" ca="1" si="35"/>
        <v>#N/A</v>
      </c>
      <c r="AJ133" s="197" t="e">
        <f t="shared" ca="1" si="36"/>
        <v>#N/A</v>
      </c>
      <c r="AK133" s="197" t="e">
        <f t="shared" ca="1" si="37"/>
        <v>#N/A</v>
      </c>
    </row>
    <row r="134" spans="1:37" ht="27" customHeight="1" x14ac:dyDescent="0.25">
      <c r="A134" s="51">
        <f>'OSNOVNA PLAČA'!A128</f>
        <v>119</v>
      </c>
      <c r="B134" s="157" t="str">
        <f t="shared" ca="1" si="21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1">
        <f ca="1">IF(LEN(B134)&gt;0,SUM('OBRAČUNANA OSNOVNA PLAČA'!N128:P128),"")</f>
        <v>0</v>
      </c>
      <c r="F134" s="55"/>
      <c r="G134" s="55"/>
      <c r="H134" s="55"/>
      <c r="I134" s="55"/>
      <c r="J134" s="55"/>
      <c r="K134" s="172">
        <f t="shared" si="22"/>
        <v>0</v>
      </c>
      <c r="L134" s="120">
        <f t="shared" ca="1" si="23"/>
        <v>0</v>
      </c>
      <c r="M134" s="120">
        <f t="shared" ca="1" si="24"/>
        <v>0</v>
      </c>
      <c r="N134" s="120">
        <f t="shared" ca="1" si="25"/>
        <v>0</v>
      </c>
      <c r="O134" s="120">
        <f t="shared" ca="1" si="26"/>
        <v>0</v>
      </c>
      <c r="P134" s="173">
        <f t="shared" ca="1" si="27"/>
        <v>0</v>
      </c>
      <c r="Q134" s="173">
        <f ca="1">IF(LEN(B134)&gt;0,'7-9'!Q134-'7-9'!P134,"")</f>
        <v>0</v>
      </c>
      <c r="R134" s="174"/>
      <c r="AA134" s="161">
        <f>ROW()</f>
        <v>134</v>
      </c>
      <c r="AB134" s="197" t="e">
        <f t="shared" ca="1" si="28"/>
        <v>#N/A</v>
      </c>
      <c r="AC134" s="197" t="e">
        <f t="shared" ca="1" si="29"/>
        <v>#N/A</v>
      </c>
      <c r="AD134" s="198" t="e">
        <f t="shared" ca="1" si="30"/>
        <v>#N/A</v>
      </c>
      <c r="AE134" s="197" t="e">
        <f t="shared" ca="1" si="31"/>
        <v>#N/A</v>
      </c>
      <c r="AF134" s="198" t="e">
        <f t="shared" ca="1" si="32"/>
        <v>#N/A</v>
      </c>
      <c r="AG134" s="197" t="e">
        <f t="shared" ca="1" si="33"/>
        <v>#N/A</v>
      </c>
      <c r="AH134" s="197" t="e">
        <f t="shared" ca="1" si="34"/>
        <v>#N/A</v>
      </c>
      <c r="AI134" s="199" t="e">
        <f t="shared" ca="1" si="35"/>
        <v>#N/A</v>
      </c>
      <c r="AJ134" s="197" t="e">
        <f t="shared" ca="1" si="36"/>
        <v>#N/A</v>
      </c>
      <c r="AK134" s="197" t="e">
        <f t="shared" ca="1" si="37"/>
        <v>#N/A</v>
      </c>
    </row>
    <row r="135" spans="1:37" ht="27" customHeight="1" x14ac:dyDescent="0.25">
      <c r="A135" s="51">
        <f>'OSNOVNA PLAČA'!A129</f>
        <v>120</v>
      </c>
      <c r="B135" s="157" t="str">
        <f t="shared" ca="1" si="21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1">
        <f ca="1">IF(LEN(B135)&gt;0,SUM('OBRAČUNANA OSNOVNA PLAČA'!N129:P129),"")</f>
        <v>0</v>
      </c>
      <c r="F135" s="55"/>
      <c r="G135" s="55"/>
      <c r="H135" s="55"/>
      <c r="I135" s="55"/>
      <c r="J135" s="55"/>
      <c r="K135" s="172">
        <f t="shared" si="22"/>
        <v>0</v>
      </c>
      <c r="L135" s="120">
        <f t="shared" ca="1" si="23"/>
        <v>0</v>
      </c>
      <c r="M135" s="120">
        <f t="shared" ca="1" si="24"/>
        <v>0</v>
      </c>
      <c r="N135" s="120">
        <f t="shared" ca="1" si="25"/>
        <v>0</v>
      </c>
      <c r="O135" s="120">
        <f t="shared" ca="1" si="26"/>
        <v>0</v>
      </c>
      <c r="P135" s="173">
        <f t="shared" ca="1" si="27"/>
        <v>0</v>
      </c>
      <c r="Q135" s="173">
        <f ca="1">IF(LEN(B135)&gt;0,'7-9'!Q135-'7-9'!P135,"")</f>
        <v>0</v>
      </c>
      <c r="R135" s="174"/>
      <c r="AA135" s="161">
        <f>ROW()</f>
        <v>135</v>
      </c>
      <c r="AB135" s="197" t="e">
        <f t="shared" ca="1" si="28"/>
        <v>#N/A</v>
      </c>
      <c r="AC135" s="197" t="e">
        <f t="shared" ca="1" si="29"/>
        <v>#N/A</v>
      </c>
      <c r="AD135" s="198" t="e">
        <f t="shared" ca="1" si="30"/>
        <v>#N/A</v>
      </c>
      <c r="AE135" s="197" t="e">
        <f t="shared" ca="1" si="31"/>
        <v>#N/A</v>
      </c>
      <c r="AF135" s="198" t="e">
        <f t="shared" ca="1" si="32"/>
        <v>#N/A</v>
      </c>
      <c r="AG135" s="197" t="e">
        <f t="shared" ca="1" si="33"/>
        <v>#N/A</v>
      </c>
      <c r="AH135" s="197" t="e">
        <f t="shared" ca="1" si="34"/>
        <v>#N/A</v>
      </c>
      <c r="AI135" s="199" t="e">
        <f t="shared" ca="1" si="35"/>
        <v>#N/A</v>
      </c>
      <c r="AJ135" s="197" t="e">
        <f t="shared" ca="1" si="36"/>
        <v>#N/A</v>
      </c>
      <c r="AK135" s="197" t="e">
        <f t="shared" ca="1" si="37"/>
        <v>#N/A</v>
      </c>
    </row>
    <row r="136" spans="1:37" ht="27" customHeight="1" x14ac:dyDescent="0.25">
      <c r="A136" s="51">
        <f>'OSNOVNA PLAČA'!A130</f>
        <v>121</v>
      </c>
      <c r="B136" s="157" t="str">
        <f t="shared" ca="1" si="21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1">
        <f ca="1">IF(LEN(B136)&gt;0,SUM('OBRAČUNANA OSNOVNA PLAČA'!N130:P130),"")</f>
        <v>0</v>
      </c>
      <c r="F136" s="55"/>
      <c r="G136" s="55"/>
      <c r="H136" s="55"/>
      <c r="I136" s="55"/>
      <c r="J136" s="55"/>
      <c r="K136" s="172">
        <f t="shared" si="22"/>
        <v>0</v>
      </c>
      <c r="L136" s="120">
        <f t="shared" ca="1" si="23"/>
        <v>0</v>
      </c>
      <c r="M136" s="120">
        <f t="shared" ca="1" si="24"/>
        <v>0</v>
      </c>
      <c r="N136" s="120">
        <f t="shared" ca="1" si="25"/>
        <v>0</v>
      </c>
      <c r="O136" s="120">
        <f t="shared" ca="1" si="26"/>
        <v>0</v>
      </c>
      <c r="P136" s="173">
        <f t="shared" ca="1" si="27"/>
        <v>0</v>
      </c>
      <c r="Q136" s="173">
        <f ca="1">IF(LEN(B136)&gt;0,'7-9'!Q136-'7-9'!P136,"")</f>
        <v>0</v>
      </c>
      <c r="R136" s="174"/>
      <c r="AA136" s="161">
        <f>ROW()</f>
        <v>136</v>
      </c>
      <c r="AB136" s="197" t="e">
        <f t="shared" ca="1" si="28"/>
        <v>#N/A</v>
      </c>
      <c r="AC136" s="197" t="e">
        <f t="shared" ca="1" si="29"/>
        <v>#N/A</v>
      </c>
      <c r="AD136" s="198" t="e">
        <f t="shared" ca="1" si="30"/>
        <v>#N/A</v>
      </c>
      <c r="AE136" s="197" t="e">
        <f t="shared" ca="1" si="31"/>
        <v>#N/A</v>
      </c>
      <c r="AF136" s="198" t="e">
        <f t="shared" ca="1" si="32"/>
        <v>#N/A</v>
      </c>
      <c r="AG136" s="197" t="e">
        <f t="shared" ca="1" si="33"/>
        <v>#N/A</v>
      </c>
      <c r="AH136" s="197" t="e">
        <f t="shared" ca="1" si="34"/>
        <v>#N/A</v>
      </c>
      <c r="AI136" s="199" t="e">
        <f t="shared" ca="1" si="35"/>
        <v>#N/A</v>
      </c>
      <c r="AJ136" s="197" t="e">
        <f t="shared" ca="1" si="36"/>
        <v>#N/A</v>
      </c>
      <c r="AK136" s="197" t="e">
        <f t="shared" ca="1" si="37"/>
        <v>#N/A</v>
      </c>
    </row>
    <row r="137" spans="1:37" ht="27" customHeight="1" x14ac:dyDescent="0.25">
      <c r="A137" s="51">
        <f>'OSNOVNA PLAČA'!A131</f>
        <v>122</v>
      </c>
      <c r="B137" s="157" t="str">
        <f t="shared" ca="1" si="21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1">
        <f ca="1">IF(LEN(B137)&gt;0,SUM('OBRAČUNANA OSNOVNA PLAČA'!N131:P131),"")</f>
        <v>0</v>
      </c>
      <c r="F137" s="55"/>
      <c r="G137" s="55"/>
      <c r="H137" s="55"/>
      <c r="I137" s="55"/>
      <c r="J137" s="55"/>
      <c r="K137" s="172">
        <f t="shared" si="22"/>
        <v>0</v>
      </c>
      <c r="L137" s="120">
        <f t="shared" ca="1" si="23"/>
        <v>0</v>
      </c>
      <c r="M137" s="120">
        <f t="shared" ca="1" si="24"/>
        <v>0</v>
      </c>
      <c r="N137" s="120">
        <f t="shared" ca="1" si="25"/>
        <v>0</v>
      </c>
      <c r="O137" s="120">
        <f t="shared" ca="1" si="26"/>
        <v>0</v>
      </c>
      <c r="P137" s="173">
        <f t="shared" ca="1" si="27"/>
        <v>0</v>
      </c>
      <c r="Q137" s="173">
        <f ca="1">IF(LEN(B137)&gt;0,'7-9'!Q137-'7-9'!P137,"")</f>
        <v>0</v>
      </c>
      <c r="R137" s="174"/>
      <c r="AA137" s="161">
        <f>ROW()</f>
        <v>137</v>
      </c>
      <c r="AB137" s="197" t="e">
        <f t="shared" ca="1" si="28"/>
        <v>#N/A</v>
      </c>
      <c r="AC137" s="197" t="e">
        <f t="shared" ca="1" si="29"/>
        <v>#N/A</v>
      </c>
      <c r="AD137" s="198" t="e">
        <f t="shared" ca="1" si="30"/>
        <v>#N/A</v>
      </c>
      <c r="AE137" s="197" t="e">
        <f t="shared" ca="1" si="31"/>
        <v>#N/A</v>
      </c>
      <c r="AF137" s="198" t="e">
        <f t="shared" ca="1" si="32"/>
        <v>#N/A</v>
      </c>
      <c r="AG137" s="197" t="e">
        <f t="shared" ca="1" si="33"/>
        <v>#N/A</v>
      </c>
      <c r="AH137" s="197" t="e">
        <f t="shared" ca="1" si="34"/>
        <v>#N/A</v>
      </c>
      <c r="AI137" s="199" t="e">
        <f t="shared" ca="1" si="35"/>
        <v>#N/A</v>
      </c>
      <c r="AJ137" s="197" t="e">
        <f t="shared" ca="1" si="36"/>
        <v>#N/A</v>
      </c>
      <c r="AK137" s="197" t="e">
        <f t="shared" ca="1" si="37"/>
        <v>#N/A</v>
      </c>
    </row>
    <row r="138" spans="1:37" ht="27" customHeight="1" x14ac:dyDescent="0.25">
      <c r="A138" s="51">
        <f>'OSNOVNA PLAČA'!A132</f>
        <v>123</v>
      </c>
      <c r="B138" s="157" t="str">
        <f t="shared" ca="1" si="21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1">
        <f ca="1">IF(LEN(B138)&gt;0,SUM('OBRAČUNANA OSNOVNA PLAČA'!N132:P132),"")</f>
        <v>0</v>
      </c>
      <c r="F138" s="55"/>
      <c r="G138" s="55"/>
      <c r="H138" s="55"/>
      <c r="I138" s="55"/>
      <c r="J138" s="55"/>
      <c r="K138" s="172">
        <f t="shared" si="22"/>
        <v>0</v>
      </c>
      <c r="L138" s="120">
        <f t="shared" ca="1" si="23"/>
        <v>0</v>
      </c>
      <c r="M138" s="120">
        <f t="shared" ca="1" si="24"/>
        <v>0</v>
      </c>
      <c r="N138" s="120">
        <f t="shared" ca="1" si="25"/>
        <v>0</v>
      </c>
      <c r="O138" s="120">
        <f t="shared" ca="1" si="26"/>
        <v>0</v>
      </c>
      <c r="P138" s="173">
        <f t="shared" ca="1" si="27"/>
        <v>0</v>
      </c>
      <c r="Q138" s="173">
        <f ca="1">IF(LEN(B138)&gt;0,'7-9'!Q138-'7-9'!P138,"")</f>
        <v>0</v>
      </c>
      <c r="R138" s="174"/>
      <c r="AA138" s="161">
        <f>ROW()</f>
        <v>138</v>
      </c>
      <c r="AB138" s="197" t="e">
        <f t="shared" ca="1" si="28"/>
        <v>#N/A</v>
      </c>
      <c r="AC138" s="197" t="e">
        <f t="shared" ca="1" si="29"/>
        <v>#N/A</v>
      </c>
      <c r="AD138" s="198" t="e">
        <f t="shared" ca="1" si="30"/>
        <v>#N/A</v>
      </c>
      <c r="AE138" s="197" t="e">
        <f t="shared" ca="1" si="31"/>
        <v>#N/A</v>
      </c>
      <c r="AF138" s="198" t="e">
        <f t="shared" ca="1" si="32"/>
        <v>#N/A</v>
      </c>
      <c r="AG138" s="197" t="e">
        <f t="shared" ca="1" si="33"/>
        <v>#N/A</v>
      </c>
      <c r="AH138" s="197" t="e">
        <f t="shared" ca="1" si="34"/>
        <v>#N/A</v>
      </c>
      <c r="AI138" s="199" t="e">
        <f t="shared" ca="1" si="35"/>
        <v>#N/A</v>
      </c>
      <c r="AJ138" s="197" t="e">
        <f t="shared" ca="1" si="36"/>
        <v>#N/A</v>
      </c>
      <c r="AK138" s="197" t="e">
        <f t="shared" ca="1" si="37"/>
        <v>#N/A</v>
      </c>
    </row>
    <row r="139" spans="1:37" ht="27" customHeight="1" x14ac:dyDescent="0.25">
      <c r="A139" s="51">
        <f>'OSNOVNA PLAČA'!A133</f>
        <v>124</v>
      </c>
      <c r="B139" s="157" t="str">
        <f t="shared" ca="1" si="21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1">
        <f ca="1">IF(LEN(B139)&gt;0,SUM('OBRAČUNANA OSNOVNA PLAČA'!N133:P133),"")</f>
        <v>0</v>
      </c>
      <c r="F139" s="55"/>
      <c r="G139" s="55"/>
      <c r="H139" s="55"/>
      <c r="I139" s="55"/>
      <c r="J139" s="55"/>
      <c r="K139" s="172">
        <f t="shared" si="22"/>
        <v>0</v>
      </c>
      <c r="L139" s="120">
        <f t="shared" ca="1" si="23"/>
        <v>0</v>
      </c>
      <c r="M139" s="120">
        <f t="shared" ca="1" si="24"/>
        <v>0</v>
      </c>
      <c r="N139" s="120">
        <f t="shared" ca="1" si="25"/>
        <v>0</v>
      </c>
      <c r="O139" s="120">
        <f t="shared" ca="1" si="26"/>
        <v>0</v>
      </c>
      <c r="P139" s="173">
        <f t="shared" ca="1" si="27"/>
        <v>0</v>
      </c>
      <c r="Q139" s="173">
        <f ca="1">IF(LEN(B139)&gt;0,'7-9'!Q139-'7-9'!P139,"")</f>
        <v>0</v>
      </c>
      <c r="R139" s="174"/>
      <c r="AA139" s="161">
        <f>ROW()</f>
        <v>139</v>
      </c>
      <c r="AB139" s="197" t="e">
        <f t="shared" ca="1" si="28"/>
        <v>#N/A</v>
      </c>
      <c r="AC139" s="197" t="e">
        <f t="shared" ca="1" si="29"/>
        <v>#N/A</v>
      </c>
      <c r="AD139" s="198" t="e">
        <f t="shared" ca="1" si="30"/>
        <v>#N/A</v>
      </c>
      <c r="AE139" s="197" t="e">
        <f t="shared" ca="1" si="31"/>
        <v>#N/A</v>
      </c>
      <c r="AF139" s="198" t="e">
        <f t="shared" ca="1" si="32"/>
        <v>#N/A</v>
      </c>
      <c r="AG139" s="197" t="e">
        <f t="shared" ca="1" si="33"/>
        <v>#N/A</v>
      </c>
      <c r="AH139" s="197" t="e">
        <f t="shared" ca="1" si="34"/>
        <v>#N/A</v>
      </c>
      <c r="AI139" s="199" t="e">
        <f t="shared" ca="1" si="35"/>
        <v>#N/A</v>
      </c>
      <c r="AJ139" s="197" t="e">
        <f t="shared" ca="1" si="36"/>
        <v>#N/A</v>
      </c>
      <c r="AK139" s="197" t="e">
        <f t="shared" ca="1" si="37"/>
        <v>#N/A</v>
      </c>
    </row>
    <row r="140" spans="1:37" ht="27" customHeight="1" x14ac:dyDescent="0.25">
      <c r="A140" s="51">
        <f>'OSNOVNA PLAČA'!A134</f>
        <v>125</v>
      </c>
      <c r="B140" s="157" t="str">
        <f t="shared" ca="1" si="21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1">
        <f ca="1">IF(LEN(B140)&gt;0,SUM('OBRAČUNANA OSNOVNA PLAČA'!N134:P134),"")</f>
        <v>0</v>
      </c>
      <c r="F140" s="55"/>
      <c r="G140" s="55"/>
      <c r="H140" s="55"/>
      <c r="I140" s="55"/>
      <c r="J140" s="55"/>
      <c r="K140" s="172">
        <f t="shared" si="22"/>
        <v>0</v>
      </c>
      <c r="L140" s="120">
        <f t="shared" ca="1" si="23"/>
        <v>0</v>
      </c>
      <c r="M140" s="120">
        <f t="shared" ca="1" si="24"/>
        <v>0</v>
      </c>
      <c r="N140" s="120">
        <f t="shared" ca="1" si="25"/>
        <v>0</v>
      </c>
      <c r="O140" s="120">
        <f t="shared" ca="1" si="26"/>
        <v>0</v>
      </c>
      <c r="P140" s="173">
        <f t="shared" ca="1" si="27"/>
        <v>0</v>
      </c>
      <c r="Q140" s="173">
        <f ca="1">IF(LEN(B140)&gt;0,'7-9'!Q140-'7-9'!P140,"")</f>
        <v>0</v>
      </c>
      <c r="R140" s="174"/>
      <c r="AA140" s="161">
        <f>ROW()</f>
        <v>140</v>
      </c>
      <c r="AB140" s="197" t="e">
        <f t="shared" ca="1" si="28"/>
        <v>#N/A</v>
      </c>
      <c r="AC140" s="197" t="e">
        <f t="shared" ca="1" si="29"/>
        <v>#N/A</v>
      </c>
      <c r="AD140" s="198" t="e">
        <f t="shared" ca="1" si="30"/>
        <v>#N/A</v>
      </c>
      <c r="AE140" s="197" t="e">
        <f t="shared" ca="1" si="31"/>
        <v>#N/A</v>
      </c>
      <c r="AF140" s="198" t="e">
        <f t="shared" ca="1" si="32"/>
        <v>#N/A</v>
      </c>
      <c r="AG140" s="197" t="e">
        <f t="shared" ca="1" si="33"/>
        <v>#N/A</v>
      </c>
      <c r="AH140" s="197" t="e">
        <f t="shared" ca="1" si="34"/>
        <v>#N/A</v>
      </c>
      <c r="AI140" s="199" t="e">
        <f t="shared" ca="1" si="35"/>
        <v>#N/A</v>
      </c>
      <c r="AJ140" s="197" t="e">
        <f t="shared" ca="1" si="36"/>
        <v>#N/A</v>
      </c>
      <c r="AK140" s="197" t="e">
        <f t="shared" ca="1" si="37"/>
        <v>#N/A</v>
      </c>
    </row>
    <row r="141" spans="1:37" ht="27" customHeight="1" x14ac:dyDescent="0.25">
      <c r="A141" s="51">
        <f>'OSNOVNA PLAČA'!A135</f>
        <v>126</v>
      </c>
      <c r="B141" s="157" t="str">
        <f t="shared" ca="1" si="21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1">
        <f ca="1">IF(LEN(B141)&gt;0,SUM('OBRAČUNANA OSNOVNA PLAČA'!N135:P135),"")</f>
        <v>0</v>
      </c>
      <c r="F141" s="55"/>
      <c r="G141" s="55"/>
      <c r="H141" s="55"/>
      <c r="I141" s="55"/>
      <c r="J141" s="55"/>
      <c r="K141" s="172">
        <f t="shared" si="22"/>
        <v>0</v>
      </c>
      <c r="L141" s="120">
        <f t="shared" ca="1" si="23"/>
        <v>0</v>
      </c>
      <c r="M141" s="120">
        <f t="shared" ca="1" si="24"/>
        <v>0</v>
      </c>
      <c r="N141" s="120">
        <f t="shared" ca="1" si="25"/>
        <v>0</v>
      </c>
      <c r="O141" s="120">
        <f t="shared" ca="1" si="26"/>
        <v>0</v>
      </c>
      <c r="P141" s="173">
        <f t="shared" ca="1" si="27"/>
        <v>0</v>
      </c>
      <c r="Q141" s="173">
        <f ca="1">IF(LEN(B141)&gt;0,'7-9'!Q141-'7-9'!P141,"")</f>
        <v>0</v>
      </c>
      <c r="R141" s="174"/>
      <c r="AA141" s="161">
        <f>ROW()</f>
        <v>141</v>
      </c>
      <c r="AB141" s="197" t="e">
        <f t="shared" ca="1" si="28"/>
        <v>#N/A</v>
      </c>
      <c r="AC141" s="197" t="e">
        <f t="shared" ca="1" si="29"/>
        <v>#N/A</v>
      </c>
      <c r="AD141" s="198" t="e">
        <f t="shared" ca="1" si="30"/>
        <v>#N/A</v>
      </c>
      <c r="AE141" s="197" t="e">
        <f t="shared" ca="1" si="31"/>
        <v>#N/A</v>
      </c>
      <c r="AF141" s="198" t="e">
        <f t="shared" ca="1" si="32"/>
        <v>#N/A</v>
      </c>
      <c r="AG141" s="197" t="e">
        <f t="shared" ca="1" si="33"/>
        <v>#N/A</v>
      </c>
      <c r="AH141" s="197" t="e">
        <f t="shared" ca="1" si="34"/>
        <v>#N/A</v>
      </c>
      <c r="AI141" s="199" t="e">
        <f t="shared" ca="1" si="35"/>
        <v>#N/A</v>
      </c>
      <c r="AJ141" s="197" t="e">
        <f t="shared" ca="1" si="36"/>
        <v>#N/A</v>
      </c>
      <c r="AK141" s="197" t="e">
        <f t="shared" ca="1" si="37"/>
        <v>#N/A</v>
      </c>
    </row>
    <row r="142" spans="1:37" ht="27" customHeight="1" x14ac:dyDescent="0.25">
      <c r="A142" s="51">
        <f>'OSNOVNA PLAČA'!A136</f>
        <v>127</v>
      </c>
      <c r="B142" s="157" t="str">
        <f t="shared" ca="1" si="21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1">
        <f ca="1">IF(LEN(B142)&gt;0,SUM('OBRAČUNANA OSNOVNA PLAČA'!N136:P136),"")</f>
        <v>0</v>
      </c>
      <c r="F142" s="55"/>
      <c r="G142" s="55"/>
      <c r="H142" s="55"/>
      <c r="I142" s="55"/>
      <c r="J142" s="55"/>
      <c r="K142" s="172">
        <f t="shared" si="22"/>
        <v>0</v>
      </c>
      <c r="L142" s="120">
        <f t="shared" ca="1" si="23"/>
        <v>0</v>
      </c>
      <c r="M142" s="120">
        <f t="shared" ca="1" si="24"/>
        <v>0</v>
      </c>
      <c r="N142" s="120">
        <f t="shared" ca="1" si="25"/>
        <v>0</v>
      </c>
      <c r="O142" s="120">
        <f t="shared" ca="1" si="26"/>
        <v>0</v>
      </c>
      <c r="P142" s="173">
        <f t="shared" ca="1" si="27"/>
        <v>0</v>
      </c>
      <c r="Q142" s="173">
        <f ca="1">IF(LEN(B142)&gt;0,'7-9'!Q142-'7-9'!P142,"")</f>
        <v>0</v>
      </c>
      <c r="R142" s="174"/>
      <c r="AA142" s="161">
        <f>ROW()</f>
        <v>142</v>
      </c>
      <c r="AB142" s="197" t="e">
        <f t="shared" ca="1" si="28"/>
        <v>#N/A</v>
      </c>
      <c r="AC142" s="197" t="e">
        <f t="shared" ca="1" si="29"/>
        <v>#N/A</v>
      </c>
      <c r="AD142" s="198" t="e">
        <f t="shared" ca="1" si="30"/>
        <v>#N/A</v>
      </c>
      <c r="AE142" s="197" t="e">
        <f t="shared" ca="1" si="31"/>
        <v>#N/A</v>
      </c>
      <c r="AF142" s="198" t="e">
        <f t="shared" ca="1" si="32"/>
        <v>#N/A</v>
      </c>
      <c r="AG142" s="197" t="e">
        <f t="shared" ca="1" si="33"/>
        <v>#N/A</v>
      </c>
      <c r="AH142" s="197" t="e">
        <f t="shared" ca="1" si="34"/>
        <v>#N/A</v>
      </c>
      <c r="AI142" s="199" t="e">
        <f t="shared" ca="1" si="35"/>
        <v>#N/A</v>
      </c>
      <c r="AJ142" s="197" t="e">
        <f t="shared" ca="1" si="36"/>
        <v>#N/A</v>
      </c>
      <c r="AK142" s="197" t="e">
        <f t="shared" ca="1" si="37"/>
        <v>#N/A</v>
      </c>
    </row>
    <row r="143" spans="1:37" ht="27" customHeight="1" x14ac:dyDescent="0.25">
      <c r="A143" s="51">
        <f>'OSNOVNA PLAČA'!A137</f>
        <v>128</v>
      </c>
      <c r="B143" s="157" t="str">
        <f t="shared" ca="1" si="21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1">
        <f ca="1">IF(LEN(B143)&gt;0,SUM('OBRAČUNANA OSNOVNA PLAČA'!N137:P137),"")</f>
        <v>0</v>
      </c>
      <c r="F143" s="55"/>
      <c r="G143" s="55"/>
      <c r="H143" s="55"/>
      <c r="I143" s="55"/>
      <c r="J143" s="55"/>
      <c r="K143" s="172">
        <f t="shared" si="22"/>
        <v>0</v>
      </c>
      <c r="L143" s="120">
        <f t="shared" ca="1" si="23"/>
        <v>0</v>
      </c>
      <c r="M143" s="120">
        <f t="shared" ca="1" si="24"/>
        <v>0</v>
      </c>
      <c r="N143" s="120">
        <f t="shared" ca="1" si="25"/>
        <v>0</v>
      </c>
      <c r="O143" s="120">
        <f t="shared" ca="1" si="26"/>
        <v>0</v>
      </c>
      <c r="P143" s="173">
        <f t="shared" ca="1" si="27"/>
        <v>0</v>
      </c>
      <c r="Q143" s="173">
        <f ca="1">IF(LEN(B143)&gt;0,'7-9'!Q143-'7-9'!P143,"")</f>
        <v>0</v>
      </c>
      <c r="R143" s="174"/>
      <c r="AA143" s="161">
        <f>ROW()</f>
        <v>143</v>
      </c>
      <c r="AB143" s="197" t="e">
        <f t="shared" ca="1" si="28"/>
        <v>#N/A</v>
      </c>
      <c r="AC143" s="197" t="e">
        <f t="shared" ca="1" si="29"/>
        <v>#N/A</v>
      </c>
      <c r="AD143" s="198" t="e">
        <f t="shared" ca="1" si="30"/>
        <v>#N/A</v>
      </c>
      <c r="AE143" s="197" t="e">
        <f t="shared" ca="1" si="31"/>
        <v>#N/A</v>
      </c>
      <c r="AF143" s="198" t="e">
        <f t="shared" ca="1" si="32"/>
        <v>#N/A</v>
      </c>
      <c r="AG143" s="197" t="e">
        <f t="shared" ca="1" si="33"/>
        <v>#N/A</v>
      </c>
      <c r="AH143" s="197" t="e">
        <f t="shared" ca="1" si="34"/>
        <v>#N/A</v>
      </c>
      <c r="AI143" s="199" t="e">
        <f t="shared" ca="1" si="35"/>
        <v>#N/A</v>
      </c>
      <c r="AJ143" s="197" t="e">
        <f t="shared" ca="1" si="36"/>
        <v>#N/A</v>
      </c>
      <c r="AK143" s="197" t="e">
        <f t="shared" ca="1" si="37"/>
        <v>#N/A</v>
      </c>
    </row>
    <row r="144" spans="1:37" ht="27" customHeight="1" x14ac:dyDescent="0.25">
      <c r="A144" s="51">
        <f>'OSNOVNA PLAČA'!A138</f>
        <v>129</v>
      </c>
      <c r="B144" s="157" t="str">
        <f t="shared" ca="1" si="21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1">
        <f ca="1">IF(LEN(B144)&gt;0,SUM('OBRAČUNANA OSNOVNA PLAČA'!N138:P138),"")</f>
        <v>0</v>
      </c>
      <c r="F144" s="55"/>
      <c r="G144" s="55"/>
      <c r="H144" s="55"/>
      <c r="I144" s="55"/>
      <c r="J144" s="55"/>
      <c r="K144" s="172">
        <f t="shared" ref="K144:K207" si="38">+F144+G144+H144+I144+J144</f>
        <v>0</v>
      </c>
      <c r="L144" s="120">
        <f t="shared" ref="L144:L207" ca="1" si="39">IF(LEN(B144)&gt;0,K144/5,"")</f>
        <v>0</v>
      </c>
      <c r="M144" s="120">
        <f t="shared" ref="M144:M207" ca="1" si="40">IF(LEN(B144)&gt;0,E144*L144,"")</f>
        <v>0</v>
      </c>
      <c r="N144" s="120">
        <f t="shared" ref="N144:N207" ca="1" si="41">IF(LEN(B144)&gt;0,L144*$O$267,"")</f>
        <v>0</v>
      </c>
      <c r="O144" s="120">
        <f t="shared" ref="O144:O207" ca="1" si="42">IF(LEN(B144)&gt;0,E144*N144,"")</f>
        <v>0</v>
      </c>
      <c r="P144" s="173">
        <f t="shared" ref="P144:P207" ca="1" si="43">MIN(O144,Q144)</f>
        <v>0</v>
      </c>
      <c r="Q144" s="173">
        <f ca="1">IF(LEN(B144)&gt;0,'7-9'!Q144-'7-9'!P144,"")</f>
        <v>0</v>
      </c>
      <c r="R144" s="174"/>
      <c r="AA144" s="161">
        <f>ROW()</f>
        <v>144</v>
      </c>
      <c r="AB144" s="197" t="e">
        <f t="shared" ca="1" si="28"/>
        <v>#N/A</v>
      </c>
      <c r="AC144" s="197" t="e">
        <f t="shared" ca="1" si="29"/>
        <v>#N/A</v>
      </c>
      <c r="AD144" s="198" t="e">
        <f t="shared" ref="AD144:AD207" ca="1" si="44">IF(AB144&gt;=AC144,"-",$K144/(5*MAX($L$271:$L$272)))</f>
        <v>#N/A</v>
      </c>
      <c r="AE144" s="197" t="e">
        <f t="shared" ref="AE144:AE207" ca="1" si="45">IF(AB144&gt;=AC144,"-",$K144/(5*MAX($L$271:$L$272))*AJ144)</f>
        <v>#N/A</v>
      </c>
      <c r="AF144" s="198" t="e">
        <f t="shared" ref="AF144:AF207" ca="1" si="46">IF(AD144="-","-",AD144*$AE$267)</f>
        <v>#N/A</v>
      </c>
      <c r="AG144" s="197" t="e">
        <f t="shared" ref="AG144:AG207" ca="1" si="47">IF(AE144="-","-",AE144*$AE$267)</f>
        <v>#N/A</v>
      </c>
      <c r="AH144" s="197" t="e">
        <f t="shared" ref="AH144:AH207" ca="1" si="48">IF(AF144="-",0,MIN(AG144,Q144))</f>
        <v>#N/A</v>
      </c>
      <c r="AI144" s="199" t="e">
        <f t="shared" ref="AI144:AI207" ca="1" si="49">+AC144-AB144</f>
        <v>#N/A</v>
      </c>
      <c r="AJ144" s="197" t="e">
        <f t="shared" ca="1" si="36"/>
        <v>#N/A</v>
      </c>
      <c r="AK144" s="197" t="e">
        <f t="shared" ca="1" si="37"/>
        <v>#N/A</v>
      </c>
    </row>
    <row r="145" spans="1:37" ht="27" customHeight="1" x14ac:dyDescent="0.25">
      <c r="A145" s="51">
        <f>'OSNOVNA PLAČA'!A139</f>
        <v>130</v>
      </c>
      <c r="B145" s="157" t="str">
        <f t="shared" ca="1" si="21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1">
        <f ca="1">IF(LEN(B145)&gt;0,SUM('OBRAČUNANA OSNOVNA PLAČA'!N139:P139),"")</f>
        <v>0</v>
      </c>
      <c r="F145" s="55"/>
      <c r="G145" s="55"/>
      <c r="H145" s="55"/>
      <c r="I145" s="55"/>
      <c r="J145" s="55"/>
      <c r="K145" s="172">
        <f t="shared" si="38"/>
        <v>0</v>
      </c>
      <c r="L145" s="120">
        <f t="shared" ca="1" si="39"/>
        <v>0</v>
      </c>
      <c r="M145" s="120">
        <f t="shared" ca="1" si="40"/>
        <v>0</v>
      </c>
      <c r="N145" s="120">
        <f t="shared" ca="1" si="41"/>
        <v>0</v>
      </c>
      <c r="O145" s="120">
        <f t="shared" ca="1" si="42"/>
        <v>0</v>
      </c>
      <c r="P145" s="173">
        <f t="shared" ca="1" si="43"/>
        <v>0</v>
      </c>
      <c r="Q145" s="173">
        <f ca="1">IF(LEN(B145)&gt;0,'7-9'!Q145-'7-9'!P145,"")</f>
        <v>0</v>
      </c>
      <c r="R145" s="174"/>
      <c r="AA145" s="161">
        <f>ROW()</f>
        <v>145</v>
      </c>
      <c r="AB145" s="197" t="e">
        <f t="shared" ca="1" si="28"/>
        <v>#N/A</v>
      </c>
      <c r="AC145" s="197" t="e">
        <f t="shared" ca="1" si="29"/>
        <v>#N/A</v>
      </c>
      <c r="AD145" s="198" t="e">
        <f t="shared" ca="1" si="44"/>
        <v>#N/A</v>
      </c>
      <c r="AE145" s="197" t="e">
        <f t="shared" ca="1" si="45"/>
        <v>#N/A</v>
      </c>
      <c r="AF145" s="198" t="e">
        <f t="shared" ca="1" si="46"/>
        <v>#N/A</v>
      </c>
      <c r="AG145" s="197" t="e">
        <f t="shared" ca="1" si="47"/>
        <v>#N/A</v>
      </c>
      <c r="AH145" s="197" t="e">
        <f t="shared" ca="1" si="48"/>
        <v>#N/A</v>
      </c>
      <c r="AI145" s="199" t="e">
        <f t="shared" ca="1" si="49"/>
        <v>#N/A</v>
      </c>
      <c r="AJ145" s="197" t="e">
        <f t="shared" ca="1" si="36"/>
        <v>#N/A</v>
      </c>
      <c r="AK145" s="197" t="e">
        <f t="shared" ca="1" si="37"/>
        <v>#N/A</v>
      </c>
    </row>
    <row r="146" spans="1:37" ht="27" customHeight="1" x14ac:dyDescent="0.25">
      <c r="A146" s="51">
        <f>'OSNOVNA PLAČA'!A140</f>
        <v>131</v>
      </c>
      <c r="B146" s="157" t="str">
        <f t="shared" ca="1" si="21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1">
        <f ca="1">IF(LEN(B146)&gt;0,SUM('OBRAČUNANA OSNOVNA PLAČA'!N140:P140),"")</f>
        <v>0</v>
      </c>
      <c r="F146" s="55"/>
      <c r="G146" s="55"/>
      <c r="H146" s="55"/>
      <c r="I146" s="55"/>
      <c r="J146" s="55"/>
      <c r="K146" s="172">
        <f t="shared" si="38"/>
        <v>0</v>
      </c>
      <c r="L146" s="120">
        <f t="shared" ca="1" si="39"/>
        <v>0</v>
      </c>
      <c r="M146" s="120">
        <f t="shared" ca="1" si="40"/>
        <v>0</v>
      </c>
      <c r="N146" s="120">
        <f t="shared" ca="1" si="41"/>
        <v>0</v>
      </c>
      <c r="O146" s="120">
        <f t="shared" ca="1" si="42"/>
        <v>0</v>
      </c>
      <c r="P146" s="173">
        <f t="shared" ca="1" si="43"/>
        <v>0</v>
      </c>
      <c r="Q146" s="173">
        <f ca="1">IF(LEN(B146)&gt;0,'7-9'!Q146-'7-9'!P146,"")</f>
        <v>0</v>
      </c>
      <c r="R146" s="174"/>
      <c r="AA146" s="161">
        <f>ROW()</f>
        <v>146</v>
      </c>
      <c r="AB146" s="197" t="e">
        <f t="shared" ca="1" si="28"/>
        <v>#N/A</v>
      </c>
      <c r="AC146" s="197" t="e">
        <f t="shared" ca="1" si="29"/>
        <v>#N/A</v>
      </c>
      <c r="AD146" s="198" t="e">
        <f t="shared" ca="1" si="44"/>
        <v>#N/A</v>
      </c>
      <c r="AE146" s="197" t="e">
        <f t="shared" ca="1" si="45"/>
        <v>#N/A</v>
      </c>
      <c r="AF146" s="198" t="e">
        <f t="shared" ca="1" si="46"/>
        <v>#N/A</v>
      </c>
      <c r="AG146" s="197" t="e">
        <f t="shared" ca="1" si="47"/>
        <v>#N/A</v>
      </c>
      <c r="AH146" s="197" t="e">
        <f t="shared" ca="1" si="48"/>
        <v>#N/A</v>
      </c>
      <c r="AI146" s="199" t="e">
        <f t="shared" ca="1" si="49"/>
        <v>#N/A</v>
      </c>
      <c r="AJ146" s="197" t="e">
        <f t="shared" ca="1" si="36"/>
        <v>#N/A</v>
      </c>
      <c r="AK146" s="197" t="e">
        <f t="shared" ca="1" si="37"/>
        <v>#N/A</v>
      </c>
    </row>
    <row r="147" spans="1:37" ht="27" customHeight="1" x14ac:dyDescent="0.25">
      <c r="A147" s="51">
        <f>'OSNOVNA PLAČA'!A141</f>
        <v>132</v>
      </c>
      <c r="B147" s="157" t="str">
        <f t="shared" ca="1" si="21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1">
        <f ca="1">IF(LEN(B147)&gt;0,SUM('OBRAČUNANA OSNOVNA PLAČA'!N141:P141),"")</f>
        <v>0</v>
      </c>
      <c r="F147" s="55"/>
      <c r="G147" s="55"/>
      <c r="H147" s="55"/>
      <c r="I147" s="55"/>
      <c r="J147" s="55"/>
      <c r="K147" s="172">
        <f t="shared" si="38"/>
        <v>0</v>
      </c>
      <c r="L147" s="120">
        <f t="shared" ca="1" si="39"/>
        <v>0</v>
      </c>
      <c r="M147" s="120">
        <f t="shared" ca="1" si="40"/>
        <v>0</v>
      </c>
      <c r="N147" s="120">
        <f t="shared" ca="1" si="41"/>
        <v>0</v>
      </c>
      <c r="O147" s="120">
        <f t="shared" ca="1" si="42"/>
        <v>0</v>
      </c>
      <c r="P147" s="173">
        <f t="shared" ca="1" si="43"/>
        <v>0</v>
      </c>
      <c r="Q147" s="173">
        <f ca="1">IF(LEN(B147)&gt;0,'7-9'!Q147-'7-9'!P147,"")</f>
        <v>0</v>
      </c>
      <c r="R147" s="174"/>
      <c r="AA147" s="161">
        <f>ROW()</f>
        <v>147</v>
      </c>
      <c r="AB147" s="197" t="e">
        <f t="shared" ca="1" si="28"/>
        <v>#N/A</v>
      </c>
      <c r="AC147" s="197" t="e">
        <f t="shared" ca="1" si="29"/>
        <v>#N/A</v>
      </c>
      <c r="AD147" s="198" t="e">
        <f t="shared" ca="1" si="44"/>
        <v>#N/A</v>
      </c>
      <c r="AE147" s="197" t="e">
        <f t="shared" ca="1" si="45"/>
        <v>#N/A</v>
      </c>
      <c r="AF147" s="198" t="e">
        <f t="shared" ca="1" si="46"/>
        <v>#N/A</v>
      </c>
      <c r="AG147" s="197" t="e">
        <f t="shared" ca="1" si="47"/>
        <v>#N/A</v>
      </c>
      <c r="AH147" s="197" t="e">
        <f t="shared" ca="1" si="48"/>
        <v>#N/A</v>
      </c>
      <c r="AI147" s="199" t="e">
        <f t="shared" ca="1" si="49"/>
        <v>#N/A</v>
      </c>
      <c r="AJ147" s="197" t="e">
        <f t="shared" ca="1" si="36"/>
        <v>#N/A</v>
      </c>
      <c r="AK147" s="197" t="e">
        <f t="shared" ca="1" si="37"/>
        <v>#N/A</v>
      </c>
    </row>
    <row r="148" spans="1:37" ht="27" customHeight="1" x14ac:dyDescent="0.25">
      <c r="A148" s="51">
        <f>'OSNOVNA PLAČA'!A142</f>
        <v>133</v>
      </c>
      <c r="B148" s="157" t="str">
        <f t="shared" ca="1" si="21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1">
        <f ca="1">IF(LEN(B148)&gt;0,SUM('OBRAČUNANA OSNOVNA PLAČA'!N142:P142),"")</f>
        <v>0</v>
      </c>
      <c r="F148" s="55"/>
      <c r="G148" s="55"/>
      <c r="H148" s="55"/>
      <c r="I148" s="55"/>
      <c r="J148" s="55"/>
      <c r="K148" s="172">
        <f t="shared" si="38"/>
        <v>0</v>
      </c>
      <c r="L148" s="120">
        <f t="shared" ca="1" si="39"/>
        <v>0</v>
      </c>
      <c r="M148" s="120">
        <f t="shared" ca="1" si="40"/>
        <v>0</v>
      </c>
      <c r="N148" s="120">
        <f t="shared" ca="1" si="41"/>
        <v>0</v>
      </c>
      <c r="O148" s="120">
        <f t="shared" ca="1" si="42"/>
        <v>0</v>
      </c>
      <c r="P148" s="173">
        <f t="shared" ca="1" si="43"/>
        <v>0</v>
      </c>
      <c r="Q148" s="173">
        <f ca="1">IF(LEN(B148)&gt;0,'7-9'!Q148-'7-9'!P148,"")</f>
        <v>0</v>
      </c>
      <c r="R148" s="174"/>
      <c r="AA148" s="161">
        <f>ROW()</f>
        <v>148</v>
      </c>
      <c r="AB148" s="197" t="e">
        <f t="shared" ca="1" si="28"/>
        <v>#N/A</v>
      </c>
      <c r="AC148" s="197" t="e">
        <f t="shared" ca="1" si="29"/>
        <v>#N/A</v>
      </c>
      <c r="AD148" s="198" t="e">
        <f t="shared" ca="1" si="44"/>
        <v>#N/A</v>
      </c>
      <c r="AE148" s="197" t="e">
        <f t="shared" ca="1" si="45"/>
        <v>#N/A</v>
      </c>
      <c r="AF148" s="198" t="e">
        <f t="shared" ca="1" si="46"/>
        <v>#N/A</v>
      </c>
      <c r="AG148" s="197" t="e">
        <f t="shared" ca="1" si="47"/>
        <v>#N/A</v>
      </c>
      <c r="AH148" s="197" t="e">
        <f t="shared" ca="1" si="48"/>
        <v>#N/A</v>
      </c>
      <c r="AI148" s="199" t="e">
        <f t="shared" ca="1" si="49"/>
        <v>#N/A</v>
      </c>
      <c r="AJ148" s="197" t="e">
        <f t="shared" ca="1" si="36"/>
        <v>#N/A</v>
      </c>
      <c r="AK148" s="197" t="e">
        <f t="shared" ca="1" si="37"/>
        <v>#N/A</v>
      </c>
    </row>
    <row r="149" spans="1:37" ht="27" customHeight="1" x14ac:dyDescent="0.25">
      <c r="A149" s="51">
        <f>'OSNOVNA PLAČA'!A143</f>
        <v>134</v>
      </c>
      <c r="B149" s="157" t="str">
        <f t="shared" ca="1" si="21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1">
        <f ca="1">IF(LEN(B149)&gt;0,SUM('OBRAČUNANA OSNOVNA PLAČA'!N143:P143),"")</f>
        <v>0</v>
      </c>
      <c r="F149" s="55"/>
      <c r="G149" s="55"/>
      <c r="H149" s="55"/>
      <c r="I149" s="55"/>
      <c r="J149" s="55"/>
      <c r="K149" s="172">
        <f t="shared" si="38"/>
        <v>0</v>
      </c>
      <c r="L149" s="120">
        <f t="shared" ca="1" si="39"/>
        <v>0</v>
      </c>
      <c r="M149" s="120">
        <f t="shared" ca="1" si="40"/>
        <v>0</v>
      </c>
      <c r="N149" s="120">
        <f t="shared" ca="1" si="41"/>
        <v>0</v>
      </c>
      <c r="O149" s="120">
        <f t="shared" ca="1" si="42"/>
        <v>0</v>
      </c>
      <c r="P149" s="173">
        <f t="shared" ca="1" si="43"/>
        <v>0</v>
      </c>
      <c r="Q149" s="173">
        <f ca="1">IF(LEN(B149)&gt;0,'7-9'!Q149-'7-9'!P149,"")</f>
        <v>0</v>
      </c>
      <c r="R149" s="174"/>
      <c r="AA149" s="161">
        <f>ROW()</f>
        <v>149</v>
      </c>
      <c r="AB149" s="197" t="e">
        <f t="shared" ca="1" si="28"/>
        <v>#N/A</v>
      </c>
      <c r="AC149" s="197" t="e">
        <f t="shared" ca="1" si="29"/>
        <v>#N/A</v>
      </c>
      <c r="AD149" s="198" t="e">
        <f t="shared" ca="1" si="44"/>
        <v>#N/A</v>
      </c>
      <c r="AE149" s="197" t="e">
        <f t="shared" ca="1" si="45"/>
        <v>#N/A</v>
      </c>
      <c r="AF149" s="198" t="e">
        <f t="shared" ca="1" si="46"/>
        <v>#N/A</v>
      </c>
      <c r="AG149" s="197" t="e">
        <f t="shared" ca="1" si="47"/>
        <v>#N/A</v>
      </c>
      <c r="AH149" s="197" t="e">
        <f t="shared" ca="1" si="48"/>
        <v>#N/A</v>
      </c>
      <c r="AI149" s="199" t="e">
        <f t="shared" ca="1" si="49"/>
        <v>#N/A</v>
      </c>
      <c r="AJ149" s="197" t="e">
        <f t="shared" ca="1" si="36"/>
        <v>#N/A</v>
      </c>
      <c r="AK149" s="197" t="e">
        <f t="shared" ca="1" si="37"/>
        <v>#N/A</v>
      </c>
    </row>
    <row r="150" spans="1:37" ht="27" customHeight="1" x14ac:dyDescent="0.25">
      <c r="A150" s="51">
        <f>'OSNOVNA PLAČA'!A144</f>
        <v>135</v>
      </c>
      <c r="B150" s="157" t="str">
        <f t="shared" ca="1" si="21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1">
        <f ca="1">IF(LEN(B150)&gt;0,SUM('OBRAČUNANA OSNOVNA PLAČA'!N144:P144),"")</f>
        <v>0</v>
      </c>
      <c r="F150" s="55"/>
      <c r="G150" s="55"/>
      <c r="H150" s="55"/>
      <c r="I150" s="55"/>
      <c r="J150" s="55"/>
      <c r="K150" s="172">
        <f t="shared" si="38"/>
        <v>0</v>
      </c>
      <c r="L150" s="120">
        <f t="shared" ca="1" si="39"/>
        <v>0</v>
      </c>
      <c r="M150" s="120">
        <f t="shared" ca="1" si="40"/>
        <v>0</v>
      </c>
      <c r="N150" s="120">
        <f t="shared" ca="1" si="41"/>
        <v>0</v>
      </c>
      <c r="O150" s="120">
        <f t="shared" ca="1" si="42"/>
        <v>0</v>
      </c>
      <c r="P150" s="173">
        <f t="shared" ca="1" si="43"/>
        <v>0</v>
      </c>
      <c r="Q150" s="173">
        <f ca="1">IF(LEN(B150)&gt;0,'7-9'!Q150-'7-9'!P150,"")</f>
        <v>0</v>
      </c>
      <c r="R150" s="174"/>
      <c r="AA150" s="161">
        <f>ROW()</f>
        <v>150</v>
      </c>
      <c r="AB150" s="197" t="e">
        <f t="shared" ca="1" si="28"/>
        <v>#N/A</v>
      </c>
      <c r="AC150" s="197" t="e">
        <f t="shared" ca="1" si="29"/>
        <v>#N/A</v>
      </c>
      <c r="AD150" s="198" t="e">
        <f t="shared" ca="1" si="44"/>
        <v>#N/A</v>
      </c>
      <c r="AE150" s="197" t="e">
        <f t="shared" ca="1" si="45"/>
        <v>#N/A</v>
      </c>
      <c r="AF150" s="198" t="e">
        <f t="shared" ca="1" si="46"/>
        <v>#N/A</v>
      </c>
      <c r="AG150" s="197" t="e">
        <f t="shared" ca="1" si="47"/>
        <v>#N/A</v>
      </c>
      <c r="AH150" s="197" t="e">
        <f t="shared" ca="1" si="48"/>
        <v>#N/A</v>
      </c>
      <c r="AI150" s="199" t="e">
        <f t="shared" ca="1" si="49"/>
        <v>#N/A</v>
      </c>
      <c r="AJ150" s="197" t="e">
        <f t="shared" ca="1" si="36"/>
        <v>#N/A</v>
      </c>
      <c r="AK150" s="197" t="e">
        <f t="shared" ca="1" si="37"/>
        <v>#N/A</v>
      </c>
    </row>
    <row r="151" spans="1:37" ht="27" customHeight="1" x14ac:dyDescent="0.25">
      <c r="A151" s="51">
        <f>'OSNOVNA PLAČA'!A145</f>
        <v>136</v>
      </c>
      <c r="B151" s="157" t="str">
        <f t="shared" ca="1" si="21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1">
        <f ca="1">IF(LEN(B151)&gt;0,SUM('OBRAČUNANA OSNOVNA PLAČA'!N145:P145),"")</f>
        <v>0</v>
      </c>
      <c r="F151" s="55"/>
      <c r="G151" s="55"/>
      <c r="H151" s="55"/>
      <c r="I151" s="55"/>
      <c r="J151" s="55"/>
      <c r="K151" s="172">
        <f t="shared" si="38"/>
        <v>0</v>
      </c>
      <c r="L151" s="120">
        <f t="shared" ca="1" si="39"/>
        <v>0</v>
      </c>
      <c r="M151" s="120">
        <f t="shared" ca="1" si="40"/>
        <v>0</v>
      </c>
      <c r="N151" s="120">
        <f t="shared" ca="1" si="41"/>
        <v>0</v>
      </c>
      <c r="O151" s="120">
        <f t="shared" ca="1" si="42"/>
        <v>0</v>
      </c>
      <c r="P151" s="173">
        <f t="shared" ca="1" si="43"/>
        <v>0</v>
      </c>
      <c r="Q151" s="173">
        <f ca="1">IF(LEN(B151)&gt;0,'7-9'!Q151-'7-9'!P151,"")</f>
        <v>0</v>
      </c>
      <c r="R151" s="174"/>
      <c r="AA151" s="161">
        <f>ROW()</f>
        <v>151</v>
      </c>
      <c r="AB151" s="197" t="e">
        <f t="shared" ca="1" si="28"/>
        <v>#N/A</v>
      </c>
      <c r="AC151" s="197" t="e">
        <f t="shared" ca="1" si="29"/>
        <v>#N/A</v>
      </c>
      <c r="AD151" s="198" t="e">
        <f t="shared" ca="1" si="44"/>
        <v>#N/A</v>
      </c>
      <c r="AE151" s="197" t="e">
        <f t="shared" ca="1" si="45"/>
        <v>#N/A</v>
      </c>
      <c r="AF151" s="198" t="e">
        <f t="shared" ca="1" si="46"/>
        <v>#N/A</v>
      </c>
      <c r="AG151" s="197" t="e">
        <f t="shared" ca="1" si="47"/>
        <v>#N/A</v>
      </c>
      <c r="AH151" s="197" t="e">
        <f t="shared" ca="1" si="48"/>
        <v>#N/A</v>
      </c>
      <c r="AI151" s="199" t="e">
        <f t="shared" ca="1" si="49"/>
        <v>#N/A</v>
      </c>
      <c r="AJ151" s="197" t="e">
        <f t="shared" ca="1" si="36"/>
        <v>#N/A</v>
      </c>
      <c r="AK151" s="197" t="e">
        <f t="shared" ca="1" si="37"/>
        <v>#N/A</v>
      </c>
    </row>
    <row r="152" spans="1:37" ht="27" customHeight="1" x14ac:dyDescent="0.25">
      <c r="A152" s="51">
        <f>'OSNOVNA PLAČA'!A146</f>
        <v>137</v>
      </c>
      <c r="B152" s="157" t="str">
        <f t="shared" ca="1" si="21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1">
        <f ca="1">IF(LEN(B152)&gt;0,SUM('OBRAČUNANA OSNOVNA PLAČA'!N146:P146),"")</f>
        <v>0</v>
      </c>
      <c r="F152" s="55"/>
      <c r="G152" s="55"/>
      <c r="H152" s="55"/>
      <c r="I152" s="55"/>
      <c r="J152" s="55"/>
      <c r="K152" s="172">
        <f t="shared" si="38"/>
        <v>0</v>
      </c>
      <c r="L152" s="120">
        <f t="shared" ca="1" si="39"/>
        <v>0</v>
      </c>
      <c r="M152" s="120">
        <f t="shared" ca="1" si="40"/>
        <v>0</v>
      </c>
      <c r="N152" s="120">
        <f t="shared" ca="1" si="41"/>
        <v>0</v>
      </c>
      <c r="O152" s="120">
        <f t="shared" ca="1" si="42"/>
        <v>0</v>
      </c>
      <c r="P152" s="173">
        <f t="shared" ca="1" si="43"/>
        <v>0</v>
      </c>
      <c r="Q152" s="173">
        <f ca="1">IF(LEN(B152)&gt;0,'7-9'!Q152-'7-9'!P152,"")</f>
        <v>0</v>
      </c>
      <c r="R152" s="174"/>
      <c r="AA152" s="161">
        <f>ROW()</f>
        <v>152</v>
      </c>
      <c r="AB152" s="197" t="e">
        <f t="shared" ca="1" si="28"/>
        <v>#N/A</v>
      </c>
      <c r="AC152" s="197" t="e">
        <f t="shared" ca="1" si="29"/>
        <v>#N/A</v>
      </c>
      <c r="AD152" s="198" t="e">
        <f t="shared" ca="1" si="44"/>
        <v>#N/A</v>
      </c>
      <c r="AE152" s="197" t="e">
        <f t="shared" ca="1" si="45"/>
        <v>#N/A</v>
      </c>
      <c r="AF152" s="198" t="e">
        <f t="shared" ca="1" si="46"/>
        <v>#N/A</v>
      </c>
      <c r="AG152" s="197" t="e">
        <f t="shared" ca="1" si="47"/>
        <v>#N/A</v>
      </c>
      <c r="AH152" s="197" t="e">
        <f t="shared" ca="1" si="48"/>
        <v>#N/A</v>
      </c>
      <c r="AI152" s="199" t="e">
        <f t="shared" ca="1" si="49"/>
        <v>#N/A</v>
      </c>
      <c r="AJ152" s="197" t="e">
        <f t="shared" ca="1" si="36"/>
        <v>#N/A</v>
      </c>
      <c r="AK152" s="197" t="e">
        <f t="shared" ca="1" si="37"/>
        <v>#N/A</v>
      </c>
    </row>
    <row r="153" spans="1:37" ht="27" customHeight="1" x14ac:dyDescent="0.25">
      <c r="A153" s="51">
        <f>'OSNOVNA PLAČA'!A147</f>
        <v>138</v>
      </c>
      <c r="B153" s="157" t="str">
        <f t="shared" ca="1" si="21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1">
        <f ca="1">IF(LEN(B153)&gt;0,SUM('OBRAČUNANA OSNOVNA PLAČA'!N147:P147),"")</f>
        <v>0</v>
      </c>
      <c r="F153" s="55"/>
      <c r="G153" s="55"/>
      <c r="H153" s="55"/>
      <c r="I153" s="55"/>
      <c r="J153" s="55"/>
      <c r="K153" s="172">
        <f t="shared" si="38"/>
        <v>0</v>
      </c>
      <c r="L153" s="120">
        <f t="shared" ca="1" si="39"/>
        <v>0</v>
      </c>
      <c r="M153" s="120">
        <f t="shared" ca="1" si="40"/>
        <v>0</v>
      </c>
      <c r="N153" s="120">
        <f t="shared" ca="1" si="41"/>
        <v>0</v>
      </c>
      <c r="O153" s="120">
        <f t="shared" ca="1" si="42"/>
        <v>0</v>
      </c>
      <c r="P153" s="173">
        <f t="shared" ca="1" si="43"/>
        <v>0</v>
      </c>
      <c r="Q153" s="173">
        <f ca="1">IF(LEN(B153)&gt;0,'7-9'!Q153-'7-9'!P153,"")</f>
        <v>0</v>
      </c>
      <c r="R153" s="174"/>
      <c r="AA153" s="161">
        <f>ROW()</f>
        <v>153</v>
      </c>
      <c r="AB153" s="197" t="e">
        <f t="shared" ca="1" si="28"/>
        <v>#N/A</v>
      </c>
      <c r="AC153" s="197" t="e">
        <f t="shared" ca="1" si="29"/>
        <v>#N/A</v>
      </c>
      <c r="AD153" s="198" t="e">
        <f t="shared" ca="1" si="44"/>
        <v>#N/A</v>
      </c>
      <c r="AE153" s="197" t="e">
        <f t="shared" ca="1" si="45"/>
        <v>#N/A</v>
      </c>
      <c r="AF153" s="198" t="e">
        <f t="shared" ca="1" si="46"/>
        <v>#N/A</v>
      </c>
      <c r="AG153" s="197" t="e">
        <f t="shared" ca="1" si="47"/>
        <v>#N/A</v>
      </c>
      <c r="AH153" s="197" t="e">
        <f t="shared" ca="1" si="48"/>
        <v>#N/A</v>
      </c>
      <c r="AI153" s="199" t="e">
        <f t="shared" ca="1" si="49"/>
        <v>#N/A</v>
      </c>
      <c r="AJ153" s="197" t="e">
        <f t="shared" ca="1" si="36"/>
        <v>#N/A</v>
      </c>
      <c r="AK153" s="197" t="e">
        <f t="shared" ca="1" si="37"/>
        <v>#N/A</v>
      </c>
    </row>
    <row r="154" spans="1:37" ht="27" customHeight="1" x14ac:dyDescent="0.25">
      <c r="A154" s="51">
        <f>'OSNOVNA PLAČA'!A148</f>
        <v>139</v>
      </c>
      <c r="B154" s="157" t="str">
        <f t="shared" ca="1" si="21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1">
        <f ca="1">IF(LEN(B154)&gt;0,SUM('OBRAČUNANA OSNOVNA PLAČA'!N148:P148),"")</f>
        <v>0</v>
      </c>
      <c r="F154" s="55"/>
      <c r="G154" s="55"/>
      <c r="H154" s="55"/>
      <c r="I154" s="55"/>
      <c r="J154" s="55"/>
      <c r="K154" s="172">
        <f t="shared" si="38"/>
        <v>0</v>
      </c>
      <c r="L154" s="120">
        <f t="shared" ca="1" si="39"/>
        <v>0</v>
      </c>
      <c r="M154" s="120">
        <f t="shared" ca="1" si="40"/>
        <v>0</v>
      </c>
      <c r="N154" s="120">
        <f t="shared" ca="1" si="41"/>
        <v>0</v>
      </c>
      <c r="O154" s="120">
        <f t="shared" ca="1" si="42"/>
        <v>0</v>
      </c>
      <c r="P154" s="173">
        <f t="shared" ca="1" si="43"/>
        <v>0</v>
      </c>
      <c r="Q154" s="173">
        <f ca="1">IF(LEN(B154)&gt;0,'7-9'!Q154-'7-9'!P154,"")</f>
        <v>0</v>
      </c>
      <c r="R154" s="174"/>
      <c r="AA154" s="161">
        <f>ROW()</f>
        <v>154</v>
      </c>
      <c r="AB154" s="197" t="e">
        <f t="shared" ca="1" si="28"/>
        <v>#N/A</v>
      </c>
      <c r="AC154" s="197" t="e">
        <f t="shared" ca="1" si="29"/>
        <v>#N/A</v>
      </c>
      <c r="AD154" s="198" t="e">
        <f t="shared" ca="1" si="44"/>
        <v>#N/A</v>
      </c>
      <c r="AE154" s="197" t="e">
        <f t="shared" ca="1" si="45"/>
        <v>#N/A</v>
      </c>
      <c r="AF154" s="198" t="e">
        <f t="shared" ca="1" si="46"/>
        <v>#N/A</v>
      </c>
      <c r="AG154" s="197" t="e">
        <f t="shared" ca="1" si="47"/>
        <v>#N/A</v>
      </c>
      <c r="AH154" s="197" t="e">
        <f t="shared" ca="1" si="48"/>
        <v>#N/A</v>
      </c>
      <c r="AI154" s="199" t="e">
        <f t="shared" ca="1" si="49"/>
        <v>#N/A</v>
      </c>
      <c r="AJ154" s="197" t="e">
        <f t="shared" ca="1" si="36"/>
        <v>#N/A</v>
      </c>
      <c r="AK154" s="197" t="e">
        <f t="shared" ca="1" si="37"/>
        <v>#N/A</v>
      </c>
    </row>
    <row r="155" spans="1:37" ht="27" customHeight="1" x14ac:dyDescent="0.25">
      <c r="A155" s="51">
        <f>'OSNOVNA PLAČA'!A149</f>
        <v>140</v>
      </c>
      <c r="B155" s="157" t="str">
        <f t="shared" ca="1" si="21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1">
        <f ca="1">IF(LEN(B155)&gt;0,SUM('OBRAČUNANA OSNOVNA PLAČA'!N149:P149),"")</f>
        <v>0</v>
      </c>
      <c r="F155" s="55"/>
      <c r="G155" s="55"/>
      <c r="H155" s="55"/>
      <c r="I155" s="55"/>
      <c r="J155" s="55"/>
      <c r="K155" s="172">
        <f t="shared" si="38"/>
        <v>0</v>
      </c>
      <c r="L155" s="120">
        <f t="shared" ca="1" si="39"/>
        <v>0</v>
      </c>
      <c r="M155" s="120">
        <f t="shared" ca="1" si="40"/>
        <v>0</v>
      </c>
      <c r="N155" s="120">
        <f t="shared" ca="1" si="41"/>
        <v>0</v>
      </c>
      <c r="O155" s="120">
        <f t="shared" ca="1" si="42"/>
        <v>0</v>
      </c>
      <c r="P155" s="173">
        <f t="shared" ca="1" si="43"/>
        <v>0</v>
      </c>
      <c r="Q155" s="173">
        <f ca="1">IF(LEN(B155)&gt;0,'7-9'!Q155-'7-9'!P155,"")</f>
        <v>0</v>
      </c>
      <c r="R155" s="174"/>
      <c r="AA155" s="161">
        <f>ROW()</f>
        <v>155</v>
      </c>
      <c r="AB155" s="197" t="e">
        <f t="shared" ca="1" si="28"/>
        <v>#N/A</v>
      </c>
      <c r="AC155" s="197" t="e">
        <f t="shared" ca="1" si="29"/>
        <v>#N/A</v>
      </c>
      <c r="AD155" s="198" t="e">
        <f t="shared" ca="1" si="44"/>
        <v>#N/A</v>
      </c>
      <c r="AE155" s="197" t="e">
        <f t="shared" ca="1" si="45"/>
        <v>#N/A</v>
      </c>
      <c r="AF155" s="198" t="e">
        <f t="shared" ca="1" si="46"/>
        <v>#N/A</v>
      </c>
      <c r="AG155" s="197" t="e">
        <f t="shared" ca="1" si="47"/>
        <v>#N/A</v>
      </c>
      <c r="AH155" s="197" t="e">
        <f t="shared" ca="1" si="48"/>
        <v>#N/A</v>
      </c>
      <c r="AI155" s="199" t="e">
        <f t="shared" ca="1" si="49"/>
        <v>#N/A</v>
      </c>
      <c r="AJ155" s="197" t="e">
        <f t="shared" ca="1" si="36"/>
        <v>#N/A</v>
      </c>
      <c r="AK155" s="197" t="e">
        <f t="shared" ca="1" si="37"/>
        <v>#N/A</v>
      </c>
    </row>
    <row r="156" spans="1:37" ht="27" customHeight="1" x14ac:dyDescent="0.25">
      <c r="A156" s="51">
        <f>'OSNOVNA PLAČA'!A150</f>
        <v>141</v>
      </c>
      <c r="B156" s="157" t="str">
        <f t="shared" ca="1" si="21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1">
        <f ca="1">IF(LEN(B156)&gt;0,SUM('OBRAČUNANA OSNOVNA PLAČA'!N150:P150),"")</f>
        <v>0</v>
      </c>
      <c r="F156" s="55"/>
      <c r="G156" s="55"/>
      <c r="H156" s="55"/>
      <c r="I156" s="55"/>
      <c r="J156" s="55"/>
      <c r="K156" s="172">
        <f t="shared" si="38"/>
        <v>0</v>
      </c>
      <c r="L156" s="120">
        <f t="shared" ca="1" si="39"/>
        <v>0</v>
      </c>
      <c r="M156" s="120">
        <f t="shared" ca="1" si="40"/>
        <v>0</v>
      </c>
      <c r="N156" s="120">
        <f t="shared" ca="1" si="41"/>
        <v>0</v>
      </c>
      <c r="O156" s="120">
        <f t="shared" ca="1" si="42"/>
        <v>0</v>
      </c>
      <c r="P156" s="173">
        <f t="shared" ca="1" si="43"/>
        <v>0</v>
      </c>
      <c r="Q156" s="173">
        <f ca="1">IF(LEN(B156)&gt;0,'7-9'!Q156-'7-9'!P156,"")</f>
        <v>0</v>
      </c>
      <c r="R156" s="174"/>
      <c r="AA156" s="161">
        <f>ROW()</f>
        <v>156</v>
      </c>
      <c r="AB156" s="197" t="e">
        <f t="shared" ca="1" si="28"/>
        <v>#N/A</v>
      </c>
      <c r="AC156" s="197" t="e">
        <f t="shared" ca="1" si="29"/>
        <v>#N/A</v>
      </c>
      <c r="AD156" s="198" t="e">
        <f t="shared" ca="1" si="44"/>
        <v>#N/A</v>
      </c>
      <c r="AE156" s="197" t="e">
        <f t="shared" ca="1" si="45"/>
        <v>#N/A</v>
      </c>
      <c r="AF156" s="198" t="e">
        <f t="shared" ca="1" si="46"/>
        <v>#N/A</v>
      </c>
      <c r="AG156" s="197" t="e">
        <f t="shared" ca="1" si="47"/>
        <v>#N/A</v>
      </c>
      <c r="AH156" s="197" t="e">
        <f t="shared" ca="1" si="48"/>
        <v>#N/A</v>
      </c>
      <c r="AI156" s="199" t="e">
        <f t="shared" ca="1" si="49"/>
        <v>#N/A</v>
      </c>
      <c r="AJ156" s="197" t="e">
        <f t="shared" ca="1" si="36"/>
        <v>#N/A</v>
      </c>
      <c r="AK156" s="197" t="e">
        <f t="shared" ca="1" si="37"/>
        <v>#N/A</v>
      </c>
    </row>
    <row r="157" spans="1:37" ht="27" customHeight="1" x14ac:dyDescent="0.25">
      <c r="A157" s="51">
        <f>'OSNOVNA PLAČA'!A151</f>
        <v>142</v>
      </c>
      <c r="B157" s="157" t="str">
        <f t="shared" ca="1" si="21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1">
        <f ca="1">IF(LEN(B157)&gt;0,SUM('OBRAČUNANA OSNOVNA PLAČA'!N151:P151),"")</f>
        <v>0</v>
      </c>
      <c r="F157" s="55"/>
      <c r="G157" s="55"/>
      <c r="H157" s="55"/>
      <c r="I157" s="55"/>
      <c r="J157" s="55"/>
      <c r="K157" s="172">
        <f t="shared" si="38"/>
        <v>0</v>
      </c>
      <c r="L157" s="120">
        <f t="shared" ca="1" si="39"/>
        <v>0</v>
      </c>
      <c r="M157" s="120">
        <f t="shared" ca="1" si="40"/>
        <v>0</v>
      </c>
      <c r="N157" s="120">
        <f t="shared" ca="1" si="41"/>
        <v>0</v>
      </c>
      <c r="O157" s="120">
        <f t="shared" ca="1" si="42"/>
        <v>0</v>
      </c>
      <c r="P157" s="173">
        <f t="shared" ca="1" si="43"/>
        <v>0</v>
      </c>
      <c r="Q157" s="173">
        <f ca="1">IF(LEN(B157)&gt;0,'7-9'!Q157-'7-9'!P157,"")</f>
        <v>0</v>
      </c>
      <c r="R157" s="174"/>
      <c r="AA157" s="161">
        <f>ROW()</f>
        <v>157</v>
      </c>
      <c r="AB157" s="197" t="e">
        <f t="shared" ca="1" si="28"/>
        <v>#N/A</v>
      </c>
      <c r="AC157" s="197" t="e">
        <f t="shared" ca="1" si="29"/>
        <v>#N/A</v>
      </c>
      <c r="AD157" s="198" t="e">
        <f t="shared" ca="1" si="44"/>
        <v>#N/A</v>
      </c>
      <c r="AE157" s="197" t="e">
        <f t="shared" ca="1" si="45"/>
        <v>#N/A</v>
      </c>
      <c r="AF157" s="198" t="e">
        <f t="shared" ca="1" si="46"/>
        <v>#N/A</v>
      </c>
      <c r="AG157" s="197" t="e">
        <f t="shared" ca="1" si="47"/>
        <v>#N/A</v>
      </c>
      <c r="AH157" s="197" t="e">
        <f t="shared" ca="1" si="48"/>
        <v>#N/A</v>
      </c>
      <c r="AI157" s="199" t="e">
        <f t="shared" ca="1" si="49"/>
        <v>#N/A</v>
      </c>
      <c r="AJ157" s="197" t="e">
        <f t="shared" ca="1" si="36"/>
        <v>#N/A</v>
      </c>
      <c r="AK157" s="197" t="e">
        <f t="shared" ca="1" si="37"/>
        <v>#N/A</v>
      </c>
    </row>
    <row r="158" spans="1:37" ht="27" customHeight="1" x14ac:dyDescent="0.25">
      <c r="A158" s="51">
        <f>'OSNOVNA PLAČA'!A152</f>
        <v>143</v>
      </c>
      <c r="B158" s="157" t="str">
        <f t="shared" ca="1" si="21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1">
        <f ca="1">IF(LEN(B158)&gt;0,SUM('OBRAČUNANA OSNOVNA PLAČA'!N152:P152),"")</f>
        <v>0</v>
      </c>
      <c r="F158" s="55"/>
      <c r="G158" s="55"/>
      <c r="H158" s="55"/>
      <c r="I158" s="55"/>
      <c r="J158" s="55"/>
      <c r="K158" s="172">
        <f t="shared" si="38"/>
        <v>0</v>
      </c>
      <c r="L158" s="120">
        <f t="shared" ca="1" si="39"/>
        <v>0</v>
      </c>
      <c r="M158" s="120">
        <f t="shared" ca="1" si="40"/>
        <v>0</v>
      </c>
      <c r="N158" s="120">
        <f t="shared" ca="1" si="41"/>
        <v>0</v>
      </c>
      <c r="O158" s="120">
        <f t="shared" ca="1" si="42"/>
        <v>0</v>
      </c>
      <c r="P158" s="173">
        <f t="shared" ca="1" si="43"/>
        <v>0</v>
      </c>
      <c r="Q158" s="173">
        <f ca="1">IF(LEN(B158)&gt;0,'7-9'!Q158-'7-9'!P158,"")</f>
        <v>0</v>
      </c>
      <c r="R158" s="174"/>
      <c r="AA158" s="161">
        <f>ROW()</f>
        <v>158</v>
      </c>
      <c r="AB158" s="197" t="e">
        <f t="shared" ca="1" si="28"/>
        <v>#N/A</v>
      </c>
      <c r="AC158" s="197" t="e">
        <f t="shared" ca="1" si="29"/>
        <v>#N/A</v>
      </c>
      <c r="AD158" s="198" t="e">
        <f t="shared" ca="1" si="44"/>
        <v>#N/A</v>
      </c>
      <c r="AE158" s="197" t="e">
        <f t="shared" ca="1" si="45"/>
        <v>#N/A</v>
      </c>
      <c r="AF158" s="198" t="e">
        <f t="shared" ca="1" si="46"/>
        <v>#N/A</v>
      </c>
      <c r="AG158" s="197" t="e">
        <f t="shared" ca="1" si="47"/>
        <v>#N/A</v>
      </c>
      <c r="AH158" s="197" t="e">
        <f t="shared" ca="1" si="48"/>
        <v>#N/A</v>
      </c>
      <c r="AI158" s="199" t="e">
        <f t="shared" ca="1" si="49"/>
        <v>#N/A</v>
      </c>
      <c r="AJ158" s="197" t="e">
        <f t="shared" ca="1" si="36"/>
        <v>#N/A</v>
      </c>
      <c r="AK158" s="197" t="e">
        <f t="shared" ca="1" si="37"/>
        <v>#N/A</v>
      </c>
    </row>
    <row r="159" spans="1:37" ht="27" customHeight="1" x14ac:dyDescent="0.25">
      <c r="A159" s="51">
        <f>'OSNOVNA PLAČA'!A153</f>
        <v>144</v>
      </c>
      <c r="B159" s="157" t="str">
        <f t="shared" ca="1" si="21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1">
        <f ca="1">IF(LEN(B159)&gt;0,SUM('OBRAČUNANA OSNOVNA PLAČA'!N153:P153),"")</f>
        <v>0</v>
      </c>
      <c r="F159" s="55"/>
      <c r="G159" s="55"/>
      <c r="H159" s="55"/>
      <c r="I159" s="55"/>
      <c r="J159" s="55"/>
      <c r="K159" s="172">
        <f t="shared" si="38"/>
        <v>0</v>
      </c>
      <c r="L159" s="120">
        <f t="shared" ca="1" si="39"/>
        <v>0</v>
      </c>
      <c r="M159" s="120">
        <f t="shared" ca="1" si="40"/>
        <v>0</v>
      </c>
      <c r="N159" s="120">
        <f t="shared" ca="1" si="41"/>
        <v>0</v>
      </c>
      <c r="O159" s="120">
        <f t="shared" ca="1" si="42"/>
        <v>0</v>
      </c>
      <c r="P159" s="173">
        <f t="shared" ca="1" si="43"/>
        <v>0</v>
      </c>
      <c r="Q159" s="173">
        <f ca="1">IF(LEN(B159)&gt;0,'7-9'!Q159-'7-9'!P159,"")</f>
        <v>0</v>
      </c>
      <c r="R159" s="174"/>
      <c r="AA159" s="161">
        <f>ROW()</f>
        <v>159</v>
      </c>
      <c r="AB159" s="197" t="e">
        <f t="shared" ca="1" si="28"/>
        <v>#N/A</v>
      </c>
      <c r="AC159" s="197" t="e">
        <f t="shared" ca="1" si="29"/>
        <v>#N/A</v>
      </c>
      <c r="AD159" s="198" t="e">
        <f t="shared" ca="1" si="44"/>
        <v>#N/A</v>
      </c>
      <c r="AE159" s="197" t="e">
        <f t="shared" ca="1" si="45"/>
        <v>#N/A</v>
      </c>
      <c r="AF159" s="198" t="e">
        <f t="shared" ca="1" si="46"/>
        <v>#N/A</v>
      </c>
      <c r="AG159" s="197" t="e">
        <f t="shared" ca="1" si="47"/>
        <v>#N/A</v>
      </c>
      <c r="AH159" s="197" t="e">
        <f t="shared" ca="1" si="48"/>
        <v>#N/A</v>
      </c>
      <c r="AI159" s="199" t="e">
        <f t="shared" ca="1" si="49"/>
        <v>#N/A</v>
      </c>
      <c r="AJ159" s="197" t="e">
        <f t="shared" ca="1" si="36"/>
        <v>#N/A</v>
      </c>
      <c r="AK159" s="197" t="e">
        <f t="shared" ca="1" si="37"/>
        <v>#N/A</v>
      </c>
    </row>
    <row r="160" spans="1:37" ht="27" customHeight="1" x14ac:dyDescent="0.25">
      <c r="A160" s="51">
        <f>'OSNOVNA PLAČA'!A154</f>
        <v>145</v>
      </c>
      <c r="B160" s="157" t="str">
        <f t="shared" ca="1" si="21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1">
        <f ca="1">IF(LEN(B160)&gt;0,SUM('OBRAČUNANA OSNOVNA PLAČA'!N154:P154),"")</f>
        <v>0</v>
      </c>
      <c r="F160" s="55"/>
      <c r="G160" s="55"/>
      <c r="H160" s="55"/>
      <c r="I160" s="55"/>
      <c r="J160" s="55"/>
      <c r="K160" s="172">
        <f t="shared" si="38"/>
        <v>0</v>
      </c>
      <c r="L160" s="120">
        <f t="shared" ca="1" si="39"/>
        <v>0</v>
      </c>
      <c r="M160" s="120">
        <f t="shared" ca="1" si="40"/>
        <v>0</v>
      </c>
      <c r="N160" s="120">
        <f t="shared" ca="1" si="41"/>
        <v>0</v>
      </c>
      <c r="O160" s="120">
        <f t="shared" ca="1" si="42"/>
        <v>0</v>
      </c>
      <c r="P160" s="173">
        <f t="shared" ca="1" si="43"/>
        <v>0</v>
      </c>
      <c r="Q160" s="173">
        <f ca="1">IF(LEN(B160)&gt;0,'7-9'!Q160-'7-9'!P160,"")</f>
        <v>0</v>
      </c>
      <c r="R160" s="174"/>
      <c r="AA160" s="161">
        <f>ROW()</f>
        <v>160</v>
      </c>
      <c r="AB160" s="197" t="e">
        <f t="shared" ca="1" si="28"/>
        <v>#N/A</v>
      </c>
      <c r="AC160" s="197" t="e">
        <f t="shared" ca="1" si="29"/>
        <v>#N/A</v>
      </c>
      <c r="AD160" s="198" t="e">
        <f t="shared" ca="1" si="44"/>
        <v>#N/A</v>
      </c>
      <c r="AE160" s="197" t="e">
        <f t="shared" ca="1" si="45"/>
        <v>#N/A</v>
      </c>
      <c r="AF160" s="198" t="e">
        <f t="shared" ca="1" si="46"/>
        <v>#N/A</v>
      </c>
      <c r="AG160" s="197" t="e">
        <f t="shared" ca="1" si="47"/>
        <v>#N/A</v>
      </c>
      <c r="AH160" s="197" t="e">
        <f t="shared" ca="1" si="48"/>
        <v>#N/A</v>
      </c>
      <c r="AI160" s="199" t="e">
        <f t="shared" ca="1" si="49"/>
        <v>#N/A</v>
      </c>
      <c r="AJ160" s="197" t="e">
        <f t="shared" ca="1" si="36"/>
        <v>#N/A</v>
      </c>
      <c r="AK160" s="197" t="e">
        <f t="shared" ca="1" si="37"/>
        <v>#N/A</v>
      </c>
    </row>
    <row r="161" spans="1:37" ht="27" customHeight="1" x14ac:dyDescent="0.25">
      <c r="A161" s="51">
        <f>'OSNOVNA PLAČA'!A155</f>
        <v>146</v>
      </c>
      <c r="B161" s="157" t="str">
        <f t="shared" ca="1" si="21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1">
        <f ca="1">IF(LEN(B161)&gt;0,SUM('OBRAČUNANA OSNOVNA PLAČA'!N155:P155),"")</f>
        <v>0</v>
      </c>
      <c r="F161" s="55"/>
      <c r="G161" s="55"/>
      <c r="H161" s="55"/>
      <c r="I161" s="55"/>
      <c r="J161" s="55"/>
      <c r="K161" s="172">
        <f t="shared" si="38"/>
        <v>0</v>
      </c>
      <c r="L161" s="120">
        <f t="shared" ca="1" si="39"/>
        <v>0</v>
      </c>
      <c r="M161" s="120">
        <f t="shared" ca="1" si="40"/>
        <v>0</v>
      </c>
      <c r="N161" s="120">
        <f t="shared" ca="1" si="41"/>
        <v>0</v>
      </c>
      <c r="O161" s="120">
        <f t="shared" ca="1" si="42"/>
        <v>0</v>
      </c>
      <c r="P161" s="173">
        <f t="shared" ca="1" si="43"/>
        <v>0</v>
      </c>
      <c r="Q161" s="173">
        <f ca="1">IF(LEN(B161)&gt;0,'7-9'!Q161-'7-9'!P161,"")</f>
        <v>0</v>
      </c>
      <c r="R161" s="174"/>
      <c r="AA161" s="161">
        <f>ROW()</f>
        <v>161</v>
      </c>
      <c r="AB161" s="197" t="e">
        <f t="shared" ca="1" si="28"/>
        <v>#N/A</v>
      </c>
      <c r="AC161" s="197" t="e">
        <f t="shared" ca="1" si="29"/>
        <v>#N/A</v>
      </c>
      <c r="AD161" s="198" t="e">
        <f t="shared" ca="1" si="44"/>
        <v>#N/A</v>
      </c>
      <c r="AE161" s="197" t="e">
        <f t="shared" ca="1" si="45"/>
        <v>#N/A</v>
      </c>
      <c r="AF161" s="198" t="e">
        <f t="shared" ca="1" si="46"/>
        <v>#N/A</v>
      </c>
      <c r="AG161" s="197" t="e">
        <f t="shared" ca="1" si="47"/>
        <v>#N/A</v>
      </c>
      <c r="AH161" s="197" t="e">
        <f t="shared" ca="1" si="48"/>
        <v>#N/A</v>
      </c>
      <c r="AI161" s="199" t="e">
        <f t="shared" ca="1" si="49"/>
        <v>#N/A</v>
      </c>
      <c r="AJ161" s="197" t="e">
        <f t="shared" ca="1" si="36"/>
        <v>#N/A</v>
      </c>
      <c r="AK161" s="197" t="e">
        <f t="shared" ca="1" si="37"/>
        <v>#N/A</v>
      </c>
    </row>
    <row r="162" spans="1:37" ht="27" customHeight="1" x14ac:dyDescent="0.25">
      <c r="A162" s="51">
        <f>'OSNOVNA PLAČA'!A156</f>
        <v>147</v>
      </c>
      <c r="B162" s="157" t="str">
        <f t="shared" ca="1" si="21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1">
        <f ca="1">IF(LEN(B162)&gt;0,SUM('OBRAČUNANA OSNOVNA PLAČA'!N156:P156),"")</f>
        <v>0</v>
      </c>
      <c r="F162" s="55"/>
      <c r="G162" s="55"/>
      <c r="H162" s="55"/>
      <c r="I162" s="55"/>
      <c r="J162" s="55"/>
      <c r="K162" s="172">
        <f t="shared" si="38"/>
        <v>0</v>
      </c>
      <c r="L162" s="120">
        <f t="shared" ca="1" si="39"/>
        <v>0</v>
      </c>
      <c r="M162" s="120">
        <f t="shared" ca="1" si="40"/>
        <v>0</v>
      </c>
      <c r="N162" s="120">
        <f t="shared" ca="1" si="41"/>
        <v>0</v>
      </c>
      <c r="O162" s="120">
        <f t="shared" ca="1" si="42"/>
        <v>0</v>
      </c>
      <c r="P162" s="173">
        <f t="shared" ca="1" si="43"/>
        <v>0</v>
      </c>
      <c r="Q162" s="173">
        <f ca="1">IF(LEN(B162)&gt;0,'7-9'!Q162-'7-9'!P162,"")</f>
        <v>0</v>
      </c>
      <c r="R162" s="174"/>
      <c r="AA162" s="161">
        <f>ROW()</f>
        <v>162</v>
      </c>
      <c r="AB162" s="197" t="e">
        <f t="shared" ca="1" si="28"/>
        <v>#N/A</v>
      </c>
      <c r="AC162" s="197" t="e">
        <f t="shared" ca="1" si="29"/>
        <v>#N/A</v>
      </c>
      <c r="AD162" s="198" t="e">
        <f t="shared" ca="1" si="44"/>
        <v>#N/A</v>
      </c>
      <c r="AE162" s="197" t="e">
        <f t="shared" ca="1" si="45"/>
        <v>#N/A</v>
      </c>
      <c r="AF162" s="198" t="e">
        <f t="shared" ca="1" si="46"/>
        <v>#N/A</v>
      </c>
      <c r="AG162" s="197" t="e">
        <f t="shared" ca="1" si="47"/>
        <v>#N/A</v>
      </c>
      <c r="AH162" s="197" t="e">
        <f t="shared" ca="1" si="48"/>
        <v>#N/A</v>
      </c>
      <c r="AI162" s="199" t="e">
        <f t="shared" ca="1" si="49"/>
        <v>#N/A</v>
      </c>
      <c r="AJ162" s="197" t="e">
        <f t="shared" ca="1" si="36"/>
        <v>#N/A</v>
      </c>
      <c r="AK162" s="197" t="e">
        <f t="shared" ca="1" si="37"/>
        <v>#N/A</v>
      </c>
    </row>
    <row r="163" spans="1:37" ht="27" customHeight="1" x14ac:dyDescent="0.25">
      <c r="A163" s="51">
        <f>'OSNOVNA PLAČA'!A157</f>
        <v>148</v>
      </c>
      <c r="B163" s="157" t="str">
        <f t="shared" ca="1" si="21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1">
        <f ca="1">IF(LEN(B163)&gt;0,SUM('OBRAČUNANA OSNOVNA PLAČA'!N157:P157),"")</f>
        <v>0</v>
      </c>
      <c r="F163" s="55"/>
      <c r="G163" s="55"/>
      <c r="H163" s="55"/>
      <c r="I163" s="55"/>
      <c r="J163" s="55"/>
      <c r="K163" s="172">
        <f t="shared" si="38"/>
        <v>0</v>
      </c>
      <c r="L163" s="120">
        <f t="shared" ca="1" si="39"/>
        <v>0</v>
      </c>
      <c r="M163" s="120">
        <f t="shared" ca="1" si="40"/>
        <v>0</v>
      </c>
      <c r="N163" s="120">
        <f t="shared" ca="1" si="41"/>
        <v>0</v>
      </c>
      <c r="O163" s="120">
        <f t="shared" ca="1" si="42"/>
        <v>0</v>
      </c>
      <c r="P163" s="173">
        <f t="shared" ca="1" si="43"/>
        <v>0</v>
      </c>
      <c r="Q163" s="173">
        <f ca="1">IF(LEN(B163)&gt;0,'7-9'!Q163-'7-9'!P163,"")</f>
        <v>0</v>
      </c>
      <c r="R163" s="174"/>
      <c r="AA163" s="161">
        <f>ROW()</f>
        <v>163</v>
      </c>
      <c r="AB163" s="197" t="e">
        <f t="shared" ca="1" si="28"/>
        <v>#N/A</v>
      </c>
      <c r="AC163" s="197" t="e">
        <f t="shared" ca="1" si="29"/>
        <v>#N/A</v>
      </c>
      <c r="AD163" s="198" t="e">
        <f t="shared" ca="1" si="44"/>
        <v>#N/A</v>
      </c>
      <c r="AE163" s="197" t="e">
        <f t="shared" ca="1" si="45"/>
        <v>#N/A</v>
      </c>
      <c r="AF163" s="198" t="e">
        <f t="shared" ca="1" si="46"/>
        <v>#N/A</v>
      </c>
      <c r="AG163" s="197" t="e">
        <f t="shared" ca="1" si="47"/>
        <v>#N/A</v>
      </c>
      <c r="AH163" s="197" t="e">
        <f t="shared" ca="1" si="48"/>
        <v>#N/A</v>
      </c>
      <c r="AI163" s="199" t="e">
        <f t="shared" ca="1" si="49"/>
        <v>#N/A</v>
      </c>
      <c r="AJ163" s="197" t="e">
        <f t="shared" ca="1" si="36"/>
        <v>#N/A</v>
      </c>
      <c r="AK163" s="197" t="e">
        <f t="shared" ca="1" si="37"/>
        <v>#N/A</v>
      </c>
    </row>
    <row r="164" spans="1:37" ht="27" customHeight="1" x14ac:dyDescent="0.25">
      <c r="A164" s="51">
        <f>'OSNOVNA PLAČA'!A158</f>
        <v>149</v>
      </c>
      <c r="B164" s="157" t="str">
        <f t="shared" ca="1" si="21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1">
        <f ca="1">IF(LEN(B164)&gt;0,SUM('OBRAČUNANA OSNOVNA PLAČA'!N158:P158),"")</f>
        <v>0</v>
      </c>
      <c r="F164" s="55"/>
      <c r="G164" s="55"/>
      <c r="H164" s="55"/>
      <c r="I164" s="55"/>
      <c r="J164" s="55"/>
      <c r="K164" s="172">
        <f t="shared" si="38"/>
        <v>0</v>
      </c>
      <c r="L164" s="120">
        <f t="shared" ca="1" si="39"/>
        <v>0</v>
      </c>
      <c r="M164" s="120">
        <f t="shared" ca="1" si="40"/>
        <v>0</v>
      </c>
      <c r="N164" s="120">
        <f t="shared" ca="1" si="41"/>
        <v>0</v>
      </c>
      <c r="O164" s="120">
        <f t="shared" ca="1" si="42"/>
        <v>0</v>
      </c>
      <c r="P164" s="173">
        <f t="shared" ca="1" si="43"/>
        <v>0</v>
      </c>
      <c r="Q164" s="173">
        <f ca="1">IF(LEN(B164)&gt;0,'7-9'!Q164-'7-9'!P164,"")</f>
        <v>0</v>
      </c>
      <c r="R164" s="174"/>
      <c r="AA164" s="161">
        <f>ROW()</f>
        <v>164</v>
      </c>
      <c r="AB164" s="197" t="e">
        <f t="shared" ca="1" si="28"/>
        <v>#N/A</v>
      </c>
      <c r="AC164" s="197" t="e">
        <f t="shared" ca="1" si="29"/>
        <v>#N/A</v>
      </c>
      <c r="AD164" s="198" t="e">
        <f t="shared" ca="1" si="44"/>
        <v>#N/A</v>
      </c>
      <c r="AE164" s="197" t="e">
        <f t="shared" ca="1" si="45"/>
        <v>#N/A</v>
      </c>
      <c r="AF164" s="198" t="e">
        <f t="shared" ca="1" si="46"/>
        <v>#N/A</v>
      </c>
      <c r="AG164" s="197" t="e">
        <f t="shared" ca="1" si="47"/>
        <v>#N/A</v>
      </c>
      <c r="AH164" s="197" t="e">
        <f t="shared" ca="1" si="48"/>
        <v>#N/A</v>
      </c>
      <c r="AI164" s="199" t="e">
        <f t="shared" ca="1" si="49"/>
        <v>#N/A</v>
      </c>
      <c r="AJ164" s="197" t="e">
        <f t="shared" ca="1" si="36"/>
        <v>#N/A</v>
      </c>
      <c r="AK164" s="197" t="e">
        <f t="shared" ca="1" si="37"/>
        <v>#N/A</v>
      </c>
    </row>
    <row r="165" spans="1:37" ht="27" customHeight="1" x14ac:dyDescent="0.25">
      <c r="A165" s="51">
        <f>'OSNOVNA PLAČA'!A159</f>
        <v>150</v>
      </c>
      <c r="B165" s="157" t="str">
        <f t="shared" ca="1" si="21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1">
        <f ca="1">IF(LEN(B165)&gt;0,SUM('OBRAČUNANA OSNOVNA PLAČA'!N159:P159),"")</f>
        <v>0</v>
      </c>
      <c r="F165" s="55"/>
      <c r="G165" s="55"/>
      <c r="H165" s="55"/>
      <c r="I165" s="55"/>
      <c r="J165" s="55"/>
      <c r="K165" s="172">
        <f t="shared" si="38"/>
        <v>0</v>
      </c>
      <c r="L165" s="120">
        <f t="shared" ca="1" si="39"/>
        <v>0</v>
      </c>
      <c r="M165" s="120">
        <f t="shared" ca="1" si="40"/>
        <v>0</v>
      </c>
      <c r="N165" s="120">
        <f t="shared" ca="1" si="41"/>
        <v>0</v>
      </c>
      <c r="O165" s="120">
        <f t="shared" ca="1" si="42"/>
        <v>0</v>
      </c>
      <c r="P165" s="173">
        <f t="shared" ca="1" si="43"/>
        <v>0</v>
      </c>
      <c r="Q165" s="173">
        <f ca="1">IF(LEN(B165)&gt;0,'7-9'!Q165-'7-9'!P165,"")</f>
        <v>0</v>
      </c>
      <c r="R165" s="174"/>
      <c r="AA165" s="161">
        <f>ROW()</f>
        <v>165</v>
      </c>
      <c r="AB165" s="197" t="e">
        <f t="shared" ca="1" si="28"/>
        <v>#N/A</v>
      </c>
      <c r="AC165" s="197" t="e">
        <f t="shared" ca="1" si="29"/>
        <v>#N/A</v>
      </c>
      <c r="AD165" s="198" t="e">
        <f t="shared" ca="1" si="44"/>
        <v>#N/A</v>
      </c>
      <c r="AE165" s="197" t="e">
        <f t="shared" ca="1" si="45"/>
        <v>#N/A</v>
      </c>
      <c r="AF165" s="198" t="e">
        <f t="shared" ca="1" si="46"/>
        <v>#N/A</v>
      </c>
      <c r="AG165" s="197" t="e">
        <f t="shared" ca="1" si="47"/>
        <v>#N/A</v>
      </c>
      <c r="AH165" s="197" t="e">
        <f t="shared" ca="1" si="48"/>
        <v>#N/A</v>
      </c>
      <c r="AI165" s="199" t="e">
        <f t="shared" ca="1" si="49"/>
        <v>#N/A</v>
      </c>
      <c r="AJ165" s="197" t="e">
        <f t="shared" ca="1" si="36"/>
        <v>#N/A</v>
      </c>
      <c r="AK165" s="197" t="e">
        <f t="shared" ca="1" si="37"/>
        <v>#N/A</v>
      </c>
    </row>
    <row r="166" spans="1:37" ht="27" customHeight="1" x14ac:dyDescent="0.25">
      <c r="A166" s="51">
        <f>'OSNOVNA PLAČA'!A160</f>
        <v>151</v>
      </c>
      <c r="B166" s="157" t="str">
        <f t="shared" ca="1" si="21"/>
        <v>A151</v>
      </c>
      <c r="C166" s="52">
        <f ca="1">IF(LEN(B166)&gt;0,'OSNOVNA PLAČA'!C160,"")</f>
        <v>0</v>
      </c>
      <c r="D166" s="54">
        <f ca="1">IF(LEN(B166)&gt;0,'OSNOVNA PLAČA'!D160,"")</f>
        <v>0</v>
      </c>
      <c r="E166" s="171">
        <f ca="1">IF(LEN(B166)&gt;0,SUM('OBRAČUNANA OSNOVNA PLAČA'!N160:P160),"")</f>
        <v>0</v>
      </c>
      <c r="F166" s="55"/>
      <c r="G166" s="55"/>
      <c r="H166" s="55"/>
      <c r="I166" s="55"/>
      <c r="J166" s="55"/>
      <c r="K166" s="172">
        <f t="shared" si="38"/>
        <v>0</v>
      </c>
      <c r="L166" s="120">
        <f t="shared" ca="1" si="39"/>
        <v>0</v>
      </c>
      <c r="M166" s="120">
        <f t="shared" ca="1" si="40"/>
        <v>0</v>
      </c>
      <c r="N166" s="120">
        <f t="shared" ca="1" si="41"/>
        <v>0</v>
      </c>
      <c r="O166" s="120">
        <f t="shared" ca="1" si="42"/>
        <v>0</v>
      </c>
      <c r="P166" s="173">
        <f t="shared" ca="1" si="43"/>
        <v>0</v>
      </c>
      <c r="Q166" s="173">
        <f ca="1">IF(LEN(B166)&gt;0,'7-9'!Q166-'7-9'!P166,"")</f>
        <v>0</v>
      </c>
      <c r="R166" s="174"/>
      <c r="AA166" s="161">
        <f>ROW()</f>
        <v>166</v>
      </c>
      <c r="AB166" s="197" t="e">
        <f t="shared" ca="1" si="28"/>
        <v>#N/A</v>
      </c>
      <c r="AC166" s="197" t="e">
        <f t="shared" ca="1" si="29"/>
        <v>#N/A</v>
      </c>
      <c r="AD166" s="198" t="e">
        <f t="shared" ca="1" si="44"/>
        <v>#N/A</v>
      </c>
      <c r="AE166" s="197" t="e">
        <f t="shared" ca="1" si="45"/>
        <v>#N/A</v>
      </c>
      <c r="AF166" s="198" t="e">
        <f t="shared" ca="1" si="46"/>
        <v>#N/A</v>
      </c>
      <c r="AG166" s="197" t="e">
        <f t="shared" ca="1" si="47"/>
        <v>#N/A</v>
      </c>
      <c r="AH166" s="197" t="e">
        <f t="shared" ca="1" si="48"/>
        <v>#N/A</v>
      </c>
      <c r="AI166" s="199" t="e">
        <f t="shared" ca="1" si="49"/>
        <v>#N/A</v>
      </c>
      <c r="AJ166" s="197" t="e">
        <f t="shared" ca="1" si="36"/>
        <v>#N/A</v>
      </c>
      <c r="AK166" s="197" t="e">
        <f t="shared" ca="1" si="37"/>
        <v>#N/A</v>
      </c>
    </row>
    <row r="167" spans="1:37" ht="27" customHeight="1" x14ac:dyDescent="0.25">
      <c r="A167" s="51">
        <f>'OSNOVNA PLAČA'!A161</f>
        <v>152</v>
      </c>
      <c r="B167" s="157" t="str">
        <f t="shared" ca="1" si="21"/>
        <v>A152</v>
      </c>
      <c r="C167" s="52">
        <f ca="1">IF(LEN(B167)&gt;0,'OSNOVNA PLAČA'!C161,"")</f>
        <v>0</v>
      </c>
      <c r="D167" s="54">
        <f ca="1">IF(LEN(B167)&gt;0,'OSNOVNA PLAČA'!D161,"")</f>
        <v>0</v>
      </c>
      <c r="E167" s="171">
        <f ca="1">IF(LEN(B167)&gt;0,SUM('OBRAČUNANA OSNOVNA PLAČA'!N161:P161),"")</f>
        <v>0</v>
      </c>
      <c r="F167" s="55"/>
      <c r="G167" s="55"/>
      <c r="H167" s="55"/>
      <c r="I167" s="55"/>
      <c r="J167" s="55"/>
      <c r="K167" s="172">
        <f t="shared" si="38"/>
        <v>0</v>
      </c>
      <c r="L167" s="120">
        <f t="shared" ca="1" si="39"/>
        <v>0</v>
      </c>
      <c r="M167" s="120">
        <f t="shared" ca="1" si="40"/>
        <v>0</v>
      </c>
      <c r="N167" s="120">
        <f t="shared" ca="1" si="41"/>
        <v>0</v>
      </c>
      <c r="O167" s="120">
        <f t="shared" ca="1" si="42"/>
        <v>0</v>
      </c>
      <c r="P167" s="173">
        <f t="shared" ca="1" si="43"/>
        <v>0</v>
      </c>
      <c r="Q167" s="173">
        <f ca="1">IF(LEN(B167)&gt;0,'7-9'!Q167-'7-9'!P167,"")</f>
        <v>0</v>
      </c>
      <c r="R167" s="174"/>
      <c r="AA167" s="161">
        <f>ROW()</f>
        <v>167</v>
      </c>
      <c r="AB167" s="197" t="e">
        <f t="shared" ca="1" si="28"/>
        <v>#N/A</v>
      </c>
      <c r="AC167" s="197" t="e">
        <f t="shared" ca="1" si="29"/>
        <v>#N/A</v>
      </c>
      <c r="AD167" s="198" t="e">
        <f t="shared" ca="1" si="44"/>
        <v>#N/A</v>
      </c>
      <c r="AE167" s="197" t="e">
        <f t="shared" ca="1" si="45"/>
        <v>#N/A</v>
      </c>
      <c r="AF167" s="198" t="e">
        <f t="shared" ca="1" si="46"/>
        <v>#N/A</v>
      </c>
      <c r="AG167" s="197" t="e">
        <f t="shared" ca="1" si="47"/>
        <v>#N/A</v>
      </c>
      <c r="AH167" s="197" t="e">
        <f t="shared" ca="1" si="48"/>
        <v>#N/A</v>
      </c>
      <c r="AI167" s="199" t="e">
        <f t="shared" ca="1" si="49"/>
        <v>#N/A</v>
      </c>
      <c r="AJ167" s="197" t="e">
        <f t="shared" ca="1" si="36"/>
        <v>#N/A</v>
      </c>
      <c r="AK167" s="197" t="e">
        <f t="shared" ca="1" si="37"/>
        <v>#N/A</v>
      </c>
    </row>
    <row r="168" spans="1:37" ht="27" customHeight="1" x14ac:dyDescent="0.25">
      <c r="A168" s="51">
        <f>'OSNOVNA PLAČA'!A162</f>
        <v>153</v>
      </c>
      <c r="B168" s="157" t="str">
        <f t="shared" ca="1" si="21"/>
        <v>A153</v>
      </c>
      <c r="C168" s="52">
        <f ca="1">IF(LEN(B168)&gt;0,'OSNOVNA PLAČA'!C162,"")</f>
        <v>0</v>
      </c>
      <c r="D168" s="54">
        <f ca="1">IF(LEN(B168)&gt;0,'OSNOVNA PLAČA'!D162,"")</f>
        <v>0</v>
      </c>
      <c r="E168" s="171">
        <f ca="1">IF(LEN(B168)&gt;0,SUM('OBRAČUNANA OSNOVNA PLAČA'!N162:P162),"")</f>
        <v>0</v>
      </c>
      <c r="F168" s="55"/>
      <c r="G168" s="55"/>
      <c r="H168" s="55"/>
      <c r="I168" s="55"/>
      <c r="J168" s="55"/>
      <c r="K168" s="172">
        <f t="shared" si="38"/>
        <v>0</v>
      </c>
      <c r="L168" s="120">
        <f t="shared" ca="1" si="39"/>
        <v>0</v>
      </c>
      <c r="M168" s="120">
        <f t="shared" ca="1" si="40"/>
        <v>0</v>
      </c>
      <c r="N168" s="120">
        <f t="shared" ca="1" si="41"/>
        <v>0</v>
      </c>
      <c r="O168" s="120">
        <f t="shared" ca="1" si="42"/>
        <v>0</v>
      </c>
      <c r="P168" s="173">
        <f t="shared" ca="1" si="43"/>
        <v>0</v>
      </c>
      <c r="Q168" s="173">
        <f ca="1">IF(LEN(B168)&gt;0,'7-9'!Q168-'7-9'!P168,"")</f>
        <v>0</v>
      </c>
      <c r="R168" s="174"/>
      <c r="AA168" s="161">
        <f>ROW()</f>
        <v>168</v>
      </c>
      <c r="AB168" s="197" t="e">
        <f t="shared" ca="1" si="28"/>
        <v>#N/A</v>
      </c>
      <c r="AC168" s="197" t="e">
        <f t="shared" ca="1" si="29"/>
        <v>#N/A</v>
      </c>
      <c r="AD168" s="198" t="e">
        <f t="shared" ca="1" si="44"/>
        <v>#N/A</v>
      </c>
      <c r="AE168" s="197" t="e">
        <f t="shared" ca="1" si="45"/>
        <v>#N/A</v>
      </c>
      <c r="AF168" s="198" t="e">
        <f t="shared" ca="1" si="46"/>
        <v>#N/A</v>
      </c>
      <c r="AG168" s="197" t="e">
        <f t="shared" ca="1" si="47"/>
        <v>#N/A</v>
      </c>
      <c r="AH168" s="197" t="e">
        <f t="shared" ca="1" si="48"/>
        <v>#N/A</v>
      </c>
      <c r="AI168" s="199" t="e">
        <f t="shared" ca="1" si="49"/>
        <v>#N/A</v>
      </c>
      <c r="AJ168" s="197" t="e">
        <f t="shared" ca="1" si="36"/>
        <v>#N/A</v>
      </c>
      <c r="AK168" s="197" t="e">
        <f t="shared" ca="1" si="37"/>
        <v>#N/A</v>
      </c>
    </row>
    <row r="169" spans="1:37" ht="27" customHeight="1" x14ac:dyDescent="0.25">
      <c r="A169" s="51">
        <f>'OSNOVNA PLAČA'!A163</f>
        <v>154</v>
      </c>
      <c r="B169" s="157" t="str">
        <f t="shared" ca="1" si="21"/>
        <v>A154</v>
      </c>
      <c r="C169" s="52">
        <f ca="1">IF(LEN(B169)&gt;0,'OSNOVNA PLAČA'!C163,"")</f>
        <v>0</v>
      </c>
      <c r="D169" s="54">
        <f ca="1">IF(LEN(B169)&gt;0,'OSNOVNA PLAČA'!D163,"")</f>
        <v>0</v>
      </c>
      <c r="E169" s="171">
        <f ca="1">IF(LEN(B169)&gt;0,SUM('OBRAČUNANA OSNOVNA PLAČA'!N163:P163),"")</f>
        <v>0</v>
      </c>
      <c r="F169" s="55"/>
      <c r="G169" s="55"/>
      <c r="H169" s="55"/>
      <c r="I169" s="55"/>
      <c r="J169" s="55"/>
      <c r="K169" s="172">
        <f t="shared" si="38"/>
        <v>0</v>
      </c>
      <c r="L169" s="120">
        <f t="shared" ca="1" si="39"/>
        <v>0</v>
      </c>
      <c r="M169" s="120">
        <f t="shared" ca="1" si="40"/>
        <v>0</v>
      </c>
      <c r="N169" s="120">
        <f t="shared" ca="1" si="41"/>
        <v>0</v>
      </c>
      <c r="O169" s="120">
        <f t="shared" ca="1" si="42"/>
        <v>0</v>
      </c>
      <c r="P169" s="173">
        <f t="shared" ca="1" si="43"/>
        <v>0</v>
      </c>
      <c r="Q169" s="173">
        <f ca="1">IF(LEN(B169)&gt;0,'7-9'!Q169-'7-9'!P169,"")</f>
        <v>0</v>
      </c>
      <c r="R169" s="174"/>
      <c r="AA169" s="161">
        <f>ROW()</f>
        <v>169</v>
      </c>
      <c r="AB169" s="197" t="e">
        <f t="shared" ca="1" si="28"/>
        <v>#N/A</v>
      </c>
      <c r="AC169" s="197" t="e">
        <f t="shared" ca="1" si="29"/>
        <v>#N/A</v>
      </c>
      <c r="AD169" s="198" t="e">
        <f t="shared" ca="1" si="44"/>
        <v>#N/A</v>
      </c>
      <c r="AE169" s="197" t="e">
        <f t="shared" ca="1" si="45"/>
        <v>#N/A</v>
      </c>
      <c r="AF169" s="198" t="e">
        <f t="shared" ca="1" si="46"/>
        <v>#N/A</v>
      </c>
      <c r="AG169" s="197" t="e">
        <f t="shared" ca="1" si="47"/>
        <v>#N/A</v>
      </c>
      <c r="AH169" s="197" t="e">
        <f t="shared" ca="1" si="48"/>
        <v>#N/A</v>
      </c>
      <c r="AI169" s="199" t="e">
        <f t="shared" ca="1" si="49"/>
        <v>#N/A</v>
      </c>
      <c r="AJ169" s="197" t="e">
        <f t="shared" ca="1" si="36"/>
        <v>#N/A</v>
      </c>
      <c r="AK169" s="197" t="e">
        <f t="shared" ca="1" si="37"/>
        <v>#N/A</v>
      </c>
    </row>
    <row r="170" spans="1:37" ht="27" customHeight="1" x14ac:dyDescent="0.25">
      <c r="A170" s="51">
        <f>'OSNOVNA PLAČA'!A164</f>
        <v>155</v>
      </c>
      <c r="B170" s="157" t="str">
        <f t="shared" ca="1" si="21"/>
        <v>A155</v>
      </c>
      <c r="C170" s="52">
        <f ca="1">IF(LEN(B170)&gt;0,'OSNOVNA PLAČA'!C164,"")</f>
        <v>0</v>
      </c>
      <c r="D170" s="54">
        <f ca="1">IF(LEN(B170)&gt;0,'OSNOVNA PLAČA'!D164,"")</f>
        <v>0</v>
      </c>
      <c r="E170" s="171">
        <f ca="1">IF(LEN(B170)&gt;0,SUM('OBRAČUNANA OSNOVNA PLAČA'!N164:P164),"")</f>
        <v>0</v>
      </c>
      <c r="F170" s="55"/>
      <c r="G170" s="55"/>
      <c r="H170" s="55"/>
      <c r="I170" s="55"/>
      <c r="J170" s="55"/>
      <c r="K170" s="172">
        <f t="shared" si="38"/>
        <v>0</v>
      </c>
      <c r="L170" s="120">
        <f t="shared" ca="1" si="39"/>
        <v>0</v>
      </c>
      <c r="M170" s="120">
        <f t="shared" ca="1" si="40"/>
        <v>0</v>
      </c>
      <c r="N170" s="120">
        <f t="shared" ca="1" si="41"/>
        <v>0</v>
      </c>
      <c r="O170" s="120">
        <f t="shared" ca="1" si="42"/>
        <v>0</v>
      </c>
      <c r="P170" s="173">
        <f t="shared" ca="1" si="43"/>
        <v>0</v>
      </c>
      <c r="Q170" s="173">
        <f ca="1">IF(LEN(B170)&gt;0,'7-9'!Q170-'7-9'!P170,"")</f>
        <v>0</v>
      </c>
      <c r="R170" s="174"/>
      <c r="AA170" s="161">
        <f>ROW()</f>
        <v>170</v>
      </c>
      <c r="AB170" s="197" t="e">
        <f t="shared" ca="1" si="28"/>
        <v>#N/A</v>
      </c>
      <c r="AC170" s="197" t="e">
        <f t="shared" ca="1" si="29"/>
        <v>#N/A</v>
      </c>
      <c r="AD170" s="198" t="e">
        <f t="shared" ca="1" si="44"/>
        <v>#N/A</v>
      </c>
      <c r="AE170" s="197" t="e">
        <f t="shared" ca="1" si="45"/>
        <v>#N/A</v>
      </c>
      <c r="AF170" s="198" t="e">
        <f t="shared" ca="1" si="46"/>
        <v>#N/A</v>
      </c>
      <c r="AG170" s="197" t="e">
        <f t="shared" ca="1" si="47"/>
        <v>#N/A</v>
      </c>
      <c r="AH170" s="197" t="e">
        <f t="shared" ca="1" si="48"/>
        <v>#N/A</v>
      </c>
      <c r="AI170" s="199" t="e">
        <f t="shared" ca="1" si="49"/>
        <v>#N/A</v>
      </c>
      <c r="AJ170" s="197" t="e">
        <f t="shared" ca="1" si="36"/>
        <v>#N/A</v>
      </c>
      <c r="AK170" s="197" t="e">
        <f t="shared" ca="1" si="37"/>
        <v>#N/A</v>
      </c>
    </row>
    <row r="171" spans="1:37" ht="27" customHeight="1" x14ac:dyDescent="0.25">
      <c r="A171" s="51">
        <f>'OSNOVNA PLAČA'!A165</f>
        <v>156</v>
      </c>
      <c r="B171" s="157" t="str">
        <f t="shared" ca="1" si="21"/>
        <v>A156</v>
      </c>
      <c r="C171" s="52">
        <f ca="1">IF(LEN(B171)&gt;0,'OSNOVNA PLAČA'!C165,"")</f>
        <v>0</v>
      </c>
      <c r="D171" s="54">
        <f ca="1">IF(LEN(B171)&gt;0,'OSNOVNA PLAČA'!D165,"")</f>
        <v>0</v>
      </c>
      <c r="E171" s="171">
        <f ca="1">IF(LEN(B171)&gt;0,SUM('OBRAČUNANA OSNOVNA PLAČA'!N165:P165),"")</f>
        <v>0</v>
      </c>
      <c r="F171" s="55"/>
      <c r="G171" s="55"/>
      <c r="H171" s="55"/>
      <c r="I171" s="55"/>
      <c r="J171" s="55"/>
      <c r="K171" s="172">
        <f t="shared" si="38"/>
        <v>0</v>
      </c>
      <c r="L171" s="120">
        <f t="shared" ca="1" si="39"/>
        <v>0</v>
      </c>
      <c r="M171" s="120">
        <f t="shared" ca="1" si="40"/>
        <v>0</v>
      </c>
      <c r="N171" s="120">
        <f t="shared" ca="1" si="41"/>
        <v>0</v>
      </c>
      <c r="O171" s="120">
        <f t="shared" ca="1" si="42"/>
        <v>0</v>
      </c>
      <c r="P171" s="173">
        <f t="shared" ca="1" si="43"/>
        <v>0</v>
      </c>
      <c r="Q171" s="173">
        <f ca="1">IF(LEN(B171)&gt;0,'7-9'!Q171-'7-9'!P171,"")</f>
        <v>0</v>
      </c>
      <c r="R171" s="174"/>
      <c r="AA171" s="161">
        <f>ROW()</f>
        <v>171</v>
      </c>
      <c r="AB171" s="197" t="e">
        <f t="shared" ca="1" si="28"/>
        <v>#N/A</v>
      </c>
      <c r="AC171" s="197" t="e">
        <f t="shared" ca="1" si="29"/>
        <v>#N/A</v>
      </c>
      <c r="AD171" s="198" t="e">
        <f t="shared" ca="1" si="44"/>
        <v>#N/A</v>
      </c>
      <c r="AE171" s="197" t="e">
        <f t="shared" ca="1" si="45"/>
        <v>#N/A</v>
      </c>
      <c r="AF171" s="198" t="e">
        <f t="shared" ca="1" si="46"/>
        <v>#N/A</v>
      </c>
      <c r="AG171" s="197" t="e">
        <f t="shared" ca="1" si="47"/>
        <v>#N/A</v>
      </c>
      <c r="AH171" s="197" t="e">
        <f t="shared" ca="1" si="48"/>
        <v>#N/A</v>
      </c>
      <c r="AI171" s="199" t="e">
        <f t="shared" ca="1" si="49"/>
        <v>#N/A</v>
      </c>
      <c r="AJ171" s="197" t="e">
        <f t="shared" ca="1" si="36"/>
        <v>#N/A</v>
      </c>
      <c r="AK171" s="197" t="e">
        <f t="shared" ca="1" si="37"/>
        <v>#N/A</v>
      </c>
    </row>
    <row r="172" spans="1:37" ht="27" customHeight="1" x14ac:dyDescent="0.25">
      <c r="A172" s="51">
        <f>'OSNOVNA PLAČA'!A166</f>
        <v>157</v>
      </c>
      <c r="B172" s="157" t="str">
        <f t="shared" ca="1" si="21"/>
        <v>A157</v>
      </c>
      <c r="C172" s="52">
        <f ca="1">IF(LEN(B172)&gt;0,'OSNOVNA PLAČA'!C166,"")</f>
        <v>0</v>
      </c>
      <c r="D172" s="54">
        <f ca="1">IF(LEN(B172)&gt;0,'OSNOVNA PLAČA'!D166,"")</f>
        <v>0</v>
      </c>
      <c r="E172" s="171">
        <f ca="1">IF(LEN(B172)&gt;0,SUM('OBRAČUNANA OSNOVNA PLAČA'!N166:P166),"")</f>
        <v>0</v>
      </c>
      <c r="F172" s="55"/>
      <c r="G172" s="55"/>
      <c r="H172" s="55"/>
      <c r="I172" s="55"/>
      <c r="J172" s="55"/>
      <c r="K172" s="172">
        <f t="shared" si="38"/>
        <v>0</v>
      </c>
      <c r="L172" s="120">
        <f t="shared" ca="1" si="39"/>
        <v>0</v>
      </c>
      <c r="M172" s="120">
        <f t="shared" ca="1" si="40"/>
        <v>0</v>
      </c>
      <c r="N172" s="120">
        <f t="shared" ca="1" si="41"/>
        <v>0</v>
      </c>
      <c r="O172" s="120">
        <f t="shared" ca="1" si="42"/>
        <v>0</v>
      </c>
      <c r="P172" s="173">
        <f t="shared" ca="1" si="43"/>
        <v>0</v>
      </c>
      <c r="Q172" s="173">
        <f ca="1">IF(LEN(B172)&gt;0,'7-9'!Q172-'7-9'!P172,"")</f>
        <v>0</v>
      </c>
      <c r="R172" s="174"/>
      <c r="AA172" s="161">
        <f>ROW()</f>
        <v>172</v>
      </c>
      <c r="AB172" s="197" t="e">
        <f t="shared" ca="1" si="28"/>
        <v>#N/A</v>
      </c>
      <c r="AC172" s="197" t="e">
        <f t="shared" ca="1" si="29"/>
        <v>#N/A</v>
      </c>
      <c r="AD172" s="198" t="e">
        <f t="shared" ca="1" si="44"/>
        <v>#N/A</v>
      </c>
      <c r="AE172" s="197" t="e">
        <f t="shared" ca="1" si="45"/>
        <v>#N/A</v>
      </c>
      <c r="AF172" s="198" t="e">
        <f t="shared" ca="1" si="46"/>
        <v>#N/A</v>
      </c>
      <c r="AG172" s="197" t="e">
        <f t="shared" ca="1" si="47"/>
        <v>#N/A</v>
      </c>
      <c r="AH172" s="197" t="e">
        <f t="shared" ca="1" si="48"/>
        <v>#N/A</v>
      </c>
      <c r="AI172" s="199" t="e">
        <f t="shared" ca="1" si="49"/>
        <v>#N/A</v>
      </c>
      <c r="AJ172" s="197" t="e">
        <f t="shared" ca="1" si="36"/>
        <v>#N/A</v>
      </c>
      <c r="AK172" s="197" t="e">
        <f t="shared" ca="1" si="37"/>
        <v>#N/A</v>
      </c>
    </row>
    <row r="173" spans="1:37" ht="27" customHeight="1" x14ac:dyDescent="0.25">
      <c r="A173" s="51">
        <f>'OSNOVNA PLAČA'!A167</f>
        <v>158</v>
      </c>
      <c r="B173" s="157" t="str">
        <f t="shared" ca="1" si="21"/>
        <v>A158</v>
      </c>
      <c r="C173" s="52">
        <f ca="1">IF(LEN(B173)&gt;0,'OSNOVNA PLAČA'!C167,"")</f>
        <v>0</v>
      </c>
      <c r="D173" s="54">
        <f ca="1">IF(LEN(B173)&gt;0,'OSNOVNA PLAČA'!D167,"")</f>
        <v>0</v>
      </c>
      <c r="E173" s="171">
        <f ca="1">IF(LEN(B173)&gt;0,SUM('OBRAČUNANA OSNOVNA PLAČA'!N167:P167),"")</f>
        <v>0</v>
      </c>
      <c r="F173" s="55"/>
      <c r="G173" s="55"/>
      <c r="H173" s="55"/>
      <c r="I173" s="55"/>
      <c r="J173" s="55"/>
      <c r="K173" s="172">
        <f t="shared" si="38"/>
        <v>0</v>
      </c>
      <c r="L173" s="120">
        <f t="shared" ca="1" si="39"/>
        <v>0</v>
      </c>
      <c r="M173" s="120">
        <f t="shared" ca="1" si="40"/>
        <v>0</v>
      </c>
      <c r="N173" s="120">
        <f t="shared" ca="1" si="41"/>
        <v>0</v>
      </c>
      <c r="O173" s="120">
        <f t="shared" ca="1" si="42"/>
        <v>0</v>
      </c>
      <c r="P173" s="173">
        <f t="shared" ca="1" si="43"/>
        <v>0</v>
      </c>
      <c r="Q173" s="173">
        <f ca="1">IF(LEN(B173)&gt;0,'7-9'!Q173-'7-9'!P173,"")</f>
        <v>0</v>
      </c>
      <c r="R173" s="174"/>
      <c r="AA173" s="161">
        <f>ROW()</f>
        <v>173</v>
      </c>
      <c r="AB173" s="197" t="e">
        <f t="shared" ca="1" si="28"/>
        <v>#N/A</v>
      </c>
      <c r="AC173" s="197" t="e">
        <f t="shared" ca="1" si="29"/>
        <v>#N/A</v>
      </c>
      <c r="AD173" s="198" t="e">
        <f t="shared" ca="1" si="44"/>
        <v>#N/A</v>
      </c>
      <c r="AE173" s="197" t="e">
        <f t="shared" ca="1" si="45"/>
        <v>#N/A</v>
      </c>
      <c r="AF173" s="198" t="e">
        <f t="shared" ca="1" si="46"/>
        <v>#N/A</v>
      </c>
      <c r="AG173" s="197" t="e">
        <f t="shared" ca="1" si="47"/>
        <v>#N/A</v>
      </c>
      <c r="AH173" s="197" t="e">
        <f t="shared" ca="1" si="48"/>
        <v>#N/A</v>
      </c>
      <c r="AI173" s="199" t="e">
        <f t="shared" ca="1" si="49"/>
        <v>#N/A</v>
      </c>
      <c r="AJ173" s="197" t="e">
        <f t="shared" ca="1" si="36"/>
        <v>#N/A</v>
      </c>
      <c r="AK173" s="197" t="e">
        <f t="shared" ca="1" si="37"/>
        <v>#N/A</v>
      </c>
    </row>
    <row r="174" spans="1:37" ht="27" customHeight="1" x14ac:dyDescent="0.25">
      <c r="A174" s="51">
        <f>'OSNOVNA PLAČA'!A168</f>
        <v>159</v>
      </c>
      <c r="B174" s="157" t="str">
        <f t="shared" ca="1" si="21"/>
        <v>A159</v>
      </c>
      <c r="C174" s="52">
        <f ca="1">IF(LEN(B174)&gt;0,'OSNOVNA PLAČA'!C168,"")</f>
        <v>0</v>
      </c>
      <c r="D174" s="54">
        <f ca="1">IF(LEN(B174)&gt;0,'OSNOVNA PLAČA'!D168,"")</f>
        <v>0</v>
      </c>
      <c r="E174" s="171">
        <f ca="1">IF(LEN(B174)&gt;0,SUM('OBRAČUNANA OSNOVNA PLAČA'!N168:P168),"")</f>
        <v>0</v>
      </c>
      <c r="F174" s="55"/>
      <c r="G174" s="55"/>
      <c r="H174" s="55"/>
      <c r="I174" s="55"/>
      <c r="J174" s="55"/>
      <c r="K174" s="172">
        <f t="shared" si="38"/>
        <v>0</v>
      </c>
      <c r="L174" s="120">
        <f t="shared" ca="1" si="39"/>
        <v>0</v>
      </c>
      <c r="M174" s="120">
        <f t="shared" ca="1" si="40"/>
        <v>0</v>
      </c>
      <c r="N174" s="120">
        <f t="shared" ca="1" si="41"/>
        <v>0</v>
      </c>
      <c r="O174" s="120">
        <f t="shared" ca="1" si="42"/>
        <v>0</v>
      </c>
      <c r="P174" s="173">
        <f t="shared" ca="1" si="43"/>
        <v>0</v>
      </c>
      <c r="Q174" s="173">
        <f ca="1">IF(LEN(B174)&gt;0,'7-9'!Q174-'7-9'!P174,"")</f>
        <v>0</v>
      </c>
      <c r="R174" s="174"/>
      <c r="AA174" s="161">
        <f>ROW()</f>
        <v>174</v>
      </c>
      <c r="AB174" s="197" t="e">
        <f t="shared" ca="1" si="28"/>
        <v>#N/A</v>
      </c>
      <c r="AC174" s="197" t="e">
        <f t="shared" ca="1" si="29"/>
        <v>#N/A</v>
      </c>
      <c r="AD174" s="198" t="e">
        <f t="shared" ca="1" si="44"/>
        <v>#N/A</v>
      </c>
      <c r="AE174" s="197" t="e">
        <f t="shared" ca="1" si="45"/>
        <v>#N/A</v>
      </c>
      <c r="AF174" s="198" t="e">
        <f t="shared" ca="1" si="46"/>
        <v>#N/A</v>
      </c>
      <c r="AG174" s="197" t="e">
        <f t="shared" ca="1" si="47"/>
        <v>#N/A</v>
      </c>
      <c r="AH174" s="197" t="e">
        <f t="shared" ca="1" si="48"/>
        <v>#N/A</v>
      </c>
      <c r="AI174" s="199" t="e">
        <f t="shared" ca="1" si="49"/>
        <v>#N/A</v>
      </c>
      <c r="AJ174" s="197" t="e">
        <f t="shared" ca="1" si="36"/>
        <v>#N/A</v>
      </c>
      <c r="AK174" s="197" t="e">
        <f t="shared" ca="1" si="37"/>
        <v>#N/A</v>
      </c>
    </row>
    <row r="175" spans="1:37" ht="27" customHeight="1" x14ac:dyDescent="0.25">
      <c r="A175" s="51">
        <f>'OSNOVNA PLAČA'!A169</f>
        <v>160</v>
      </c>
      <c r="B175" s="157" t="str">
        <f t="shared" ca="1" si="21"/>
        <v>A160</v>
      </c>
      <c r="C175" s="52">
        <f ca="1">IF(LEN(B175)&gt;0,'OSNOVNA PLAČA'!C169,"")</f>
        <v>0</v>
      </c>
      <c r="D175" s="54">
        <f ca="1">IF(LEN(B175)&gt;0,'OSNOVNA PLAČA'!D169,"")</f>
        <v>0</v>
      </c>
      <c r="E175" s="171">
        <f ca="1">IF(LEN(B175)&gt;0,SUM('OBRAČUNANA OSNOVNA PLAČA'!N169:P169),"")</f>
        <v>0</v>
      </c>
      <c r="F175" s="55"/>
      <c r="G175" s="55"/>
      <c r="H175" s="55"/>
      <c r="I175" s="55"/>
      <c r="J175" s="55"/>
      <c r="K175" s="172">
        <f t="shared" si="38"/>
        <v>0</v>
      </c>
      <c r="L175" s="120">
        <f t="shared" ca="1" si="39"/>
        <v>0</v>
      </c>
      <c r="M175" s="120">
        <f t="shared" ca="1" si="40"/>
        <v>0</v>
      </c>
      <c r="N175" s="120">
        <f t="shared" ca="1" si="41"/>
        <v>0</v>
      </c>
      <c r="O175" s="120">
        <f t="shared" ca="1" si="42"/>
        <v>0</v>
      </c>
      <c r="P175" s="173">
        <f t="shared" ca="1" si="43"/>
        <v>0</v>
      </c>
      <c r="Q175" s="173">
        <f ca="1">IF(LEN(B175)&gt;0,'7-9'!Q175-'7-9'!P175,"")</f>
        <v>0</v>
      </c>
      <c r="R175" s="174"/>
      <c r="AA175" s="161">
        <f>ROW()</f>
        <v>175</v>
      </c>
      <c r="AB175" s="197" t="e">
        <f t="shared" ca="1" si="28"/>
        <v>#N/A</v>
      </c>
      <c r="AC175" s="197" t="e">
        <f t="shared" ca="1" si="29"/>
        <v>#N/A</v>
      </c>
      <c r="AD175" s="198" t="e">
        <f t="shared" ca="1" si="44"/>
        <v>#N/A</v>
      </c>
      <c r="AE175" s="197" t="e">
        <f t="shared" ca="1" si="45"/>
        <v>#N/A</v>
      </c>
      <c r="AF175" s="198" t="e">
        <f t="shared" ca="1" si="46"/>
        <v>#N/A</v>
      </c>
      <c r="AG175" s="197" t="e">
        <f t="shared" ca="1" si="47"/>
        <v>#N/A</v>
      </c>
      <c r="AH175" s="197" t="e">
        <f t="shared" ca="1" si="48"/>
        <v>#N/A</v>
      </c>
      <c r="AI175" s="199" t="e">
        <f t="shared" ca="1" si="49"/>
        <v>#N/A</v>
      </c>
      <c r="AJ175" s="197" t="e">
        <f t="shared" ca="1" si="36"/>
        <v>#N/A</v>
      </c>
      <c r="AK175" s="197" t="e">
        <f t="shared" ca="1" si="37"/>
        <v>#N/A</v>
      </c>
    </row>
    <row r="176" spans="1:37" ht="27" customHeight="1" x14ac:dyDescent="0.25">
      <c r="A176" s="51">
        <f>'OSNOVNA PLAČA'!A170</f>
        <v>161</v>
      </c>
      <c r="B176" s="157" t="str">
        <f t="shared" ca="1" si="21"/>
        <v>A161</v>
      </c>
      <c r="C176" s="52">
        <f ca="1">IF(LEN(B176)&gt;0,'OSNOVNA PLAČA'!C170,"")</f>
        <v>0</v>
      </c>
      <c r="D176" s="54">
        <f ca="1">IF(LEN(B176)&gt;0,'OSNOVNA PLAČA'!D170,"")</f>
        <v>0</v>
      </c>
      <c r="E176" s="171">
        <f ca="1">IF(LEN(B176)&gt;0,SUM('OBRAČUNANA OSNOVNA PLAČA'!N170:P170),"")</f>
        <v>0</v>
      </c>
      <c r="F176" s="55"/>
      <c r="G176" s="55"/>
      <c r="H176" s="55"/>
      <c r="I176" s="55"/>
      <c r="J176" s="55"/>
      <c r="K176" s="172">
        <f t="shared" si="38"/>
        <v>0</v>
      </c>
      <c r="L176" s="120">
        <f t="shared" ca="1" si="39"/>
        <v>0</v>
      </c>
      <c r="M176" s="120">
        <f t="shared" ca="1" si="40"/>
        <v>0</v>
      </c>
      <c r="N176" s="120">
        <f t="shared" ca="1" si="41"/>
        <v>0</v>
      </c>
      <c r="O176" s="120">
        <f t="shared" ca="1" si="42"/>
        <v>0</v>
      </c>
      <c r="P176" s="173">
        <f t="shared" ca="1" si="43"/>
        <v>0</v>
      </c>
      <c r="Q176" s="173">
        <f ca="1">IF(LEN(B176)&gt;0,'7-9'!Q176-'7-9'!P176,"")</f>
        <v>0</v>
      </c>
      <c r="R176" s="174"/>
      <c r="AA176" s="161">
        <f>ROW()</f>
        <v>176</v>
      </c>
      <c r="AB176" s="197" t="e">
        <f t="shared" ca="1" si="28"/>
        <v>#N/A</v>
      </c>
      <c r="AC176" s="197" t="e">
        <f t="shared" ca="1" si="29"/>
        <v>#N/A</v>
      </c>
      <c r="AD176" s="198" t="e">
        <f t="shared" ca="1" si="44"/>
        <v>#N/A</v>
      </c>
      <c r="AE176" s="197" t="e">
        <f t="shared" ca="1" si="45"/>
        <v>#N/A</v>
      </c>
      <c r="AF176" s="198" t="e">
        <f t="shared" ca="1" si="46"/>
        <v>#N/A</v>
      </c>
      <c r="AG176" s="197" t="e">
        <f t="shared" ca="1" si="47"/>
        <v>#N/A</v>
      </c>
      <c r="AH176" s="197" t="e">
        <f t="shared" ca="1" si="48"/>
        <v>#N/A</v>
      </c>
      <c r="AI176" s="199" t="e">
        <f t="shared" ca="1" si="49"/>
        <v>#N/A</v>
      </c>
      <c r="AJ176" s="197" t="e">
        <f t="shared" ca="1" si="36"/>
        <v>#N/A</v>
      </c>
      <c r="AK176" s="197" t="e">
        <f t="shared" ca="1" si="37"/>
        <v>#N/A</v>
      </c>
    </row>
    <row r="177" spans="1:37" ht="27" customHeight="1" x14ac:dyDescent="0.25">
      <c r="A177" s="51">
        <f>'OSNOVNA PLAČA'!A171</f>
        <v>162</v>
      </c>
      <c r="B177" s="157" t="str">
        <f t="shared" ca="1" si="21"/>
        <v>A162</v>
      </c>
      <c r="C177" s="52">
        <f ca="1">IF(LEN(B177)&gt;0,'OSNOVNA PLAČA'!C171,"")</f>
        <v>0</v>
      </c>
      <c r="D177" s="54">
        <f ca="1">IF(LEN(B177)&gt;0,'OSNOVNA PLAČA'!D171,"")</f>
        <v>0</v>
      </c>
      <c r="E177" s="171">
        <f ca="1">IF(LEN(B177)&gt;0,SUM('OBRAČUNANA OSNOVNA PLAČA'!N171:P171),"")</f>
        <v>0</v>
      </c>
      <c r="F177" s="55"/>
      <c r="G177" s="55"/>
      <c r="H177" s="55"/>
      <c r="I177" s="55"/>
      <c r="J177" s="55"/>
      <c r="K177" s="172">
        <f t="shared" si="38"/>
        <v>0</v>
      </c>
      <c r="L177" s="120">
        <f t="shared" ca="1" si="39"/>
        <v>0</v>
      </c>
      <c r="M177" s="120">
        <f t="shared" ca="1" si="40"/>
        <v>0</v>
      </c>
      <c r="N177" s="120">
        <f t="shared" ca="1" si="41"/>
        <v>0</v>
      </c>
      <c r="O177" s="120">
        <f t="shared" ca="1" si="42"/>
        <v>0</v>
      </c>
      <c r="P177" s="173">
        <f t="shared" ca="1" si="43"/>
        <v>0</v>
      </c>
      <c r="Q177" s="173">
        <f ca="1">IF(LEN(B177)&gt;0,'7-9'!Q177-'7-9'!P177,"")</f>
        <v>0</v>
      </c>
      <c r="R177" s="174"/>
      <c r="AA177" s="161">
        <f>ROW()</f>
        <v>177</v>
      </c>
      <c r="AB177" s="197" t="e">
        <f t="shared" ca="1" si="28"/>
        <v>#N/A</v>
      </c>
      <c r="AC177" s="197" t="e">
        <f t="shared" ca="1" si="29"/>
        <v>#N/A</v>
      </c>
      <c r="AD177" s="198" t="e">
        <f t="shared" ca="1" si="44"/>
        <v>#N/A</v>
      </c>
      <c r="AE177" s="197" t="e">
        <f t="shared" ca="1" si="45"/>
        <v>#N/A</v>
      </c>
      <c r="AF177" s="198" t="e">
        <f t="shared" ca="1" si="46"/>
        <v>#N/A</v>
      </c>
      <c r="AG177" s="197" t="e">
        <f t="shared" ca="1" si="47"/>
        <v>#N/A</v>
      </c>
      <c r="AH177" s="197" t="e">
        <f t="shared" ca="1" si="48"/>
        <v>#N/A</v>
      </c>
      <c r="AI177" s="199" t="e">
        <f t="shared" ca="1" si="49"/>
        <v>#N/A</v>
      </c>
      <c r="AJ177" s="197" t="e">
        <f t="shared" ca="1" si="36"/>
        <v>#N/A</v>
      </c>
      <c r="AK177" s="197" t="e">
        <f t="shared" ca="1" si="37"/>
        <v>#N/A</v>
      </c>
    </row>
    <row r="178" spans="1:37" ht="27" customHeight="1" x14ac:dyDescent="0.25">
      <c r="A178" s="51">
        <f>'OSNOVNA PLAČA'!A172</f>
        <v>163</v>
      </c>
      <c r="B178" s="157" t="str">
        <f t="shared" ca="1" si="21"/>
        <v>A163</v>
      </c>
      <c r="C178" s="52">
        <f ca="1">IF(LEN(B178)&gt;0,'OSNOVNA PLAČA'!C172,"")</f>
        <v>0</v>
      </c>
      <c r="D178" s="54">
        <f ca="1">IF(LEN(B178)&gt;0,'OSNOVNA PLAČA'!D172,"")</f>
        <v>0</v>
      </c>
      <c r="E178" s="171">
        <f ca="1">IF(LEN(B178)&gt;0,SUM('OBRAČUNANA OSNOVNA PLAČA'!N172:P172),"")</f>
        <v>0</v>
      </c>
      <c r="F178" s="55"/>
      <c r="G178" s="55"/>
      <c r="H178" s="55"/>
      <c r="I178" s="55"/>
      <c r="J178" s="55"/>
      <c r="K178" s="172">
        <f t="shared" si="38"/>
        <v>0</v>
      </c>
      <c r="L178" s="120">
        <f t="shared" ca="1" si="39"/>
        <v>0</v>
      </c>
      <c r="M178" s="120">
        <f t="shared" ca="1" si="40"/>
        <v>0</v>
      </c>
      <c r="N178" s="120">
        <f t="shared" ca="1" si="41"/>
        <v>0</v>
      </c>
      <c r="O178" s="120">
        <f t="shared" ca="1" si="42"/>
        <v>0</v>
      </c>
      <c r="P178" s="173">
        <f t="shared" ca="1" si="43"/>
        <v>0</v>
      </c>
      <c r="Q178" s="173">
        <f ca="1">IF(LEN(B178)&gt;0,'7-9'!Q178-'7-9'!P178,"")</f>
        <v>0</v>
      </c>
      <c r="R178" s="174"/>
      <c r="AA178" s="161">
        <f>ROW()</f>
        <v>178</v>
      </c>
      <c r="AB178" s="197" t="e">
        <f t="shared" ca="1" si="28"/>
        <v>#N/A</v>
      </c>
      <c r="AC178" s="197" t="e">
        <f t="shared" ca="1" si="29"/>
        <v>#N/A</v>
      </c>
      <c r="AD178" s="198" t="e">
        <f t="shared" ca="1" si="44"/>
        <v>#N/A</v>
      </c>
      <c r="AE178" s="197" t="e">
        <f t="shared" ca="1" si="45"/>
        <v>#N/A</v>
      </c>
      <c r="AF178" s="198" t="e">
        <f t="shared" ca="1" si="46"/>
        <v>#N/A</v>
      </c>
      <c r="AG178" s="197" t="e">
        <f t="shared" ca="1" si="47"/>
        <v>#N/A</v>
      </c>
      <c r="AH178" s="197" t="e">
        <f t="shared" ca="1" si="48"/>
        <v>#N/A</v>
      </c>
      <c r="AI178" s="199" t="e">
        <f t="shared" ca="1" si="49"/>
        <v>#N/A</v>
      </c>
      <c r="AJ178" s="197" t="e">
        <f t="shared" ca="1" si="36"/>
        <v>#N/A</v>
      </c>
      <c r="AK178" s="197" t="e">
        <f t="shared" ca="1" si="37"/>
        <v>#N/A</v>
      </c>
    </row>
    <row r="179" spans="1:37" ht="27" customHeight="1" x14ac:dyDescent="0.25">
      <c r="A179" s="51">
        <f>'OSNOVNA PLAČA'!A173</f>
        <v>164</v>
      </c>
      <c r="B179" s="157" t="str">
        <f t="shared" ca="1" si="21"/>
        <v>A164</v>
      </c>
      <c r="C179" s="52">
        <f ca="1">IF(LEN(B179)&gt;0,'OSNOVNA PLAČA'!C173,"")</f>
        <v>0</v>
      </c>
      <c r="D179" s="54">
        <f ca="1">IF(LEN(B179)&gt;0,'OSNOVNA PLAČA'!D173,"")</f>
        <v>0</v>
      </c>
      <c r="E179" s="171">
        <f ca="1">IF(LEN(B179)&gt;0,SUM('OBRAČUNANA OSNOVNA PLAČA'!N173:P173),"")</f>
        <v>0</v>
      </c>
      <c r="F179" s="55"/>
      <c r="G179" s="55"/>
      <c r="H179" s="55"/>
      <c r="I179" s="55"/>
      <c r="J179" s="55"/>
      <c r="K179" s="172">
        <f t="shared" si="38"/>
        <v>0</v>
      </c>
      <c r="L179" s="120">
        <f t="shared" ca="1" si="39"/>
        <v>0</v>
      </c>
      <c r="M179" s="120">
        <f t="shared" ca="1" si="40"/>
        <v>0</v>
      </c>
      <c r="N179" s="120">
        <f t="shared" ca="1" si="41"/>
        <v>0</v>
      </c>
      <c r="O179" s="120">
        <f t="shared" ca="1" si="42"/>
        <v>0</v>
      </c>
      <c r="P179" s="173">
        <f t="shared" ca="1" si="43"/>
        <v>0</v>
      </c>
      <c r="Q179" s="173">
        <f ca="1">IF(LEN(B179)&gt;0,'7-9'!Q179-'7-9'!P179,"")</f>
        <v>0</v>
      </c>
      <c r="R179" s="174"/>
      <c r="AA179" s="161">
        <f>ROW()</f>
        <v>179</v>
      </c>
      <c r="AB179" s="197" t="e">
        <f t="shared" ca="1" si="28"/>
        <v>#N/A</v>
      </c>
      <c r="AC179" s="197" t="e">
        <f t="shared" ca="1" si="29"/>
        <v>#N/A</v>
      </c>
      <c r="AD179" s="198" t="e">
        <f t="shared" ca="1" si="44"/>
        <v>#N/A</v>
      </c>
      <c r="AE179" s="197" t="e">
        <f t="shared" ca="1" si="45"/>
        <v>#N/A</v>
      </c>
      <c r="AF179" s="198" t="e">
        <f t="shared" ca="1" si="46"/>
        <v>#N/A</v>
      </c>
      <c r="AG179" s="197" t="e">
        <f t="shared" ca="1" si="47"/>
        <v>#N/A</v>
      </c>
      <c r="AH179" s="197" t="e">
        <f t="shared" ca="1" si="48"/>
        <v>#N/A</v>
      </c>
      <c r="AI179" s="199" t="e">
        <f t="shared" ca="1" si="49"/>
        <v>#N/A</v>
      </c>
      <c r="AJ179" s="197" t="e">
        <f t="shared" ca="1" si="36"/>
        <v>#N/A</v>
      </c>
      <c r="AK179" s="197" t="e">
        <f t="shared" ca="1" si="37"/>
        <v>#N/A</v>
      </c>
    </row>
    <row r="180" spans="1:37" ht="27" customHeight="1" x14ac:dyDescent="0.25">
      <c r="A180" s="51">
        <f>'OSNOVNA PLAČA'!A174</f>
        <v>165</v>
      </c>
      <c r="B180" s="157" t="str">
        <f t="shared" ca="1" si="21"/>
        <v>A165</v>
      </c>
      <c r="C180" s="52">
        <f ca="1">IF(LEN(B180)&gt;0,'OSNOVNA PLAČA'!C174,"")</f>
        <v>0</v>
      </c>
      <c r="D180" s="54">
        <f ca="1">IF(LEN(B180)&gt;0,'OSNOVNA PLAČA'!D174,"")</f>
        <v>0</v>
      </c>
      <c r="E180" s="171">
        <f ca="1">IF(LEN(B180)&gt;0,SUM('OBRAČUNANA OSNOVNA PLAČA'!N174:P174),"")</f>
        <v>0</v>
      </c>
      <c r="F180" s="55"/>
      <c r="G180" s="55"/>
      <c r="H180" s="55"/>
      <c r="I180" s="55"/>
      <c r="J180" s="55"/>
      <c r="K180" s="172">
        <f t="shared" si="38"/>
        <v>0</v>
      </c>
      <c r="L180" s="120">
        <f t="shared" ca="1" si="39"/>
        <v>0</v>
      </c>
      <c r="M180" s="120">
        <f t="shared" ca="1" si="40"/>
        <v>0</v>
      </c>
      <c r="N180" s="120">
        <f t="shared" ca="1" si="41"/>
        <v>0</v>
      </c>
      <c r="O180" s="120">
        <f t="shared" ca="1" si="42"/>
        <v>0</v>
      </c>
      <c r="P180" s="173">
        <f t="shared" ca="1" si="43"/>
        <v>0</v>
      </c>
      <c r="Q180" s="173">
        <f ca="1">IF(LEN(B180)&gt;0,'7-9'!Q180-'7-9'!P180,"")</f>
        <v>0</v>
      </c>
      <c r="R180" s="174"/>
      <c r="AA180" s="161">
        <f>ROW()</f>
        <v>180</v>
      </c>
      <c r="AB180" s="197" t="e">
        <f t="shared" ca="1" si="28"/>
        <v>#N/A</v>
      </c>
      <c r="AC180" s="197" t="e">
        <f t="shared" ca="1" si="29"/>
        <v>#N/A</v>
      </c>
      <c r="AD180" s="198" t="e">
        <f t="shared" ca="1" si="44"/>
        <v>#N/A</v>
      </c>
      <c r="AE180" s="197" t="e">
        <f t="shared" ca="1" si="45"/>
        <v>#N/A</v>
      </c>
      <c r="AF180" s="198" t="e">
        <f t="shared" ca="1" si="46"/>
        <v>#N/A</v>
      </c>
      <c r="AG180" s="197" t="e">
        <f t="shared" ca="1" si="47"/>
        <v>#N/A</v>
      </c>
      <c r="AH180" s="197" t="e">
        <f t="shared" ca="1" si="48"/>
        <v>#N/A</v>
      </c>
      <c r="AI180" s="199" t="e">
        <f t="shared" ca="1" si="49"/>
        <v>#N/A</v>
      </c>
      <c r="AJ180" s="197" t="e">
        <f t="shared" ca="1" si="36"/>
        <v>#N/A</v>
      </c>
      <c r="AK180" s="197" t="e">
        <f t="shared" ca="1" si="37"/>
        <v>#N/A</v>
      </c>
    </row>
    <row r="181" spans="1:37" ht="27" customHeight="1" x14ac:dyDescent="0.25">
      <c r="A181" s="51">
        <f>'OSNOVNA PLAČA'!A175</f>
        <v>166</v>
      </c>
      <c r="B181" s="157" t="str">
        <f t="shared" ca="1" si="21"/>
        <v>A166</v>
      </c>
      <c r="C181" s="52">
        <f ca="1">IF(LEN(B181)&gt;0,'OSNOVNA PLAČA'!C175,"")</f>
        <v>0</v>
      </c>
      <c r="D181" s="54">
        <f ca="1">IF(LEN(B181)&gt;0,'OSNOVNA PLAČA'!D175,"")</f>
        <v>0</v>
      </c>
      <c r="E181" s="171">
        <f ca="1">IF(LEN(B181)&gt;0,SUM('OBRAČUNANA OSNOVNA PLAČA'!N175:P175),"")</f>
        <v>0</v>
      </c>
      <c r="F181" s="55"/>
      <c r="G181" s="55"/>
      <c r="H181" s="55"/>
      <c r="I181" s="55"/>
      <c r="J181" s="55"/>
      <c r="K181" s="172">
        <f t="shared" si="38"/>
        <v>0</v>
      </c>
      <c r="L181" s="120">
        <f t="shared" ca="1" si="39"/>
        <v>0</v>
      </c>
      <c r="M181" s="120">
        <f t="shared" ca="1" si="40"/>
        <v>0</v>
      </c>
      <c r="N181" s="120">
        <f t="shared" ca="1" si="41"/>
        <v>0</v>
      </c>
      <c r="O181" s="120">
        <f t="shared" ca="1" si="42"/>
        <v>0</v>
      </c>
      <c r="P181" s="173">
        <f t="shared" ca="1" si="43"/>
        <v>0</v>
      </c>
      <c r="Q181" s="173">
        <f ca="1">IF(LEN(B181)&gt;0,'7-9'!Q181-'7-9'!P181,"")</f>
        <v>0</v>
      </c>
      <c r="R181" s="174"/>
      <c r="AA181" s="161">
        <f>ROW()</f>
        <v>181</v>
      </c>
      <c r="AB181" s="197" t="e">
        <f t="shared" ca="1" si="28"/>
        <v>#N/A</v>
      </c>
      <c r="AC181" s="197" t="e">
        <f t="shared" ca="1" si="29"/>
        <v>#N/A</v>
      </c>
      <c r="AD181" s="198" t="e">
        <f t="shared" ca="1" si="44"/>
        <v>#N/A</v>
      </c>
      <c r="AE181" s="197" t="e">
        <f t="shared" ca="1" si="45"/>
        <v>#N/A</v>
      </c>
      <c r="AF181" s="198" t="e">
        <f t="shared" ca="1" si="46"/>
        <v>#N/A</v>
      </c>
      <c r="AG181" s="197" t="e">
        <f t="shared" ca="1" si="47"/>
        <v>#N/A</v>
      </c>
      <c r="AH181" s="197" t="e">
        <f t="shared" ca="1" si="48"/>
        <v>#N/A</v>
      </c>
      <c r="AI181" s="199" t="e">
        <f t="shared" ca="1" si="49"/>
        <v>#N/A</v>
      </c>
      <c r="AJ181" s="197" t="e">
        <f t="shared" ca="1" si="36"/>
        <v>#N/A</v>
      </c>
      <c r="AK181" s="197" t="e">
        <f t="shared" ca="1" si="37"/>
        <v>#N/A</v>
      </c>
    </row>
    <row r="182" spans="1:37" ht="27" customHeight="1" x14ac:dyDescent="0.25">
      <c r="A182" s="51">
        <f>'OSNOVNA PLAČA'!A176</f>
        <v>167</v>
      </c>
      <c r="B182" s="157" t="str">
        <f t="shared" ca="1" si="21"/>
        <v>A167</v>
      </c>
      <c r="C182" s="52">
        <f ca="1">IF(LEN(B182)&gt;0,'OSNOVNA PLAČA'!C176,"")</f>
        <v>0</v>
      </c>
      <c r="D182" s="54">
        <f ca="1">IF(LEN(B182)&gt;0,'OSNOVNA PLAČA'!D176,"")</f>
        <v>0</v>
      </c>
      <c r="E182" s="171">
        <f ca="1">IF(LEN(B182)&gt;0,SUM('OBRAČUNANA OSNOVNA PLAČA'!N176:P176),"")</f>
        <v>0</v>
      </c>
      <c r="F182" s="55"/>
      <c r="G182" s="55"/>
      <c r="H182" s="55"/>
      <c r="I182" s="55"/>
      <c r="J182" s="55"/>
      <c r="K182" s="172">
        <f t="shared" si="38"/>
        <v>0</v>
      </c>
      <c r="L182" s="120">
        <f t="shared" ca="1" si="39"/>
        <v>0</v>
      </c>
      <c r="M182" s="120">
        <f t="shared" ca="1" si="40"/>
        <v>0</v>
      </c>
      <c r="N182" s="120">
        <f t="shared" ca="1" si="41"/>
        <v>0</v>
      </c>
      <c r="O182" s="120">
        <f t="shared" ca="1" si="42"/>
        <v>0</v>
      </c>
      <c r="P182" s="173">
        <f t="shared" ca="1" si="43"/>
        <v>0</v>
      </c>
      <c r="Q182" s="173">
        <f ca="1">IF(LEN(B182)&gt;0,'7-9'!Q182-'7-9'!P182,"")</f>
        <v>0</v>
      </c>
      <c r="R182" s="174"/>
      <c r="AA182" s="161">
        <f>ROW()</f>
        <v>182</v>
      </c>
      <c r="AB182" s="197" t="e">
        <f t="shared" ca="1" si="28"/>
        <v>#N/A</v>
      </c>
      <c r="AC182" s="197" t="e">
        <f t="shared" ca="1" si="29"/>
        <v>#N/A</v>
      </c>
      <c r="AD182" s="198" t="e">
        <f t="shared" ca="1" si="44"/>
        <v>#N/A</v>
      </c>
      <c r="AE182" s="197" t="e">
        <f t="shared" ca="1" si="45"/>
        <v>#N/A</v>
      </c>
      <c r="AF182" s="198" t="e">
        <f t="shared" ca="1" si="46"/>
        <v>#N/A</v>
      </c>
      <c r="AG182" s="197" t="e">
        <f t="shared" ca="1" si="47"/>
        <v>#N/A</v>
      </c>
      <c r="AH182" s="197" t="e">
        <f t="shared" ca="1" si="48"/>
        <v>#N/A</v>
      </c>
      <c r="AI182" s="199" t="e">
        <f t="shared" ca="1" si="49"/>
        <v>#N/A</v>
      </c>
      <c r="AJ182" s="197" t="e">
        <f t="shared" ca="1" si="36"/>
        <v>#N/A</v>
      </c>
      <c r="AK182" s="197" t="e">
        <f t="shared" ca="1" si="37"/>
        <v>#N/A</v>
      </c>
    </row>
    <row r="183" spans="1:37" ht="27" customHeight="1" x14ac:dyDescent="0.25">
      <c r="A183" s="51">
        <f>'OSNOVNA PLAČA'!A177</f>
        <v>168</v>
      </c>
      <c r="B183" s="157" t="str">
        <f t="shared" ca="1" si="21"/>
        <v>A168</v>
      </c>
      <c r="C183" s="52">
        <f ca="1">IF(LEN(B183)&gt;0,'OSNOVNA PLAČA'!C177,"")</f>
        <v>0</v>
      </c>
      <c r="D183" s="54">
        <f ca="1">IF(LEN(B183)&gt;0,'OSNOVNA PLAČA'!D177,"")</f>
        <v>0</v>
      </c>
      <c r="E183" s="171">
        <f ca="1">IF(LEN(B183)&gt;0,SUM('OBRAČUNANA OSNOVNA PLAČA'!N177:P177),"")</f>
        <v>0</v>
      </c>
      <c r="F183" s="55"/>
      <c r="G183" s="55"/>
      <c r="H183" s="55"/>
      <c r="I183" s="55"/>
      <c r="J183" s="55"/>
      <c r="K183" s="172">
        <f t="shared" si="38"/>
        <v>0</v>
      </c>
      <c r="L183" s="120">
        <f t="shared" ca="1" si="39"/>
        <v>0</v>
      </c>
      <c r="M183" s="120">
        <f t="shared" ca="1" si="40"/>
        <v>0</v>
      </c>
      <c r="N183" s="120">
        <f t="shared" ca="1" si="41"/>
        <v>0</v>
      </c>
      <c r="O183" s="120">
        <f t="shared" ca="1" si="42"/>
        <v>0</v>
      </c>
      <c r="P183" s="173">
        <f t="shared" ca="1" si="43"/>
        <v>0</v>
      </c>
      <c r="Q183" s="173">
        <f ca="1">IF(LEN(B183)&gt;0,'7-9'!Q183-'7-9'!P183,"")</f>
        <v>0</v>
      </c>
      <c r="R183" s="174"/>
      <c r="AA183" s="161">
        <f>ROW()</f>
        <v>183</v>
      </c>
      <c r="AB183" s="197" t="e">
        <f t="shared" ca="1" si="28"/>
        <v>#N/A</v>
      </c>
      <c r="AC183" s="197" t="e">
        <f t="shared" ca="1" si="29"/>
        <v>#N/A</v>
      </c>
      <c r="AD183" s="198" t="e">
        <f t="shared" ca="1" si="44"/>
        <v>#N/A</v>
      </c>
      <c r="AE183" s="197" t="e">
        <f t="shared" ca="1" si="45"/>
        <v>#N/A</v>
      </c>
      <c r="AF183" s="198" t="e">
        <f t="shared" ca="1" si="46"/>
        <v>#N/A</v>
      </c>
      <c r="AG183" s="197" t="e">
        <f t="shared" ca="1" si="47"/>
        <v>#N/A</v>
      </c>
      <c r="AH183" s="197" t="e">
        <f t="shared" ca="1" si="48"/>
        <v>#N/A</v>
      </c>
      <c r="AI183" s="199" t="e">
        <f t="shared" ca="1" si="49"/>
        <v>#N/A</v>
      </c>
      <c r="AJ183" s="197" t="e">
        <f t="shared" ca="1" si="36"/>
        <v>#N/A</v>
      </c>
      <c r="AK183" s="197" t="e">
        <f t="shared" ca="1" si="37"/>
        <v>#N/A</v>
      </c>
    </row>
    <row r="184" spans="1:37" ht="27" customHeight="1" x14ac:dyDescent="0.25">
      <c r="A184" s="51">
        <f>'OSNOVNA PLAČA'!A178</f>
        <v>169</v>
      </c>
      <c r="B184" s="157" t="str">
        <f t="shared" ca="1" si="21"/>
        <v>A169</v>
      </c>
      <c r="C184" s="52">
        <f ca="1">IF(LEN(B184)&gt;0,'OSNOVNA PLAČA'!C178,"")</f>
        <v>0</v>
      </c>
      <c r="D184" s="54">
        <f ca="1">IF(LEN(B184)&gt;0,'OSNOVNA PLAČA'!D178,"")</f>
        <v>0</v>
      </c>
      <c r="E184" s="171">
        <f ca="1">IF(LEN(B184)&gt;0,SUM('OBRAČUNANA OSNOVNA PLAČA'!N178:P178),"")</f>
        <v>0</v>
      </c>
      <c r="F184" s="55"/>
      <c r="G184" s="55"/>
      <c r="H184" s="55"/>
      <c r="I184" s="55"/>
      <c r="J184" s="55"/>
      <c r="K184" s="172">
        <f t="shared" si="38"/>
        <v>0</v>
      </c>
      <c r="L184" s="120">
        <f t="shared" ca="1" si="39"/>
        <v>0</v>
      </c>
      <c r="M184" s="120">
        <f t="shared" ca="1" si="40"/>
        <v>0</v>
      </c>
      <c r="N184" s="120">
        <f t="shared" ca="1" si="41"/>
        <v>0</v>
      </c>
      <c r="O184" s="120">
        <f t="shared" ca="1" si="42"/>
        <v>0</v>
      </c>
      <c r="P184" s="173">
        <f t="shared" ca="1" si="43"/>
        <v>0</v>
      </c>
      <c r="Q184" s="173">
        <f ca="1">IF(LEN(B184)&gt;0,'7-9'!Q184-'7-9'!P184,"")</f>
        <v>0</v>
      </c>
      <c r="R184" s="174"/>
      <c r="AA184" s="161">
        <f>ROW()</f>
        <v>184</v>
      </c>
      <c r="AB184" s="197" t="e">
        <f t="shared" ca="1" si="28"/>
        <v>#N/A</v>
      </c>
      <c r="AC184" s="197" t="e">
        <f t="shared" ca="1" si="29"/>
        <v>#N/A</v>
      </c>
      <c r="AD184" s="198" t="e">
        <f t="shared" ca="1" si="44"/>
        <v>#N/A</v>
      </c>
      <c r="AE184" s="197" t="e">
        <f t="shared" ca="1" si="45"/>
        <v>#N/A</v>
      </c>
      <c r="AF184" s="198" t="e">
        <f t="shared" ca="1" si="46"/>
        <v>#N/A</v>
      </c>
      <c r="AG184" s="197" t="e">
        <f t="shared" ca="1" si="47"/>
        <v>#N/A</v>
      </c>
      <c r="AH184" s="197" t="e">
        <f t="shared" ca="1" si="48"/>
        <v>#N/A</v>
      </c>
      <c r="AI184" s="199" t="e">
        <f t="shared" ca="1" si="49"/>
        <v>#N/A</v>
      </c>
      <c r="AJ184" s="197" t="e">
        <f t="shared" ca="1" si="36"/>
        <v>#N/A</v>
      </c>
      <c r="AK184" s="197" t="e">
        <f t="shared" ca="1" si="37"/>
        <v>#N/A</v>
      </c>
    </row>
    <row r="185" spans="1:37" ht="27" customHeight="1" x14ac:dyDescent="0.25">
      <c r="A185" s="51">
        <f>'OSNOVNA PLAČA'!A179</f>
        <v>170</v>
      </c>
      <c r="B185" s="157" t="str">
        <f t="shared" ca="1" si="21"/>
        <v>A170</v>
      </c>
      <c r="C185" s="52">
        <f ca="1">IF(LEN(B185)&gt;0,'OSNOVNA PLAČA'!C179,"")</f>
        <v>0</v>
      </c>
      <c r="D185" s="54">
        <f ca="1">IF(LEN(B185)&gt;0,'OSNOVNA PLAČA'!D179,"")</f>
        <v>0</v>
      </c>
      <c r="E185" s="171">
        <f ca="1">IF(LEN(B185)&gt;0,SUM('OBRAČUNANA OSNOVNA PLAČA'!N179:P179),"")</f>
        <v>0</v>
      </c>
      <c r="F185" s="55"/>
      <c r="G185" s="55"/>
      <c r="H185" s="55"/>
      <c r="I185" s="55"/>
      <c r="J185" s="55"/>
      <c r="K185" s="172">
        <f t="shared" si="38"/>
        <v>0</v>
      </c>
      <c r="L185" s="120">
        <f t="shared" ca="1" si="39"/>
        <v>0</v>
      </c>
      <c r="M185" s="120">
        <f t="shared" ca="1" si="40"/>
        <v>0</v>
      </c>
      <c r="N185" s="120">
        <f t="shared" ca="1" si="41"/>
        <v>0</v>
      </c>
      <c r="O185" s="120">
        <f t="shared" ca="1" si="42"/>
        <v>0</v>
      </c>
      <c r="P185" s="173">
        <f t="shared" ca="1" si="43"/>
        <v>0</v>
      </c>
      <c r="Q185" s="173">
        <f ca="1">IF(LEN(B185)&gt;0,'7-9'!Q185-'7-9'!P185,"")</f>
        <v>0</v>
      </c>
      <c r="R185" s="174"/>
      <c r="AA185" s="161">
        <f>ROW()</f>
        <v>185</v>
      </c>
      <c r="AB185" s="197" t="e">
        <f t="shared" ca="1" si="28"/>
        <v>#N/A</v>
      </c>
      <c r="AC185" s="197" t="e">
        <f t="shared" ca="1" si="29"/>
        <v>#N/A</v>
      </c>
      <c r="AD185" s="198" t="e">
        <f t="shared" ca="1" si="44"/>
        <v>#N/A</v>
      </c>
      <c r="AE185" s="197" t="e">
        <f t="shared" ca="1" si="45"/>
        <v>#N/A</v>
      </c>
      <c r="AF185" s="198" t="e">
        <f t="shared" ca="1" si="46"/>
        <v>#N/A</v>
      </c>
      <c r="AG185" s="197" t="e">
        <f t="shared" ca="1" si="47"/>
        <v>#N/A</v>
      </c>
      <c r="AH185" s="197" t="e">
        <f t="shared" ca="1" si="48"/>
        <v>#N/A</v>
      </c>
      <c r="AI185" s="199" t="e">
        <f t="shared" ca="1" si="49"/>
        <v>#N/A</v>
      </c>
      <c r="AJ185" s="197" t="e">
        <f t="shared" ca="1" si="36"/>
        <v>#N/A</v>
      </c>
      <c r="AK185" s="197" t="e">
        <f t="shared" ca="1" si="37"/>
        <v>#N/A</v>
      </c>
    </row>
    <row r="186" spans="1:37" ht="27" customHeight="1" x14ac:dyDescent="0.25">
      <c r="A186" s="51">
        <f>'OSNOVNA PLAČA'!A180</f>
        <v>171</v>
      </c>
      <c r="B186" s="157" t="str">
        <f t="shared" ca="1" si="21"/>
        <v>A171</v>
      </c>
      <c r="C186" s="52">
        <f ca="1">IF(LEN(B186)&gt;0,'OSNOVNA PLAČA'!C180,"")</f>
        <v>0</v>
      </c>
      <c r="D186" s="54">
        <f ca="1">IF(LEN(B186)&gt;0,'OSNOVNA PLAČA'!D180,"")</f>
        <v>0</v>
      </c>
      <c r="E186" s="171">
        <f ca="1">IF(LEN(B186)&gt;0,SUM('OBRAČUNANA OSNOVNA PLAČA'!N180:P180),"")</f>
        <v>0</v>
      </c>
      <c r="F186" s="55"/>
      <c r="G186" s="55"/>
      <c r="H186" s="55"/>
      <c r="I186" s="55"/>
      <c r="J186" s="55"/>
      <c r="K186" s="172">
        <f t="shared" si="38"/>
        <v>0</v>
      </c>
      <c r="L186" s="120">
        <f t="shared" ca="1" si="39"/>
        <v>0</v>
      </c>
      <c r="M186" s="120">
        <f t="shared" ca="1" si="40"/>
        <v>0</v>
      </c>
      <c r="N186" s="120">
        <f t="shared" ca="1" si="41"/>
        <v>0</v>
      </c>
      <c r="O186" s="120">
        <f t="shared" ca="1" si="42"/>
        <v>0</v>
      </c>
      <c r="P186" s="173">
        <f t="shared" ca="1" si="43"/>
        <v>0</v>
      </c>
      <c r="Q186" s="173">
        <f ca="1">IF(LEN(B186)&gt;0,'7-9'!Q186-'7-9'!P186,"")</f>
        <v>0</v>
      </c>
      <c r="R186" s="174"/>
      <c r="AA186" s="161">
        <f>ROW()</f>
        <v>186</v>
      </c>
      <c r="AB186" s="197" t="e">
        <f t="shared" ca="1" si="28"/>
        <v>#N/A</v>
      </c>
      <c r="AC186" s="197" t="e">
        <f t="shared" ca="1" si="29"/>
        <v>#N/A</v>
      </c>
      <c r="AD186" s="198" t="e">
        <f t="shared" ca="1" si="44"/>
        <v>#N/A</v>
      </c>
      <c r="AE186" s="197" t="e">
        <f t="shared" ca="1" si="45"/>
        <v>#N/A</v>
      </c>
      <c r="AF186" s="198" t="e">
        <f t="shared" ca="1" si="46"/>
        <v>#N/A</v>
      </c>
      <c r="AG186" s="197" t="e">
        <f t="shared" ca="1" si="47"/>
        <v>#N/A</v>
      </c>
      <c r="AH186" s="197" t="e">
        <f t="shared" ca="1" si="48"/>
        <v>#N/A</v>
      </c>
      <c r="AI186" s="199" t="e">
        <f t="shared" ca="1" si="49"/>
        <v>#N/A</v>
      </c>
      <c r="AJ186" s="197" t="e">
        <f t="shared" ca="1" si="36"/>
        <v>#N/A</v>
      </c>
      <c r="AK186" s="197" t="e">
        <f t="shared" ca="1" si="37"/>
        <v>#N/A</v>
      </c>
    </row>
    <row r="187" spans="1:37" ht="27" customHeight="1" x14ac:dyDescent="0.25">
      <c r="A187" s="51">
        <f>'OSNOVNA PLAČA'!A181</f>
        <v>172</v>
      </c>
      <c r="B187" s="157" t="str">
        <f t="shared" ca="1" si="21"/>
        <v>A172</v>
      </c>
      <c r="C187" s="52">
        <f ca="1">IF(LEN(B187)&gt;0,'OSNOVNA PLAČA'!C181,"")</f>
        <v>0</v>
      </c>
      <c r="D187" s="54">
        <f ca="1">IF(LEN(B187)&gt;0,'OSNOVNA PLAČA'!D181,"")</f>
        <v>0</v>
      </c>
      <c r="E187" s="171">
        <f ca="1">IF(LEN(B187)&gt;0,SUM('OBRAČUNANA OSNOVNA PLAČA'!N181:P181),"")</f>
        <v>0</v>
      </c>
      <c r="F187" s="55"/>
      <c r="G187" s="55"/>
      <c r="H187" s="55"/>
      <c r="I187" s="55"/>
      <c r="J187" s="55"/>
      <c r="K187" s="172">
        <f t="shared" si="38"/>
        <v>0</v>
      </c>
      <c r="L187" s="120">
        <f t="shared" ca="1" si="39"/>
        <v>0</v>
      </c>
      <c r="M187" s="120">
        <f t="shared" ca="1" si="40"/>
        <v>0</v>
      </c>
      <c r="N187" s="120">
        <f t="shared" ca="1" si="41"/>
        <v>0</v>
      </c>
      <c r="O187" s="120">
        <f t="shared" ca="1" si="42"/>
        <v>0</v>
      </c>
      <c r="P187" s="173">
        <f t="shared" ca="1" si="43"/>
        <v>0</v>
      </c>
      <c r="Q187" s="173">
        <f ca="1">IF(LEN(B187)&gt;0,'7-9'!Q187-'7-9'!P187,"")</f>
        <v>0</v>
      </c>
      <c r="R187" s="174"/>
      <c r="AA187" s="161">
        <f>ROW()</f>
        <v>187</v>
      </c>
      <c r="AB187" s="197" t="e">
        <f t="shared" ca="1" si="28"/>
        <v>#N/A</v>
      </c>
      <c r="AC187" s="197" t="e">
        <f t="shared" ca="1" si="29"/>
        <v>#N/A</v>
      </c>
      <c r="AD187" s="198" t="e">
        <f t="shared" ca="1" si="44"/>
        <v>#N/A</v>
      </c>
      <c r="AE187" s="197" t="e">
        <f t="shared" ca="1" si="45"/>
        <v>#N/A</v>
      </c>
      <c r="AF187" s="198" t="e">
        <f t="shared" ca="1" si="46"/>
        <v>#N/A</v>
      </c>
      <c r="AG187" s="197" t="e">
        <f t="shared" ca="1" si="47"/>
        <v>#N/A</v>
      </c>
      <c r="AH187" s="197" t="e">
        <f t="shared" ca="1" si="48"/>
        <v>#N/A</v>
      </c>
      <c r="AI187" s="199" t="e">
        <f t="shared" ca="1" si="49"/>
        <v>#N/A</v>
      </c>
      <c r="AJ187" s="197" t="e">
        <f t="shared" ca="1" si="36"/>
        <v>#N/A</v>
      </c>
      <c r="AK187" s="197" t="e">
        <f t="shared" ca="1" si="37"/>
        <v>#N/A</v>
      </c>
    </row>
    <row r="188" spans="1:37" ht="27" customHeight="1" x14ac:dyDescent="0.25">
      <c r="A188" s="51">
        <f>'OSNOVNA PLAČA'!A182</f>
        <v>173</v>
      </c>
      <c r="B188" s="157" t="str">
        <f t="shared" ca="1" si="21"/>
        <v>A173</v>
      </c>
      <c r="C188" s="52">
        <f ca="1">IF(LEN(B188)&gt;0,'OSNOVNA PLAČA'!C182,"")</f>
        <v>0</v>
      </c>
      <c r="D188" s="54">
        <f ca="1">IF(LEN(B188)&gt;0,'OSNOVNA PLAČA'!D182,"")</f>
        <v>0</v>
      </c>
      <c r="E188" s="171">
        <f ca="1">IF(LEN(B188)&gt;0,SUM('OBRAČUNANA OSNOVNA PLAČA'!N182:P182),"")</f>
        <v>0</v>
      </c>
      <c r="F188" s="55"/>
      <c r="G188" s="55"/>
      <c r="H188" s="55"/>
      <c r="I188" s="55"/>
      <c r="J188" s="55"/>
      <c r="K188" s="172">
        <f t="shared" si="38"/>
        <v>0</v>
      </c>
      <c r="L188" s="120">
        <f t="shared" ca="1" si="39"/>
        <v>0</v>
      </c>
      <c r="M188" s="120">
        <f t="shared" ca="1" si="40"/>
        <v>0</v>
      </c>
      <c r="N188" s="120">
        <f t="shared" ca="1" si="41"/>
        <v>0</v>
      </c>
      <c r="O188" s="120">
        <f t="shared" ca="1" si="42"/>
        <v>0</v>
      </c>
      <c r="P188" s="173">
        <f t="shared" ca="1" si="43"/>
        <v>0</v>
      </c>
      <c r="Q188" s="173">
        <f ca="1">IF(LEN(B188)&gt;0,'7-9'!Q188-'7-9'!P188,"")</f>
        <v>0</v>
      </c>
      <c r="R188" s="174"/>
      <c r="AA188" s="161">
        <f>ROW()</f>
        <v>188</v>
      </c>
      <c r="AB188" s="197" t="e">
        <f t="shared" ca="1" si="28"/>
        <v>#N/A</v>
      </c>
      <c r="AC188" s="197" t="e">
        <f t="shared" ca="1" si="29"/>
        <v>#N/A</v>
      </c>
      <c r="AD188" s="198" t="e">
        <f t="shared" ca="1" si="44"/>
        <v>#N/A</v>
      </c>
      <c r="AE188" s="197" t="e">
        <f t="shared" ca="1" si="45"/>
        <v>#N/A</v>
      </c>
      <c r="AF188" s="198" t="e">
        <f t="shared" ca="1" si="46"/>
        <v>#N/A</v>
      </c>
      <c r="AG188" s="197" t="e">
        <f t="shared" ca="1" si="47"/>
        <v>#N/A</v>
      </c>
      <c r="AH188" s="197" t="e">
        <f t="shared" ca="1" si="48"/>
        <v>#N/A</v>
      </c>
      <c r="AI188" s="199" t="e">
        <f t="shared" ca="1" si="49"/>
        <v>#N/A</v>
      </c>
      <c r="AJ188" s="197" t="e">
        <f t="shared" ca="1" si="36"/>
        <v>#N/A</v>
      </c>
      <c r="AK188" s="197" t="e">
        <f t="shared" ca="1" si="37"/>
        <v>#N/A</v>
      </c>
    </row>
    <row r="189" spans="1:37" ht="27" customHeight="1" x14ac:dyDescent="0.25">
      <c r="A189" s="51">
        <f>'OSNOVNA PLAČA'!A183</f>
        <v>174</v>
      </c>
      <c r="B189" s="157" t="str">
        <f t="shared" ca="1" si="21"/>
        <v>A174</v>
      </c>
      <c r="C189" s="52">
        <f ca="1">IF(LEN(B189)&gt;0,'OSNOVNA PLAČA'!C183,"")</f>
        <v>0</v>
      </c>
      <c r="D189" s="54">
        <f ca="1">IF(LEN(B189)&gt;0,'OSNOVNA PLAČA'!D183,"")</f>
        <v>0</v>
      </c>
      <c r="E189" s="171">
        <f ca="1">IF(LEN(B189)&gt;0,SUM('OBRAČUNANA OSNOVNA PLAČA'!N183:P183),"")</f>
        <v>0</v>
      </c>
      <c r="F189" s="55"/>
      <c r="G189" s="55"/>
      <c r="H189" s="55"/>
      <c r="I189" s="55"/>
      <c r="J189" s="55"/>
      <c r="K189" s="172">
        <f t="shared" si="38"/>
        <v>0</v>
      </c>
      <c r="L189" s="120">
        <f t="shared" ca="1" si="39"/>
        <v>0</v>
      </c>
      <c r="M189" s="120">
        <f t="shared" ca="1" si="40"/>
        <v>0</v>
      </c>
      <c r="N189" s="120">
        <f t="shared" ca="1" si="41"/>
        <v>0</v>
      </c>
      <c r="O189" s="120">
        <f t="shared" ca="1" si="42"/>
        <v>0</v>
      </c>
      <c r="P189" s="173">
        <f t="shared" ca="1" si="43"/>
        <v>0</v>
      </c>
      <c r="Q189" s="173">
        <f ca="1">IF(LEN(B189)&gt;0,'7-9'!Q189-'7-9'!P189,"")</f>
        <v>0</v>
      </c>
      <c r="R189" s="174"/>
      <c r="AA189" s="161">
        <f>ROW()</f>
        <v>189</v>
      </c>
      <c r="AB189" s="197" t="e">
        <f t="shared" ca="1" si="28"/>
        <v>#N/A</v>
      </c>
      <c r="AC189" s="197" t="e">
        <f t="shared" ca="1" si="29"/>
        <v>#N/A</v>
      </c>
      <c r="AD189" s="198" t="e">
        <f t="shared" ca="1" si="44"/>
        <v>#N/A</v>
      </c>
      <c r="AE189" s="197" t="e">
        <f t="shared" ca="1" si="45"/>
        <v>#N/A</v>
      </c>
      <c r="AF189" s="198" t="e">
        <f t="shared" ca="1" si="46"/>
        <v>#N/A</v>
      </c>
      <c r="AG189" s="197" t="e">
        <f t="shared" ca="1" si="47"/>
        <v>#N/A</v>
      </c>
      <c r="AH189" s="197" t="e">
        <f t="shared" ca="1" si="48"/>
        <v>#N/A</v>
      </c>
      <c r="AI189" s="199" t="e">
        <f t="shared" ca="1" si="49"/>
        <v>#N/A</v>
      </c>
      <c r="AJ189" s="197" t="e">
        <f t="shared" ca="1" si="36"/>
        <v>#N/A</v>
      </c>
      <c r="AK189" s="197" t="e">
        <f t="shared" ca="1" si="37"/>
        <v>#N/A</v>
      </c>
    </row>
    <row r="190" spans="1:37" ht="27" customHeight="1" x14ac:dyDescent="0.25">
      <c r="A190" s="51">
        <f>'OSNOVNA PLAČA'!A184</f>
        <v>175</v>
      </c>
      <c r="B190" s="157" t="str">
        <f t="shared" ca="1" si="21"/>
        <v>A175</v>
      </c>
      <c r="C190" s="52">
        <f ca="1">IF(LEN(B190)&gt;0,'OSNOVNA PLAČA'!C184,"")</f>
        <v>0</v>
      </c>
      <c r="D190" s="54">
        <f ca="1">IF(LEN(B190)&gt;0,'OSNOVNA PLAČA'!D184,"")</f>
        <v>0</v>
      </c>
      <c r="E190" s="171">
        <f ca="1">IF(LEN(B190)&gt;0,SUM('OBRAČUNANA OSNOVNA PLAČA'!N184:P184),"")</f>
        <v>0</v>
      </c>
      <c r="F190" s="55"/>
      <c r="G190" s="55"/>
      <c r="H190" s="55"/>
      <c r="I190" s="55"/>
      <c r="J190" s="55"/>
      <c r="K190" s="172">
        <f t="shared" si="38"/>
        <v>0</v>
      </c>
      <c r="L190" s="120">
        <f t="shared" ca="1" si="39"/>
        <v>0</v>
      </c>
      <c r="M190" s="120">
        <f t="shared" ca="1" si="40"/>
        <v>0</v>
      </c>
      <c r="N190" s="120">
        <f t="shared" ca="1" si="41"/>
        <v>0</v>
      </c>
      <c r="O190" s="120">
        <f t="shared" ca="1" si="42"/>
        <v>0</v>
      </c>
      <c r="P190" s="173">
        <f t="shared" ca="1" si="43"/>
        <v>0</v>
      </c>
      <c r="Q190" s="173">
        <f ca="1">IF(LEN(B190)&gt;0,'7-9'!Q190-'7-9'!P190,"")</f>
        <v>0</v>
      </c>
      <c r="R190" s="174"/>
      <c r="AA190" s="161">
        <f>ROW()</f>
        <v>190</v>
      </c>
      <c r="AB190" s="197" t="e">
        <f t="shared" ca="1" si="28"/>
        <v>#N/A</v>
      </c>
      <c r="AC190" s="197" t="e">
        <f t="shared" ca="1" si="29"/>
        <v>#N/A</v>
      </c>
      <c r="AD190" s="198" t="e">
        <f t="shared" ca="1" si="44"/>
        <v>#N/A</v>
      </c>
      <c r="AE190" s="197" t="e">
        <f t="shared" ca="1" si="45"/>
        <v>#N/A</v>
      </c>
      <c r="AF190" s="198" t="e">
        <f t="shared" ca="1" si="46"/>
        <v>#N/A</v>
      </c>
      <c r="AG190" s="197" t="e">
        <f t="shared" ca="1" si="47"/>
        <v>#N/A</v>
      </c>
      <c r="AH190" s="197" t="e">
        <f t="shared" ca="1" si="48"/>
        <v>#N/A</v>
      </c>
      <c r="AI190" s="199" t="e">
        <f t="shared" ca="1" si="49"/>
        <v>#N/A</v>
      </c>
      <c r="AJ190" s="197" t="e">
        <f t="shared" ca="1" si="36"/>
        <v>#N/A</v>
      </c>
      <c r="AK190" s="197" t="e">
        <f t="shared" ca="1" si="37"/>
        <v>#N/A</v>
      </c>
    </row>
    <row r="191" spans="1:37" ht="27" customHeight="1" x14ac:dyDescent="0.25">
      <c r="A191" s="51">
        <f>'OSNOVNA PLAČA'!A185</f>
        <v>176</v>
      </c>
      <c r="B191" s="157" t="str">
        <f t="shared" ca="1" si="21"/>
        <v>A176</v>
      </c>
      <c r="C191" s="52">
        <f ca="1">IF(LEN(B191)&gt;0,'OSNOVNA PLAČA'!C185,"")</f>
        <v>0</v>
      </c>
      <c r="D191" s="54">
        <f ca="1">IF(LEN(B191)&gt;0,'OSNOVNA PLAČA'!D185,"")</f>
        <v>0</v>
      </c>
      <c r="E191" s="171">
        <f ca="1">IF(LEN(B191)&gt;0,SUM('OBRAČUNANA OSNOVNA PLAČA'!N185:P185),"")</f>
        <v>0</v>
      </c>
      <c r="F191" s="55"/>
      <c r="G191" s="55"/>
      <c r="H191" s="55"/>
      <c r="I191" s="55"/>
      <c r="J191" s="55"/>
      <c r="K191" s="172">
        <f t="shared" si="38"/>
        <v>0</v>
      </c>
      <c r="L191" s="120">
        <f t="shared" ca="1" si="39"/>
        <v>0</v>
      </c>
      <c r="M191" s="120">
        <f t="shared" ca="1" si="40"/>
        <v>0</v>
      </c>
      <c r="N191" s="120">
        <f t="shared" ca="1" si="41"/>
        <v>0</v>
      </c>
      <c r="O191" s="120">
        <f t="shared" ca="1" si="42"/>
        <v>0</v>
      </c>
      <c r="P191" s="173">
        <f t="shared" ca="1" si="43"/>
        <v>0</v>
      </c>
      <c r="Q191" s="173">
        <f ca="1">IF(LEN(B191)&gt;0,'7-9'!Q191-'7-9'!P191,"")</f>
        <v>0</v>
      </c>
      <c r="R191" s="174"/>
      <c r="AA191" s="161">
        <f>ROW()</f>
        <v>191</v>
      </c>
      <c r="AB191" s="197" t="e">
        <f t="shared" ca="1" si="28"/>
        <v>#N/A</v>
      </c>
      <c r="AC191" s="197" t="e">
        <f t="shared" ca="1" si="29"/>
        <v>#N/A</v>
      </c>
      <c r="AD191" s="198" t="e">
        <f t="shared" ca="1" si="44"/>
        <v>#N/A</v>
      </c>
      <c r="AE191" s="197" t="e">
        <f t="shared" ca="1" si="45"/>
        <v>#N/A</v>
      </c>
      <c r="AF191" s="198" t="e">
        <f t="shared" ca="1" si="46"/>
        <v>#N/A</v>
      </c>
      <c r="AG191" s="197" t="e">
        <f t="shared" ca="1" si="47"/>
        <v>#N/A</v>
      </c>
      <c r="AH191" s="197" t="e">
        <f t="shared" ca="1" si="48"/>
        <v>#N/A</v>
      </c>
      <c r="AI191" s="199" t="e">
        <f t="shared" ca="1" si="49"/>
        <v>#N/A</v>
      </c>
      <c r="AJ191" s="197" t="e">
        <f t="shared" ca="1" si="36"/>
        <v>#N/A</v>
      </c>
      <c r="AK191" s="197" t="e">
        <f t="shared" ca="1" si="37"/>
        <v>#N/A</v>
      </c>
    </row>
    <row r="192" spans="1:37" ht="27" customHeight="1" x14ac:dyDescent="0.25">
      <c r="A192" s="51">
        <f>'OSNOVNA PLAČA'!A186</f>
        <v>177</v>
      </c>
      <c r="B192" s="157" t="str">
        <f t="shared" ca="1" si="21"/>
        <v>A177</v>
      </c>
      <c r="C192" s="52">
        <f ca="1">IF(LEN(B192)&gt;0,'OSNOVNA PLAČA'!C186,"")</f>
        <v>0</v>
      </c>
      <c r="D192" s="54">
        <f ca="1">IF(LEN(B192)&gt;0,'OSNOVNA PLAČA'!D186,"")</f>
        <v>0</v>
      </c>
      <c r="E192" s="171">
        <f ca="1">IF(LEN(B192)&gt;0,SUM('OBRAČUNANA OSNOVNA PLAČA'!N186:P186),"")</f>
        <v>0</v>
      </c>
      <c r="F192" s="55"/>
      <c r="G192" s="55"/>
      <c r="H192" s="55"/>
      <c r="I192" s="55"/>
      <c r="J192" s="55"/>
      <c r="K192" s="172">
        <f t="shared" si="38"/>
        <v>0</v>
      </c>
      <c r="L192" s="120">
        <f t="shared" ca="1" si="39"/>
        <v>0</v>
      </c>
      <c r="M192" s="120">
        <f t="shared" ca="1" si="40"/>
        <v>0</v>
      </c>
      <c r="N192" s="120">
        <f t="shared" ca="1" si="41"/>
        <v>0</v>
      </c>
      <c r="O192" s="120">
        <f t="shared" ca="1" si="42"/>
        <v>0</v>
      </c>
      <c r="P192" s="173">
        <f t="shared" ca="1" si="43"/>
        <v>0</v>
      </c>
      <c r="Q192" s="173">
        <f ca="1">IF(LEN(B192)&gt;0,'7-9'!Q192-'7-9'!P192,"")</f>
        <v>0</v>
      </c>
      <c r="R192" s="174"/>
      <c r="AA192" s="161">
        <f>ROW()</f>
        <v>192</v>
      </c>
      <c r="AB192" s="197" t="e">
        <f t="shared" ca="1" si="28"/>
        <v>#N/A</v>
      </c>
      <c r="AC192" s="197" t="e">
        <f t="shared" ca="1" si="29"/>
        <v>#N/A</v>
      </c>
      <c r="AD192" s="198" t="e">
        <f t="shared" ca="1" si="44"/>
        <v>#N/A</v>
      </c>
      <c r="AE192" s="197" t="e">
        <f t="shared" ca="1" si="45"/>
        <v>#N/A</v>
      </c>
      <c r="AF192" s="198" t="e">
        <f t="shared" ca="1" si="46"/>
        <v>#N/A</v>
      </c>
      <c r="AG192" s="197" t="e">
        <f t="shared" ca="1" si="47"/>
        <v>#N/A</v>
      </c>
      <c r="AH192" s="197" t="e">
        <f t="shared" ca="1" si="48"/>
        <v>#N/A</v>
      </c>
      <c r="AI192" s="199" t="e">
        <f t="shared" ca="1" si="49"/>
        <v>#N/A</v>
      </c>
      <c r="AJ192" s="197" t="e">
        <f t="shared" ca="1" si="36"/>
        <v>#N/A</v>
      </c>
      <c r="AK192" s="197" t="e">
        <f t="shared" ca="1" si="37"/>
        <v>#N/A</v>
      </c>
    </row>
    <row r="193" spans="1:37" ht="27" customHeight="1" x14ac:dyDescent="0.25">
      <c r="A193" s="51">
        <f>'OSNOVNA PLAČA'!A187</f>
        <v>178</v>
      </c>
      <c r="B193" s="157" t="str">
        <f t="shared" ca="1" si="21"/>
        <v>A178</v>
      </c>
      <c r="C193" s="52">
        <f ca="1">IF(LEN(B193)&gt;0,'OSNOVNA PLAČA'!C187,"")</f>
        <v>0</v>
      </c>
      <c r="D193" s="54">
        <f ca="1">IF(LEN(B193)&gt;0,'OSNOVNA PLAČA'!D187,"")</f>
        <v>0</v>
      </c>
      <c r="E193" s="171">
        <f ca="1">IF(LEN(B193)&gt;0,SUM('OBRAČUNANA OSNOVNA PLAČA'!N187:P187),"")</f>
        <v>0</v>
      </c>
      <c r="F193" s="55"/>
      <c r="G193" s="55"/>
      <c r="H193" s="55"/>
      <c r="I193" s="55"/>
      <c r="J193" s="55"/>
      <c r="K193" s="172">
        <f t="shared" si="38"/>
        <v>0</v>
      </c>
      <c r="L193" s="120">
        <f t="shared" ca="1" si="39"/>
        <v>0</v>
      </c>
      <c r="M193" s="120">
        <f t="shared" ca="1" si="40"/>
        <v>0</v>
      </c>
      <c r="N193" s="120">
        <f t="shared" ca="1" si="41"/>
        <v>0</v>
      </c>
      <c r="O193" s="120">
        <f t="shared" ca="1" si="42"/>
        <v>0</v>
      </c>
      <c r="P193" s="173">
        <f t="shared" ca="1" si="43"/>
        <v>0</v>
      </c>
      <c r="Q193" s="173">
        <f ca="1">IF(LEN(B193)&gt;0,'7-9'!Q193-'7-9'!P193,"")</f>
        <v>0</v>
      </c>
      <c r="R193" s="174"/>
      <c r="AA193" s="161">
        <f>ROW()</f>
        <v>193</v>
      </c>
      <c r="AB193" s="197" t="e">
        <f t="shared" ca="1" si="28"/>
        <v>#N/A</v>
      </c>
      <c r="AC193" s="197" t="e">
        <f t="shared" ca="1" si="29"/>
        <v>#N/A</v>
      </c>
      <c r="AD193" s="198" t="e">
        <f t="shared" ca="1" si="44"/>
        <v>#N/A</v>
      </c>
      <c r="AE193" s="197" t="e">
        <f t="shared" ca="1" si="45"/>
        <v>#N/A</v>
      </c>
      <c r="AF193" s="198" t="e">
        <f t="shared" ca="1" si="46"/>
        <v>#N/A</v>
      </c>
      <c r="AG193" s="197" t="e">
        <f t="shared" ca="1" si="47"/>
        <v>#N/A</v>
      </c>
      <c r="AH193" s="197" t="e">
        <f t="shared" ca="1" si="48"/>
        <v>#N/A</v>
      </c>
      <c r="AI193" s="199" t="e">
        <f t="shared" ca="1" si="49"/>
        <v>#N/A</v>
      </c>
      <c r="AJ193" s="197" t="e">
        <f t="shared" ca="1" si="36"/>
        <v>#N/A</v>
      </c>
      <c r="AK193" s="197" t="e">
        <f t="shared" ca="1" si="37"/>
        <v>#N/A</v>
      </c>
    </row>
    <row r="194" spans="1:37" ht="27" customHeight="1" x14ac:dyDescent="0.25">
      <c r="A194" s="51">
        <f>'OSNOVNA PLAČA'!A188</f>
        <v>179</v>
      </c>
      <c r="B194" s="157" t="str">
        <f t="shared" ca="1" si="21"/>
        <v>A179</v>
      </c>
      <c r="C194" s="52">
        <f ca="1">IF(LEN(B194)&gt;0,'OSNOVNA PLAČA'!C188,"")</f>
        <v>0</v>
      </c>
      <c r="D194" s="54">
        <f ca="1">IF(LEN(B194)&gt;0,'OSNOVNA PLAČA'!D188,"")</f>
        <v>0</v>
      </c>
      <c r="E194" s="171">
        <f ca="1">IF(LEN(B194)&gt;0,SUM('OBRAČUNANA OSNOVNA PLAČA'!N188:P188),"")</f>
        <v>0</v>
      </c>
      <c r="F194" s="55"/>
      <c r="G194" s="55"/>
      <c r="H194" s="55"/>
      <c r="I194" s="55"/>
      <c r="J194" s="55"/>
      <c r="K194" s="172">
        <f t="shared" si="38"/>
        <v>0</v>
      </c>
      <c r="L194" s="120">
        <f t="shared" ca="1" si="39"/>
        <v>0</v>
      </c>
      <c r="M194" s="120">
        <f t="shared" ca="1" si="40"/>
        <v>0</v>
      </c>
      <c r="N194" s="120">
        <f t="shared" ca="1" si="41"/>
        <v>0</v>
      </c>
      <c r="O194" s="120">
        <f t="shared" ca="1" si="42"/>
        <v>0</v>
      </c>
      <c r="P194" s="173">
        <f t="shared" ca="1" si="43"/>
        <v>0</v>
      </c>
      <c r="Q194" s="173">
        <f ca="1">IF(LEN(B194)&gt;0,'7-9'!Q194-'7-9'!P194,"")</f>
        <v>0</v>
      </c>
      <c r="R194" s="174"/>
      <c r="AA194" s="161">
        <f>ROW()</f>
        <v>194</v>
      </c>
      <c r="AB194" s="197" t="e">
        <f t="shared" ca="1" si="28"/>
        <v>#N/A</v>
      </c>
      <c r="AC194" s="197" t="e">
        <f t="shared" ca="1" si="29"/>
        <v>#N/A</v>
      </c>
      <c r="AD194" s="198" t="e">
        <f t="shared" ca="1" si="44"/>
        <v>#N/A</v>
      </c>
      <c r="AE194" s="197" t="e">
        <f t="shared" ca="1" si="45"/>
        <v>#N/A</v>
      </c>
      <c r="AF194" s="198" t="e">
        <f t="shared" ca="1" si="46"/>
        <v>#N/A</v>
      </c>
      <c r="AG194" s="197" t="e">
        <f t="shared" ca="1" si="47"/>
        <v>#N/A</v>
      </c>
      <c r="AH194" s="197" t="e">
        <f t="shared" ca="1" si="48"/>
        <v>#N/A</v>
      </c>
      <c r="AI194" s="199" t="e">
        <f t="shared" ca="1" si="49"/>
        <v>#N/A</v>
      </c>
      <c r="AJ194" s="197" t="e">
        <f t="shared" ca="1" si="36"/>
        <v>#N/A</v>
      </c>
      <c r="AK194" s="197" t="e">
        <f t="shared" ca="1" si="37"/>
        <v>#N/A</v>
      </c>
    </row>
    <row r="195" spans="1:37" ht="27" customHeight="1" x14ac:dyDescent="0.25">
      <c r="A195" s="51">
        <f>'OSNOVNA PLAČA'!A189</f>
        <v>180</v>
      </c>
      <c r="B195" s="157" t="str">
        <f t="shared" ca="1" si="21"/>
        <v>A180</v>
      </c>
      <c r="C195" s="52">
        <f ca="1">IF(LEN(B195)&gt;0,'OSNOVNA PLAČA'!C189,"")</f>
        <v>0</v>
      </c>
      <c r="D195" s="54">
        <f ca="1">IF(LEN(B195)&gt;0,'OSNOVNA PLAČA'!D189,"")</f>
        <v>0</v>
      </c>
      <c r="E195" s="171">
        <f ca="1">IF(LEN(B195)&gt;0,SUM('OBRAČUNANA OSNOVNA PLAČA'!N189:P189),"")</f>
        <v>0</v>
      </c>
      <c r="F195" s="55"/>
      <c r="G195" s="55"/>
      <c r="H195" s="55"/>
      <c r="I195" s="55"/>
      <c r="J195" s="55"/>
      <c r="K195" s="172">
        <f t="shared" si="38"/>
        <v>0</v>
      </c>
      <c r="L195" s="120">
        <f t="shared" ca="1" si="39"/>
        <v>0</v>
      </c>
      <c r="M195" s="120">
        <f t="shared" ca="1" si="40"/>
        <v>0</v>
      </c>
      <c r="N195" s="120">
        <f t="shared" ca="1" si="41"/>
        <v>0</v>
      </c>
      <c r="O195" s="120">
        <f t="shared" ca="1" si="42"/>
        <v>0</v>
      </c>
      <c r="P195" s="173">
        <f t="shared" ca="1" si="43"/>
        <v>0</v>
      </c>
      <c r="Q195" s="173">
        <f ca="1">IF(LEN(B195)&gt;0,'7-9'!Q195-'7-9'!P195,"")</f>
        <v>0</v>
      </c>
      <c r="R195" s="174"/>
      <c r="AA195" s="161">
        <f>ROW()</f>
        <v>195</v>
      </c>
      <c r="AB195" s="197" t="e">
        <f t="shared" ca="1" si="28"/>
        <v>#N/A</v>
      </c>
      <c r="AC195" s="197" t="e">
        <f t="shared" ca="1" si="29"/>
        <v>#N/A</v>
      </c>
      <c r="AD195" s="198" t="e">
        <f t="shared" ca="1" si="44"/>
        <v>#N/A</v>
      </c>
      <c r="AE195" s="197" t="e">
        <f t="shared" ca="1" si="45"/>
        <v>#N/A</v>
      </c>
      <c r="AF195" s="198" t="e">
        <f t="shared" ca="1" si="46"/>
        <v>#N/A</v>
      </c>
      <c r="AG195" s="197" t="e">
        <f t="shared" ca="1" si="47"/>
        <v>#N/A</v>
      </c>
      <c r="AH195" s="197" t="e">
        <f t="shared" ca="1" si="48"/>
        <v>#N/A</v>
      </c>
      <c r="AI195" s="199" t="e">
        <f t="shared" ca="1" si="49"/>
        <v>#N/A</v>
      </c>
      <c r="AJ195" s="197" t="e">
        <f t="shared" ca="1" si="36"/>
        <v>#N/A</v>
      </c>
      <c r="AK195" s="197" t="e">
        <f t="shared" ca="1" si="37"/>
        <v>#N/A</v>
      </c>
    </row>
    <row r="196" spans="1:37" ht="27" customHeight="1" x14ac:dyDescent="0.25">
      <c r="A196" s="51">
        <f>'OSNOVNA PLAČA'!A190</f>
        <v>181</v>
      </c>
      <c r="B196" s="157" t="str">
        <f t="shared" ca="1" si="21"/>
        <v>A181</v>
      </c>
      <c r="C196" s="52">
        <f ca="1">IF(LEN(B196)&gt;0,'OSNOVNA PLAČA'!C190,"")</f>
        <v>0</v>
      </c>
      <c r="D196" s="54">
        <f ca="1">IF(LEN(B196)&gt;0,'OSNOVNA PLAČA'!D190,"")</f>
        <v>0</v>
      </c>
      <c r="E196" s="171">
        <f ca="1">IF(LEN(B196)&gt;0,SUM('OBRAČUNANA OSNOVNA PLAČA'!N190:P190),"")</f>
        <v>0</v>
      </c>
      <c r="F196" s="55"/>
      <c r="G196" s="55"/>
      <c r="H196" s="55"/>
      <c r="I196" s="55"/>
      <c r="J196" s="55"/>
      <c r="K196" s="172">
        <f t="shared" si="38"/>
        <v>0</v>
      </c>
      <c r="L196" s="120">
        <f t="shared" ca="1" si="39"/>
        <v>0</v>
      </c>
      <c r="M196" s="120">
        <f t="shared" ca="1" si="40"/>
        <v>0</v>
      </c>
      <c r="N196" s="120">
        <f t="shared" ca="1" si="41"/>
        <v>0</v>
      </c>
      <c r="O196" s="120">
        <f t="shared" ca="1" si="42"/>
        <v>0</v>
      </c>
      <c r="P196" s="173">
        <f t="shared" ca="1" si="43"/>
        <v>0</v>
      </c>
      <c r="Q196" s="173">
        <f ca="1">IF(LEN(B196)&gt;0,'7-9'!Q196-'7-9'!P196,"")</f>
        <v>0</v>
      </c>
      <c r="R196" s="174"/>
      <c r="AA196" s="161">
        <f>ROW()</f>
        <v>196</v>
      </c>
      <c r="AB196" s="197" t="e">
        <f t="shared" ca="1" si="28"/>
        <v>#N/A</v>
      </c>
      <c r="AC196" s="197" t="e">
        <f t="shared" ca="1" si="29"/>
        <v>#N/A</v>
      </c>
      <c r="AD196" s="198" t="e">
        <f t="shared" ca="1" si="44"/>
        <v>#N/A</v>
      </c>
      <c r="AE196" s="197" t="e">
        <f t="shared" ca="1" si="45"/>
        <v>#N/A</v>
      </c>
      <c r="AF196" s="198" t="e">
        <f t="shared" ca="1" si="46"/>
        <v>#N/A</v>
      </c>
      <c r="AG196" s="197" t="e">
        <f t="shared" ca="1" si="47"/>
        <v>#N/A</v>
      </c>
      <c r="AH196" s="197" t="e">
        <f t="shared" ca="1" si="48"/>
        <v>#N/A</v>
      </c>
      <c r="AI196" s="199" t="e">
        <f t="shared" ca="1" si="49"/>
        <v>#N/A</v>
      </c>
      <c r="AJ196" s="197" t="e">
        <f t="shared" ca="1" si="36"/>
        <v>#N/A</v>
      </c>
      <c r="AK196" s="197" t="e">
        <f t="shared" ca="1" si="37"/>
        <v>#N/A</v>
      </c>
    </row>
    <row r="197" spans="1:37" ht="27" customHeight="1" x14ac:dyDescent="0.25">
      <c r="A197" s="51">
        <f>'OSNOVNA PLAČA'!A191</f>
        <v>182</v>
      </c>
      <c r="B197" s="157" t="str">
        <f t="shared" ca="1" si="21"/>
        <v>A182</v>
      </c>
      <c r="C197" s="52">
        <f ca="1">IF(LEN(B197)&gt;0,'OSNOVNA PLAČA'!C191,"")</f>
        <v>0</v>
      </c>
      <c r="D197" s="54">
        <f ca="1">IF(LEN(B197)&gt;0,'OSNOVNA PLAČA'!D191,"")</f>
        <v>0</v>
      </c>
      <c r="E197" s="171">
        <f ca="1">IF(LEN(B197)&gt;0,SUM('OBRAČUNANA OSNOVNA PLAČA'!N191:P191),"")</f>
        <v>0</v>
      </c>
      <c r="F197" s="55"/>
      <c r="G197" s="55"/>
      <c r="H197" s="55"/>
      <c r="I197" s="55"/>
      <c r="J197" s="55"/>
      <c r="K197" s="172">
        <f t="shared" si="38"/>
        <v>0</v>
      </c>
      <c r="L197" s="120">
        <f t="shared" ca="1" si="39"/>
        <v>0</v>
      </c>
      <c r="M197" s="120">
        <f t="shared" ca="1" si="40"/>
        <v>0</v>
      </c>
      <c r="N197" s="120">
        <f t="shared" ca="1" si="41"/>
        <v>0</v>
      </c>
      <c r="O197" s="120">
        <f t="shared" ca="1" si="42"/>
        <v>0</v>
      </c>
      <c r="P197" s="173">
        <f t="shared" ca="1" si="43"/>
        <v>0</v>
      </c>
      <c r="Q197" s="173">
        <f ca="1">IF(LEN(B197)&gt;0,'7-9'!Q197-'7-9'!P197,"")</f>
        <v>0</v>
      </c>
      <c r="R197" s="174"/>
      <c r="AA197" s="161">
        <f>ROW()</f>
        <v>197</v>
      </c>
      <c r="AB197" s="197" t="e">
        <f t="shared" ca="1" si="28"/>
        <v>#N/A</v>
      </c>
      <c r="AC197" s="197" t="e">
        <f t="shared" ca="1" si="29"/>
        <v>#N/A</v>
      </c>
      <c r="AD197" s="198" t="e">
        <f t="shared" ca="1" si="44"/>
        <v>#N/A</v>
      </c>
      <c r="AE197" s="197" t="e">
        <f t="shared" ca="1" si="45"/>
        <v>#N/A</v>
      </c>
      <c r="AF197" s="198" t="e">
        <f t="shared" ca="1" si="46"/>
        <v>#N/A</v>
      </c>
      <c r="AG197" s="197" t="e">
        <f t="shared" ca="1" si="47"/>
        <v>#N/A</v>
      </c>
      <c r="AH197" s="197" t="e">
        <f t="shared" ca="1" si="48"/>
        <v>#N/A</v>
      </c>
      <c r="AI197" s="199" t="e">
        <f t="shared" ca="1" si="49"/>
        <v>#N/A</v>
      </c>
      <c r="AJ197" s="197" t="e">
        <f t="shared" ca="1" si="36"/>
        <v>#N/A</v>
      </c>
      <c r="AK197" s="197" t="e">
        <f t="shared" ca="1" si="37"/>
        <v>#N/A</v>
      </c>
    </row>
    <row r="198" spans="1:37" ht="27" customHeight="1" x14ac:dyDescent="0.25">
      <c r="A198" s="51">
        <f>'OSNOVNA PLAČA'!A192</f>
        <v>183</v>
      </c>
      <c r="B198" s="157" t="str">
        <f t="shared" ca="1" si="21"/>
        <v>A183</v>
      </c>
      <c r="C198" s="52">
        <f ca="1">IF(LEN(B198)&gt;0,'OSNOVNA PLAČA'!C192,"")</f>
        <v>0</v>
      </c>
      <c r="D198" s="54">
        <f ca="1">IF(LEN(B198)&gt;0,'OSNOVNA PLAČA'!D192,"")</f>
        <v>0</v>
      </c>
      <c r="E198" s="171">
        <f ca="1">IF(LEN(B198)&gt;0,SUM('OBRAČUNANA OSNOVNA PLAČA'!N192:P192),"")</f>
        <v>0</v>
      </c>
      <c r="F198" s="55"/>
      <c r="G198" s="55"/>
      <c r="H198" s="55"/>
      <c r="I198" s="55"/>
      <c r="J198" s="55"/>
      <c r="K198" s="172">
        <f t="shared" si="38"/>
        <v>0</v>
      </c>
      <c r="L198" s="120">
        <f t="shared" ca="1" si="39"/>
        <v>0</v>
      </c>
      <c r="M198" s="120">
        <f t="shared" ca="1" si="40"/>
        <v>0</v>
      </c>
      <c r="N198" s="120">
        <f t="shared" ca="1" si="41"/>
        <v>0</v>
      </c>
      <c r="O198" s="120">
        <f t="shared" ca="1" si="42"/>
        <v>0</v>
      </c>
      <c r="P198" s="173">
        <f t="shared" ca="1" si="43"/>
        <v>0</v>
      </c>
      <c r="Q198" s="173">
        <f ca="1">IF(LEN(B198)&gt;0,'7-9'!Q198-'7-9'!P198,"")</f>
        <v>0</v>
      </c>
      <c r="R198" s="174"/>
      <c r="AA198" s="161">
        <f>ROW()</f>
        <v>198</v>
      </c>
      <c r="AB198" s="197" t="e">
        <f t="shared" ca="1" si="28"/>
        <v>#N/A</v>
      </c>
      <c r="AC198" s="197" t="e">
        <f t="shared" ca="1" si="29"/>
        <v>#N/A</v>
      </c>
      <c r="AD198" s="198" t="e">
        <f t="shared" ca="1" si="44"/>
        <v>#N/A</v>
      </c>
      <c r="AE198" s="197" t="e">
        <f t="shared" ca="1" si="45"/>
        <v>#N/A</v>
      </c>
      <c r="AF198" s="198" t="e">
        <f t="shared" ca="1" si="46"/>
        <v>#N/A</v>
      </c>
      <c r="AG198" s="197" t="e">
        <f t="shared" ca="1" si="47"/>
        <v>#N/A</v>
      </c>
      <c r="AH198" s="197" t="e">
        <f t="shared" ca="1" si="48"/>
        <v>#N/A</v>
      </c>
      <c r="AI198" s="199" t="e">
        <f t="shared" ca="1" si="49"/>
        <v>#N/A</v>
      </c>
      <c r="AJ198" s="197" t="e">
        <f t="shared" ca="1" si="36"/>
        <v>#N/A</v>
      </c>
      <c r="AK198" s="197" t="e">
        <f t="shared" ca="1" si="37"/>
        <v>#N/A</v>
      </c>
    </row>
    <row r="199" spans="1:37" ht="27" customHeight="1" x14ac:dyDescent="0.25">
      <c r="A199" s="51">
        <f>'OSNOVNA PLAČA'!A193</f>
        <v>184</v>
      </c>
      <c r="B199" s="157" t="str">
        <f t="shared" ca="1" si="21"/>
        <v>A184</v>
      </c>
      <c r="C199" s="52">
        <f ca="1">IF(LEN(B199)&gt;0,'OSNOVNA PLAČA'!C193,"")</f>
        <v>0</v>
      </c>
      <c r="D199" s="54">
        <f ca="1">IF(LEN(B199)&gt;0,'OSNOVNA PLAČA'!D193,"")</f>
        <v>0</v>
      </c>
      <c r="E199" s="171">
        <f ca="1">IF(LEN(B199)&gt;0,SUM('OBRAČUNANA OSNOVNA PLAČA'!N193:P193),"")</f>
        <v>0</v>
      </c>
      <c r="F199" s="55"/>
      <c r="G199" s="55"/>
      <c r="H199" s="55"/>
      <c r="I199" s="55"/>
      <c r="J199" s="55"/>
      <c r="K199" s="172">
        <f t="shared" si="38"/>
        <v>0</v>
      </c>
      <c r="L199" s="120">
        <f t="shared" ca="1" si="39"/>
        <v>0</v>
      </c>
      <c r="M199" s="120">
        <f t="shared" ca="1" si="40"/>
        <v>0</v>
      </c>
      <c r="N199" s="120">
        <f t="shared" ca="1" si="41"/>
        <v>0</v>
      </c>
      <c r="O199" s="120">
        <f t="shared" ca="1" si="42"/>
        <v>0</v>
      </c>
      <c r="P199" s="173">
        <f t="shared" ca="1" si="43"/>
        <v>0</v>
      </c>
      <c r="Q199" s="173">
        <f ca="1">IF(LEN(B199)&gt;0,'7-9'!Q199-'7-9'!P199,"")</f>
        <v>0</v>
      </c>
      <c r="R199" s="174"/>
      <c r="AA199" s="161">
        <f>ROW()</f>
        <v>199</v>
      </c>
      <c r="AB199" s="197" t="e">
        <f t="shared" ca="1" si="28"/>
        <v>#N/A</v>
      </c>
      <c r="AC199" s="197" t="e">
        <f t="shared" ca="1" si="29"/>
        <v>#N/A</v>
      </c>
      <c r="AD199" s="198" t="e">
        <f t="shared" ca="1" si="44"/>
        <v>#N/A</v>
      </c>
      <c r="AE199" s="197" t="e">
        <f t="shared" ca="1" si="45"/>
        <v>#N/A</v>
      </c>
      <c r="AF199" s="198" t="e">
        <f t="shared" ca="1" si="46"/>
        <v>#N/A</v>
      </c>
      <c r="AG199" s="197" t="e">
        <f t="shared" ca="1" si="47"/>
        <v>#N/A</v>
      </c>
      <c r="AH199" s="197" t="e">
        <f t="shared" ca="1" si="48"/>
        <v>#N/A</v>
      </c>
      <c r="AI199" s="199" t="e">
        <f t="shared" ca="1" si="49"/>
        <v>#N/A</v>
      </c>
      <c r="AJ199" s="197" t="e">
        <f t="shared" ca="1" si="36"/>
        <v>#N/A</v>
      </c>
      <c r="AK199" s="197" t="e">
        <f t="shared" ca="1" si="37"/>
        <v>#N/A</v>
      </c>
    </row>
    <row r="200" spans="1:37" ht="27" customHeight="1" x14ac:dyDescent="0.25">
      <c r="A200" s="51">
        <f>'OSNOVNA PLAČA'!A194</f>
        <v>185</v>
      </c>
      <c r="B200" s="157" t="str">
        <f t="shared" ca="1" si="21"/>
        <v>A185</v>
      </c>
      <c r="C200" s="52">
        <f ca="1">IF(LEN(B200)&gt;0,'OSNOVNA PLAČA'!C194,"")</f>
        <v>0</v>
      </c>
      <c r="D200" s="54">
        <f ca="1">IF(LEN(B200)&gt;0,'OSNOVNA PLAČA'!D194,"")</f>
        <v>0</v>
      </c>
      <c r="E200" s="171">
        <f ca="1">IF(LEN(B200)&gt;0,SUM('OBRAČUNANA OSNOVNA PLAČA'!N194:P194),"")</f>
        <v>0</v>
      </c>
      <c r="F200" s="55"/>
      <c r="G200" s="55"/>
      <c r="H200" s="55"/>
      <c r="I200" s="55"/>
      <c r="J200" s="55"/>
      <c r="K200" s="172">
        <f t="shared" si="38"/>
        <v>0</v>
      </c>
      <c r="L200" s="120">
        <f t="shared" ca="1" si="39"/>
        <v>0</v>
      </c>
      <c r="M200" s="120">
        <f t="shared" ca="1" si="40"/>
        <v>0</v>
      </c>
      <c r="N200" s="120">
        <f t="shared" ca="1" si="41"/>
        <v>0</v>
      </c>
      <c r="O200" s="120">
        <f t="shared" ca="1" si="42"/>
        <v>0</v>
      </c>
      <c r="P200" s="173">
        <f t="shared" ca="1" si="43"/>
        <v>0</v>
      </c>
      <c r="Q200" s="173">
        <f ca="1">IF(LEN(B200)&gt;0,'7-9'!Q200-'7-9'!P200,"")</f>
        <v>0</v>
      </c>
      <c r="R200" s="174"/>
      <c r="AA200" s="161">
        <f>ROW()</f>
        <v>200</v>
      </c>
      <c r="AB200" s="197" t="e">
        <f t="shared" ca="1" si="28"/>
        <v>#N/A</v>
      </c>
      <c r="AC200" s="197" t="e">
        <f t="shared" ca="1" si="29"/>
        <v>#N/A</v>
      </c>
      <c r="AD200" s="198" t="e">
        <f t="shared" ca="1" si="44"/>
        <v>#N/A</v>
      </c>
      <c r="AE200" s="197" t="e">
        <f t="shared" ca="1" si="45"/>
        <v>#N/A</v>
      </c>
      <c r="AF200" s="198" t="e">
        <f t="shared" ca="1" si="46"/>
        <v>#N/A</v>
      </c>
      <c r="AG200" s="197" t="e">
        <f t="shared" ca="1" si="47"/>
        <v>#N/A</v>
      </c>
      <c r="AH200" s="197" t="e">
        <f t="shared" ca="1" si="48"/>
        <v>#N/A</v>
      </c>
      <c r="AI200" s="199" t="e">
        <f t="shared" ca="1" si="49"/>
        <v>#N/A</v>
      </c>
      <c r="AJ200" s="197" t="e">
        <f t="shared" ca="1" si="36"/>
        <v>#N/A</v>
      </c>
      <c r="AK200" s="197" t="e">
        <f t="shared" ca="1" si="37"/>
        <v>#N/A</v>
      </c>
    </row>
    <row r="201" spans="1:37" ht="27" customHeight="1" x14ac:dyDescent="0.25">
      <c r="A201" s="51">
        <f>'OSNOVNA PLAČA'!A195</f>
        <v>186</v>
      </c>
      <c r="B201" s="157" t="str">
        <f t="shared" ca="1" si="21"/>
        <v>A186</v>
      </c>
      <c r="C201" s="52">
        <f ca="1">IF(LEN(B201)&gt;0,'OSNOVNA PLAČA'!C195,"")</f>
        <v>0</v>
      </c>
      <c r="D201" s="54">
        <f ca="1">IF(LEN(B201)&gt;0,'OSNOVNA PLAČA'!D195,"")</f>
        <v>0</v>
      </c>
      <c r="E201" s="171">
        <f ca="1">IF(LEN(B201)&gt;0,SUM('OBRAČUNANA OSNOVNA PLAČA'!N195:P195),"")</f>
        <v>0</v>
      </c>
      <c r="F201" s="55"/>
      <c r="G201" s="55"/>
      <c r="H201" s="55"/>
      <c r="I201" s="55"/>
      <c r="J201" s="55"/>
      <c r="K201" s="172">
        <f t="shared" si="38"/>
        <v>0</v>
      </c>
      <c r="L201" s="120">
        <f t="shared" ca="1" si="39"/>
        <v>0</v>
      </c>
      <c r="M201" s="120">
        <f t="shared" ca="1" si="40"/>
        <v>0</v>
      </c>
      <c r="N201" s="120">
        <f t="shared" ca="1" si="41"/>
        <v>0</v>
      </c>
      <c r="O201" s="120">
        <f t="shared" ca="1" si="42"/>
        <v>0</v>
      </c>
      <c r="P201" s="173">
        <f t="shared" ca="1" si="43"/>
        <v>0</v>
      </c>
      <c r="Q201" s="173">
        <f ca="1">IF(LEN(B201)&gt;0,'7-9'!Q201-'7-9'!P201,"")</f>
        <v>0</v>
      </c>
      <c r="R201" s="174"/>
      <c r="AA201" s="161">
        <f>ROW()</f>
        <v>201</v>
      </c>
      <c r="AB201" s="197" t="e">
        <f t="shared" ca="1" si="28"/>
        <v>#N/A</v>
      </c>
      <c r="AC201" s="197" t="e">
        <f t="shared" ca="1" si="29"/>
        <v>#N/A</v>
      </c>
      <c r="AD201" s="198" t="e">
        <f t="shared" ca="1" si="44"/>
        <v>#N/A</v>
      </c>
      <c r="AE201" s="197" t="e">
        <f t="shared" ca="1" si="45"/>
        <v>#N/A</v>
      </c>
      <c r="AF201" s="198" t="e">
        <f t="shared" ca="1" si="46"/>
        <v>#N/A</v>
      </c>
      <c r="AG201" s="197" t="e">
        <f t="shared" ca="1" si="47"/>
        <v>#N/A</v>
      </c>
      <c r="AH201" s="197" t="e">
        <f t="shared" ca="1" si="48"/>
        <v>#N/A</v>
      </c>
      <c r="AI201" s="199" t="e">
        <f t="shared" ca="1" si="49"/>
        <v>#N/A</v>
      </c>
      <c r="AJ201" s="197" t="e">
        <f t="shared" ca="1" si="36"/>
        <v>#N/A</v>
      </c>
      <c r="AK201" s="197" t="e">
        <f t="shared" ca="1" si="37"/>
        <v>#N/A</v>
      </c>
    </row>
    <row r="202" spans="1:37" ht="27" customHeight="1" x14ac:dyDescent="0.25">
      <c r="A202" s="51">
        <f>'OSNOVNA PLAČA'!A196</f>
        <v>187</v>
      </c>
      <c r="B202" s="157" t="str">
        <f t="shared" ca="1" si="21"/>
        <v>A187</v>
      </c>
      <c r="C202" s="52">
        <f ca="1">IF(LEN(B202)&gt;0,'OSNOVNA PLAČA'!C196,"")</f>
        <v>0</v>
      </c>
      <c r="D202" s="54">
        <f ca="1">IF(LEN(B202)&gt;0,'OSNOVNA PLAČA'!D196,"")</f>
        <v>0</v>
      </c>
      <c r="E202" s="171">
        <f ca="1">IF(LEN(B202)&gt;0,SUM('OBRAČUNANA OSNOVNA PLAČA'!N196:P196),"")</f>
        <v>0</v>
      </c>
      <c r="F202" s="55"/>
      <c r="G202" s="55"/>
      <c r="H202" s="55"/>
      <c r="I202" s="55"/>
      <c r="J202" s="55"/>
      <c r="K202" s="172">
        <f t="shared" si="38"/>
        <v>0</v>
      </c>
      <c r="L202" s="120">
        <f t="shared" ca="1" si="39"/>
        <v>0</v>
      </c>
      <c r="M202" s="120">
        <f t="shared" ca="1" si="40"/>
        <v>0</v>
      </c>
      <c r="N202" s="120">
        <f t="shared" ca="1" si="41"/>
        <v>0</v>
      </c>
      <c r="O202" s="120">
        <f t="shared" ca="1" si="42"/>
        <v>0</v>
      </c>
      <c r="P202" s="173">
        <f t="shared" ca="1" si="43"/>
        <v>0</v>
      </c>
      <c r="Q202" s="173">
        <f ca="1">IF(LEN(B202)&gt;0,'7-9'!Q202-'7-9'!P202,"")</f>
        <v>0</v>
      </c>
      <c r="R202" s="174"/>
      <c r="AA202" s="161">
        <f>ROW()</f>
        <v>202</v>
      </c>
      <c r="AB202" s="197" t="e">
        <f t="shared" ca="1" si="28"/>
        <v>#N/A</v>
      </c>
      <c r="AC202" s="197" t="e">
        <f t="shared" ca="1" si="29"/>
        <v>#N/A</v>
      </c>
      <c r="AD202" s="198" t="e">
        <f t="shared" ca="1" si="44"/>
        <v>#N/A</v>
      </c>
      <c r="AE202" s="197" t="e">
        <f t="shared" ca="1" si="45"/>
        <v>#N/A</v>
      </c>
      <c r="AF202" s="198" t="e">
        <f t="shared" ca="1" si="46"/>
        <v>#N/A</v>
      </c>
      <c r="AG202" s="197" t="e">
        <f t="shared" ca="1" si="47"/>
        <v>#N/A</v>
      </c>
      <c r="AH202" s="197" t="e">
        <f t="shared" ca="1" si="48"/>
        <v>#N/A</v>
      </c>
      <c r="AI202" s="199" t="e">
        <f t="shared" ca="1" si="49"/>
        <v>#N/A</v>
      </c>
      <c r="AJ202" s="197" t="e">
        <f t="shared" ca="1" si="36"/>
        <v>#N/A</v>
      </c>
      <c r="AK202" s="197" t="e">
        <f t="shared" ca="1" si="37"/>
        <v>#N/A</v>
      </c>
    </row>
    <row r="203" spans="1:37" ht="27" customHeight="1" x14ac:dyDescent="0.25">
      <c r="A203" s="51">
        <f>'OSNOVNA PLAČA'!A197</f>
        <v>188</v>
      </c>
      <c r="B203" s="157" t="str">
        <f t="shared" ca="1" si="21"/>
        <v>A188</v>
      </c>
      <c r="C203" s="52">
        <f ca="1">IF(LEN(B203)&gt;0,'OSNOVNA PLAČA'!C197,"")</f>
        <v>0</v>
      </c>
      <c r="D203" s="54">
        <f ca="1">IF(LEN(B203)&gt;0,'OSNOVNA PLAČA'!D197,"")</f>
        <v>0</v>
      </c>
      <c r="E203" s="171">
        <f ca="1">IF(LEN(B203)&gt;0,SUM('OBRAČUNANA OSNOVNA PLAČA'!N197:P197),"")</f>
        <v>0</v>
      </c>
      <c r="F203" s="55"/>
      <c r="G203" s="55"/>
      <c r="H203" s="55"/>
      <c r="I203" s="55"/>
      <c r="J203" s="55"/>
      <c r="K203" s="172">
        <f t="shared" si="38"/>
        <v>0</v>
      </c>
      <c r="L203" s="120">
        <f t="shared" ca="1" si="39"/>
        <v>0</v>
      </c>
      <c r="M203" s="120">
        <f t="shared" ca="1" si="40"/>
        <v>0</v>
      </c>
      <c r="N203" s="120">
        <f t="shared" ca="1" si="41"/>
        <v>0</v>
      </c>
      <c r="O203" s="120">
        <f t="shared" ca="1" si="42"/>
        <v>0</v>
      </c>
      <c r="P203" s="173">
        <f t="shared" ca="1" si="43"/>
        <v>0</v>
      </c>
      <c r="Q203" s="173">
        <f ca="1">IF(LEN(B203)&gt;0,'7-9'!Q203-'7-9'!P203,"")</f>
        <v>0</v>
      </c>
      <c r="R203" s="174"/>
      <c r="AA203" s="161">
        <f>ROW()</f>
        <v>203</v>
      </c>
      <c r="AB203" s="197" t="e">
        <f t="shared" ca="1" si="28"/>
        <v>#N/A</v>
      </c>
      <c r="AC203" s="197" t="e">
        <f t="shared" ca="1" si="29"/>
        <v>#N/A</v>
      </c>
      <c r="AD203" s="198" t="e">
        <f t="shared" ca="1" si="44"/>
        <v>#N/A</v>
      </c>
      <c r="AE203" s="197" t="e">
        <f t="shared" ca="1" si="45"/>
        <v>#N/A</v>
      </c>
      <c r="AF203" s="198" t="e">
        <f t="shared" ca="1" si="46"/>
        <v>#N/A</v>
      </c>
      <c r="AG203" s="197" t="e">
        <f t="shared" ca="1" si="47"/>
        <v>#N/A</v>
      </c>
      <c r="AH203" s="197" t="e">
        <f t="shared" ca="1" si="48"/>
        <v>#N/A</v>
      </c>
      <c r="AI203" s="199" t="e">
        <f t="shared" ca="1" si="49"/>
        <v>#N/A</v>
      </c>
      <c r="AJ203" s="197" t="e">
        <f t="shared" ca="1" si="36"/>
        <v>#N/A</v>
      </c>
      <c r="AK203" s="197" t="e">
        <f t="shared" ca="1" si="37"/>
        <v>#N/A</v>
      </c>
    </row>
    <row r="204" spans="1:37" ht="27" customHeight="1" x14ac:dyDescent="0.25">
      <c r="A204" s="51">
        <f>'OSNOVNA PLAČA'!A198</f>
        <v>189</v>
      </c>
      <c r="B204" s="157" t="str">
        <f t="shared" ca="1" si="21"/>
        <v>A189</v>
      </c>
      <c r="C204" s="52">
        <f ca="1">IF(LEN(B204)&gt;0,'OSNOVNA PLAČA'!C198,"")</f>
        <v>0</v>
      </c>
      <c r="D204" s="54">
        <f ca="1">IF(LEN(B204)&gt;0,'OSNOVNA PLAČA'!D198,"")</f>
        <v>0</v>
      </c>
      <c r="E204" s="171">
        <f ca="1">IF(LEN(B204)&gt;0,SUM('OBRAČUNANA OSNOVNA PLAČA'!N198:P198),"")</f>
        <v>0</v>
      </c>
      <c r="F204" s="55"/>
      <c r="G204" s="55"/>
      <c r="H204" s="55"/>
      <c r="I204" s="55"/>
      <c r="J204" s="55"/>
      <c r="K204" s="172">
        <f t="shared" si="38"/>
        <v>0</v>
      </c>
      <c r="L204" s="120">
        <f t="shared" ca="1" si="39"/>
        <v>0</v>
      </c>
      <c r="M204" s="120">
        <f t="shared" ca="1" si="40"/>
        <v>0</v>
      </c>
      <c r="N204" s="120">
        <f t="shared" ca="1" si="41"/>
        <v>0</v>
      </c>
      <c r="O204" s="120">
        <f t="shared" ca="1" si="42"/>
        <v>0</v>
      </c>
      <c r="P204" s="173">
        <f t="shared" ca="1" si="43"/>
        <v>0</v>
      </c>
      <c r="Q204" s="173">
        <f ca="1">IF(LEN(B204)&gt;0,'7-9'!Q204-'7-9'!P204,"")</f>
        <v>0</v>
      </c>
      <c r="R204" s="174"/>
      <c r="AA204" s="161">
        <f>ROW()</f>
        <v>204</v>
      </c>
      <c r="AB204" s="197" t="e">
        <f t="shared" ca="1" si="28"/>
        <v>#N/A</v>
      </c>
      <c r="AC204" s="197" t="e">
        <f t="shared" ca="1" si="29"/>
        <v>#N/A</v>
      </c>
      <c r="AD204" s="198" t="e">
        <f t="shared" ca="1" si="44"/>
        <v>#N/A</v>
      </c>
      <c r="AE204" s="197" t="e">
        <f t="shared" ca="1" si="45"/>
        <v>#N/A</v>
      </c>
      <c r="AF204" s="198" t="e">
        <f t="shared" ca="1" si="46"/>
        <v>#N/A</v>
      </c>
      <c r="AG204" s="197" t="e">
        <f t="shared" ca="1" si="47"/>
        <v>#N/A</v>
      </c>
      <c r="AH204" s="197" t="e">
        <f t="shared" ca="1" si="48"/>
        <v>#N/A</v>
      </c>
      <c r="AI204" s="199" t="e">
        <f t="shared" ca="1" si="49"/>
        <v>#N/A</v>
      </c>
      <c r="AJ204" s="197" t="e">
        <f t="shared" ca="1" si="36"/>
        <v>#N/A</v>
      </c>
      <c r="AK204" s="197" t="e">
        <f t="shared" ca="1" si="37"/>
        <v>#N/A</v>
      </c>
    </row>
    <row r="205" spans="1:37" ht="27" customHeight="1" x14ac:dyDescent="0.25">
      <c r="A205" s="51">
        <f>'OSNOVNA PLAČA'!A199</f>
        <v>190</v>
      </c>
      <c r="B205" s="157" t="str">
        <f t="shared" ca="1" si="21"/>
        <v>A190</v>
      </c>
      <c r="C205" s="52">
        <f ca="1">IF(LEN(B205)&gt;0,'OSNOVNA PLAČA'!C199,"")</f>
        <v>0</v>
      </c>
      <c r="D205" s="54">
        <f ca="1">IF(LEN(B205)&gt;0,'OSNOVNA PLAČA'!D199,"")</f>
        <v>0</v>
      </c>
      <c r="E205" s="171">
        <f ca="1">IF(LEN(B205)&gt;0,SUM('OBRAČUNANA OSNOVNA PLAČA'!N199:P199),"")</f>
        <v>0</v>
      </c>
      <c r="F205" s="55"/>
      <c r="G205" s="55"/>
      <c r="H205" s="55"/>
      <c r="I205" s="55"/>
      <c r="J205" s="55"/>
      <c r="K205" s="172">
        <f t="shared" si="38"/>
        <v>0</v>
      </c>
      <c r="L205" s="120">
        <f t="shared" ca="1" si="39"/>
        <v>0</v>
      </c>
      <c r="M205" s="120">
        <f t="shared" ca="1" si="40"/>
        <v>0</v>
      </c>
      <c r="N205" s="120">
        <f t="shared" ca="1" si="41"/>
        <v>0</v>
      </c>
      <c r="O205" s="120">
        <f t="shared" ca="1" si="42"/>
        <v>0</v>
      </c>
      <c r="P205" s="173">
        <f t="shared" ca="1" si="43"/>
        <v>0</v>
      </c>
      <c r="Q205" s="173">
        <f ca="1">IF(LEN(B205)&gt;0,'7-9'!Q205-'7-9'!P205,"")</f>
        <v>0</v>
      </c>
      <c r="R205" s="174"/>
      <c r="AA205" s="161">
        <f>ROW()</f>
        <v>205</v>
      </c>
      <c r="AB205" s="197" t="e">
        <f t="shared" ca="1" si="28"/>
        <v>#N/A</v>
      </c>
      <c r="AC205" s="197" t="e">
        <f t="shared" ca="1" si="29"/>
        <v>#N/A</v>
      </c>
      <c r="AD205" s="198" t="e">
        <f t="shared" ca="1" si="44"/>
        <v>#N/A</v>
      </c>
      <c r="AE205" s="197" t="e">
        <f t="shared" ca="1" si="45"/>
        <v>#N/A</v>
      </c>
      <c r="AF205" s="198" t="e">
        <f t="shared" ca="1" si="46"/>
        <v>#N/A</v>
      </c>
      <c r="AG205" s="197" t="e">
        <f t="shared" ca="1" si="47"/>
        <v>#N/A</v>
      </c>
      <c r="AH205" s="197" t="e">
        <f t="shared" ca="1" si="48"/>
        <v>#N/A</v>
      </c>
      <c r="AI205" s="199" t="e">
        <f t="shared" ca="1" si="49"/>
        <v>#N/A</v>
      </c>
      <c r="AJ205" s="197" t="e">
        <f t="shared" ca="1" si="36"/>
        <v>#N/A</v>
      </c>
      <c r="AK205" s="197" t="e">
        <f t="shared" ca="1" si="37"/>
        <v>#N/A</v>
      </c>
    </row>
    <row r="206" spans="1:37" ht="27" customHeight="1" x14ac:dyDescent="0.25">
      <c r="A206" s="51">
        <f>'OSNOVNA PLAČA'!A200</f>
        <v>191</v>
      </c>
      <c r="B206" s="157" t="str">
        <f t="shared" ca="1" si="21"/>
        <v>A191</v>
      </c>
      <c r="C206" s="52">
        <f ca="1">IF(LEN(B206)&gt;0,'OSNOVNA PLAČA'!C200,"")</f>
        <v>0</v>
      </c>
      <c r="D206" s="54">
        <f ca="1">IF(LEN(B206)&gt;0,'OSNOVNA PLAČA'!D200,"")</f>
        <v>0</v>
      </c>
      <c r="E206" s="171">
        <f ca="1">IF(LEN(B206)&gt;0,SUM('OBRAČUNANA OSNOVNA PLAČA'!N200:P200),"")</f>
        <v>0</v>
      </c>
      <c r="F206" s="55"/>
      <c r="G206" s="55"/>
      <c r="H206" s="55"/>
      <c r="I206" s="55"/>
      <c r="J206" s="55"/>
      <c r="K206" s="172">
        <f t="shared" si="38"/>
        <v>0</v>
      </c>
      <c r="L206" s="120">
        <f t="shared" ca="1" si="39"/>
        <v>0</v>
      </c>
      <c r="M206" s="120">
        <f t="shared" ca="1" si="40"/>
        <v>0</v>
      </c>
      <c r="N206" s="120">
        <f t="shared" ca="1" si="41"/>
        <v>0</v>
      </c>
      <c r="O206" s="120">
        <f t="shared" ca="1" si="42"/>
        <v>0</v>
      </c>
      <c r="P206" s="173">
        <f t="shared" ca="1" si="43"/>
        <v>0</v>
      </c>
      <c r="Q206" s="173">
        <f ca="1">IF(LEN(B206)&gt;0,'7-9'!Q206-'7-9'!P206,"")</f>
        <v>0</v>
      </c>
      <c r="R206" s="174"/>
      <c r="AA206" s="161">
        <f>ROW()</f>
        <v>206</v>
      </c>
      <c r="AB206" s="197" t="e">
        <f t="shared" ca="1" si="28"/>
        <v>#N/A</v>
      </c>
      <c r="AC206" s="197" t="e">
        <f t="shared" ca="1" si="29"/>
        <v>#N/A</v>
      </c>
      <c r="AD206" s="198" t="e">
        <f t="shared" ca="1" si="44"/>
        <v>#N/A</v>
      </c>
      <c r="AE206" s="197" t="e">
        <f t="shared" ca="1" si="45"/>
        <v>#N/A</v>
      </c>
      <c r="AF206" s="198" t="e">
        <f t="shared" ca="1" si="46"/>
        <v>#N/A</v>
      </c>
      <c r="AG206" s="197" t="e">
        <f t="shared" ca="1" si="47"/>
        <v>#N/A</v>
      </c>
      <c r="AH206" s="197" t="e">
        <f t="shared" ca="1" si="48"/>
        <v>#N/A</v>
      </c>
      <c r="AI206" s="199" t="e">
        <f t="shared" ca="1" si="49"/>
        <v>#N/A</v>
      </c>
      <c r="AJ206" s="197" t="e">
        <f t="shared" ca="1" si="36"/>
        <v>#N/A</v>
      </c>
      <c r="AK206" s="197" t="e">
        <f t="shared" ca="1" si="37"/>
        <v>#N/A</v>
      </c>
    </row>
    <row r="207" spans="1:37" ht="27" customHeight="1" x14ac:dyDescent="0.25">
      <c r="A207" s="51">
        <f>'OSNOVNA PLAČA'!A201</f>
        <v>192</v>
      </c>
      <c r="B207" s="157" t="str">
        <f t="shared" ca="1" si="21"/>
        <v>A192</v>
      </c>
      <c r="C207" s="52">
        <f ca="1">IF(LEN(B207)&gt;0,'OSNOVNA PLAČA'!C201,"")</f>
        <v>0</v>
      </c>
      <c r="D207" s="54">
        <f ca="1">IF(LEN(B207)&gt;0,'OSNOVNA PLAČA'!D201,"")</f>
        <v>0</v>
      </c>
      <c r="E207" s="171">
        <f ca="1">IF(LEN(B207)&gt;0,SUM('OBRAČUNANA OSNOVNA PLAČA'!N201:P201),"")</f>
        <v>0</v>
      </c>
      <c r="F207" s="55"/>
      <c r="G207" s="55"/>
      <c r="H207" s="55"/>
      <c r="I207" s="55"/>
      <c r="J207" s="55"/>
      <c r="K207" s="172">
        <f t="shared" si="38"/>
        <v>0</v>
      </c>
      <c r="L207" s="120">
        <f t="shared" ca="1" si="39"/>
        <v>0</v>
      </c>
      <c r="M207" s="120">
        <f t="shared" ca="1" si="40"/>
        <v>0</v>
      </c>
      <c r="N207" s="120">
        <f t="shared" ca="1" si="41"/>
        <v>0</v>
      </c>
      <c r="O207" s="120">
        <f t="shared" ca="1" si="42"/>
        <v>0</v>
      </c>
      <c r="P207" s="173">
        <f t="shared" ca="1" si="43"/>
        <v>0</v>
      </c>
      <c r="Q207" s="173">
        <f ca="1">IF(LEN(B207)&gt;0,'7-9'!Q207-'7-9'!P207,"")</f>
        <v>0</v>
      </c>
      <c r="R207" s="174"/>
      <c r="AA207" s="161">
        <f>ROW()</f>
        <v>207</v>
      </c>
      <c r="AB207" s="197" t="e">
        <f t="shared" ca="1" si="28"/>
        <v>#N/A</v>
      </c>
      <c r="AC207" s="197" t="e">
        <f t="shared" ca="1" si="29"/>
        <v>#N/A</v>
      </c>
      <c r="AD207" s="198" t="e">
        <f t="shared" ca="1" si="44"/>
        <v>#N/A</v>
      </c>
      <c r="AE207" s="197" t="e">
        <f t="shared" ca="1" si="45"/>
        <v>#N/A</v>
      </c>
      <c r="AF207" s="198" t="e">
        <f t="shared" ca="1" si="46"/>
        <v>#N/A</v>
      </c>
      <c r="AG207" s="197" t="e">
        <f t="shared" ca="1" si="47"/>
        <v>#N/A</v>
      </c>
      <c r="AH207" s="197" t="e">
        <f t="shared" ca="1" si="48"/>
        <v>#N/A</v>
      </c>
      <c r="AI207" s="199" t="e">
        <f t="shared" ca="1" si="49"/>
        <v>#N/A</v>
      </c>
      <c r="AJ207" s="197" t="e">
        <f t="shared" ca="1" si="36"/>
        <v>#N/A</v>
      </c>
      <c r="AK207" s="197" t="e">
        <f t="shared" ca="1" si="37"/>
        <v>#N/A</v>
      </c>
    </row>
    <row r="208" spans="1:37" ht="27" customHeight="1" x14ac:dyDescent="0.25">
      <c r="A208" s="51">
        <f>'OSNOVNA PLAČA'!A202</f>
        <v>193</v>
      </c>
      <c r="B208" s="157" t="str">
        <f t="shared" ca="1" si="21"/>
        <v>A193</v>
      </c>
      <c r="C208" s="52">
        <f ca="1">IF(LEN(B208)&gt;0,'OSNOVNA PLAČA'!C202,"")</f>
        <v>0</v>
      </c>
      <c r="D208" s="54">
        <f ca="1">IF(LEN(B208)&gt;0,'OSNOVNA PLAČA'!D202,"")</f>
        <v>0</v>
      </c>
      <c r="E208" s="171">
        <f ca="1">IF(LEN(B208)&gt;0,SUM('OBRAČUNANA OSNOVNA PLAČA'!N202:P202),"")</f>
        <v>0</v>
      </c>
      <c r="F208" s="55"/>
      <c r="G208" s="55"/>
      <c r="H208" s="55"/>
      <c r="I208" s="55"/>
      <c r="J208" s="55"/>
      <c r="K208" s="172">
        <f t="shared" ref="K208:K265" si="50">+F208+G208+H208+I208+J208</f>
        <v>0</v>
      </c>
      <c r="L208" s="120">
        <f t="shared" ref="L208:L265" ca="1" si="51">IF(LEN(B208)&gt;0,K208/5,"")</f>
        <v>0</v>
      </c>
      <c r="M208" s="120">
        <f t="shared" ref="M208:M265" ca="1" si="52">IF(LEN(B208)&gt;0,E208*L208,"")</f>
        <v>0</v>
      </c>
      <c r="N208" s="120">
        <f t="shared" ref="N208:N265" ca="1" si="53">IF(LEN(B208)&gt;0,L208*$O$267,"")</f>
        <v>0</v>
      </c>
      <c r="O208" s="120">
        <f t="shared" ref="O208:O265" ca="1" si="54">IF(LEN(B208)&gt;0,E208*N208,"")</f>
        <v>0</v>
      </c>
      <c r="P208" s="173">
        <f t="shared" ref="P208:P265" ca="1" si="55">MIN(O208,Q208)</f>
        <v>0</v>
      </c>
      <c r="Q208" s="173">
        <f ca="1">IF(LEN(B208)&gt;0,'7-9'!Q208-'7-9'!P208,"")</f>
        <v>0</v>
      </c>
      <c r="R208" s="174"/>
      <c r="AA208" s="161">
        <f>ROW()</f>
        <v>208</v>
      </c>
      <c r="AB208" s="197" t="e">
        <f t="shared" ca="1" si="28"/>
        <v>#N/A</v>
      </c>
      <c r="AC208" s="197" t="e">
        <f t="shared" ca="1" si="29"/>
        <v>#N/A</v>
      </c>
      <c r="AD208" s="198" t="e">
        <f t="shared" ref="AD208:AD265" ca="1" si="56">IF(AB208&gt;=AC208,"-",$K208/(5*MAX($L$271:$L$272)))</f>
        <v>#N/A</v>
      </c>
      <c r="AE208" s="197" t="e">
        <f t="shared" ref="AE208:AE265" ca="1" si="57">IF(AB208&gt;=AC208,"-",$K208/(5*MAX($L$271:$L$272))*AJ208)</f>
        <v>#N/A</v>
      </c>
      <c r="AF208" s="198" t="e">
        <f t="shared" ref="AF208:AF265" ca="1" si="58">IF(AD208="-","-",AD208*$AE$267)</f>
        <v>#N/A</v>
      </c>
      <c r="AG208" s="197" t="e">
        <f t="shared" ref="AG208:AG265" ca="1" si="59">IF(AE208="-","-",AE208*$AE$267)</f>
        <v>#N/A</v>
      </c>
      <c r="AH208" s="197" t="e">
        <f t="shared" ref="AH208:AH265" ca="1" si="60">IF(AF208="-",0,MIN(AG208,Q208))</f>
        <v>#N/A</v>
      </c>
      <c r="AI208" s="199" t="e">
        <f t="shared" ref="AI208:AI265" ca="1" si="61">+AC208-AB208</f>
        <v>#N/A</v>
      </c>
      <c r="AJ208" s="197" t="e">
        <f t="shared" ca="1" si="36"/>
        <v>#N/A</v>
      </c>
      <c r="AK208" s="197" t="e">
        <f t="shared" ca="1" si="37"/>
        <v>#N/A</v>
      </c>
    </row>
    <row r="209" spans="1:37" ht="27" customHeight="1" x14ac:dyDescent="0.25">
      <c r="A209" s="51">
        <f>'OSNOVNA PLAČA'!A203</f>
        <v>194</v>
      </c>
      <c r="B209" s="157" t="str">
        <f t="shared" ca="1" si="21"/>
        <v>A194</v>
      </c>
      <c r="C209" s="52">
        <f ca="1">IF(LEN(B209)&gt;0,'OSNOVNA PLAČA'!C203,"")</f>
        <v>0</v>
      </c>
      <c r="D209" s="54">
        <f ca="1">IF(LEN(B209)&gt;0,'OSNOVNA PLAČA'!D203,"")</f>
        <v>0</v>
      </c>
      <c r="E209" s="171">
        <f ca="1">IF(LEN(B209)&gt;0,SUM('OBRAČUNANA OSNOVNA PLAČA'!N203:P203),"")</f>
        <v>0</v>
      </c>
      <c r="F209" s="55"/>
      <c r="G209" s="55"/>
      <c r="H209" s="55"/>
      <c r="I209" s="55"/>
      <c r="J209" s="55"/>
      <c r="K209" s="172">
        <f t="shared" si="50"/>
        <v>0</v>
      </c>
      <c r="L209" s="120">
        <f t="shared" ca="1" si="51"/>
        <v>0</v>
      </c>
      <c r="M209" s="120">
        <f t="shared" ca="1" si="52"/>
        <v>0</v>
      </c>
      <c r="N209" s="120">
        <f t="shared" ca="1" si="53"/>
        <v>0</v>
      </c>
      <c r="O209" s="120">
        <f t="shared" ca="1" si="54"/>
        <v>0</v>
      </c>
      <c r="P209" s="173">
        <f t="shared" ca="1" si="55"/>
        <v>0</v>
      </c>
      <c r="Q209" s="173">
        <f ca="1">IF(LEN(B209)&gt;0,'7-9'!Q209-'7-9'!P209,"")</f>
        <v>0</v>
      </c>
      <c r="R209" s="174"/>
      <c r="AA209" s="161">
        <f>ROW()</f>
        <v>209</v>
      </c>
      <c r="AB209" s="197" t="e">
        <f t="shared" ca="1" si="28"/>
        <v>#N/A</v>
      </c>
      <c r="AC209" s="197" t="e">
        <f t="shared" ca="1" si="29"/>
        <v>#N/A</v>
      </c>
      <c r="AD209" s="198" t="e">
        <f t="shared" ca="1" si="56"/>
        <v>#N/A</v>
      </c>
      <c r="AE209" s="197" t="e">
        <f t="shared" ca="1" si="57"/>
        <v>#N/A</v>
      </c>
      <c r="AF209" s="198" t="e">
        <f t="shared" ca="1" si="58"/>
        <v>#N/A</v>
      </c>
      <c r="AG209" s="197" t="e">
        <f t="shared" ca="1" si="59"/>
        <v>#N/A</v>
      </c>
      <c r="AH209" s="197" t="e">
        <f t="shared" ca="1" si="60"/>
        <v>#N/A</v>
      </c>
      <c r="AI209" s="199" t="e">
        <f t="shared" ca="1" si="61"/>
        <v>#N/A</v>
      </c>
      <c r="AJ209" s="197" t="e">
        <f t="shared" ca="1" si="36"/>
        <v>#N/A</v>
      </c>
      <c r="AK209" s="197" t="e">
        <f t="shared" ca="1" si="37"/>
        <v>#N/A</v>
      </c>
    </row>
    <row r="210" spans="1:37" ht="27" customHeight="1" x14ac:dyDescent="0.25">
      <c r="A210" s="51">
        <f>'OSNOVNA PLAČA'!A204</f>
        <v>195</v>
      </c>
      <c r="B210" s="157" t="str">
        <f t="shared" ca="1" si="21"/>
        <v>A195</v>
      </c>
      <c r="C210" s="52">
        <f ca="1">IF(LEN(B210)&gt;0,'OSNOVNA PLAČA'!C204,"")</f>
        <v>0</v>
      </c>
      <c r="D210" s="54">
        <f ca="1">IF(LEN(B210)&gt;0,'OSNOVNA PLAČA'!D204,"")</f>
        <v>0</v>
      </c>
      <c r="E210" s="171">
        <f ca="1">IF(LEN(B210)&gt;0,SUM('OBRAČUNANA OSNOVNA PLAČA'!N204:P204),"")</f>
        <v>0</v>
      </c>
      <c r="F210" s="55"/>
      <c r="G210" s="55"/>
      <c r="H210" s="55"/>
      <c r="I210" s="55"/>
      <c r="J210" s="55"/>
      <c r="K210" s="172">
        <f t="shared" si="50"/>
        <v>0</v>
      </c>
      <c r="L210" s="120">
        <f t="shared" ca="1" si="51"/>
        <v>0</v>
      </c>
      <c r="M210" s="120">
        <f t="shared" ca="1" si="52"/>
        <v>0</v>
      </c>
      <c r="N210" s="120">
        <f t="shared" ca="1" si="53"/>
        <v>0</v>
      </c>
      <c r="O210" s="120">
        <f t="shared" ca="1" si="54"/>
        <v>0</v>
      </c>
      <c r="P210" s="173">
        <f t="shared" ca="1" si="55"/>
        <v>0</v>
      </c>
      <c r="Q210" s="173">
        <f ca="1">IF(LEN(B210)&gt;0,'7-9'!Q210-'7-9'!P210,"")</f>
        <v>0</v>
      </c>
      <c r="R210" s="174"/>
      <c r="AA210" s="161">
        <f>ROW()</f>
        <v>210</v>
      </c>
      <c r="AB210" s="197" t="e">
        <f t="shared" ca="1" si="28"/>
        <v>#N/A</v>
      </c>
      <c r="AC210" s="197" t="e">
        <f t="shared" ca="1" si="29"/>
        <v>#N/A</v>
      </c>
      <c r="AD210" s="198" t="e">
        <f t="shared" ca="1" si="56"/>
        <v>#N/A</v>
      </c>
      <c r="AE210" s="197" t="e">
        <f t="shared" ca="1" si="57"/>
        <v>#N/A</v>
      </c>
      <c r="AF210" s="198" t="e">
        <f t="shared" ca="1" si="58"/>
        <v>#N/A</v>
      </c>
      <c r="AG210" s="197" t="e">
        <f t="shared" ca="1" si="59"/>
        <v>#N/A</v>
      </c>
      <c r="AH210" s="197" t="e">
        <f t="shared" ca="1" si="60"/>
        <v>#N/A</v>
      </c>
      <c r="AI210" s="199" t="e">
        <f t="shared" ca="1" si="61"/>
        <v>#N/A</v>
      </c>
      <c r="AJ210" s="197" t="e">
        <f t="shared" ca="1" si="36"/>
        <v>#N/A</v>
      </c>
      <c r="AK210" s="197" t="e">
        <f t="shared" ca="1" si="37"/>
        <v>#N/A</v>
      </c>
    </row>
    <row r="211" spans="1:37" ht="27" customHeight="1" x14ac:dyDescent="0.25">
      <c r="A211" s="51">
        <f>'OSNOVNA PLAČA'!A205</f>
        <v>196</v>
      </c>
      <c r="B211" s="157" t="str">
        <f t="shared" ca="1" si="21"/>
        <v>A196</v>
      </c>
      <c r="C211" s="52">
        <f ca="1">IF(LEN(B211)&gt;0,'OSNOVNA PLAČA'!C205,"")</f>
        <v>0</v>
      </c>
      <c r="D211" s="54">
        <f ca="1">IF(LEN(B211)&gt;0,'OSNOVNA PLAČA'!D205,"")</f>
        <v>0</v>
      </c>
      <c r="E211" s="171">
        <f ca="1">IF(LEN(B211)&gt;0,SUM('OBRAČUNANA OSNOVNA PLAČA'!N205:P205),"")</f>
        <v>0</v>
      </c>
      <c r="F211" s="55"/>
      <c r="G211" s="55"/>
      <c r="H211" s="55"/>
      <c r="I211" s="55"/>
      <c r="J211" s="55"/>
      <c r="K211" s="172">
        <f t="shared" si="50"/>
        <v>0</v>
      </c>
      <c r="L211" s="120">
        <f t="shared" ca="1" si="51"/>
        <v>0</v>
      </c>
      <c r="M211" s="120">
        <f t="shared" ca="1" si="52"/>
        <v>0</v>
      </c>
      <c r="N211" s="120">
        <f t="shared" ca="1" si="53"/>
        <v>0</v>
      </c>
      <c r="O211" s="120">
        <f t="shared" ca="1" si="54"/>
        <v>0</v>
      </c>
      <c r="P211" s="173">
        <f t="shared" ca="1" si="55"/>
        <v>0</v>
      </c>
      <c r="Q211" s="173">
        <f ca="1">IF(LEN(B211)&gt;0,'7-9'!Q211-'7-9'!P211,"")</f>
        <v>0</v>
      </c>
      <c r="R211" s="174"/>
      <c r="AA211" s="161">
        <f>ROW()</f>
        <v>211</v>
      </c>
      <c r="AB211" s="197" t="e">
        <f t="shared" ca="1" si="28"/>
        <v>#N/A</v>
      </c>
      <c r="AC211" s="197" t="e">
        <f t="shared" ca="1" si="29"/>
        <v>#N/A</v>
      </c>
      <c r="AD211" s="198" t="e">
        <f t="shared" ca="1" si="56"/>
        <v>#N/A</v>
      </c>
      <c r="AE211" s="197" t="e">
        <f t="shared" ca="1" si="57"/>
        <v>#N/A</v>
      </c>
      <c r="AF211" s="198" t="e">
        <f t="shared" ca="1" si="58"/>
        <v>#N/A</v>
      </c>
      <c r="AG211" s="197" t="e">
        <f t="shared" ca="1" si="59"/>
        <v>#N/A</v>
      </c>
      <c r="AH211" s="197" t="e">
        <f t="shared" ca="1" si="60"/>
        <v>#N/A</v>
      </c>
      <c r="AI211" s="199" t="e">
        <f t="shared" ca="1" si="61"/>
        <v>#N/A</v>
      </c>
      <c r="AJ211" s="197" t="e">
        <f t="shared" ca="1" si="36"/>
        <v>#N/A</v>
      </c>
      <c r="AK211" s="197" t="e">
        <f t="shared" ca="1" si="37"/>
        <v>#N/A</v>
      </c>
    </row>
    <row r="212" spans="1:37" ht="27" customHeight="1" x14ac:dyDescent="0.25">
      <c r="A212" s="51">
        <f>'OSNOVNA PLAČA'!A206</f>
        <v>197</v>
      </c>
      <c r="B212" s="157" t="str">
        <f t="shared" ca="1" si="21"/>
        <v>A197</v>
      </c>
      <c r="C212" s="52">
        <f ca="1">IF(LEN(B212)&gt;0,'OSNOVNA PLAČA'!C206,"")</f>
        <v>0</v>
      </c>
      <c r="D212" s="54">
        <f ca="1">IF(LEN(B212)&gt;0,'OSNOVNA PLAČA'!D206,"")</f>
        <v>0</v>
      </c>
      <c r="E212" s="171">
        <f ca="1">IF(LEN(B212)&gt;0,SUM('OBRAČUNANA OSNOVNA PLAČA'!N206:P206),"")</f>
        <v>0</v>
      </c>
      <c r="F212" s="55"/>
      <c r="G212" s="55"/>
      <c r="H212" s="55"/>
      <c r="I212" s="55"/>
      <c r="J212" s="55"/>
      <c r="K212" s="172">
        <f t="shared" si="50"/>
        <v>0</v>
      </c>
      <c r="L212" s="120">
        <f t="shared" ca="1" si="51"/>
        <v>0</v>
      </c>
      <c r="M212" s="120">
        <f t="shared" ca="1" si="52"/>
        <v>0</v>
      </c>
      <c r="N212" s="120">
        <f t="shared" ca="1" si="53"/>
        <v>0</v>
      </c>
      <c r="O212" s="120">
        <f t="shared" ca="1" si="54"/>
        <v>0</v>
      </c>
      <c r="P212" s="173">
        <f t="shared" ca="1" si="55"/>
        <v>0</v>
      </c>
      <c r="Q212" s="173">
        <f ca="1">IF(LEN(B212)&gt;0,'7-9'!Q212-'7-9'!P212,"")</f>
        <v>0</v>
      </c>
      <c r="R212" s="174"/>
      <c r="AA212" s="161">
        <f>ROW()</f>
        <v>212</v>
      </c>
      <c r="AB212" s="197" t="e">
        <f t="shared" ca="1" si="28"/>
        <v>#N/A</v>
      </c>
      <c r="AC212" s="197" t="e">
        <f t="shared" ca="1" si="29"/>
        <v>#N/A</v>
      </c>
      <c r="AD212" s="198" t="e">
        <f t="shared" ca="1" si="56"/>
        <v>#N/A</v>
      </c>
      <c r="AE212" s="197" t="e">
        <f t="shared" ca="1" si="57"/>
        <v>#N/A</v>
      </c>
      <c r="AF212" s="198" t="e">
        <f t="shared" ca="1" si="58"/>
        <v>#N/A</v>
      </c>
      <c r="AG212" s="197" t="e">
        <f t="shared" ca="1" si="59"/>
        <v>#N/A</v>
      </c>
      <c r="AH212" s="197" t="e">
        <f t="shared" ca="1" si="60"/>
        <v>#N/A</v>
      </c>
      <c r="AI212" s="199" t="e">
        <f t="shared" ca="1" si="61"/>
        <v>#N/A</v>
      </c>
      <c r="AJ212" s="197" t="e">
        <f t="shared" ca="1" si="36"/>
        <v>#N/A</v>
      </c>
      <c r="AK212" s="197" t="e">
        <f t="shared" ca="1" si="37"/>
        <v>#N/A</v>
      </c>
    </row>
    <row r="213" spans="1:37" ht="27" customHeight="1" x14ac:dyDescent="0.25">
      <c r="A213" s="51">
        <f>'OSNOVNA PLAČA'!A207</f>
        <v>198</v>
      </c>
      <c r="B213" s="157" t="str">
        <f t="shared" ca="1" si="21"/>
        <v>A198</v>
      </c>
      <c r="C213" s="52">
        <f ca="1">IF(LEN(B213)&gt;0,'OSNOVNA PLAČA'!C207,"")</f>
        <v>0</v>
      </c>
      <c r="D213" s="54">
        <f ca="1">IF(LEN(B213)&gt;0,'OSNOVNA PLAČA'!D207,"")</f>
        <v>0</v>
      </c>
      <c r="E213" s="171">
        <f ca="1">IF(LEN(B213)&gt;0,SUM('OBRAČUNANA OSNOVNA PLAČA'!N207:P207),"")</f>
        <v>0</v>
      </c>
      <c r="F213" s="55"/>
      <c r="G213" s="55"/>
      <c r="H213" s="55"/>
      <c r="I213" s="55"/>
      <c r="J213" s="55"/>
      <c r="K213" s="172">
        <f t="shared" si="50"/>
        <v>0</v>
      </c>
      <c r="L213" s="120">
        <f t="shared" ca="1" si="51"/>
        <v>0</v>
      </c>
      <c r="M213" s="120">
        <f t="shared" ca="1" si="52"/>
        <v>0</v>
      </c>
      <c r="N213" s="120">
        <f t="shared" ca="1" si="53"/>
        <v>0</v>
      </c>
      <c r="O213" s="120">
        <f t="shared" ca="1" si="54"/>
        <v>0</v>
      </c>
      <c r="P213" s="173">
        <f t="shared" ca="1" si="55"/>
        <v>0</v>
      </c>
      <c r="Q213" s="173">
        <f ca="1">IF(LEN(B213)&gt;0,'7-9'!Q213-'7-9'!P213,"")</f>
        <v>0</v>
      </c>
      <c r="R213" s="174"/>
      <c r="AA213" s="161">
        <f>ROW()</f>
        <v>213</v>
      </c>
      <c r="AB213" s="197" t="e">
        <f t="shared" ca="1" si="28"/>
        <v>#N/A</v>
      </c>
      <c r="AC213" s="197" t="e">
        <f t="shared" ca="1" si="29"/>
        <v>#N/A</v>
      </c>
      <c r="AD213" s="198" t="e">
        <f t="shared" ca="1" si="56"/>
        <v>#N/A</v>
      </c>
      <c r="AE213" s="197" t="e">
        <f t="shared" ca="1" si="57"/>
        <v>#N/A</v>
      </c>
      <c r="AF213" s="198" t="e">
        <f t="shared" ca="1" si="58"/>
        <v>#N/A</v>
      </c>
      <c r="AG213" s="197" t="e">
        <f t="shared" ca="1" si="59"/>
        <v>#N/A</v>
      </c>
      <c r="AH213" s="197" t="e">
        <f t="shared" ca="1" si="60"/>
        <v>#N/A</v>
      </c>
      <c r="AI213" s="199" t="e">
        <f t="shared" ca="1" si="61"/>
        <v>#N/A</v>
      </c>
      <c r="AJ213" s="197" t="e">
        <f t="shared" ca="1" si="36"/>
        <v>#N/A</v>
      </c>
      <c r="AK213" s="197" t="e">
        <f t="shared" ca="1" si="37"/>
        <v>#N/A</v>
      </c>
    </row>
    <row r="214" spans="1:37" ht="27" customHeight="1" x14ac:dyDescent="0.25">
      <c r="A214" s="51">
        <f>'OSNOVNA PLAČA'!A208</f>
        <v>199</v>
      </c>
      <c r="B214" s="157" t="str">
        <f t="shared" ca="1" si="21"/>
        <v>A199</v>
      </c>
      <c r="C214" s="52">
        <f ca="1">IF(LEN(B214)&gt;0,'OSNOVNA PLAČA'!C208,"")</f>
        <v>0</v>
      </c>
      <c r="D214" s="54">
        <f ca="1">IF(LEN(B214)&gt;0,'OSNOVNA PLAČA'!D208,"")</f>
        <v>0</v>
      </c>
      <c r="E214" s="171">
        <f ca="1">IF(LEN(B214)&gt;0,SUM('OBRAČUNANA OSNOVNA PLAČA'!N208:P208),"")</f>
        <v>0</v>
      </c>
      <c r="F214" s="55"/>
      <c r="G214" s="55"/>
      <c r="H214" s="55"/>
      <c r="I214" s="55"/>
      <c r="J214" s="55"/>
      <c r="K214" s="172">
        <f t="shared" si="50"/>
        <v>0</v>
      </c>
      <c r="L214" s="120">
        <f t="shared" ca="1" si="51"/>
        <v>0</v>
      </c>
      <c r="M214" s="120">
        <f t="shared" ca="1" si="52"/>
        <v>0</v>
      </c>
      <c r="N214" s="120">
        <f t="shared" ca="1" si="53"/>
        <v>0</v>
      </c>
      <c r="O214" s="120">
        <f t="shared" ca="1" si="54"/>
        <v>0</v>
      </c>
      <c r="P214" s="173">
        <f t="shared" ca="1" si="55"/>
        <v>0</v>
      </c>
      <c r="Q214" s="173">
        <f ca="1">IF(LEN(B214)&gt;0,'7-9'!Q214-'7-9'!P214,"")</f>
        <v>0</v>
      </c>
      <c r="R214" s="174"/>
      <c r="AA214" s="161">
        <f>ROW()</f>
        <v>214</v>
      </c>
      <c r="AB214" s="197" t="e">
        <f t="shared" ca="1" si="28"/>
        <v>#N/A</v>
      </c>
      <c r="AC214" s="197" t="e">
        <f t="shared" ca="1" si="29"/>
        <v>#N/A</v>
      </c>
      <c r="AD214" s="198" t="e">
        <f t="shared" ca="1" si="56"/>
        <v>#N/A</v>
      </c>
      <c r="AE214" s="197" t="e">
        <f t="shared" ca="1" si="57"/>
        <v>#N/A</v>
      </c>
      <c r="AF214" s="198" t="e">
        <f t="shared" ca="1" si="58"/>
        <v>#N/A</v>
      </c>
      <c r="AG214" s="197" t="e">
        <f t="shared" ca="1" si="59"/>
        <v>#N/A</v>
      </c>
      <c r="AH214" s="197" t="e">
        <f t="shared" ca="1" si="60"/>
        <v>#N/A</v>
      </c>
      <c r="AI214" s="199" t="e">
        <f t="shared" ca="1" si="61"/>
        <v>#N/A</v>
      </c>
      <c r="AJ214" s="197" t="e">
        <f t="shared" ca="1" si="36"/>
        <v>#N/A</v>
      </c>
      <c r="AK214" s="197" t="e">
        <f t="shared" ca="1" si="37"/>
        <v>#N/A</v>
      </c>
    </row>
    <row r="215" spans="1:37" ht="27" customHeight="1" x14ac:dyDescent="0.25">
      <c r="A215" s="51">
        <f>'OSNOVNA PLAČA'!A209</f>
        <v>200</v>
      </c>
      <c r="B215" s="157" t="str">
        <f t="shared" ca="1" si="21"/>
        <v>A200</v>
      </c>
      <c r="C215" s="52">
        <f ca="1">IF(LEN(B215)&gt;0,'OSNOVNA PLAČA'!C209,"")</f>
        <v>0</v>
      </c>
      <c r="D215" s="54">
        <f ca="1">IF(LEN(B215)&gt;0,'OSNOVNA PLAČA'!D209,"")</f>
        <v>0</v>
      </c>
      <c r="E215" s="171">
        <f ca="1">IF(LEN(B215)&gt;0,SUM('OBRAČUNANA OSNOVNA PLAČA'!N209:P209),"")</f>
        <v>0</v>
      </c>
      <c r="F215" s="55"/>
      <c r="G215" s="55"/>
      <c r="H215" s="55"/>
      <c r="I215" s="55"/>
      <c r="J215" s="55"/>
      <c r="K215" s="172">
        <f t="shared" si="50"/>
        <v>0</v>
      </c>
      <c r="L215" s="120">
        <f t="shared" ca="1" si="51"/>
        <v>0</v>
      </c>
      <c r="M215" s="120">
        <f t="shared" ca="1" si="52"/>
        <v>0</v>
      </c>
      <c r="N215" s="120">
        <f t="shared" ca="1" si="53"/>
        <v>0</v>
      </c>
      <c r="O215" s="120">
        <f t="shared" ca="1" si="54"/>
        <v>0</v>
      </c>
      <c r="P215" s="173">
        <f t="shared" ca="1" si="55"/>
        <v>0</v>
      </c>
      <c r="Q215" s="173">
        <f ca="1">IF(LEN(B215)&gt;0,'7-9'!Q215-'7-9'!P215,"")</f>
        <v>0</v>
      </c>
      <c r="R215" s="174"/>
      <c r="AA215" s="161">
        <f>ROW()</f>
        <v>215</v>
      </c>
      <c r="AB215" s="197" t="e">
        <f t="shared" ca="1" si="28"/>
        <v>#N/A</v>
      </c>
      <c r="AC215" s="197" t="e">
        <f t="shared" ca="1" si="29"/>
        <v>#N/A</v>
      </c>
      <c r="AD215" s="198" t="e">
        <f t="shared" ca="1" si="56"/>
        <v>#N/A</v>
      </c>
      <c r="AE215" s="197" t="e">
        <f t="shared" ca="1" si="57"/>
        <v>#N/A</v>
      </c>
      <c r="AF215" s="198" t="e">
        <f t="shared" ca="1" si="58"/>
        <v>#N/A</v>
      </c>
      <c r="AG215" s="197" t="e">
        <f t="shared" ca="1" si="59"/>
        <v>#N/A</v>
      </c>
      <c r="AH215" s="197" t="e">
        <f t="shared" ca="1" si="60"/>
        <v>#N/A</v>
      </c>
      <c r="AI215" s="199" t="e">
        <f t="shared" ca="1" si="61"/>
        <v>#N/A</v>
      </c>
      <c r="AJ215" s="197" t="e">
        <f t="shared" ca="1" si="36"/>
        <v>#N/A</v>
      </c>
      <c r="AK215" s="197" t="e">
        <f t="shared" ca="1" si="37"/>
        <v>#N/A</v>
      </c>
    </row>
    <row r="216" spans="1:37" ht="27" customHeight="1" x14ac:dyDescent="0.25">
      <c r="A216" s="51">
        <f>'OSNOVNA PLAČA'!A210</f>
        <v>201</v>
      </c>
      <c r="B216" s="157" t="str">
        <f t="shared" ca="1" si="21"/>
        <v>A201</v>
      </c>
      <c r="C216" s="52">
        <f ca="1">IF(LEN(B216)&gt;0,'OSNOVNA PLAČA'!C210,"")</f>
        <v>0</v>
      </c>
      <c r="D216" s="54">
        <f ca="1">IF(LEN(B216)&gt;0,'OSNOVNA PLAČA'!D210,"")</f>
        <v>0</v>
      </c>
      <c r="E216" s="171">
        <f ca="1">IF(LEN(B216)&gt;0,SUM('OBRAČUNANA OSNOVNA PLAČA'!N210:P210),"")</f>
        <v>0</v>
      </c>
      <c r="F216" s="55"/>
      <c r="G216" s="55"/>
      <c r="H216" s="55"/>
      <c r="I216" s="55"/>
      <c r="J216" s="55"/>
      <c r="K216" s="172">
        <f t="shared" si="50"/>
        <v>0</v>
      </c>
      <c r="L216" s="120">
        <f t="shared" ca="1" si="51"/>
        <v>0</v>
      </c>
      <c r="M216" s="120">
        <f t="shared" ca="1" si="52"/>
        <v>0</v>
      </c>
      <c r="N216" s="120">
        <f t="shared" ca="1" si="53"/>
        <v>0</v>
      </c>
      <c r="O216" s="120">
        <f t="shared" ca="1" si="54"/>
        <v>0</v>
      </c>
      <c r="P216" s="173">
        <f t="shared" ca="1" si="55"/>
        <v>0</v>
      </c>
      <c r="Q216" s="173">
        <f ca="1">IF(LEN(B216)&gt;0,'7-9'!Q216-'7-9'!P216,"")</f>
        <v>0</v>
      </c>
      <c r="R216" s="174"/>
      <c r="AA216" s="161">
        <f>ROW()</f>
        <v>216</v>
      </c>
      <c r="AB216" s="197" t="e">
        <f t="shared" ca="1" si="28"/>
        <v>#N/A</v>
      </c>
      <c r="AC216" s="197" t="e">
        <f t="shared" ca="1" si="29"/>
        <v>#N/A</v>
      </c>
      <c r="AD216" s="198" t="e">
        <f t="shared" ca="1" si="56"/>
        <v>#N/A</v>
      </c>
      <c r="AE216" s="197" t="e">
        <f t="shared" ca="1" si="57"/>
        <v>#N/A</v>
      </c>
      <c r="AF216" s="198" t="e">
        <f t="shared" ca="1" si="58"/>
        <v>#N/A</v>
      </c>
      <c r="AG216" s="197" t="e">
        <f t="shared" ca="1" si="59"/>
        <v>#N/A</v>
      </c>
      <c r="AH216" s="197" t="e">
        <f t="shared" ca="1" si="60"/>
        <v>#N/A</v>
      </c>
      <c r="AI216" s="199" t="e">
        <f t="shared" ca="1" si="61"/>
        <v>#N/A</v>
      </c>
      <c r="AJ216" s="197" t="e">
        <f t="shared" ca="1" si="36"/>
        <v>#N/A</v>
      </c>
      <c r="AK216" s="197" t="e">
        <f t="shared" ca="1" si="37"/>
        <v>#N/A</v>
      </c>
    </row>
    <row r="217" spans="1:37" ht="27" customHeight="1" x14ac:dyDescent="0.25">
      <c r="A217" s="51">
        <f>'OSNOVNA PLAČA'!A211</f>
        <v>202</v>
      </c>
      <c r="B217" s="157" t="str">
        <f t="shared" ca="1" si="21"/>
        <v>A202</v>
      </c>
      <c r="C217" s="52">
        <f ca="1">IF(LEN(B217)&gt;0,'OSNOVNA PLAČA'!C211,"")</f>
        <v>0</v>
      </c>
      <c r="D217" s="54">
        <f ca="1">IF(LEN(B217)&gt;0,'OSNOVNA PLAČA'!D211,"")</f>
        <v>0</v>
      </c>
      <c r="E217" s="171">
        <f ca="1">IF(LEN(B217)&gt;0,SUM('OBRAČUNANA OSNOVNA PLAČA'!N211:P211),"")</f>
        <v>0</v>
      </c>
      <c r="F217" s="55"/>
      <c r="G217" s="55"/>
      <c r="H217" s="55"/>
      <c r="I217" s="55"/>
      <c r="J217" s="55"/>
      <c r="K217" s="172">
        <f t="shared" si="50"/>
        <v>0</v>
      </c>
      <c r="L217" s="120">
        <f t="shared" ca="1" si="51"/>
        <v>0</v>
      </c>
      <c r="M217" s="120">
        <f t="shared" ca="1" si="52"/>
        <v>0</v>
      </c>
      <c r="N217" s="120">
        <f t="shared" ca="1" si="53"/>
        <v>0</v>
      </c>
      <c r="O217" s="120">
        <f t="shared" ca="1" si="54"/>
        <v>0</v>
      </c>
      <c r="P217" s="173">
        <f t="shared" ca="1" si="55"/>
        <v>0</v>
      </c>
      <c r="Q217" s="173">
        <f ca="1">IF(LEN(B217)&gt;0,'7-9'!Q217-'7-9'!P217,"")</f>
        <v>0</v>
      </c>
      <c r="R217" s="174"/>
      <c r="AA217" s="161">
        <f>ROW()</f>
        <v>217</v>
      </c>
      <c r="AB217" s="197" t="e">
        <f t="shared" ca="1" si="28"/>
        <v>#N/A</v>
      </c>
      <c r="AC217" s="197" t="e">
        <f t="shared" ca="1" si="29"/>
        <v>#N/A</v>
      </c>
      <c r="AD217" s="198" t="e">
        <f t="shared" ca="1" si="56"/>
        <v>#N/A</v>
      </c>
      <c r="AE217" s="197" t="e">
        <f t="shared" ca="1" si="57"/>
        <v>#N/A</v>
      </c>
      <c r="AF217" s="198" t="e">
        <f t="shared" ca="1" si="58"/>
        <v>#N/A</v>
      </c>
      <c r="AG217" s="197" t="e">
        <f t="shared" ca="1" si="59"/>
        <v>#N/A</v>
      </c>
      <c r="AH217" s="197" t="e">
        <f t="shared" ca="1" si="60"/>
        <v>#N/A</v>
      </c>
      <c r="AI217" s="199" t="e">
        <f t="shared" ca="1" si="61"/>
        <v>#N/A</v>
      </c>
      <c r="AJ217" s="197" t="e">
        <f t="shared" ca="1" si="36"/>
        <v>#N/A</v>
      </c>
      <c r="AK217" s="197" t="e">
        <f t="shared" ca="1" si="37"/>
        <v>#N/A</v>
      </c>
    </row>
    <row r="218" spans="1:37" ht="27" customHeight="1" x14ac:dyDescent="0.25">
      <c r="A218" s="51">
        <f>'OSNOVNA PLAČA'!A212</f>
        <v>203</v>
      </c>
      <c r="B218" s="157" t="str">
        <f t="shared" ca="1" si="21"/>
        <v>A203</v>
      </c>
      <c r="C218" s="52">
        <f ca="1">IF(LEN(B218)&gt;0,'OSNOVNA PLAČA'!C212,"")</f>
        <v>0</v>
      </c>
      <c r="D218" s="54">
        <f ca="1">IF(LEN(B218)&gt;0,'OSNOVNA PLAČA'!D212,"")</f>
        <v>0</v>
      </c>
      <c r="E218" s="171">
        <f ca="1">IF(LEN(B218)&gt;0,SUM('OBRAČUNANA OSNOVNA PLAČA'!N212:P212),"")</f>
        <v>0</v>
      </c>
      <c r="F218" s="55"/>
      <c r="G218" s="55"/>
      <c r="H218" s="55"/>
      <c r="I218" s="55"/>
      <c r="J218" s="55"/>
      <c r="K218" s="172">
        <f t="shared" si="50"/>
        <v>0</v>
      </c>
      <c r="L218" s="120">
        <f t="shared" ca="1" si="51"/>
        <v>0</v>
      </c>
      <c r="M218" s="120">
        <f t="shared" ca="1" si="52"/>
        <v>0</v>
      </c>
      <c r="N218" s="120">
        <f t="shared" ca="1" si="53"/>
        <v>0</v>
      </c>
      <c r="O218" s="120">
        <f t="shared" ca="1" si="54"/>
        <v>0</v>
      </c>
      <c r="P218" s="173">
        <f t="shared" ca="1" si="55"/>
        <v>0</v>
      </c>
      <c r="Q218" s="173">
        <f ca="1">IF(LEN(B218)&gt;0,'7-9'!Q218-'7-9'!P218,"")</f>
        <v>0</v>
      </c>
      <c r="R218" s="174"/>
      <c r="AA218" s="161">
        <f>ROW()</f>
        <v>218</v>
      </c>
      <c r="AB218" s="197" t="e">
        <f t="shared" ca="1" si="28"/>
        <v>#N/A</v>
      </c>
      <c r="AC218" s="197" t="e">
        <f t="shared" ca="1" si="29"/>
        <v>#N/A</v>
      </c>
      <c r="AD218" s="198" t="e">
        <f t="shared" ca="1" si="56"/>
        <v>#N/A</v>
      </c>
      <c r="AE218" s="197" t="e">
        <f t="shared" ca="1" si="57"/>
        <v>#N/A</v>
      </c>
      <c r="AF218" s="198" t="e">
        <f t="shared" ca="1" si="58"/>
        <v>#N/A</v>
      </c>
      <c r="AG218" s="197" t="e">
        <f t="shared" ca="1" si="59"/>
        <v>#N/A</v>
      </c>
      <c r="AH218" s="197" t="e">
        <f t="shared" ca="1" si="60"/>
        <v>#N/A</v>
      </c>
      <c r="AI218" s="199" t="e">
        <f t="shared" ca="1" si="61"/>
        <v>#N/A</v>
      </c>
      <c r="AJ218" s="197" t="e">
        <f t="shared" ca="1" si="36"/>
        <v>#N/A</v>
      </c>
      <c r="AK218" s="197" t="e">
        <f t="shared" ca="1" si="37"/>
        <v>#N/A</v>
      </c>
    </row>
    <row r="219" spans="1:37" ht="27" customHeight="1" x14ac:dyDescent="0.25">
      <c r="A219" s="51">
        <f>'OSNOVNA PLAČA'!A213</f>
        <v>204</v>
      </c>
      <c r="B219" s="157" t="str">
        <f t="shared" ca="1" si="21"/>
        <v>A204</v>
      </c>
      <c r="C219" s="52">
        <f ca="1">IF(LEN(B219)&gt;0,'OSNOVNA PLAČA'!C213,"")</f>
        <v>0</v>
      </c>
      <c r="D219" s="54">
        <f ca="1">IF(LEN(B219)&gt;0,'OSNOVNA PLAČA'!D213,"")</f>
        <v>0</v>
      </c>
      <c r="E219" s="171">
        <f ca="1">IF(LEN(B219)&gt;0,SUM('OBRAČUNANA OSNOVNA PLAČA'!N213:P213),"")</f>
        <v>0</v>
      </c>
      <c r="F219" s="55"/>
      <c r="G219" s="55"/>
      <c r="H219" s="55"/>
      <c r="I219" s="55"/>
      <c r="J219" s="55"/>
      <c r="K219" s="172">
        <f t="shared" si="50"/>
        <v>0</v>
      </c>
      <c r="L219" s="120">
        <f t="shared" ca="1" si="51"/>
        <v>0</v>
      </c>
      <c r="M219" s="120">
        <f t="shared" ca="1" si="52"/>
        <v>0</v>
      </c>
      <c r="N219" s="120">
        <f t="shared" ca="1" si="53"/>
        <v>0</v>
      </c>
      <c r="O219" s="120">
        <f t="shared" ca="1" si="54"/>
        <v>0</v>
      </c>
      <c r="P219" s="173">
        <f t="shared" ca="1" si="55"/>
        <v>0</v>
      </c>
      <c r="Q219" s="173">
        <f ca="1">IF(LEN(B219)&gt;0,'7-9'!Q219-'7-9'!P219,"")</f>
        <v>0</v>
      </c>
      <c r="R219" s="174"/>
      <c r="AA219" s="161">
        <f>ROW()</f>
        <v>219</v>
      </c>
      <c r="AB219" s="197" t="e">
        <f t="shared" ca="1" si="28"/>
        <v>#N/A</v>
      </c>
      <c r="AC219" s="197" t="e">
        <f t="shared" ca="1" si="29"/>
        <v>#N/A</v>
      </c>
      <c r="AD219" s="198" t="e">
        <f t="shared" ca="1" si="56"/>
        <v>#N/A</v>
      </c>
      <c r="AE219" s="197" t="e">
        <f t="shared" ca="1" si="57"/>
        <v>#N/A</v>
      </c>
      <c r="AF219" s="198" t="e">
        <f t="shared" ca="1" si="58"/>
        <v>#N/A</v>
      </c>
      <c r="AG219" s="197" t="e">
        <f t="shared" ca="1" si="59"/>
        <v>#N/A</v>
      </c>
      <c r="AH219" s="197" t="e">
        <f t="shared" ca="1" si="60"/>
        <v>#N/A</v>
      </c>
      <c r="AI219" s="199" t="e">
        <f t="shared" ca="1" si="61"/>
        <v>#N/A</v>
      </c>
      <c r="AJ219" s="197" t="e">
        <f t="shared" ca="1" si="36"/>
        <v>#N/A</v>
      </c>
      <c r="AK219" s="197" t="e">
        <f t="shared" ca="1" si="37"/>
        <v>#N/A</v>
      </c>
    </row>
    <row r="220" spans="1:37" ht="27" customHeight="1" x14ac:dyDescent="0.25">
      <c r="A220" s="51">
        <f>'OSNOVNA PLAČA'!A214</f>
        <v>205</v>
      </c>
      <c r="B220" s="157" t="str">
        <f t="shared" ca="1" si="21"/>
        <v>A205</v>
      </c>
      <c r="C220" s="52">
        <f ca="1">IF(LEN(B220)&gt;0,'OSNOVNA PLAČA'!C214,"")</f>
        <v>0</v>
      </c>
      <c r="D220" s="54">
        <f ca="1">IF(LEN(B220)&gt;0,'OSNOVNA PLAČA'!D214,"")</f>
        <v>0</v>
      </c>
      <c r="E220" s="171">
        <f ca="1">IF(LEN(B220)&gt;0,SUM('OBRAČUNANA OSNOVNA PLAČA'!N214:P214),"")</f>
        <v>0</v>
      </c>
      <c r="F220" s="55"/>
      <c r="G220" s="55"/>
      <c r="H220" s="55"/>
      <c r="I220" s="55"/>
      <c r="J220" s="55"/>
      <c r="K220" s="172">
        <f t="shared" si="50"/>
        <v>0</v>
      </c>
      <c r="L220" s="120">
        <f t="shared" ca="1" si="51"/>
        <v>0</v>
      </c>
      <c r="M220" s="120">
        <f t="shared" ca="1" si="52"/>
        <v>0</v>
      </c>
      <c r="N220" s="120">
        <f t="shared" ca="1" si="53"/>
        <v>0</v>
      </c>
      <c r="O220" s="120">
        <f t="shared" ca="1" si="54"/>
        <v>0</v>
      </c>
      <c r="P220" s="173">
        <f t="shared" ca="1" si="55"/>
        <v>0</v>
      </c>
      <c r="Q220" s="173">
        <f ca="1">IF(LEN(B220)&gt;0,'7-9'!Q220-'7-9'!P220,"")</f>
        <v>0</v>
      </c>
      <c r="R220" s="174"/>
      <c r="AA220" s="161">
        <f>ROW()</f>
        <v>220</v>
      </c>
      <c r="AB220" s="197" t="e">
        <f t="shared" ca="1" si="28"/>
        <v>#N/A</v>
      </c>
      <c r="AC220" s="197" t="e">
        <f t="shared" ca="1" si="29"/>
        <v>#N/A</v>
      </c>
      <c r="AD220" s="198" t="e">
        <f t="shared" ca="1" si="56"/>
        <v>#N/A</v>
      </c>
      <c r="AE220" s="197" t="e">
        <f t="shared" ca="1" si="57"/>
        <v>#N/A</v>
      </c>
      <c r="AF220" s="198" t="e">
        <f t="shared" ca="1" si="58"/>
        <v>#N/A</v>
      </c>
      <c r="AG220" s="197" t="e">
        <f t="shared" ca="1" si="59"/>
        <v>#N/A</v>
      </c>
      <c r="AH220" s="197" t="e">
        <f t="shared" ca="1" si="60"/>
        <v>#N/A</v>
      </c>
      <c r="AI220" s="199" t="e">
        <f t="shared" ca="1" si="61"/>
        <v>#N/A</v>
      </c>
      <c r="AJ220" s="197" t="e">
        <f t="shared" ca="1" si="36"/>
        <v>#N/A</v>
      </c>
      <c r="AK220" s="197" t="e">
        <f t="shared" ca="1" si="37"/>
        <v>#N/A</v>
      </c>
    </row>
    <row r="221" spans="1:37" ht="27" customHeight="1" x14ac:dyDescent="0.25">
      <c r="A221" s="51">
        <f>'OSNOVNA PLAČA'!A215</f>
        <v>206</v>
      </c>
      <c r="B221" s="157" t="str">
        <f ca="1">IF(LEN(INDIRECT( "'" &amp; $AC$2 &amp; "'!B" &amp; TEXT($AA221-6,0)))&gt;0,INDIRECT( "'" &amp; $AC$2 &amp; "'!B" &amp; TEXT($AA221-6,0)),"")</f>
        <v>A206</v>
      </c>
      <c r="C221" s="52">
        <f ca="1">IF(LEN(B221)&gt;0,'OSNOVNA PLAČA'!C215,"")</f>
        <v>0</v>
      </c>
      <c r="D221" s="54">
        <f ca="1">IF(LEN(B221)&gt;0,'OSNOVNA PLAČA'!D215,"")</f>
        <v>0</v>
      </c>
      <c r="E221" s="171">
        <f ca="1">IF(LEN(B221)&gt;0,SUM('OBRAČUNANA OSNOVNA PLAČA'!N215:P215),"")</f>
        <v>0</v>
      </c>
      <c r="F221" s="55"/>
      <c r="G221" s="55"/>
      <c r="H221" s="55"/>
      <c r="I221" s="55"/>
      <c r="J221" s="55"/>
      <c r="K221" s="172">
        <f t="shared" si="50"/>
        <v>0</v>
      </c>
      <c r="L221" s="120">
        <f t="shared" ca="1" si="51"/>
        <v>0</v>
      </c>
      <c r="M221" s="120">
        <f t="shared" ca="1" si="52"/>
        <v>0</v>
      </c>
      <c r="N221" s="120">
        <f t="shared" ca="1" si="53"/>
        <v>0</v>
      </c>
      <c r="O221" s="120">
        <f t="shared" ca="1" si="54"/>
        <v>0</v>
      </c>
      <c r="P221" s="173">
        <f t="shared" ca="1" si="55"/>
        <v>0</v>
      </c>
      <c r="Q221" s="173">
        <f ca="1">IF(LEN(B221)&gt;0,'7-9'!Q221-'7-9'!P221,"")</f>
        <v>0</v>
      </c>
      <c r="R221" s="174"/>
      <c r="AA221" s="161">
        <f>ROW()</f>
        <v>221</v>
      </c>
      <c r="AB221" s="197" t="e">
        <f t="shared" ca="1" si="28"/>
        <v>#N/A</v>
      </c>
      <c r="AC221" s="197" t="e">
        <f t="shared" ca="1" si="29"/>
        <v>#N/A</v>
      </c>
      <c r="AD221" s="198" t="e">
        <f t="shared" ca="1" si="56"/>
        <v>#N/A</v>
      </c>
      <c r="AE221" s="197" t="e">
        <f t="shared" ca="1" si="57"/>
        <v>#N/A</v>
      </c>
      <c r="AF221" s="198" t="e">
        <f t="shared" ca="1" si="58"/>
        <v>#N/A</v>
      </c>
      <c r="AG221" s="197" t="e">
        <f t="shared" ca="1" si="59"/>
        <v>#N/A</v>
      </c>
      <c r="AH221" s="197" t="e">
        <f t="shared" ca="1" si="60"/>
        <v>#N/A</v>
      </c>
      <c r="AI221" s="199" t="e">
        <f t="shared" ca="1" si="61"/>
        <v>#N/A</v>
      </c>
      <c r="AJ221" s="197" t="e">
        <f t="shared" ca="1" si="36"/>
        <v>#N/A</v>
      </c>
      <c r="AK221" s="197" t="e">
        <f t="shared" ca="1" si="37"/>
        <v>#N/A</v>
      </c>
    </row>
    <row r="222" spans="1:37" ht="27" customHeight="1" x14ac:dyDescent="0.25">
      <c r="A222" s="51">
        <f>'OSNOVNA PLAČA'!A216</f>
        <v>207</v>
      </c>
      <c r="B222" s="157" t="str">
        <f t="shared" ca="1" si="21"/>
        <v>A207</v>
      </c>
      <c r="C222" s="52">
        <f ca="1">IF(LEN(B222)&gt;0,'OSNOVNA PLAČA'!C216,"")</f>
        <v>0</v>
      </c>
      <c r="D222" s="54">
        <f ca="1">IF(LEN(B222)&gt;0,'OSNOVNA PLAČA'!D216,"")</f>
        <v>0</v>
      </c>
      <c r="E222" s="171">
        <f ca="1">IF(LEN(B222)&gt;0,SUM('OBRAČUNANA OSNOVNA PLAČA'!N216:P216),"")</f>
        <v>0</v>
      </c>
      <c r="F222" s="55"/>
      <c r="G222" s="55"/>
      <c r="H222" s="55"/>
      <c r="I222" s="55"/>
      <c r="J222" s="55"/>
      <c r="K222" s="172">
        <f t="shared" si="50"/>
        <v>0</v>
      </c>
      <c r="L222" s="120">
        <f t="shared" ca="1" si="51"/>
        <v>0</v>
      </c>
      <c r="M222" s="120">
        <f t="shared" ca="1" si="52"/>
        <v>0</v>
      </c>
      <c r="N222" s="120">
        <f t="shared" ca="1" si="53"/>
        <v>0</v>
      </c>
      <c r="O222" s="120">
        <f t="shared" ca="1" si="54"/>
        <v>0</v>
      </c>
      <c r="P222" s="173">
        <f t="shared" ca="1" si="55"/>
        <v>0</v>
      </c>
      <c r="Q222" s="173">
        <f ca="1">IF(LEN(B222)&gt;0,'7-9'!Q222-'7-9'!P222,"")</f>
        <v>0</v>
      </c>
      <c r="R222" s="174"/>
      <c r="AA222" s="161">
        <f>ROW()</f>
        <v>222</v>
      </c>
      <c r="AB222" s="197" t="e">
        <f t="shared" ca="1" si="28"/>
        <v>#N/A</v>
      </c>
      <c r="AC222" s="197" t="e">
        <f t="shared" ca="1" si="29"/>
        <v>#N/A</v>
      </c>
      <c r="AD222" s="198" t="e">
        <f t="shared" ca="1" si="56"/>
        <v>#N/A</v>
      </c>
      <c r="AE222" s="197" t="e">
        <f t="shared" ca="1" si="57"/>
        <v>#N/A</v>
      </c>
      <c r="AF222" s="198" t="e">
        <f t="shared" ca="1" si="58"/>
        <v>#N/A</v>
      </c>
      <c r="AG222" s="197" t="e">
        <f t="shared" ca="1" si="59"/>
        <v>#N/A</v>
      </c>
      <c r="AH222" s="197" t="e">
        <f t="shared" ca="1" si="60"/>
        <v>#N/A</v>
      </c>
      <c r="AI222" s="199" t="e">
        <f t="shared" ca="1" si="61"/>
        <v>#N/A</v>
      </c>
      <c r="AJ222" s="197" t="e">
        <f t="shared" ca="1" si="36"/>
        <v>#N/A</v>
      </c>
      <c r="AK222" s="197" t="e">
        <f t="shared" ca="1" si="37"/>
        <v>#N/A</v>
      </c>
    </row>
    <row r="223" spans="1:37" ht="27" customHeight="1" x14ac:dyDescent="0.25">
      <c r="A223" s="51">
        <f>'OSNOVNA PLAČA'!A217</f>
        <v>208</v>
      </c>
      <c r="B223" s="157" t="str">
        <f t="shared" ca="1" si="21"/>
        <v>A208</v>
      </c>
      <c r="C223" s="52">
        <f ca="1">IF(LEN(B223)&gt;0,'OSNOVNA PLAČA'!C217,"")</f>
        <v>0</v>
      </c>
      <c r="D223" s="54">
        <f ca="1">IF(LEN(B223)&gt;0,'OSNOVNA PLAČA'!D217,"")</f>
        <v>0</v>
      </c>
      <c r="E223" s="171">
        <f ca="1">IF(LEN(B223)&gt;0,SUM('OBRAČUNANA OSNOVNA PLAČA'!N217:P217),"")</f>
        <v>0</v>
      </c>
      <c r="F223" s="55"/>
      <c r="G223" s="55"/>
      <c r="H223" s="55"/>
      <c r="I223" s="55"/>
      <c r="J223" s="55"/>
      <c r="K223" s="172">
        <f t="shared" si="50"/>
        <v>0</v>
      </c>
      <c r="L223" s="120">
        <f t="shared" ca="1" si="51"/>
        <v>0</v>
      </c>
      <c r="M223" s="120">
        <f t="shared" ca="1" si="52"/>
        <v>0</v>
      </c>
      <c r="N223" s="120">
        <f t="shared" ca="1" si="53"/>
        <v>0</v>
      </c>
      <c r="O223" s="120">
        <f t="shared" ca="1" si="54"/>
        <v>0</v>
      </c>
      <c r="P223" s="173">
        <f t="shared" ca="1" si="55"/>
        <v>0</v>
      </c>
      <c r="Q223" s="173">
        <f ca="1">IF(LEN(B223)&gt;0,'7-9'!Q223-'7-9'!P223,"")</f>
        <v>0</v>
      </c>
      <c r="R223" s="174"/>
      <c r="AA223" s="161">
        <f>ROW()</f>
        <v>223</v>
      </c>
      <c r="AB223" s="197" t="e">
        <f t="shared" ca="1" si="28"/>
        <v>#N/A</v>
      </c>
      <c r="AC223" s="197" t="e">
        <f t="shared" ca="1" si="29"/>
        <v>#N/A</v>
      </c>
      <c r="AD223" s="198" t="e">
        <f t="shared" ca="1" si="56"/>
        <v>#N/A</v>
      </c>
      <c r="AE223" s="197" t="e">
        <f t="shared" ca="1" si="57"/>
        <v>#N/A</v>
      </c>
      <c r="AF223" s="198" t="e">
        <f t="shared" ca="1" si="58"/>
        <v>#N/A</v>
      </c>
      <c r="AG223" s="197" t="e">
        <f t="shared" ca="1" si="59"/>
        <v>#N/A</v>
      </c>
      <c r="AH223" s="197" t="e">
        <f t="shared" ca="1" si="60"/>
        <v>#N/A</v>
      </c>
      <c r="AI223" s="199" t="e">
        <f t="shared" ca="1" si="61"/>
        <v>#N/A</v>
      </c>
      <c r="AJ223" s="197" t="e">
        <f t="shared" ca="1" si="36"/>
        <v>#N/A</v>
      </c>
      <c r="AK223" s="197" t="e">
        <f t="shared" ca="1" si="37"/>
        <v>#N/A</v>
      </c>
    </row>
    <row r="224" spans="1:37" ht="27" customHeight="1" x14ac:dyDescent="0.25">
      <c r="A224" s="51">
        <f>'OSNOVNA PLAČA'!A218</f>
        <v>209</v>
      </c>
      <c r="B224" s="157" t="str">
        <f t="shared" ca="1" si="21"/>
        <v>A209</v>
      </c>
      <c r="C224" s="52">
        <f ca="1">IF(LEN(B224)&gt;0,'OSNOVNA PLAČA'!C218,"")</f>
        <v>0</v>
      </c>
      <c r="D224" s="54">
        <f ca="1">IF(LEN(B224)&gt;0,'OSNOVNA PLAČA'!D218,"")</f>
        <v>0</v>
      </c>
      <c r="E224" s="171">
        <f ca="1">IF(LEN(B224)&gt;0,SUM('OBRAČUNANA OSNOVNA PLAČA'!N218:P218),"")</f>
        <v>0</v>
      </c>
      <c r="F224" s="55"/>
      <c r="G224" s="55"/>
      <c r="H224" s="55"/>
      <c r="I224" s="55"/>
      <c r="J224" s="55"/>
      <c r="K224" s="172">
        <f t="shared" si="50"/>
        <v>0</v>
      </c>
      <c r="L224" s="120">
        <f t="shared" ca="1" si="51"/>
        <v>0</v>
      </c>
      <c r="M224" s="120">
        <f t="shared" ca="1" si="52"/>
        <v>0</v>
      </c>
      <c r="N224" s="120">
        <f t="shared" ca="1" si="53"/>
        <v>0</v>
      </c>
      <c r="O224" s="120">
        <f t="shared" ca="1" si="54"/>
        <v>0</v>
      </c>
      <c r="P224" s="173">
        <f t="shared" ca="1" si="55"/>
        <v>0</v>
      </c>
      <c r="Q224" s="173">
        <f ca="1">IF(LEN(B224)&gt;0,'7-9'!Q224-'7-9'!P224,"")</f>
        <v>0</v>
      </c>
      <c r="R224" s="174"/>
      <c r="AA224" s="161">
        <f>ROW()</f>
        <v>224</v>
      </c>
      <c r="AB224" s="197" t="e">
        <f t="shared" ca="1" si="28"/>
        <v>#N/A</v>
      </c>
      <c r="AC224" s="197" t="e">
        <f t="shared" ca="1" si="29"/>
        <v>#N/A</v>
      </c>
      <c r="AD224" s="198" t="e">
        <f t="shared" ca="1" si="56"/>
        <v>#N/A</v>
      </c>
      <c r="AE224" s="197" t="e">
        <f t="shared" ca="1" si="57"/>
        <v>#N/A</v>
      </c>
      <c r="AF224" s="198" t="e">
        <f t="shared" ca="1" si="58"/>
        <v>#N/A</v>
      </c>
      <c r="AG224" s="197" t="e">
        <f t="shared" ca="1" si="59"/>
        <v>#N/A</v>
      </c>
      <c r="AH224" s="197" t="e">
        <f t="shared" ca="1" si="60"/>
        <v>#N/A</v>
      </c>
      <c r="AI224" s="199" t="e">
        <f t="shared" ca="1" si="61"/>
        <v>#N/A</v>
      </c>
      <c r="AJ224" s="197" t="e">
        <f t="shared" ca="1" si="36"/>
        <v>#N/A</v>
      </c>
      <c r="AK224" s="197" t="e">
        <f t="shared" ca="1" si="37"/>
        <v>#N/A</v>
      </c>
    </row>
    <row r="225" spans="1:37" ht="27" customHeight="1" x14ac:dyDescent="0.25">
      <c r="A225" s="51">
        <f>'OSNOVNA PLAČA'!A219</f>
        <v>210</v>
      </c>
      <c r="B225" s="157" t="str">
        <f t="shared" ca="1" si="21"/>
        <v>A210</v>
      </c>
      <c r="C225" s="52">
        <f ca="1">IF(LEN(B225)&gt;0,'OSNOVNA PLAČA'!C219,"")</f>
        <v>0</v>
      </c>
      <c r="D225" s="54">
        <f ca="1">IF(LEN(B225)&gt;0,'OSNOVNA PLAČA'!D219,"")</f>
        <v>0</v>
      </c>
      <c r="E225" s="171">
        <f ca="1">IF(LEN(B225)&gt;0,SUM('OBRAČUNANA OSNOVNA PLAČA'!N219:P219),"")</f>
        <v>0</v>
      </c>
      <c r="F225" s="55"/>
      <c r="G225" s="55"/>
      <c r="H225" s="55"/>
      <c r="I225" s="55"/>
      <c r="J225" s="55"/>
      <c r="K225" s="172">
        <f t="shared" si="50"/>
        <v>0</v>
      </c>
      <c r="L225" s="120">
        <f t="shared" ca="1" si="51"/>
        <v>0</v>
      </c>
      <c r="M225" s="120">
        <f t="shared" ca="1" si="52"/>
        <v>0</v>
      </c>
      <c r="N225" s="120">
        <f t="shared" ca="1" si="53"/>
        <v>0</v>
      </c>
      <c r="O225" s="120">
        <f t="shared" ca="1" si="54"/>
        <v>0</v>
      </c>
      <c r="P225" s="173">
        <f t="shared" ca="1" si="55"/>
        <v>0</v>
      </c>
      <c r="Q225" s="173">
        <f ca="1">IF(LEN(B225)&gt;0,'7-9'!Q225-'7-9'!P225,"")</f>
        <v>0</v>
      </c>
      <c r="R225" s="174"/>
      <c r="AA225" s="161">
        <f>ROW()</f>
        <v>225</v>
      </c>
      <c r="AB225" s="197" t="e">
        <f t="shared" ca="1" si="28"/>
        <v>#N/A</v>
      </c>
      <c r="AC225" s="197" t="e">
        <f t="shared" ca="1" si="29"/>
        <v>#N/A</v>
      </c>
      <c r="AD225" s="198" t="e">
        <f t="shared" ca="1" si="56"/>
        <v>#N/A</v>
      </c>
      <c r="AE225" s="197" t="e">
        <f t="shared" ca="1" si="57"/>
        <v>#N/A</v>
      </c>
      <c r="AF225" s="198" t="e">
        <f t="shared" ca="1" si="58"/>
        <v>#N/A</v>
      </c>
      <c r="AG225" s="197" t="e">
        <f t="shared" ca="1" si="59"/>
        <v>#N/A</v>
      </c>
      <c r="AH225" s="197" t="e">
        <f t="shared" ca="1" si="60"/>
        <v>#N/A</v>
      </c>
      <c r="AI225" s="199" t="e">
        <f t="shared" ca="1" si="61"/>
        <v>#N/A</v>
      </c>
      <c r="AJ225" s="197" t="e">
        <f t="shared" ca="1" si="36"/>
        <v>#N/A</v>
      </c>
      <c r="AK225" s="197" t="e">
        <f t="shared" ca="1" si="37"/>
        <v>#N/A</v>
      </c>
    </row>
    <row r="226" spans="1:37" ht="27" customHeight="1" x14ac:dyDescent="0.25">
      <c r="A226" s="51">
        <f>'OSNOVNA PLAČA'!A220</f>
        <v>211</v>
      </c>
      <c r="B226" s="157" t="str">
        <f t="shared" ca="1" si="21"/>
        <v>A211</v>
      </c>
      <c r="C226" s="52">
        <f ca="1">IF(LEN(B226)&gt;0,'OSNOVNA PLAČA'!C220,"")</f>
        <v>0</v>
      </c>
      <c r="D226" s="54">
        <f ca="1">IF(LEN(B226)&gt;0,'OSNOVNA PLAČA'!D220,"")</f>
        <v>0</v>
      </c>
      <c r="E226" s="171">
        <f ca="1">IF(LEN(B226)&gt;0,SUM('OBRAČUNANA OSNOVNA PLAČA'!N220:P220),"")</f>
        <v>0</v>
      </c>
      <c r="F226" s="55"/>
      <c r="G226" s="55"/>
      <c r="H226" s="55"/>
      <c r="I226" s="55"/>
      <c r="J226" s="55"/>
      <c r="K226" s="172">
        <f t="shared" si="50"/>
        <v>0</v>
      </c>
      <c r="L226" s="120">
        <f t="shared" ca="1" si="51"/>
        <v>0</v>
      </c>
      <c r="M226" s="120">
        <f t="shared" ca="1" si="52"/>
        <v>0</v>
      </c>
      <c r="N226" s="120">
        <f t="shared" ca="1" si="53"/>
        <v>0</v>
      </c>
      <c r="O226" s="120">
        <f t="shared" ca="1" si="54"/>
        <v>0</v>
      </c>
      <c r="P226" s="173">
        <f t="shared" ca="1" si="55"/>
        <v>0</v>
      </c>
      <c r="Q226" s="173">
        <f ca="1">IF(LEN(B226)&gt;0,'7-9'!Q226-'7-9'!P226,"")</f>
        <v>0</v>
      </c>
      <c r="R226" s="174"/>
      <c r="AA226" s="161">
        <f>ROW()</f>
        <v>226</v>
      </c>
      <c r="AB226" s="197" t="e">
        <f t="shared" ca="1" si="28"/>
        <v>#N/A</v>
      </c>
      <c r="AC226" s="197" t="e">
        <f t="shared" ca="1" si="29"/>
        <v>#N/A</v>
      </c>
      <c r="AD226" s="198" t="e">
        <f t="shared" ca="1" si="56"/>
        <v>#N/A</v>
      </c>
      <c r="AE226" s="197" t="e">
        <f t="shared" ca="1" si="57"/>
        <v>#N/A</v>
      </c>
      <c r="AF226" s="198" t="e">
        <f t="shared" ca="1" si="58"/>
        <v>#N/A</v>
      </c>
      <c r="AG226" s="197" t="e">
        <f t="shared" ca="1" si="59"/>
        <v>#N/A</v>
      </c>
      <c r="AH226" s="197" t="e">
        <f t="shared" ca="1" si="60"/>
        <v>#N/A</v>
      </c>
      <c r="AI226" s="199" t="e">
        <f t="shared" ca="1" si="61"/>
        <v>#N/A</v>
      </c>
      <c r="AJ226" s="197" t="e">
        <f t="shared" ca="1" si="36"/>
        <v>#N/A</v>
      </c>
      <c r="AK226" s="197" t="e">
        <f t="shared" ca="1" si="37"/>
        <v>#N/A</v>
      </c>
    </row>
    <row r="227" spans="1:37" ht="27" customHeight="1" x14ac:dyDescent="0.25">
      <c r="A227" s="51">
        <f>'OSNOVNA PLAČA'!A221</f>
        <v>212</v>
      </c>
      <c r="B227" s="157" t="str">
        <f t="shared" ca="1" si="21"/>
        <v>A212</v>
      </c>
      <c r="C227" s="52">
        <f ca="1">IF(LEN(B227)&gt;0,'OSNOVNA PLAČA'!C221,"")</f>
        <v>0</v>
      </c>
      <c r="D227" s="54">
        <f ca="1">IF(LEN(B227)&gt;0,'OSNOVNA PLAČA'!D221,"")</f>
        <v>0</v>
      </c>
      <c r="E227" s="171">
        <f ca="1">IF(LEN(B227)&gt;0,SUM('OBRAČUNANA OSNOVNA PLAČA'!N221:P221),"")</f>
        <v>0</v>
      </c>
      <c r="F227" s="55"/>
      <c r="G227" s="55"/>
      <c r="H227" s="55"/>
      <c r="I227" s="55"/>
      <c r="J227" s="55"/>
      <c r="K227" s="172">
        <f t="shared" si="50"/>
        <v>0</v>
      </c>
      <c r="L227" s="120">
        <f t="shared" ca="1" si="51"/>
        <v>0</v>
      </c>
      <c r="M227" s="120">
        <f t="shared" ca="1" si="52"/>
        <v>0</v>
      </c>
      <c r="N227" s="120">
        <f t="shared" ca="1" si="53"/>
        <v>0</v>
      </c>
      <c r="O227" s="120">
        <f t="shared" ca="1" si="54"/>
        <v>0</v>
      </c>
      <c r="P227" s="173">
        <f t="shared" ca="1" si="55"/>
        <v>0</v>
      </c>
      <c r="Q227" s="173">
        <f ca="1">IF(LEN(B227)&gt;0,'7-9'!Q227-'7-9'!P227,"")</f>
        <v>0</v>
      </c>
      <c r="R227" s="174"/>
      <c r="AA227" s="161">
        <f>ROW()</f>
        <v>227</v>
      </c>
      <c r="AB227" s="197" t="e">
        <f t="shared" ca="1" si="28"/>
        <v>#N/A</v>
      </c>
      <c r="AC227" s="197" t="e">
        <f t="shared" ca="1" si="29"/>
        <v>#N/A</v>
      </c>
      <c r="AD227" s="198" t="e">
        <f t="shared" ca="1" si="56"/>
        <v>#N/A</v>
      </c>
      <c r="AE227" s="197" t="e">
        <f t="shared" ca="1" si="57"/>
        <v>#N/A</v>
      </c>
      <c r="AF227" s="198" t="e">
        <f t="shared" ca="1" si="58"/>
        <v>#N/A</v>
      </c>
      <c r="AG227" s="197" t="e">
        <f t="shared" ca="1" si="59"/>
        <v>#N/A</v>
      </c>
      <c r="AH227" s="197" t="e">
        <f t="shared" ca="1" si="60"/>
        <v>#N/A</v>
      </c>
      <c r="AI227" s="199" t="e">
        <f t="shared" ca="1" si="61"/>
        <v>#N/A</v>
      </c>
      <c r="AJ227" s="197" t="e">
        <f t="shared" ca="1" si="36"/>
        <v>#N/A</v>
      </c>
      <c r="AK227" s="197" t="e">
        <f t="shared" ca="1" si="37"/>
        <v>#N/A</v>
      </c>
    </row>
    <row r="228" spans="1:37" ht="27" customHeight="1" x14ac:dyDescent="0.25">
      <c r="A228" s="51">
        <f>'OSNOVNA PLAČA'!A222</f>
        <v>213</v>
      </c>
      <c r="B228" s="157" t="str">
        <f t="shared" ca="1" si="21"/>
        <v>A213</v>
      </c>
      <c r="C228" s="52">
        <f ca="1">IF(LEN(B228)&gt;0,'OSNOVNA PLAČA'!C222,"")</f>
        <v>0</v>
      </c>
      <c r="D228" s="54">
        <f ca="1">IF(LEN(B228)&gt;0,'OSNOVNA PLAČA'!D222,"")</f>
        <v>0</v>
      </c>
      <c r="E228" s="171">
        <f ca="1">IF(LEN(B228)&gt;0,SUM('OBRAČUNANA OSNOVNA PLAČA'!N222:P222),"")</f>
        <v>0</v>
      </c>
      <c r="F228" s="55"/>
      <c r="G228" s="55"/>
      <c r="H228" s="55"/>
      <c r="I228" s="55"/>
      <c r="J228" s="55"/>
      <c r="K228" s="172">
        <f t="shared" si="50"/>
        <v>0</v>
      </c>
      <c r="L228" s="120">
        <f t="shared" ca="1" si="51"/>
        <v>0</v>
      </c>
      <c r="M228" s="120">
        <f t="shared" ca="1" si="52"/>
        <v>0</v>
      </c>
      <c r="N228" s="120">
        <f t="shared" ca="1" si="53"/>
        <v>0</v>
      </c>
      <c r="O228" s="120">
        <f t="shared" ca="1" si="54"/>
        <v>0</v>
      </c>
      <c r="P228" s="173">
        <f t="shared" ca="1" si="55"/>
        <v>0</v>
      </c>
      <c r="Q228" s="173">
        <f ca="1">IF(LEN(B228)&gt;0,'7-9'!Q228-'7-9'!P228,"")</f>
        <v>0</v>
      </c>
      <c r="R228" s="174"/>
      <c r="AA228" s="161">
        <f>ROW()</f>
        <v>228</v>
      </c>
      <c r="AB228" s="197" t="e">
        <f t="shared" ca="1" si="28"/>
        <v>#N/A</v>
      </c>
      <c r="AC228" s="197" t="e">
        <f t="shared" ca="1" si="29"/>
        <v>#N/A</v>
      </c>
      <c r="AD228" s="198" t="e">
        <f t="shared" ca="1" si="56"/>
        <v>#N/A</v>
      </c>
      <c r="AE228" s="197" t="e">
        <f t="shared" ca="1" si="57"/>
        <v>#N/A</v>
      </c>
      <c r="AF228" s="198" t="e">
        <f t="shared" ca="1" si="58"/>
        <v>#N/A</v>
      </c>
      <c r="AG228" s="197" t="e">
        <f t="shared" ca="1" si="59"/>
        <v>#N/A</v>
      </c>
      <c r="AH228" s="197" t="e">
        <f t="shared" ca="1" si="60"/>
        <v>#N/A</v>
      </c>
      <c r="AI228" s="199" t="e">
        <f t="shared" ca="1" si="61"/>
        <v>#N/A</v>
      </c>
      <c r="AJ228" s="197" t="e">
        <f t="shared" ca="1" si="36"/>
        <v>#N/A</v>
      </c>
      <c r="AK228" s="197" t="e">
        <f t="shared" ca="1" si="37"/>
        <v>#N/A</v>
      </c>
    </row>
    <row r="229" spans="1:37" ht="27" customHeight="1" x14ac:dyDescent="0.25">
      <c r="A229" s="51">
        <f>'OSNOVNA PLAČA'!A223</f>
        <v>214</v>
      </c>
      <c r="B229" s="157" t="str">
        <f t="shared" ca="1" si="21"/>
        <v>A214</v>
      </c>
      <c r="C229" s="52">
        <f ca="1">IF(LEN(B229)&gt;0,'OSNOVNA PLAČA'!C223,"")</f>
        <v>0</v>
      </c>
      <c r="D229" s="54">
        <f ca="1">IF(LEN(B229)&gt;0,'OSNOVNA PLAČA'!D223,"")</f>
        <v>0</v>
      </c>
      <c r="E229" s="171">
        <f ca="1">IF(LEN(B229)&gt;0,SUM('OBRAČUNANA OSNOVNA PLAČA'!N223:P223),"")</f>
        <v>0</v>
      </c>
      <c r="F229" s="55"/>
      <c r="G229" s="55"/>
      <c r="H229" s="55"/>
      <c r="I229" s="55"/>
      <c r="J229" s="55"/>
      <c r="K229" s="172">
        <f t="shared" si="50"/>
        <v>0</v>
      </c>
      <c r="L229" s="120">
        <f t="shared" ca="1" si="51"/>
        <v>0</v>
      </c>
      <c r="M229" s="120">
        <f t="shared" ca="1" si="52"/>
        <v>0</v>
      </c>
      <c r="N229" s="120">
        <f t="shared" ca="1" si="53"/>
        <v>0</v>
      </c>
      <c r="O229" s="120">
        <f t="shared" ca="1" si="54"/>
        <v>0</v>
      </c>
      <c r="P229" s="173">
        <f t="shared" ca="1" si="55"/>
        <v>0</v>
      </c>
      <c r="Q229" s="173">
        <f ca="1">IF(LEN(B229)&gt;0,'7-9'!Q229-'7-9'!P229,"")</f>
        <v>0</v>
      </c>
      <c r="R229" s="174"/>
      <c r="AA229" s="161">
        <f>ROW()</f>
        <v>229</v>
      </c>
      <c r="AB229" s="197" t="e">
        <f t="shared" ca="1" si="28"/>
        <v>#N/A</v>
      </c>
      <c r="AC229" s="197" t="e">
        <f t="shared" ca="1" si="29"/>
        <v>#N/A</v>
      </c>
      <c r="AD229" s="198" t="e">
        <f t="shared" ca="1" si="56"/>
        <v>#N/A</v>
      </c>
      <c r="AE229" s="197" t="e">
        <f t="shared" ca="1" si="57"/>
        <v>#N/A</v>
      </c>
      <c r="AF229" s="198" t="e">
        <f t="shared" ca="1" si="58"/>
        <v>#N/A</v>
      </c>
      <c r="AG229" s="197" t="e">
        <f t="shared" ca="1" si="59"/>
        <v>#N/A</v>
      </c>
      <c r="AH229" s="197" t="e">
        <f t="shared" ca="1" si="60"/>
        <v>#N/A</v>
      </c>
      <c r="AI229" s="199" t="e">
        <f t="shared" ca="1" si="61"/>
        <v>#N/A</v>
      </c>
      <c r="AJ229" s="197" t="e">
        <f t="shared" ca="1" si="36"/>
        <v>#N/A</v>
      </c>
      <c r="AK229" s="197" t="e">
        <f t="shared" ca="1" si="37"/>
        <v>#N/A</v>
      </c>
    </row>
    <row r="230" spans="1:37" ht="27" customHeight="1" x14ac:dyDescent="0.25">
      <c r="A230" s="51">
        <f>'OSNOVNA PLAČA'!A224</f>
        <v>215</v>
      </c>
      <c r="B230" s="157" t="str">
        <f t="shared" ca="1" si="21"/>
        <v>A215</v>
      </c>
      <c r="C230" s="52">
        <f ca="1">IF(LEN(B230)&gt;0,'OSNOVNA PLAČA'!C224,"")</f>
        <v>0</v>
      </c>
      <c r="D230" s="54">
        <f ca="1">IF(LEN(B230)&gt;0,'OSNOVNA PLAČA'!D224,"")</f>
        <v>0</v>
      </c>
      <c r="E230" s="171">
        <f ca="1">IF(LEN(B230)&gt;0,SUM('OBRAČUNANA OSNOVNA PLAČA'!N224:P224),"")</f>
        <v>0</v>
      </c>
      <c r="F230" s="55"/>
      <c r="G230" s="55"/>
      <c r="H230" s="55"/>
      <c r="I230" s="55"/>
      <c r="J230" s="55"/>
      <c r="K230" s="172">
        <f t="shared" si="50"/>
        <v>0</v>
      </c>
      <c r="L230" s="120">
        <f t="shared" ca="1" si="51"/>
        <v>0</v>
      </c>
      <c r="M230" s="120">
        <f t="shared" ca="1" si="52"/>
        <v>0</v>
      </c>
      <c r="N230" s="120">
        <f t="shared" ca="1" si="53"/>
        <v>0</v>
      </c>
      <c r="O230" s="120">
        <f t="shared" ca="1" si="54"/>
        <v>0</v>
      </c>
      <c r="P230" s="173">
        <f t="shared" ca="1" si="55"/>
        <v>0</v>
      </c>
      <c r="Q230" s="173">
        <f ca="1">IF(LEN(B230)&gt;0,'7-9'!Q230-'7-9'!P230,"")</f>
        <v>0</v>
      </c>
      <c r="R230" s="174"/>
      <c r="AA230" s="161">
        <f>ROW()</f>
        <v>230</v>
      </c>
      <c r="AB230" s="197" t="e">
        <f t="shared" ca="1" si="28"/>
        <v>#N/A</v>
      </c>
      <c r="AC230" s="197" t="e">
        <f t="shared" ca="1" si="29"/>
        <v>#N/A</v>
      </c>
      <c r="AD230" s="198" t="e">
        <f t="shared" ca="1" si="56"/>
        <v>#N/A</v>
      </c>
      <c r="AE230" s="197" t="e">
        <f t="shared" ca="1" si="57"/>
        <v>#N/A</v>
      </c>
      <c r="AF230" s="198" t="e">
        <f t="shared" ca="1" si="58"/>
        <v>#N/A</v>
      </c>
      <c r="AG230" s="197" t="e">
        <f t="shared" ca="1" si="59"/>
        <v>#N/A</v>
      </c>
      <c r="AH230" s="197" t="e">
        <f t="shared" ca="1" si="60"/>
        <v>#N/A</v>
      </c>
      <c r="AI230" s="199" t="e">
        <f t="shared" ca="1" si="61"/>
        <v>#N/A</v>
      </c>
      <c r="AJ230" s="197" t="e">
        <f t="shared" ca="1" si="36"/>
        <v>#N/A</v>
      </c>
      <c r="AK230" s="197" t="e">
        <f t="shared" ca="1" si="37"/>
        <v>#N/A</v>
      </c>
    </row>
    <row r="231" spans="1:37" ht="27" customHeight="1" x14ac:dyDescent="0.25">
      <c r="A231" s="51">
        <f>'OSNOVNA PLAČA'!A225</f>
        <v>216</v>
      </c>
      <c r="B231" s="157" t="str">
        <f t="shared" ca="1" si="21"/>
        <v>A216</v>
      </c>
      <c r="C231" s="52">
        <f ca="1">IF(LEN(B231)&gt;0,'OSNOVNA PLAČA'!C225,"")</f>
        <v>0</v>
      </c>
      <c r="D231" s="54">
        <f ca="1">IF(LEN(B231)&gt;0,'OSNOVNA PLAČA'!D225,"")</f>
        <v>0</v>
      </c>
      <c r="E231" s="171">
        <f ca="1">IF(LEN(B231)&gt;0,SUM('OBRAČUNANA OSNOVNA PLAČA'!N225:P225),"")</f>
        <v>0</v>
      </c>
      <c r="F231" s="55"/>
      <c r="G231" s="55"/>
      <c r="H231" s="55"/>
      <c r="I231" s="55"/>
      <c r="J231" s="55"/>
      <c r="K231" s="172">
        <f t="shared" si="50"/>
        <v>0</v>
      </c>
      <c r="L231" s="120">
        <f t="shared" ca="1" si="51"/>
        <v>0</v>
      </c>
      <c r="M231" s="120">
        <f t="shared" ca="1" si="52"/>
        <v>0</v>
      </c>
      <c r="N231" s="120">
        <f t="shared" ca="1" si="53"/>
        <v>0</v>
      </c>
      <c r="O231" s="120">
        <f t="shared" ca="1" si="54"/>
        <v>0</v>
      </c>
      <c r="P231" s="173">
        <f t="shared" ca="1" si="55"/>
        <v>0</v>
      </c>
      <c r="Q231" s="173">
        <f ca="1">IF(LEN(B231)&gt;0,'7-9'!Q231-'7-9'!P231,"")</f>
        <v>0</v>
      </c>
      <c r="R231" s="174"/>
      <c r="AA231" s="161">
        <f>ROW()</f>
        <v>231</v>
      </c>
      <c r="AB231" s="197" t="e">
        <f t="shared" ca="1" si="28"/>
        <v>#N/A</v>
      </c>
      <c r="AC231" s="197" t="e">
        <f t="shared" ca="1" si="29"/>
        <v>#N/A</v>
      </c>
      <c r="AD231" s="198" t="e">
        <f t="shared" ca="1" si="56"/>
        <v>#N/A</v>
      </c>
      <c r="AE231" s="197" t="e">
        <f t="shared" ca="1" si="57"/>
        <v>#N/A</v>
      </c>
      <c r="AF231" s="198" t="e">
        <f t="shared" ca="1" si="58"/>
        <v>#N/A</v>
      </c>
      <c r="AG231" s="197" t="e">
        <f t="shared" ca="1" si="59"/>
        <v>#N/A</v>
      </c>
      <c r="AH231" s="197" t="e">
        <f t="shared" ca="1" si="60"/>
        <v>#N/A</v>
      </c>
      <c r="AI231" s="199" t="e">
        <f t="shared" ca="1" si="61"/>
        <v>#N/A</v>
      </c>
      <c r="AJ231" s="197" t="e">
        <f t="shared" ca="1" si="36"/>
        <v>#N/A</v>
      </c>
      <c r="AK231" s="197" t="e">
        <f t="shared" ca="1" si="37"/>
        <v>#N/A</v>
      </c>
    </row>
    <row r="232" spans="1:37" ht="27" customHeight="1" x14ac:dyDescent="0.25">
      <c r="A232" s="51">
        <f>'OSNOVNA PLAČA'!A226</f>
        <v>217</v>
      </c>
      <c r="B232" s="157" t="str">
        <f t="shared" ca="1" si="21"/>
        <v>A217</v>
      </c>
      <c r="C232" s="52">
        <f ca="1">IF(LEN(B232)&gt;0,'OSNOVNA PLAČA'!C226,"")</f>
        <v>0</v>
      </c>
      <c r="D232" s="54">
        <f ca="1">IF(LEN(B232)&gt;0,'OSNOVNA PLAČA'!D226,"")</f>
        <v>0</v>
      </c>
      <c r="E232" s="171">
        <f ca="1">IF(LEN(B232)&gt;0,SUM('OBRAČUNANA OSNOVNA PLAČA'!N226:P226),"")</f>
        <v>0</v>
      </c>
      <c r="F232" s="55"/>
      <c r="G232" s="55"/>
      <c r="H232" s="55"/>
      <c r="I232" s="55"/>
      <c r="J232" s="55"/>
      <c r="K232" s="172">
        <f t="shared" si="50"/>
        <v>0</v>
      </c>
      <c r="L232" s="120">
        <f t="shared" ca="1" si="51"/>
        <v>0</v>
      </c>
      <c r="M232" s="120">
        <f t="shared" ca="1" si="52"/>
        <v>0</v>
      </c>
      <c r="N232" s="120">
        <f t="shared" ca="1" si="53"/>
        <v>0</v>
      </c>
      <c r="O232" s="120">
        <f t="shared" ca="1" si="54"/>
        <v>0</v>
      </c>
      <c r="P232" s="173">
        <f t="shared" ca="1" si="55"/>
        <v>0</v>
      </c>
      <c r="Q232" s="173">
        <f ca="1">IF(LEN(B232)&gt;0,'7-9'!Q232-'7-9'!P232,"")</f>
        <v>0</v>
      </c>
      <c r="R232" s="174"/>
      <c r="AA232" s="161">
        <f>ROW()</f>
        <v>232</v>
      </c>
      <c r="AB232" s="197" t="e">
        <f t="shared" ca="1" si="28"/>
        <v>#N/A</v>
      </c>
      <c r="AC232" s="197" t="e">
        <f t="shared" ca="1" si="29"/>
        <v>#N/A</v>
      </c>
      <c r="AD232" s="198" t="e">
        <f t="shared" ca="1" si="56"/>
        <v>#N/A</v>
      </c>
      <c r="AE232" s="197" t="e">
        <f t="shared" ca="1" si="57"/>
        <v>#N/A</v>
      </c>
      <c r="AF232" s="198" t="e">
        <f t="shared" ca="1" si="58"/>
        <v>#N/A</v>
      </c>
      <c r="AG232" s="197" t="e">
        <f t="shared" ca="1" si="59"/>
        <v>#N/A</v>
      </c>
      <c r="AH232" s="197" t="e">
        <f t="shared" ca="1" si="60"/>
        <v>#N/A</v>
      </c>
      <c r="AI232" s="199" t="e">
        <f t="shared" ca="1" si="61"/>
        <v>#N/A</v>
      </c>
      <c r="AJ232" s="197" t="e">
        <f t="shared" ca="1" si="36"/>
        <v>#N/A</v>
      </c>
      <c r="AK232" s="197" t="e">
        <f t="shared" ca="1" si="37"/>
        <v>#N/A</v>
      </c>
    </row>
    <row r="233" spans="1:37" ht="27" customHeight="1" x14ac:dyDescent="0.25">
      <c r="A233" s="51">
        <f>'OSNOVNA PLAČA'!A227</f>
        <v>218</v>
      </c>
      <c r="B233" s="157" t="str">
        <f t="shared" ca="1" si="21"/>
        <v>A218</v>
      </c>
      <c r="C233" s="52">
        <f ca="1">IF(LEN(B233)&gt;0,'OSNOVNA PLAČA'!C227,"")</f>
        <v>0</v>
      </c>
      <c r="D233" s="54">
        <f ca="1">IF(LEN(B233)&gt;0,'OSNOVNA PLAČA'!D227,"")</f>
        <v>0</v>
      </c>
      <c r="E233" s="171">
        <f ca="1">IF(LEN(B233)&gt;0,SUM('OBRAČUNANA OSNOVNA PLAČA'!N227:P227),"")</f>
        <v>0</v>
      </c>
      <c r="F233" s="55"/>
      <c r="G233" s="55"/>
      <c r="H233" s="55"/>
      <c r="I233" s="55"/>
      <c r="J233" s="55"/>
      <c r="K233" s="172">
        <f t="shared" si="50"/>
        <v>0</v>
      </c>
      <c r="L233" s="120">
        <f t="shared" ca="1" si="51"/>
        <v>0</v>
      </c>
      <c r="M233" s="120">
        <f t="shared" ca="1" si="52"/>
        <v>0</v>
      </c>
      <c r="N233" s="120">
        <f t="shared" ca="1" si="53"/>
        <v>0</v>
      </c>
      <c r="O233" s="120">
        <f t="shared" ca="1" si="54"/>
        <v>0</v>
      </c>
      <c r="P233" s="173">
        <f t="shared" ca="1" si="55"/>
        <v>0</v>
      </c>
      <c r="Q233" s="173">
        <f ca="1">IF(LEN(B233)&gt;0,'7-9'!Q233-'7-9'!P233,"")</f>
        <v>0</v>
      </c>
      <c r="R233" s="174"/>
      <c r="AA233" s="161">
        <f>ROW()</f>
        <v>233</v>
      </c>
      <c r="AB233" s="197" t="e">
        <f t="shared" ca="1" si="28"/>
        <v>#N/A</v>
      </c>
      <c r="AC233" s="197" t="e">
        <f t="shared" ca="1" si="29"/>
        <v>#N/A</v>
      </c>
      <c r="AD233" s="198" t="e">
        <f t="shared" ca="1" si="56"/>
        <v>#N/A</v>
      </c>
      <c r="AE233" s="197" t="e">
        <f t="shared" ca="1" si="57"/>
        <v>#N/A</v>
      </c>
      <c r="AF233" s="198" t="e">
        <f t="shared" ca="1" si="58"/>
        <v>#N/A</v>
      </c>
      <c r="AG233" s="197" t="e">
        <f t="shared" ca="1" si="59"/>
        <v>#N/A</v>
      </c>
      <c r="AH233" s="197" t="e">
        <f t="shared" ca="1" si="60"/>
        <v>#N/A</v>
      </c>
      <c r="AI233" s="199" t="e">
        <f t="shared" ca="1" si="61"/>
        <v>#N/A</v>
      </c>
      <c r="AJ233" s="197" t="e">
        <f t="shared" ca="1" si="36"/>
        <v>#N/A</v>
      </c>
      <c r="AK233" s="197" t="e">
        <f t="shared" ca="1" si="37"/>
        <v>#N/A</v>
      </c>
    </row>
    <row r="234" spans="1:37" ht="27" customHeight="1" x14ac:dyDescent="0.25">
      <c r="A234" s="51">
        <f>'OSNOVNA PLAČA'!A228</f>
        <v>219</v>
      </c>
      <c r="B234" s="157" t="str">
        <f t="shared" ca="1" si="21"/>
        <v>A219</v>
      </c>
      <c r="C234" s="52">
        <f ca="1">IF(LEN(B234)&gt;0,'OSNOVNA PLAČA'!C228,"")</f>
        <v>0</v>
      </c>
      <c r="D234" s="54">
        <f ca="1">IF(LEN(B234)&gt;0,'OSNOVNA PLAČA'!D228,"")</f>
        <v>0</v>
      </c>
      <c r="E234" s="171">
        <f ca="1">IF(LEN(B234)&gt;0,SUM('OBRAČUNANA OSNOVNA PLAČA'!N228:P228),"")</f>
        <v>0</v>
      </c>
      <c r="F234" s="55"/>
      <c r="G234" s="55"/>
      <c r="H234" s="55"/>
      <c r="I234" s="55"/>
      <c r="J234" s="55"/>
      <c r="K234" s="172">
        <f t="shared" si="50"/>
        <v>0</v>
      </c>
      <c r="L234" s="120">
        <f t="shared" ca="1" si="51"/>
        <v>0</v>
      </c>
      <c r="M234" s="120">
        <f t="shared" ca="1" si="52"/>
        <v>0</v>
      </c>
      <c r="N234" s="120">
        <f t="shared" ca="1" si="53"/>
        <v>0</v>
      </c>
      <c r="O234" s="120">
        <f t="shared" ca="1" si="54"/>
        <v>0</v>
      </c>
      <c r="P234" s="173">
        <f t="shared" ca="1" si="55"/>
        <v>0</v>
      </c>
      <c r="Q234" s="173">
        <f ca="1">IF(LEN(B234)&gt;0,'7-9'!Q234-'7-9'!P234,"")</f>
        <v>0</v>
      </c>
      <c r="R234" s="174"/>
      <c r="AA234" s="161">
        <f>ROW()</f>
        <v>234</v>
      </c>
      <c r="AB234" s="197" t="e">
        <f t="shared" ca="1" si="28"/>
        <v>#N/A</v>
      </c>
      <c r="AC234" s="197" t="e">
        <f t="shared" ca="1" si="29"/>
        <v>#N/A</v>
      </c>
      <c r="AD234" s="198" t="e">
        <f t="shared" ca="1" si="56"/>
        <v>#N/A</v>
      </c>
      <c r="AE234" s="197" t="e">
        <f t="shared" ca="1" si="57"/>
        <v>#N/A</v>
      </c>
      <c r="AF234" s="198" t="e">
        <f t="shared" ca="1" si="58"/>
        <v>#N/A</v>
      </c>
      <c r="AG234" s="197" t="e">
        <f t="shared" ca="1" si="59"/>
        <v>#N/A</v>
      </c>
      <c r="AH234" s="197" t="e">
        <f t="shared" ca="1" si="60"/>
        <v>#N/A</v>
      </c>
      <c r="AI234" s="199" t="e">
        <f t="shared" ca="1" si="61"/>
        <v>#N/A</v>
      </c>
      <c r="AJ234" s="197" t="e">
        <f t="shared" ca="1" si="36"/>
        <v>#N/A</v>
      </c>
      <c r="AK234" s="197" t="e">
        <f t="shared" ca="1" si="37"/>
        <v>#N/A</v>
      </c>
    </row>
    <row r="235" spans="1:37" ht="27" customHeight="1" x14ac:dyDescent="0.25">
      <c r="A235" s="51">
        <f>'OSNOVNA PLAČA'!A229</f>
        <v>220</v>
      </c>
      <c r="B235" s="157" t="str">
        <f t="shared" ca="1" si="21"/>
        <v>A220</v>
      </c>
      <c r="C235" s="52">
        <f ca="1">IF(LEN(B235)&gt;0,'OSNOVNA PLAČA'!C229,"")</f>
        <v>0</v>
      </c>
      <c r="D235" s="54">
        <f ca="1">IF(LEN(B235)&gt;0,'OSNOVNA PLAČA'!D229,"")</f>
        <v>0</v>
      </c>
      <c r="E235" s="171">
        <f ca="1">IF(LEN(B235)&gt;0,SUM('OBRAČUNANA OSNOVNA PLAČA'!N229:P229),"")</f>
        <v>0</v>
      </c>
      <c r="F235" s="55"/>
      <c r="G235" s="55"/>
      <c r="H235" s="55"/>
      <c r="I235" s="55"/>
      <c r="J235" s="55"/>
      <c r="K235" s="172">
        <f t="shared" si="50"/>
        <v>0</v>
      </c>
      <c r="L235" s="120">
        <f t="shared" ca="1" si="51"/>
        <v>0</v>
      </c>
      <c r="M235" s="120">
        <f t="shared" ca="1" si="52"/>
        <v>0</v>
      </c>
      <c r="N235" s="120">
        <f t="shared" ca="1" si="53"/>
        <v>0</v>
      </c>
      <c r="O235" s="120">
        <f t="shared" ca="1" si="54"/>
        <v>0</v>
      </c>
      <c r="P235" s="173">
        <f t="shared" ca="1" si="55"/>
        <v>0</v>
      </c>
      <c r="Q235" s="173">
        <f ca="1">IF(LEN(B235)&gt;0,'7-9'!Q235-'7-9'!P235,"")</f>
        <v>0</v>
      </c>
      <c r="R235" s="174"/>
      <c r="AA235" s="161">
        <f>ROW()</f>
        <v>235</v>
      </c>
      <c r="AB235" s="197" t="e">
        <f t="shared" ca="1" si="28"/>
        <v>#N/A</v>
      </c>
      <c r="AC235" s="197" t="e">
        <f t="shared" ca="1" si="29"/>
        <v>#N/A</v>
      </c>
      <c r="AD235" s="198" t="e">
        <f t="shared" ca="1" si="56"/>
        <v>#N/A</v>
      </c>
      <c r="AE235" s="197" t="e">
        <f t="shared" ca="1" si="57"/>
        <v>#N/A</v>
      </c>
      <c r="AF235" s="198" t="e">
        <f t="shared" ca="1" si="58"/>
        <v>#N/A</v>
      </c>
      <c r="AG235" s="197" t="e">
        <f t="shared" ca="1" si="59"/>
        <v>#N/A</v>
      </c>
      <c r="AH235" s="197" t="e">
        <f t="shared" ca="1" si="60"/>
        <v>#N/A</v>
      </c>
      <c r="AI235" s="199" t="e">
        <f t="shared" ca="1" si="61"/>
        <v>#N/A</v>
      </c>
      <c r="AJ235" s="197" t="e">
        <f t="shared" ca="1" si="36"/>
        <v>#N/A</v>
      </c>
      <c r="AK235" s="197" t="e">
        <f t="shared" ca="1" si="37"/>
        <v>#N/A</v>
      </c>
    </row>
    <row r="236" spans="1:37" ht="27" customHeight="1" x14ac:dyDescent="0.25">
      <c r="A236" s="51">
        <f>'OSNOVNA PLAČA'!A230</f>
        <v>221</v>
      </c>
      <c r="B236" s="157" t="str">
        <f t="shared" ca="1" si="21"/>
        <v>A221</v>
      </c>
      <c r="C236" s="52">
        <f ca="1">IF(LEN(B236)&gt;0,'OSNOVNA PLAČA'!C230,"")</f>
        <v>0</v>
      </c>
      <c r="D236" s="54">
        <f ca="1">IF(LEN(B236)&gt;0,'OSNOVNA PLAČA'!D230,"")</f>
        <v>0</v>
      </c>
      <c r="E236" s="171">
        <f ca="1">IF(LEN(B236)&gt;0,SUM('OBRAČUNANA OSNOVNA PLAČA'!N230:P230),"")</f>
        <v>0</v>
      </c>
      <c r="F236" s="55"/>
      <c r="G236" s="55"/>
      <c r="H236" s="55"/>
      <c r="I236" s="55"/>
      <c r="J236" s="55"/>
      <c r="K236" s="172">
        <f t="shared" si="50"/>
        <v>0</v>
      </c>
      <c r="L236" s="120">
        <f t="shared" ca="1" si="51"/>
        <v>0</v>
      </c>
      <c r="M236" s="120">
        <f t="shared" ca="1" si="52"/>
        <v>0</v>
      </c>
      <c r="N236" s="120">
        <f t="shared" ca="1" si="53"/>
        <v>0</v>
      </c>
      <c r="O236" s="120">
        <f t="shared" ca="1" si="54"/>
        <v>0</v>
      </c>
      <c r="P236" s="173">
        <f t="shared" ca="1" si="55"/>
        <v>0</v>
      </c>
      <c r="Q236" s="173">
        <f ca="1">IF(LEN(B236)&gt;0,'7-9'!Q236-'7-9'!P236,"")</f>
        <v>0</v>
      </c>
      <c r="R236" s="174"/>
      <c r="AA236" s="161">
        <f>ROW()</f>
        <v>236</v>
      </c>
      <c r="AB236" s="197" t="e">
        <f t="shared" ca="1" si="28"/>
        <v>#N/A</v>
      </c>
      <c r="AC236" s="197" t="e">
        <f t="shared" ca="1" si="29"/>
        <v>#N/A</v>
      </c>
      <c r="AD236" s="198" t="e">
        <f t="shared" ca="1" si="56"/>
        <v>#N/A</v>
      </c>
      <c r="AE236" s="197" t="e">
        <f t="shared" ca="1" si="57"/>
        <v>#N/A</v>
      </c>
      <c r="AF236" s="198" t="e">
        <f t="shared" ca="1" si="58"/>
        <v>#N/A</v>
      </c>
      <c r="AG236" s="197" t="e">
        <f t="shared" ca="1" si="59"/>
        <v>#N/A</v>
      </c>
      <c r="AH236" s="197" t="e">
        <f t="shared" ca="1" si="60"/>
        <v>#N/A</v>
      </c>
      <c r="AI236" s="199" t="e">
        <f t="shared" ca="1" si="61"/>
        <v>#N/A</v>
      </c>
      <c r="AJ236" s="197" t="e">
        <f t="shared" ca="1" si="36"/>
        <v>#N/A</v>
      </c>
      <c r="AK236" s="197" t="e">
        <f t="shared" ca="1" si="37"/>
        <v>#N/A</v>
      </c>
    </row>
    <row r="237" spans="1:37" ht="27" customHeight="1" x14ac:dyDescent="0.25">
      <c r="A237" s="51">
        <f>'OSNOVNA PLAČA'!A231</f>
        <v>222</v>
      </c>
      <c r="B237" s="157" t="str">
        <f t="shared" ca="1" si="21"/>
        <v>A222</v>
      </c>
      <c r="C237" s="52">
        <f ca="1">IF(LEN(B237)&gt;0,'OSNOVNA PLAČA'!C231,"")</f>
        <v>0</v>
      </c>
      <c r="D237" s="54">
        <f ca="1">IF(LEN(B237)&gt;0,'OSNOVNA PLAČA'!D231,"")</f>
        <v>0</v>
      </c>
      <c r="E237" s="171">
        <f ca="1">IF(LEN(B237)&gt;0,SUM('OBRAČUNANA OSNOVNA PLAČA'!N231:P231),"")</f>
        <v>0</v>
      </c>
      <c r="F237" s="55"/>
      <c r="G237" s="55"/>
      <c r="H237" s="55"/>
      <c r="I237" s="55"/>
      <c r="J237" s="55"/>
      <c r="K237" s="172">
        <f t="shared" si="50"/>
        <v>0</v>
      </c>
      <c r="L237" s="120">
        <f t="shared" ca="1" si="51"/>
        <v>0</v>
      </c>
      <c r="M237" s="120">
        <f t="shared" ca="1" si="52"/>
        <v>0</v>
      </c>
      <c r="N237" s="120">
        <f t="shared" ca="1" si="53"/>
        <v>0</v>
      </c>
      <c r="O237" s="120">
        <f t="shared" ca="1" si="54"/>
        <v>0</v>
      </c>
      <c r="P237" s="173">
        <f t="shared" ca="1" si="55"/>
        <v>0</v>
      </c>
      <c r="Q237" s="173">
        <f ca="1">IF(LEN(B237)&gt;0,'7-9'!Q237-'7-9'!P237,"")</f>
        <v>0</v>
      </c>
      <c r="R237" s="174"/>
      <c r="AA237" s="161">
        <f>ROW()</f>
        <v>237</v>
      </c>
      <c r="AB237" s="197" t="e">
        <f t="shared" ca="1" si="28"/>
        <v>#N/A</v>
      </c>
      <c r="AC237" s="197" t="e">
        <f t="shared" ca="1" si="29"/>
        <v>#N/A</v>
      </c>
      <c r="AD237" s="198" t="e">
        <f t="shared" ca="1" si="56"/>
        <v>#N/A</v>
      </c>
      <c r="AE237" s="197" t="e">
        <f t="shared" ca="1" si="57"/>
        <v>#N/A</v>
      </c>
      <c r="AF237" s="198" t="e">
        <f t="shared" ca="1" si="58"/>
        <v>#N/A</v>
      </c>
      <c r="AG237" s="197" t="e">
        <f t="shared" ca="1" si="59"/>
        <v>#N/A</v>
      </c>
      <c r="AH237" s="197" t="e">
        <f t="shared" ca="1" si="60"/>
        <v>#N/A</v>
      </c>
      <c r="AI237" s="199" t="e">
        <f t="shared" ca="1" si="61"/>
        <v>#N/A</v>
      </c>
      <c r="AJ237" s="197" t="e">
        <f t="shared" ca="1" si="36"/>
        <v>#N/A</v>
      </c>
      <c r="AK237" s="197" t="e">
        <f t="shared" ca="1" si="37"/>
        <v>#N/A</v>
      </c>
    </row>
    <row r="238" spans="1:37" ht="27" customHeight="1" x14ac:dyDescent="0.25">
      <c r="A238" s="51">
        <f>'OSNOVNA PLAČA'!A232</f>
        <v>223</v>
      </c>
      <c r="B238" s="157" t="str">
        <f t="shared" ca="1" si="21"/>
        <v>A223</v>
      </c>
      <c r="C238" s="52">
        <f ca="1">IF(LEN(B238)&gt;0,'OSNOVNA PLAČA'!C232,"")</f>
        <v>0</v>
      </c>
      <c r="D238" s="54">
        <f ca="1">IF(LEN(B238)&gt;0,'OSNOVNA PLAČA'!D232,"")</f>
        <v>0</v>
      </c>
      <c r="E238" s="171">
        <f ca="1">IF(LEN(B238)&gt;0,SUM('OBRAČUNANA OSNOVNA PLAČA'!N232:P232),"")</f>
        <v>0</v>
      </c>
      <c r="F238" s="55"/>
      <c r="G238" s="55"/>
      <c r="H238" s="55"/>
      <c r="I238" s="55"/>
      <c r="J238" s="55"/>
      <c r="K238" s="172">
        <f t="shared" si="50"/>
        <v>0</v>
      </c>
      <c r="L238" s="120">
        <f t="shared" ca="1" si="51"/>
        <v>0</v>
      </c>
      <c r="M238" s="120">
        <f t="shared" ca="1" si="52"/>
        <v>0</v>
      </c>
      <c r="N238" s="120">
        <f t="shared" ca="1" si="53"/>
        <v>0</v>
      </c>
      <c r="O238" s="120">
        <f t="shared" ca="1" si="54"/>
        <v>0</v>
      </c>
      <c r="P238" s="173">
        <f t="shared" ca="1" si="55"/>
        <v>0</v>
      </c>
      <c r="Q238" s="173">
        <f ca="1">IF(LEN(B238)&gt;0,'7-9'!Q238-'7-9'!P238,"")</f>
        <v>0</v>
      </c>
      <c r="R238" s="174"/>
      <c r="AA238" s="161">
        <f>ROW()</f>
        <v>238</v>
      </c>
      <c r="AB238" s="197" t="e">
        <f t="shared" ca="1" si="28"/>
        <v>#N/A</v>
      </c>
      <c r="AC238" s="197" t="e">
        <f t="shared" ca="1" si="29"/>
        <v>#N/A</v>
      </c>
      <c r="AD238" s="198" t="e">
        <f t="shared" ca="1" si="56"/>
        <v>#N/A</v>
      </c>
      <c r="AE238" s="197" t="e">
        <f t="shared" ca="1" si="57"/>
        <v>#N/A</v>
      </c>
      <c r="AF238" s="198" t="e">
        <f t="shared" ca="1" si="58"/>
        <v>#N/A</v>
      </c>
      <c r="AG238" s="197" t="e">
        <f t="shared" ca="1" si="59"/>
        <v>#N/A</v>
      </c>
      <c r="AH238" s="197" t="e">
        <f t="shared" ca="1" si="60"/>
        <v>#N/A</v>
      </c>
      <c r="AI238" s="199" t="e">
        <f t="shared" ca="1" si="61"/>
        <v>#N/A</v>
      </c>
      <c r="AJ238" s="197" t="e">
        <f t="shared" ca="1" si="36"/>
        <v>#N/A</v>
      </c>
      <c r="AK238" s="197" t="e">
        <f t="shared" ca="1" si="37"/>
        <v>#N/A</v>
      </c>
    </row>
    <row r="239" spans="1:37" ht="27" customHeight="1" x14ac:dyDescent="0.25">
      <c r="A239" s="51">
        <f>'OSNOVNA PLAČA'!A233</f>
        <v>224</v>
      </c>
      <c r="B239" s="157" t="str">
        <f t="shared" ca="1" si="21"/>
        <v>A224</v>
      </c>
      <c r="C239" s="52">
        <f ca="1">IF(LEN(B239)&gt;0,'OSNOVNA PLAČA'!C233,"")</f>
        <v>0</v>
      </c>
      <c r="D239" s="54">
        <f ca="1">IF(LEN(B239)&gt;0,'OSNOVNA PLAČA'!D233,"")</f>
        <v>0</v>
      </c>
      <c r="E239" s="171">
        <f ca="1">IF(LEN(B239)&gt;0,SUM('OBRAČUNANA OSNOVNA PLAČA'!N233:P233),"")</f>
        <v>0</v>
      </c>
      <c r="F239" s="55"/>
      <c r="G239" s="55"/>
      <c r="H239" s="55"/>
      <c r="I239" s="55"/>
      <c r="J239" s="55"/>
      <c r="K239" s="172">
        <f t="shared" si="50"/>
        <v>0</v>
      </c>
      <c r="L239" s="120">
        <f t="shared" ca="1" si="51"/>
        <v>0</v>
      </c>
      <c r="M239" s="120">
        <f t="shared" ca="1" si="52"/>
        <v>0</v>
      </c>
      <c r="N239" s="120">
        <f t="shared" ca="1" si="53"/>
        <v>0</v>
      </c>
      <c r="O239" s="120">
        <f t="shared" ca="1" si="54"/>
        <v>0</v>
      </c>
      <c r="P239" s="173">
        <f t="shared" ca="1" si="55"/>
        <v>0</v>
      </c>
      <c r="Q239" s="173">
        <f ca="1">IF(LEN(B239)&gt;0,'7-9'!Q239-'7-9'!P239,"")</f>
        <v>0</v>
      </c>
      <c r="R239" s="174"/>
      <c r="AA239" s="161">
        <f>ROW()</f>
        <v>239</v>
      </c>
      <c r="AB239" s="197" t="e">
        <f t="shared" ca="1" si="28"/>
        <v>#N/A</v>
      </c>
      <c r="AC239" s="197" t="e">
        <f t="shared" ca="1" si="29"/>
        <v>#N/A</v>
      </c>
      <c r="AD239" s="198" t="e">
        <f t="shared" ca="1" si="56"/>
        <v>#N/A</v>
      </c>
      <c r="AE239" s="197" t="e">
        <f t="shared" ca="1" si="57"/>
        <v>#N/A</v>
      </c>
      <c r="AF239" s="198" t="e">
        <f t="shared" ca="1" si="58"/>
        <v>#N/A</v>
      </c>
      <c r="AG239" s="197" t="e">
        <f t="shared" ca="1" si="59"/>
        <v>#N/A</v>
      </c>
      <c r="AH239" s="197" t="e">
        <f t="shared" ca="1" si="60"/>
        <v>#N/A</v>
      </c>
      <c r="AI239" s="199" t="e">
        <f t="shared" ca="1" si="61"/>
        <v>#N/A</v>
      </c>
      <c r="AJ239" s="197" t="e">
        <f t="shared" ca="1" si="36"/>
        <v>#N/A</v>
      </c>
      <c r="AK239" s="197" t="e">
        <f t="shared" ca="1" si="37"/>
        <v>#N/A</v>
      </c>
    </row>
    <row r="240" spans="1:37" ht="27" customHeight="1" x14ac:dyDescent="0.25">
      <c r="A240" s="51">
        <f>'OSNOVNA PLAČA'!A234</f>
        <v>225</v>
      </c>
      <c r="B240" s="157" t="str">
        <f t="shared" ca="1" si="21"/>
        <v>A225</v>
      </c>
      <c r="C240" s="52">
        <f ca="1">IF(LEN(B240)&gt;0,'OSNOVNA PLAČA'!C234,"")</f>
        <v>0</v>
      </c>
      <c r="D240" s="54">
        <f ca="1">IF(LEN(B240)&gt;0,'OSNOVNA PLAČA'!D234,"")</f>
        <v>0</v>
      </c>
      <c r="E240" s="171">
        <f ca="1">IF(LEN(B240)&gt;0,SUM('OBRAČUNANA OSNOVNA PLAČA'!N234:P234),"")</f>
        <v>0</v>
      </c>
      <c r="F240" s="55"/>
      <c r="G240" s="55"/>
      <c r="H240" s="55"/>
      <c r="I240" s="55"/>
      <c r="J240" s="55"/>
      <c r="K240" s="172">
        <f t="shared" si="50"/>
        <v>0</v>
      </c>
      <c r="L240" s="120">
        <f t="shared" ca="1" si="51"/>
        <v>0</v>
      </c>
      <c r="M240" s="120">
        <f t="shared" ca="1" si="52"/>
        <v>0</v>
      </c>
      <c r="N240" s="120">
        <f t="shared" ca="1" si="53"/>
        <v>0</v>
      </c>
      <c r="O240" s="120">
        <f t="shared" ca="1" si="54"/>
        <v>0</v>
      </c>
      <c r="P240" s="173">
        <f t="shared" ca="1" si="55"/>
        <v>0</v>
      </c>
      <c r="Q240" s="173">
        <f ca="1">IF(LEN(B240)&gt;0,'7-9'!Q240-'7-9'!P240,"")</f>
        <v>0</v>
      </c>
      <c r="R240" s="174"/>
      <c r="AA240" s="161">
        <f>ROW()</f>
        <v>240</v>
      </c>
      <c r="AB240" s="197" t="e">
        <f t="shared" ca="1" si="28"/>
        <v>#N/A</v>
      </c>
      <c r="AC240" s="197" t="e">
        <f t="shared" ca="1" si="29"/>
        <v>#N/A</v>
      </c>
      <c r="AD240" s="198" t="e">
        <f t="shared" ca="1" si="56"/>
        <v>#N/A</v>
      </c>
      <c r="AE240" s="197" t="e">
        <f t="shared" ca="1" si="57"/>
        <v>#N/A</v>
      </c>
      <c r="AF240" s="198" t="e">
        <f t="shared" ca="1" si="58"/>
        <v>#N/A</v>
      </c>
      <c r="AG240" s="197" t="e">
        <f t="shared" ca="1" si="59"/>
        <v>#N/A</v>
      </c>
      <c r="AH240" s="197" t="e">
        <f t="shared" ca="1" si="60"/>
        <v>#N/A</v>
      </c>
      <c r="AI240" s="199" t="e">
        <f t="shared" ca="1" si="61"/>
        <v>#N/A</v>
      </c>
      <c r="AJ240" s="197" t="e">
        <f t="shared" ca="1" si="36"/>
        <v>#N/A</v>
      </c>
      <c r="AK240" s="197" t="e">
        <f t="shared" ca="1" si="37"/>
        <v>#N/A</v>
      </c>
    </row>
    <row r="241" spans="1:37" ht="27" customHeight="1" x14ac:dyDescent="0.25">
      <c r="A241" s="51">
        <f>'OSNOVNA PLAČA'!A235</f>
        <v>226</v>
      </c>
      <c r="B241" s="157" t="str">
        <f t="shared" ca="1" si="21"/>
        <v>A226</v>
      </c>
      <c r="C241" s="52">
        <f ca="1">IF(LEN(B241)&gt;0,'OSNOVNA PLAČA'!C235,"")</f>
        <v>0</v>
      </c>
      <c r="D241" s="54">
        <f ca="1">IF(LEN(B241)&gt;0,'OSNOVNA PLAČA'!D235,"")</f>
        <v>0</v>
      </c>
      <c r="E241" s="171">
        <f ca="1">IF(LEN(B241)&gt;0,SUM('OBRAČUNANA OSNOVNA PLAČA'!N235:P235),"")</f>
        <v>0</v>
      </c>
      <c r="F241" s="55"/>
      <c r="G241" s="55"/>
      <c r="H241" s="55"/>
      <c r="I241" s="55"/>
      <c r="J241" s="55"/>
      <c r="K241" s="172">
        <f t="shared" si="50"/>
        <v>0</v>
      </c>
      <c r="L241" s="120">
        <f t="shared" ca="1" si="51"/>
        <v>0</v>
      </c>
      <c r="M241" s="120">
        <f t="shared" ca="1" si="52"/>
        <v>0</v>
      </c>
      <c r="N241" s="120">
        <f t="shared" ca="1" si="53"/>
        <v>0</v>
      </c>
      <c r="O241" s="120">
        <f t="shared" ca="1" si="54"/>
        <v>0</v>
      </c>
      <c r="P241" s="173">
        <f t="shared" ca="1" si="55"/>
        <v>0</v>
      </c>
      <c r="Q241" s="173">
        <f ca="1">IF(LEN(B241)&gt;0,'7-9'!Q241-'7-9'!P241,"")</f>
        <v>0</v>
      </c>
      <c r="R241" s="174"/>
      <c r="AA241" s="161">
        <f>ROW()</f>
        <v>241</v>
      </c>
      <c r="AB241" s="197" t="e">
        <f t="shared" ca="1" si="28"/>
        <v>#N/A</v>
      </c>
      <c r="AC241" s="197" t="e">
        <f t="shared" ca="1" si="29"/>
        <v>#N/A</v>
      </c>
      <c r="AD241" s="198" t="e">
        <f t="shared" ca="1" si="56"/>
        <v>#N/A</v>
      </c>
      <c r="AE241" s="197" t="e">
        <f t="shared" ca="1" si="57"/>
        <v>#N/A</v>
      </c>
      <c r="AF241" s="198" t="e">
        <f t="shared" ca="1" si="58"/>
        <v>#N/A</v>
      </c>
      <c r="AG241" s="197" t="e">
        <f t="shared" ca="1" si="59"/>
        <v>#N/A</v>
      </c>
      <c r="AH241" s="197" t="e">
        <f t="shared" ca="1" si="60"/>
        <v>#N/A</v>
      </c>
      <c r="AI241" s="199" t="e">
        <f t="shared" ca="1" si="61"/>
        <v>#N/A</v>
      </c>
      <c r="AJ241" s="197" t="e">
        <f t="shared" ca="1" si="36"/>
        <v>#N/A</v>
      </c>
      <c r="AK241" s="197" t="e">
        <f t="shared" ca="1" si="37"/>
        <v>#N/A</v>
      </c>
    </row>
    <row r="242" spans="1:37" ht="27" customHeight="1" x14ac:dyDescent="0.25">
      <c r="A242" s="51">
        <f>'OSNOVNA PLAČA'!A236</f>
        <v>227</v>
      </c>
      <c r="B242" s="157" t="str">
        <f t="shared" ca="1" si="21"/>
        <v>A227</v>
      </c>
      <c r="C242" s="52">
        <f ca="1">IF(LEN(B242)&gt;0,'OSNOVNA PLAČA'!C236,"")</f>
        <v>0</v>
      </c>
      <c r="D242" s="54">
        <f ca="1">IF(LEN(B242)&gt;0,'OSNOVNA PLAČA'!D236,"")</f>
        <v>0</v>
      </c>
      <c r="E242" s="171">
        <f ca="1">IF(LEN(B242)&gt;0,SUM('OBRAČUNANA OSNOVNA PLAČA'!N236:P236),"")</f>
        <v>0</v>
      </c>
      <c r="F242" s="55"/>
      <c r="G242" s="55"/>
      <c r="H242" s="55"/>
      <c r="I242" s="55"/>
      <c r="J242" s="55"/>
      <c r="K242" s="172">
        <f t="shared" si="50"/>
        <v>0</v>
      </c>
      <c r="L242" s="120">
        <f t="shared" ca="1" si="51"/>
        <v>0</v>
      </c>
      <c r="M242" s="120">
        <f t="shared" ca="1" si="52"/>
        <v>0</v>
      </c>
      <c r="N242" s="120">
        <f t="shared" ca="1" si="53"/>
        <v>0</v>
      </c>
      <c r="O242" s="120">
        <f t="shared" ca="1" si="54"/>
        <v>0</v>
      </c>
      <c r="P242" s="173">
        <f t="shared" ca="1" si="55"/>
        <v>0</v>
      </c>
      <c r="Q242" s="173">
        <f ca="1">IF(LEN(B242)&gt;0,'7-9'!Q242-'7-9'!P242,"")</f>
        <v>0</v>
      </c>
      <c r="R242" s="174"/>
      <c r="AA242" s="161">
        <f>ROW()</f>
        <v>242</v>
      </c>
      <c r="AB242" s="197" t="e">
        <f t="shared" ca="1" si="28"/>
        <v>#N/A</v>
      </c>
      <c r="AC242" s="197" t="e">
        <f t="shared" ca="1" si="29"/>
        <v>#N/A</v>
      </c>
      <c r="AD242" s="198" t="e">
        <f t="shared" ca="1" si="56"/>
        <v>#N/A</v>
      </c>
      <c r="AE242" s="197" t="e">
        <f t="shared" ca="1" si="57"/>
        <v>#N/A</v>
      </c>
      <c r="AF242" s="198" t="e">
        <f t="shared" ca="1" si="58"/>
        <v>#N/A</v>
      </c>
      <c r="AG242" s="197" t="e">
        <f t="shared" ca="1" si="59"/>
        <v>#N/A</v>
      </c>
      <c r="AH242" s="197" t="e">
        <f t="shared" ca="1" si="60"/>
        <v>#N/A</v>
      </c>
      <c r="AI242" s="199" t="e">
        <f t="shared" ca="1" si="61"/>
        <v>#N/A</v>
      </c>
      <c r="AJ242" s="197" t="e">
        <f t="shared" ca="1" si="36"/>
        <v>#N/A</v>
      </c>
      <c r="AK242" s="197" t="e">
        <f t="shared" ca="1" si="37"/>
        <v>#N/A</v>
      </c>
    </row>
    <row r="243" spans="1:37" ht="27" customHeight="1" x14ac:dyDescent="0.25">
      <c r="A243" s="51">
        <f>'OSNOVNA PLAČA'!A237</f>
        <v>228</v>
      </c>
      <c r="B243" s="157" t="str">
        <f t="shared" ca="1" si="21"/>
        <v>A228</v>
      </c>
      <c r="C243" s="52">
        <f ca="1">IF(LEN(B243)&gt;0,'OSNOVNA PLAČA'!C237,"")</f>
        <v>0</v>
      </c>
      <c r="D243" s="54">
        <f ca="1">IF(LEN(B243)&gt;0,'OSNOVNA PLAČA'!D237,"")</f>
        <v>0</v>
      </c>
      <c r="E243" s="171">
        <f ca="1">IF(LEN(B243)&gt;0,SUM('OBRAČUNANA OSNOVNA PLAČA'!N237:P237),"")</f>
        <v>0</v>
      </c>
      <c r="F243" s="55"/>
      <c r="G243" s="55"/>
      <c r="H243" s="55"/>
      <c r="I243" s="55"/>
      <c r="J243" s="55"/>
      <c r="K243" s="172">
        <f t="shared" si="50"/>
        <v>0</v>
      </c>
      <c r="L243" s="120">
        <f t="shared" ca="1" si="51"/>
        <v>0</v>
      </c>
      <c r="M243" s="120">
        <f t="shared" ca="1" si="52"/>
        <v>0</v>
      </c>
      <c r="N243" s="120">
        <f t="shared" ca="1" si="53"/>
        <v>0</v>
      </c>
      <c r="O243" s="120">
        <f t="shared" ca="1" si="54"/>
        <v>0</v>
      </c>
      <c r="P243" s="173">
        <f t="shared" ca="1" si="55"/>
        <v>0</v>
      </c>
      <c r="Q243" s="173">
        <f ca="1">IF(LEN(B243)&gt;0,'7-9'!Q243-'7-9'!P243,"")</f>
        <v>0</v>
      </c>
      <c r="R243" s="174"/>
      <c r="AA243" s="161">
        <f>ROW()</f>
        <v>243</v>
      </c>
      <c r="AB243" s="197" t="e">
        <f t="shared" ca="1" si="28"/>
        <v>#N/A</v>
      </c>
      <c r="AC243" s="197" t="e">
        <f t="shared" ca="1" si="29"/>
        <v>#N/A</v>
      </c>
      <c r="AD243" s="198" t="e">
        <f t="shared" ca="1" si="56"/>
        <v>#N/A</v>
      </c>
      <c r="AE243" s="197" t="e">
        <f t="shared" ca="1" si="57"/>
        <v>#N/A</v>
      </c>
      <c r="AF243" s="198" t="e">
        <f t="shared" ca="1" si="58"/>
        <v>#N/A</v>
      </c>
      <c r="AG243" s="197" t="e">
        <f t="shared" ca="1" si="59"/>
        <v>#N/A</v>
      </c>
      <c r="AH243" s="197" t="e">
        <f t="shared" ca="1" si="60"/>
        <v>#N/A</v>
      </c>
      <c r="AI243" s="199" t="e">
        <f t="shared" ca="1" si="61"/>
        <v>#N/A</v>
      </c>
      <c r="AJ243" s="197" t="e">
        <f t="shared" ca="1" si="36"/>
        <v>#N/A</v>
      </c>
      <c r="AK243" s="197" t="e">
        <f t="shared" ca="1" si="37"/>
        <v>#N/A</v>
      </c>
    </row>
    <row r="244" spans="1:37" ht="27" customHeight="1" x14ac:dyDescent="0.25">
      <c r="A244" s="51">
        <f>'OSNOVNA PLAČA'!A238</f>
        <v>229</v>
      </c>
      <c r="B244" s="157" t="str">
        <f t="shared" ca="1" si="21"/>
        <v>A229</v>
      </c>
      <c r="C244" s="52">
        <f ca="1">IF(LEN(B244)&gt;0,'OSNOVNA PLAČA'!C238,"")</f>
        <v>0</v>
      </c>
      <c r="D244" s="54">
        <f ca="1">IF(LEN(B244)&gt;0,'OSNOVNA PLAČA'!D238,"")</f>
        <v>0</v>
      </c>
      <c r="E244" s="171">
        <f ca="1">IF(LEN(B244)&gt;0,SUM('OBRAČUNANA OSNOVNA PLAČA'!N238:P238),"")</f>
        <v>0</v>
      </c>
      <c r="F244" s="55"/>
      <c r="G244" s="55"/>
      <c r="H244" s="55"/>
      <c r="I244" s="55"/>
      <c r="J244" s="55"/>
      <c r="K244" s="172">
        <f t="shared" si="50"/>
        <v>0</v>
      </c>
      <c r="L244" s="120">
        <f t="shared" ca="1" si="51"/>
        <v>0</v>
      </c>
      <c r="M244" s="120">
        <f t="shared" ca="1" si="52"/>
        <v>0</v>
      </c>
      <c r="N244" s="120">
        <f t="shared" ca="1" si="53"/>
        <v>0</v>
      </c>
      <c r="O244" s="120">
        <f t="shared" ca="1" si="54"/>
        <v>0</v>
      </c>
      <c r="P244" s="173">
        <f t="shared" ca="1" si="55"/>
        <v>0</v>
      </c>
      <c r="Q244" s="173">
        <f ca="1">IF(LEN(B244)&gt;0,'7-9'!Q244-'7-9'!P244,"")</f>
        <v>0</v>
      </c>
      <c r="R244" s="174"/>
      <c r="AA244" s="161">
        <f>ROW()</f>
        <v>244</v>
      </c>
      <c r="AB244" s="197" t="e">
        <f t="shared" ca="1" si="28"/>
        <v>#N/A</v>
      </c>
      <c r="AC244" s="197" t="e">
        <f t="shared" ca="1" si="29"/>
        <v>#N/A</v>
      </c>
      <c r="AD244" s="198" t="e">
        <f t="shared" ca="1" si="56"/>
        <v>#N/A</v>
      </c>
      <c r="AE244" s="197" t="e">
        <f t="shared" ca="1" si="57"/>
        <v>#N/A</v>
      </c>
      <c r="AF244" s="198" t="e">
        <f t="shared" ca="1" si="58"/>
        <v>#N/A</v>
      </c>
      <c r="AG244" s="197" t="e">
        <f t="shared" ca="1" si="59"/>
        <v>#N/A</v>
      </c>
      <c r="AH244" s="197" t="e">
        <f t="shared" ca="1" si="60"/>
        <v>#N/A</v>
      </c>
      <c r="AI244" s="199" t="e">
        <f t="shared" ca="1" si="61"/>
        <v>#N/A</v>
      </c>
      <c r="AJ244" s="197" t="e">
        <f t="shared" ca="1" si="36"/>
        <v>#N/A</v>
      </c>
      <c r="AK244" s="197" t="e">
        <f t="shared" ca="1" si="37"/>
        <v>#N/A</v>
      </c>
    </row>
    <row r="245" spans="1:37" ht="27" customHeight="1" x14ac:dyDescent="0.25">
      <c r="A245" s="51">
        <f>'OSNOVNA PLAČA'!A239</f>
        <v>230</v>
      </c>
      <c r="B245" s="157" t="str">
        <f t="shared" ca="1" si="21"/>
        <v>A230</v>
      </c>
      <c r="C245" s="52">
        <f ca="1">IF(LEN(B245)&gt;0,'OSNOVNA PLAČA'!C239,"")</f>
        <v>0</v>
      </c>
      <c r="D245" s="54">
        <f ca="1">IF(LEN(B245)&gt;0,'OSNOVNA PLAČA'!D239,"")</f>
        <v>0</v>
      </c>
      <c r="E245" s="171">
        <f ca="1">IF(LEN(B245)&gt;0,SUM('OBRAČUNANA OSNOVNA PLAČA'!N239:P239),"")</f>
        <v>0</v>
      </c>
      <c r="F245" s="55"/>
      <c r="G245" s="55"/>
      <c r="H245" s="55"/>
      <c r="I245" s="55"/>
      <c r="J245" s="55"/>
      <c r="K245" s="172">
        <f t="shared" si="50"/>
        <v>0</v>
      </c>
      <c r="L245" s="120">
        <f t="shared" ca="1" si="51"/>
        <v>0</v>
      </c>
      <c r="M245" s="120">
        <f t="shared" ca="1" si="52"/>
        <v>0</v>
      </c>
      <c r="N245" s="120">
        <f t="shared" ca="1" si="53"/>
        <v>0</v>
      </c>
      <c r="O245" s="120">
        <f t="shared" ca="1" si="54"/>
        <v>0</v>
      </c>
      <c r="P245" s="173">
        <f t="shared" ca="1" si="55"/>
        <v>0</v>
      </c>
      <c r="Q245" s="173">
        <f ca="1">IF(LEN(B245)&gt;0,'7-9'!Q245-'7-9'!P245,"")</f>
        <v>0</v>
      </c>
      <c r="R245" s="174"/>
      <c r="AA245" s="161">
        <f>ROW()</f>
        <v>245</v>
      </c>
      <c r="AB245" s="197" t="e">
        <f t="shared" ca="1" si="28"/>
        <v>#N/A</v>
      </c>
      <c r="AC245" s="197" t="e">
        <f t="shared" ca="1" si="29"/>
        <v>#N/A</v>
      </c>
      <c r="AD245" s="198" t="e">
        <f t="shared" ca="1" si="56"/>
        <v>#N/A</v>
      </c>
      <c r="AE245" s="197" t="e">
        <f t="shared" ca="1" si="57"/>
        <v>#N/A</v>
      </c>
      <c r="AF245" s="198" t="e">
        <f t="shared" ca="1" si="58"/>
        <v>#N/A</v>
      </c>
      <c r="AG245" s="197" t="e">
        <f t="shared" ca="1" si="59"/>
        <v>#N/A</v>
      </c>
      <c r="AH245" s="197" t="e">
        <f t="shared" ca="1" si="60"/>
        <v>#N/A</v>
      </c>
      <c r="AI245" s="199" t="e">
        <f t="shared" ca="1" si="61"/>
        <v>#N/A</v>
      </c>
      <c r="AJ245" s="197" t="e">
        <f t="shared" ca="1" si="36"/>
        <v>#N/A</v>
      </c>
      <c r="AK245" s="197" t="e">
        <f t="shared" ca="1" si="37"/>
        <v>#N/A</v>
      </c>
    </row>
    <row r="246" spans="1:37" ht="27" customHeight="1" x14ac:dyDescent="0.25">
      <c r="A246" s="51">
        <f>'OSNOVNA PLAČA'!A240</f>
        <v>231</v>
      </c>
      <c r="B246" s="157" t="str">
        <f t="shared" ca="1" si="21"/>
        <v>A231</v>
      </c>
      <c r="C246" s="52">
        <f ca="1">IF(LEN(B246)&gt;0,'OSNOVNA PLAČA'!C240,"")</f>
        <v>0</v>
      </c>
      <c r="D246" s="54">
        <f ca="1">IF(LEN(B246)&gt;0,'OSNOVNA PLAČA'!D240,"")</f>
        <v>0</v>
      </c>
      <c r="E246" s="171">
        <f ca="1">IF(LEN(B246)&gt;0,SUM('OBRAČUNANA OSNOVNA PLAČA'!N240:P240),"")</f>
        <v>0</v>
      </c>
      <c r="F246" s="55"/>
      <c r="G246" s="55"/>
      <c r="H246" s="55"/>
      <c r="I246" s="55"/>
      <c r="J246" s="55"/>
      <c r="K246" s="172">
        <f t="shared" si="50"/>
        <v>0</v>
      </c>
      <c r="L246" s="120">
        <f t="shared" ca="1" si="51"/>
        <v>0</v>
      </c>
      <c r="M246" s="120">
        <f t="shared" ca="1" si="52"/>
        <v>0</v>
      </c>
      <c r="N246" s="120">
        <f t="shared" ca="1" si="53"/>
        <v>0</v>
      </c>
      <c r="O246" s="120">
        <f t="shared" ca="1" si="54"/>
        <v>0</v>
      </c>
      <c r="P246" s="173">
        <f t="shared" ca="1" si="55"/>
        <v>0</v>
      </c>
      <c r="Q246" s="173">
        <f ca="1">IF(LEN(B246)&gt;0,'7-9'!Q246-'7-9'!P246,"")</f>
        <v>0</v>
      </c>
      <c r="R246" s="174"/>
      <c r="AA246" s="161">
        <f>ROW()</f>
        <v>246</v>
      </c>
      <c r="AB246" s="197" t="e">
        <f t="shared" ca="1" si="28"/>
        <v>#N/A</v>
      </c>
      <c r="AC246" s="197" t="e">
        <f t="shared" ca="1" si="29"/>
        <v>#N/A</v>
      </c>
      <c r="AD246" s="198" t="e">
        <f t="shared" ca="1" si="56"/>
        <v>#N/A</v>
      </c>
      <c r="AE246" s="197" t="e">
        <f t="shared" ca="1" si="57"/>
        <v>#N/A</v>
      </c>
      <c r="AF246" s="198" t="e">
        <f t="shared" ca="1" si="58"/>
        <v>#N/A</v>
      </c>
      <c r="AG246" s="197" t="e">
        <f t="shared" ca="1" si="59"/>
        <v>#N/A</v>
      </c>
      <c r="AH246" s="197" t="e">
        <f t="shared" ca="1" si="60"/>
        <v>#N/A</v>
      </c>
      <c r="AI246" s="199" t="e">
        <f t="shared" ca="1" si="61"/>
        <v>#N/A</v>
      </c>
      <c r="AJ246" s="197" t="e">
        <f t="shared" ca="1" si="36"/>
        <v>#N/A</v>
      </c>
      <c r="AK246" s="197" t="e">
        <f t="shared" ca="1" si="37"/>
        <v>#N/A</v>
      </c>
    </row>
    <row r="247" spans="1:37" ht="27" customHeight="1" x14ac:dyDescent="0.25">
      <c r="A247" s="51">
        <f>'OSNOVNA PLAČA'!A241</f>
        <v>232</v>
      </c>
      <c r="B247" s="157" t="str">
        <f t="shared" ca="1" si="21"/>
        <v>A232</v>
      </c>
      <c r="C247" s="52">
        <f ca="1">IF(LEN(B247)&gt;0,'OSNOVNA PLAČA'!C241,"")</f>
        <v>0</v>
      </c>
      <c r="D247" s="54">
        <f ca="1">IF(LEN(B247)&gt;0,'OSNOVNA PLAČA'!D241,"")</f>
        <v>0</v>
      </c>
      <c r="E247" s="171">
        <f ca="1">IF(LEN(B247)&gt;0,SUM('OBRAČUNANA OSNOVNA PLAČA'!N241:P241),"")</f>
        <v>0</v>
      </c>
      <c r="F247" s="55"/>
      <c r="G247" s="55"/>
      <c r="H247" s="55"/>
      <c r="I247" s="55"/>
      <c r="J247" s="55"/>
      <c r="K247" s="172">
        <f t="shared" si="50"/>
        <v>0</v>
      </c>
      <c r="L247" s="120">
        <f t="shared" ca="1" si="51"/>
        <v>0</v>
      </c>
      <c r="M247" s="120">
        <f t="shared" ca="1" si="52"/>
        <v>0</v>
      </c>
      <c r="N247" s="120">
        <f t="shared" ca="1" si="53"/>
        <v>0</v>
      </c>
      <c r="O247" s="120">
        <f t="shared" ca="1" si="54"/>
        <v>0</v>
      </c>
      <c r="P247" s="173">
        <f t="shared" ca="1" si="55"/>
        <v>0</v>
      </c>
      <c r="Q247" s="173">
        <f ca="1">IF(LEN(B247)&gt;0,'7-9'!Q247-'7-9'!P247,"")</f>
        <v>0</v>
      </c>
      <c r="R247" s="174"/>
      <c r="AA247" s="161">
        <f>ROW()</f>
        <v>247</v>
      </c>
      <c r="AB247" s="197" t="e">
        <f t="shared" ca="1" si="28"/>
        <v>#N/A</v>
      </c>
      <c r="AC247" s="197" t="e">
        <f t="shared" ca="1" si="29"/>
        <v>#N/A</v>
      </c>
      <c r="AD247" s="198" t="e">
        <f t="shared" ca="1" si="56"/>
        <v>#N/A</v>
      </c>
      <c r="AE247" s="197" t="e">
        <f t="shared" ca="1" si="57"/>
        <v>#N/A</v>
      </c>
      <c r="AF247" s="198" t="e">
        <f t="shared" ca="1" si="58"/>
        <v>#N/A</v>
      </c>
      <c r="AG247" s="197" t="e">
        <f t="shared" ca="1" si="59"/>
        <v>#N/A</v>
      </c>
      <c r="AH247" s="197" t="e">
        <f t="shared" ca="1" si="60"/>
        <v>#N/A</v>
      </c>
      <c r="AI247" s="199" t="e">
        <f t="shared" ca="1" si="61"/>
        <v>#N/A</v>
      </c>
      <c r="AJ247" s="197" t="e">
        <f t="shared" ca="1" si="36"/>
        <v>#N/A</v>
      </c>
      <c r="AK247" s="197" t="e">
        <f t="shared" ca="1" si="37"/>
        <v>#N/A</v>
      </c>
    </row>
    <row r="248" spans="1:37" ht="27" customHeight="1" x14ac:dyDescent="0.25">
      <c r="A248" s="51">
        <f>'OSNOVNA PLAČA'!A242</f>
        <v>233</v>
      </c>
      <c r="B248" s="157" t="str">
        <f t="shared" ca="1" si="21"/>
        <v>A233</v>
      </c>
      <c r="C248" s="52">
        <f ca="1">IF(LEN(B248)&gt;0,'OSNOVNA PLAČA'!C242,"")</f>
        <v>0</v>
      </c>
      <c r="D248" s="54">
        <f ca="1">IF(LEN(B248)&gt;0,'OSNOVNA PLAČA'!D242,"")</f>
        <v>0</v>
      </c>
      <c r="E248" s="171">
        <f ca="1">IF(LEN(B248)&gt;0,SUM('OBRAČUNANA OSNOVNA PLAČA'!N242:P242),"")</f>
        <v>0</v>
      </c>
      <c r="F248" s="55"/>
      <c r="G248" s="55"/>
      <c r="H248" s="55"/>
      <c r="I248" s="55"/>
      <c r="J248" s="55"/>
      <c r="K248" s="172">
        <f t="shared" si="50"/>
        <v>0</v>
      </c>
      <c r="L248" s="120">
        <f t="shared" ca="1" si="51"/>
        <v>0</v>
      </c>
      <c r="M248" s="120">
        <f t="shared" ca="1" si="52"/>
        <v>0</v>
      </c>
      <c r="N248" s="120">
        <f t="shared" ca="1" si="53"/>
        <v>0</v>
      </c>
      <c r="O248" s="120">
        <f t="shared" ca="1" si="54"/>
        <v>0</v>
      </c>
      <c r="P248" s="173">
        <f t="shared" ca="1" si="55"/>
        <v>0</v>
      </c>
      <c r="Q248" s="173">
        <f ca="1">IF(LEN(B248)&gt;0,'7-9'!Q248-'7-9'!P248,"")</f>
        <v>0</v>
      </c>
      <c r="R248" s="174"/>
      <c r="AA248" s="161">
        <f>ROW()</f>
        <v>248</v>
      </c>
      <c r="AB248" s="197" t="e">
        <f t="shared" ca="1" si="28"/>
        <v>#N/A</v>
      </c>
      <c r="AC248" s="197" t="e">
        <f t="shared" ca="1" si="29"/>
        <v>#N/A</v>
      </c>
      <c r="AD248" s="198" t="e">
        <f t="shared" ca="1" si="56"/>
        <v>#N/A</v>
      </c>
      <c r="AE248" s="197" t="e">
        <f t="shared" ca="1" si="57"/>
        <v>#N/A</v>
      </c>
      <c r="AF248" s="198" t="e">
        <f t="shared" ca="1" si="58"/>
        <v>#N/A</v>
      </c>
      <c r="AG248" s="197" t="e">
        <f t="shared" ca="1" si="59"/>
        <v>#N/A</v>
      </c>
      <c r="AH248" s="197" t="e">
        <f t="shared" ca="1" si="60"/>
        <v>#N/A</v>
      </c>
      <c r="AI248" s="199" t="e">
        <f t="shared" ca="1" si="61"/>
        <v>#N/A</v>
      </c>
      <c r="AJ248" s="197" t="e">
        <f t="shared" ca="1" si="36"/>
        <v>#N/A</v>
      </c>
      <c r="AK248" s="197" t="e">
        <f t="shared" ca="1" si="37"/>
        <v>#N/A</v>
      </c>
    </row>
    <row r="249" spans="1:37" ht="27" customHeight="1" x14ac:dyDescent="0.25">
      <c r="A249" s="51">
        <f>'OSNOVNA PLAČA'!A243</f>
        <v>234</v>
      </c>
      <c r="B249" s="157" t="str">
        <f t="shared" ca="1" si="21"/>
        <v>A234</v>
      </c>
      <c r="C249" s="52">
        <f ca="1">IF(LEN(B249)&gt;0,'OSNOVNA PLAČA'!C243,"")</f>
        <v>0</v>
      </c>
      <c r="D249" s="54">
        <f ca="1">IF(LEN(B249)&gt;0,'OSNOVNA PLAČA'!D243,"")</f>
        <v>0</v>
      </c>
      <c r="E249" s="171">
        <f ca="1">IF(LEN(B249)&gt;0,SUM('OBRAČUNANA OSNOVNA PLAČA'!N243:P243),"")</f>
        <v>0</v>
      </c>
      <c r="F249" s="55"/>
      <c r="G249" s="55"/>
      <c r="H249" s="55"/>
      <c r="I249" s="55"/>
      <c r="J249" s="55"/>
      <c r="K249" s="172">
        <f t="shared" si="50"/>
        <v>0</v>
      </c>
      <c r="L249" s="120">
        <f t="shared" ca="1" si="51"/>
        <v>0</v>
      </c>
      <c r="M249" s="120">
        <f t="shared" ca="1" si="52"/>
        <v>0</v>
      </c>
      <c r="N249" s="120">
        <f t="shared" ca="1" si="53"/>
        <v>0</v>
      </c>
      <c r="O249" s="120">
        <f t="shared" ca="1" si="54"/>
        <v>0</v>
      </c>
      <c r="P249" s="173">
        <f t="shared" ca="1" si="55"/>
        <v>0</v>
      </c>
      <c r="Q249" s="173">
        <f ca="1">IF(LEN(B249)&gt;0,'7-9'!Q249-'7-9'!P249,"")</f>
        <v>0</v>
      </c>
      <c r="R249" s="174"/>
      <c r="AA249" s="161">
        <f>ROW()</f>
        <v>249</v>
      </c>
      <c r="AB249" s="197" t="e">
        <f t="shared" ca="1" si="28"/>
        <v>#N/A</v>
      </c>
      <c r="AC249" s="197" t="e">
        <f t="shared" ca="1" si="29"/>
        <v>#N/A</v>
      </c>
      <c r="AD249" s="198" t="e">
        <f t="shared" ca="1" si="56"/>
        <v>#N/A</v>
      </c>
      <c r="AE249" s="197" t="e">
        <f t="shared" ca="1" si="57"/>
        <v>#N/A</v>
      </c>
      <c r="AF249" s="198" t="e">
        <f t="shared" ca="1" si="58"/>
        <v>#N/A</v>
      </c>
      <c r="AG249" s="197" t="e">
        <f t="shared" ca="1" si="59"/>
        <v>#N/A</v>
      </c>
      <c r="AH249" s="197" t="e">
        <f t="shared" ca="1" si="60"/>
        <v>#N/A</v>
      </c>
      <c r="AI249" s="199" t="e">
        <f t="shared" ca="1" si="61"/>
        <v>#N/A</v>
      </c>
      <c r="AJ249" s="197" t="e">
        <f t="shared" ca="1" si="36"/>
        <v>#N/A</v>
      </c>
      <c r="AK249" s="197" t="e">
        <f t="shared" ca="1" si="37"/>
        <v>#N/A</v>
      </c>
    </row>
    <row r="250" spans="1:37" ht="27" customHeight="1" x14ac:dyDescent="0.25">
      <c r="A250" s="51">
        <f>'OSNOVNA PLAČA'!A244</f>
        <v>235</v>
      </c>
      <c r="B250" s="157" t="str">
        <f t="shared" ca="1" si="21"/>
        <v>A235</v>
      </c>
      <c r="C250" s="52">
        <f ca="1">IF(LEN(B250)&gt;0,'OSNOVNA PLAČA'!C244,"")</f>
        <v>0</v>
      </c>
      <c r="D250" s="54">
        <f ca="1">IF(LEN(B250)&gt;0,'OSNOVNA PLAČA'!D244,"")</f>
        <v>0</v>
      </c>
      <c r="E250" s="171">
        <f ca="1">IF(LEN(B250)&gt;0,SUM('OBRAČUNANA OSNOVNA PLAČA'!N244:P244),"")</f>
        <v>0</v>
      </c>
      <c r="F250" s="55"/>
      <c r="G250" s="55"/>
      <c r="H250" s="55"/>
      <c r="I250" s="55"/>
      <c r="J250" s="55"/>
      <c r="K250" s="172">
        <f t="shared" si="50"/>
        <v>0</v>
      </c>
      <c r="L250" s="120">
        <f t="shared" ca="1" si="51"/>
        <v>0</v>
      </c>
      <c r="M250" s="120">
        <f t="shared" ca="1" si="52"/>
        <v>0</v>
      </c>
      <c r="N250" s="120">
        <f t="shared" ca="1" si="53"/>
        <v>0</v>
      </c>
      <c r="O250" s="120">
        <f t="shared" ca="1" si="54"/>
        <v>0</v>
      </c>
      <c r="P250" s="173">
        <f t="shared" ca="1" si="55"/>
        <v>0</v>
      </c>
      <c r="Q250" s="173">
        <f ca="1">IF(LEN(B250)&gt;0,'7-9'!Q250-'7-9'!P250,"")</f>
        <v>0</v>
      </c>
      <c r="R250" s="174"/>
      <c r="AA250" s="161">
        <f>ROW()</f>
        <v>250</v>
      </c>
      <c r="AB250" s="197" t="e">
        <f t="shared" ca="1" si="28"/>
        <v>#N/A</v>
      </c>
      <c r="AC250" s="197" t="e">
        <f t="shared" ca="1" si="29"/>
        <v>#N/A</v>
      </c>
      <c r="AD250" s="198" t="e">
        <f t="shared" ca="1" si="56"/>
        <v>#N/A</v>
      </c>
      <c r="AE250" s="197" t="e">
        <f t="shared" ca="1" si="57"/>
        <v>#N/A</v>
      </c>
      <c r="AF250" s="198" t="e">
        <f t="shared" ca="1" si="58"/>
        <v>#N/A</v>
      </c>
      <c r="AG250" s="197" t="e">
        <f t="shared" ca="1" si="59"/>
        <v>#N/A</v>
      </c>
      <c r="AH250" s="197" t="e">
        <f t="shared" ca="1" si="60"/>
        <v>#N/A</v>
      </c>
      <c r="AI250" s="199" t="e">
        <f t="shared" ca="1" si="61"/>
        <v>#N/A</v>
      </c>
      <c r="AJ250" s="197" t="e">
        <f t="shared" ca="1" si="36"/>
        <v>#N/A</v>
      </c>
      <c r="AK250" s="197" t="e">
        <f t="shared" ca="1" si="37"/>
        <v>#N/A</v>
      </c>
    </row>
    <row r="251" spans="1:37" ht="27" customHeight="1" x14ac:dyDescent="0.25">
      <c r="A251" s="51">
        <f>'OSNOVNA PLAČA'!A245</f>
        <v>236</v>
      </c>
      <c r="B251" s="157" t="str">
        <f t="shared" ca="1" si="21"/>
        <v>A236</v>
      </c>
      <c r="C251" s="52">
        <f ca="1">IF(LEN(B251)&gt;0,'OSNOVNA PLAČA'!C245,"")</f>
        <v>0</v>
      </c>
      <c r="D251" s="54">
        <f ca="1">IF(LEN(B251)&gt;0,'OSNOVNA PLAČA'!D245,"")</f>
        <v>0</v>
      </c>
      <c r="E251" s="171">
        <f ca="1">IF(LEN(B251)&gt;0,SUM('OBRAČUNANA OSNOVNA PLAČA'!N245:P245),"")</f>
        <v>0</v>
      </c>
      <c r="F251" s="55"/>
      <c r="G251" s="55"/>
      <c r="H251" s="55"/>
      <c r="I251" s="55"/>
      <c r="J251" s="55"/>
      <c r="K251" s="172">
        <f t="shared" si="50"/>
        <v>0</v>
      </c>
      <c r="L251" s="120">
        <f t="shared" ca="1" si="51"/>
        <v>0</v>
      </c>
      <c r="M251" s="120">
        <f t="shared" ca="1" si="52"/>
        <v>0</v>
      </c>
      <c r="N251" s="120">
        <f t="shared" ca="1" si="53"/>
        <v>0</v>
      </c>
      <c r="O251" s="120">
        <f t="shared" ca="1" si="54"/>
        <v>0</v>
      </c>
      <c r="P251" s="173">
        <f t="shared" ca="1" si="55"/>
        <v>0</v>
      </c>
      <c r="Q251" s="173">
        <f ca="1">IF(LEN(B251)&gt;0,'7-9'!Q251-'7-9'!P251,"")</f>
        <v>0</v>
      </c>
      <c r="R251" s="174"/>
      <c r="AA251" s="161">
        <f>ROW()</f>
        <v>251</v>
      </c>
      <c r="AB251" s="197" t="e">
        <f t="shared" ca="1" si="28"/>
        <v>#N/A</v>
      </c>
      <c r="AC251" s="197" t="e">
        <f t="shared" ca="1" si="29"/>
        <v>#N/A</v>
      </c>
      <c r="AD251" s="198" t="e">
        <f t="shared" ca="1" si="56"/>
        <v>#N/A</v>
      </c>
      <c r="AE251" s="197" t="e">
        <f t="shared" ca="1" si="57"/>
        <v>#N/A</v>
      </c>
      <c r="AF251" s="198" t="e">
        <f t="shared" ca="1" si="58"/>
        <v>#N/A</v>
      </c>
      <c r="AG251" s="197" t="e">
        <f t="shared" ca="1" si="59"/>
        <v>#N/A</v>
      </c>
      <c r="AH251" s="197" t="e">
        <f t="shared" ca="1" si="60"/>
        <v>#N/A</v>
      </c>
      <c r="AI251" s="199" t="e">
        <f t="shared" ca="1" si="61"/>
        <v>#N/A</v>
      </c>
      <c r="AJ251" s="197" t="e">
        <f t="shared" ca="1" si="36"/>
        <v>#N/A</v>
      </c>
      <c r="AK251" s="197" t="e">
        <f t="shared" ca="1" si="37"/>
        <v>#N/A</v>
      </c>
    </row>
    <row r="252" spans="1:37" ht="27" customHeight="1" x14ac:dyDescent="0.25">
      <c r="A252" s="51">
        <f>'OSNOVNA PLAČA'!A246</f>
        <v>237</v>
      </c>
      <c r="B252" s="157" t="str">
        <f t="shared" ca="1" si="21"/>
        <v>A237</v>
      </c>
      <c r="C252" s="52">
        <f ca="1">IF(LEN(B252)&gt;0,'OSNOVNA PLAČA'!C246,"")</f>
        <v>0</v>
      </c>
      <c r="D252" s="54">
        <f ca="1">IF(LEN(B252)&gt;0,'OSNOVNA PLAČA'!D246,"")</f>
        <v>0</v>
      </c>
      <c r="E252" s="171">
        <f ca="1">IF(LEN(B252)&gt;0,SUM('OBRAČUNANA OSNOVNA PLAČA'!N246:P246),"")</f>
        <v>0</v>
      </c>
      <c r="F252" s="55"/>
      <c r="G252" s="55"/>
      <c r="H252" s="55"/>
      <c r="I252" s="55"/>
      <c r="J252" s="55"/>
      <c r="K252" s="172">
        <f t="shared" si="50"/>
        <v>0</v>
      </c>
      <c r="L252" s="120">
        <f t="shared" ca="1" si="51"/>
        <v>0</v>
      </c>
      <c r="M252" s="120">
        <f t="shared" ca="1" si="52"/>
        <v>0</v>
      </c>
      <c r="N252" s="120">
        <f t="shared" ca="1" si="53"/>
        <v>0</v>
      </c>
      <c r="O252" s="120">
        <f t="shared" ca="1" si="54"/>
        <v>0</v>
      </c>
      <c r="P252" s="173">
        <f t="shared" ca="1" si="55"/>
        <v>0</v>
      </c>
      <c r="Q252" s="173">
        <f ca="1">IF(LEN(B252)&gt;0,'7-9'!Q252-'7-9'!P252,"")</f>
        <v>0</v>
      </c>
      <c r="R252" s="174"/>
      <c r="AA252" s="161">
        <f>ROW()</f>
        <v>252</v>
      </c>
      <c r="AB252" s="197" t="e">
        <f t="shared" ca="1" si="28"/>
        <v>#N/A</v>
      </c>
      <c r="AC252" s="197" t="e">
        <f t="shared" ca="1" si="29"/>
        <v>#N/A</v>
      </c>
      <c r="AD252" s="198" t="e">
        <f t="shared" ca="1" si="56"/>
        <v>#N/A</v>
      </c>
      <c r="AE252" s="197" t="e">
        <f t="shared" ca="1" si="57"/>
        <v>#N/A</v>
      </c>
      <c r="AF252" s="198" t="e">
        <f t="shared" ca="1" si="58"/>
        <v>#N/A</v>
      </c>
      <c r="AG252" s="197" t="e">
        <f t="shared" ca="1" si="59"/>
        <v>#N/A</v>
      </c>
      <c r="AH252" s="197" t="e">
        <f t="shared" ca="1" si="60"/>
        <v>#N/A</v>
      </c>
      <c r="AI252" s="199" t="e">
        <f t="shared" ca="1" si="61"/>
        <v>#N/A</v>
      </c>
      <c r="AJ252" s="197" t="e">
        <f t="shared" ca="1" si="36"/>
        <v>#N/A</v>
      </c>
      <c r="AK252" s="197" t="e">
        <f t="shared" ca="1" si="37"/>
        <v>#N/A</v>
      </c>
    </row>
    <row r="253" spans="1:37" ht="27" customHeight="1" x14ac:dyDescent="0.25">
      <c r="A253" s="51">
        <f>'OSNOVNA PLAČA'!A247</f>
        <v>238</v>
      </c>
      <c r="B253" s="157" t="str">
        <f t="shared" ca="1" si="21"/>
        <v>A238</v>
      </c>
      <c r="C253" s="52">
        <f ca="1">IF(LEN(B253)&gt;0,'OSNOVNA PLAČA'!C247,"")</f>
        <v>0</v>
      </c>
      <c r="D253" s="54">
        <f ca="1">IF(LEN(B253)&gt;0,'OSNOVNA PLAČA'!D247,"")</f>
        <v>0</v>
      </c>
      <c r="E253" s="171">
        <f ca="1">IF(LEN(B253)&gt;0,SUM('OBRAČUNANA OSNOVNA PLAČA'!N247:P247),"")</f>
        <v>0</v>
      </c>
      <c r="F253" s="55"/>
      <c r="G253" s="55"/>
      <c r="H253" s="55"/>
      <c r="I253" s="55"/>
      <c r="J253" s="55"/>
      <c r="K253" s="172">
        <f t="shared" si="50"/>
        <v>0</v>
      </c>
      <c r="L253" s="120">
        <f t="shared" ca="1" si="51"/>
        <v>0</v>
      </c>
      <c r="M253" s="120">
        <f t="shared" ca="1" si="52"/>
        <v>0</v>
      </c>
      <c r="N253" s="120">
        <f t="shared" ca="1" si="53"/>
        <v>0</v>
      </c>
      <c r="O253" s="120">
        <f t="shared" ca="1" si="54"/>
        <v>0</v>
      </c>
      <c r="P253" s="173">
        <f t="shared" ca="1" si="55"/>
        <v>0</v>
      </c>
      <c r="Q253" s="173">
        <f ca="1">IF(LEN(B253)&gt;0,'7-9'!Q253-'7-9'!P253,"")</f>
        <v>0</v>
      </c>
      <c r="R253" s="174"/>
      <c r="AA253" s="161">
        <f>ROW()</f>
        <v>253</v>
      </c>
      <c r="AB253" s="197" t="e">
        <f t="shared" ca="1" si="28"/>
        <v>#N/A</v>
      </c>
      <c r="AC253" s="197" t="e">
        <f t="shared" ca="1" si="29"/>
        <v>#N/A</v>
      </c>
      <c r="AD253" s="198" t="e">
        <f t="shared" ca="1" si="56"/>
        <v>#N/A</v>
      </c>
      <c r="AE253" s="197" t="e">
        <f t="shared" ca="1" si="57"/>
        <v>#N/A</v>
      </c>
      <c r="AF253" s="198" t="e">
        <f t="shared" ca="1" si="58"/>
        <v>#N/A</v>
      </c>
      <c r="AG253" s="197" t="e">
        <f t="shared" ca="1" si="59"/>
        <v>#N/A</v>
      </c>
      <c r="AH253" s="197" t="e">
        <f t="shared" ca="1" si="60"/>
        <v>#N/A</v>
      </c>
      <c r="AI253" s="199" t="e">
        <f t="shared" ca="1" si="61"/>
        <v>#N/A</v>
      </c>
      <c r="AJ253" s="197" t="e">
        <f t="shared" ca="1" si="36"/>
        <v>#N/A</v>
      </c>
      <c r="AK253" s="197" t="e">
        <f t="shared" ca="1" si="37"/>
        <v>#N/A</v>
      </c>
    </row>
    <row r="254" spans="1:37" ht="27" customHeight="1" x14ac:dyDescent="0.25">
      <c r="A254" s="51">
        <f>'OSNOVNA PLAČA'!A248</f>
        <v>239</v>
      </c>
      <c r="B254" s="157" t="str">
        <f t="shared" ca="1" si="21"/>
        <v>A239</v>
      </c>
      <c r="C254" s="52">
        <f ca="1">IF(LEN(B254)&gt;0,'OSNOVNA PLAČA'!C248,"")</f>
        <v>0</v>
      </c>
      <c r="D254" s="54">
        <f ca="1">IF(LEN(B254)&gt;0,'OSNOVNA PLAČA'!D248,"")</f>
        <v>0</v>
      </c>
      <c r="E254" s="171">
        <f ca="1">IF(LEN(B254)&gt;0,SUM('OBRAČUNANA OSNOVNA PLAČA'!N248:P248),"")</f>
        <v>0</v>
      </c>
      <c r="F254" s="55"/>
      <c r="G254" s="55"/>
      <c r="H254" s="55"/>
      <c r="I254" s="55"/>
      <c r="J254" s="55"/>
      <c r="K254" s="172">
        <f t="shared" si="50"/>
        <v>0</v>
      </c>
      <c r="L254" s="120">
        <f t="shared" ca="1" si="51"/>
        <v>0</v>
      </c>
      <c r="M254" s="120">
        <f t="shared" ca="1" si="52"/>
        <v>0</v>
      </c>
      <c r="N254" s="120">
        <f t="shared" ca="1" si="53"/>
        <v>0</v>
      </c>
      <c r="O254" s="120">
        <f t="shared" ca="1" si="54"/>
        <v>0</v>
      </c>
      <c r="P254" s="173">
        <f t="shared" ca="1" si="55"/>
        <v>0</v>
      </c>
      <c r="Q254" s="173">
        <f ca="1">IF(LEN(B254)&gt;0,'7-9'!Q254-'7-9'!P254,"")</f>
        <v>0</v>
      </c>
      <c r="R254" s="174"/>
      <c r="AA254" s="161">
        <f>ROW()</f>
        <v>254</v>
      </c>
      <c r="AB254" s="197" t="e">
        <f t="shared" ca="1" si="28"/>
        <v>#N/A</v>
      </c>
      <c r="AC254" s="197" t="e">
        <f t="shared" ca="1" si="29"/>
        <v>#N/A</v>
      </c>
      <c r="AD254" s="198" t="e">
        <f t="shared" ca="1" si="56"/>
        <v>#N/A</v>
      </c>
      <c r="AE254" s="197" t="e">
        <f t="shared" ca="1" si="57"/>
        <v>#N/A</v>
      </c>
      <c r="AF254" s="198" t="e">
        <f t="shared" ca="1" si="58"/>
        <v>#N/A</v>
      </c>
      <c r="AG254" s="197" t="e">
        <f t="shared" ca="1" si="59"/>
        <v>#N/A</v>
      </c>
      <c r="AH254" s="197" t="e">
        <f t="shared" ca="1" si="60"/>
        <v>#N/A</v>
      </c>
      <c r="AI254" s="199" t="e">
        <f t="shared" ca="1" si="61"/>
        <v>#N/A</v>
      </c>
      <c r="AJ254" s="197" t="e">
        <f t="shared" ca="1" si="36"/>
        <v>#N/A</v>
      </c>
      <c r="AK254" s="197" t="e">
        <f t="shared" ca="1" si="37"/>
        <v>#N/A</v>
      </c>
    </row>
    <row r="255" spans="1:37" ht="27" customHeight="1" x14ac:dyDescent="0.25">
      <c r="A255" s="51">
        <f>'OSNOVNA PLAČA'!A249</f>
        <v>240</v>
      </c>
      <c r="B255" s="157" t="str">
        <f t="shared" ca="1" si="21"/>
        <v>A240</v>
      </c>
      <c r="C255" s="52">
        <f ca="1">IF(LEN(B255)&gt;0,'OSNOVNA PLAČA'!C249,"")</f>
        <v>0</v>
      </c>
      <c r="D255" s="54">
        <f ca="1">IF(LEN(B255)&gt;0,'OSNOVNA PLAČA'!D249,"")</f>
        <v>0</v>
      </c>
      <c r="E255" s="171">
        <f ca="1">IF(LEN(B255)&gt;0,SUM('OBRAČUNANA OSNOVNA PLAČA'!N249:P249),"")</f>
        <v>0</v>
      </c>
      <c r="F255" s="55"/>
      <c r="G255" s="55"/>
      <c r="H255" s="55"/>
      <c r="I255" s="55"/>
      <c r="J255" s="55"/>
      <c r="K255" s="172">
        <f t="shared" si="50"/>
        <v>0</v>
      </c>
      <c r="L255" s="120">
        <f t="shared" ca="1" si="51"/>
        <v>0</v>
      </c>
      <c r="M255" s="120">
        <f t="shared" ca="1" si="52"/>
        <v>0</v>
      </c>
      <c r="N255" s="120">
        <f t="shared" ca="1" si="53"/>
        <v>0</v>
      </c>
      <c r="O255" s="120">
        <f t="shared" ca="1" si="54"/>
        <v>0</v>
      </c>
      <c r="P255" s="173">
        <f t="shared" ca="1" si="55"/>
        <v>0</v>
      </c>
      <c r="Q255" s="173">
        <f ca="1">IF(LEN(B255)&gt;0,'7-9'!Q255-'7-9'!P255,"")</f>
        <v>0</v>
      </c>
      <c r="R255" s="174"/>
      <c r="AA255" s="161">
        <f>ROW()</f>
        <v>255</v>
      </c>
      <c r="AB255" s="197" t="e">
        <f t="shared" ca="1" si="28"/>
        <v>#N/A</v>
      </c>
      <c r="AC255" s="197" t="e">
        <f t="shared" ca="1" si="29"/>
        <v>#N/A</v>
      </c>
      <c r="AD255" s="198" t="e">
        <f t="shared" ca="1" si="56"/>
        <v>#N/A</v>
      </c>
      <c r="AE255" s="197" t="e">
        <f t="shared" ca="1" si="57"/>
        <v>#N/A</v>
      </c>
      <c r="AF255" s="198" t="e">
        <f t="shared" ca="1" si="58"/>
        <v>#N/A</v>
      </c>
      <c r="AG255" s="197" t="e">
        <f t="shared" ca="1" si="59"/>
        <v>#N/A</v>
      </c>
      <c r="AH255" s="197" t="e">
        <f t="shared" ca="1" si="60"/>
        <v>#N/A</v>
      </c>
      <c r="AI255" s="199" t="e">
        <f t="shared" ca="1" si="61"/>
        <v>#N/A</v>
      </c>
      <c r="AJ255" s="197" t="e">
        <f t="shared" ca="1" si="36"/>
        <v>#N/A</v>
      </c>
      <c r="AK255" s="197" t="e">
        <f t="shared" ca="1" si="37"/>
        <v>#N/A</v>
      </c>
    </row>
    <row r="256" spans="1:37" ht="27" customHeight="1" x14ac:dyDescent="0.25">
      <c r="A256" s="51">
        <f>'OSNOVNA PLAČA'!A250</f>
        <v>241</v>
      </c>
      <c r="B256" s="157" t="str">
        <f t="shared" ca="1" si="21"/>
        <v>A241</v>
      </c>
      <c r="C256" s="52">
        <f ca="1">IF(LEN(B256)&gt;0,'OSNOVNA PLAČA'!C250,"")</f>
        <v>0</v>
      </c>
      <c r="D256" s="54">
        <f ca="1">IF(LEN(B256)&gt;0,'OSNOVNA PLAČA'!D250,"")</f>
        <v>0</v>
      </c>
      <c r="E256" s="171">
        <f ca="1">IF(LEN(B256)&gt;0,SUM('OBRAČUNANA OSNOVNA PLAČA'!N250:P250),"")</f>
        <v>0</v>
      </c>
      <c r="F256" s="55"/>
      <c r="G256" s="55"/>
      <c r="H256" s="55"/>
      <c r="I256" s="55"/>
      <c r="J256" s="55"/>
      <c r="K256" s="172">
        <f t="shared" si="50"/>
        <v>0</v>
      </c>
      <c r="L256" s="120">
        <f t="shared" ca="1" si="51"/>
        <v>0</v>
      </c>
      <c r="M256" s="120">
        <f t="shared" ca="1" si="52"/>
        <v>0</v>
      </c>
      <c r="N256" s="120">
        <f t="shared" ca="1" si="53"/>
        <v>0</v>
      </c>
      <c r="O256" s="120">
        <f t="shared" ca="1" si="54"/>
        <v>0</v>
      </c>
      <c r="P256" s="173">
        <f t="shared" ca="1" si="55"/>
        <v>0</v>
      </c>
      <c r="Q256" s="173">
        <f ca="1">IF(LEN(B256)&gt;0,'7-9'!Q256-'7-9'!P256,"")</f>
        <v>0</v>
      </c>
      <c r="R256" s="174"/>
      <c r="AA256" s="161">
        <f>ROW()</f>
        <v>256</v>
      </c>
      <c r="AB256" s="197" t="e">
        <f t="shared" ca="1" si="28"/>
        <v>#N/A</v>
      </c>
      <c r="AC256" s="197" t="e">
        <f t="shared" ca="1" si="29"/>
        <v>#N/A</v>
      </c>
      <c r="AD256" s="198" t="e">
        <f t="shared" ca="1" si="56"/>
        <v>#N/A</v>
      </c>
      <c r="AE256" s="197" t="e">
        <f t="shared" ca="1" si="57"/>
        <v>#N/A</v>
      </c>
      <c r="AF256" s="198" t="e">
        <f t="shared" ca="1" si="58"/>
        <v>#N/A</v>
      </c>
      <c r="AG256" s="197" t="e">
        <f t="shared" ca="1" si="59"/>
        <v>#N/A</v>
      </c>
      <c r="AH256" s="197" t="e">
        <f t="shared" ca="1" si="60"/>
        <v>#N/A</v>
      </c>
      <c r="AI256" s="199" t="e">
        <f t="shared" ca="1" si="61"/>
        <v>#N/A</v>
      </c>
      <c r="AJ256" s="197" t="e">
        <f t="shared" ca="1" si="36"/>
        <v>#N/A</v>
      </c>
      <c r="AK256" s="197" t="e">
        <f t="shared" ca="1" si="37"/>
        <v>#N/A</v>
      </c>
    </row>
    <row r="257" spans="1:43" ht="27" customHeight="1" x14ac:dyDescent="0.25">
      <c r="A257" s="51">
        <f>'OSNOVNA PLAČA'!A251</f>
        <v>242</v>
      </c>
      <c r="B257" s="157" t="str">
        <f t="shared" ca="1" si="21"/>
        <v>A242</v>
      </c>
      <c r="C257" s="52">
        <f ca="1">IF(LEN(B257)&gt;0,'OSNOVNA PLAČA'!C251,"")</f>
        <v>0</v>
      </c>
      <c r="D257" s="54">
        <f ca="1">IF(LEN(B257)&gt;0,'OSNOVNA PLAČA'!D251,"")</f>
        <v>0</v>
      </c>
      <c r="E257" s="171">
        <f ca="1">IF(LEN(B257)&gt;0,SUM('OBRAČUNANA OSNOVNA PLAČA'!N251:P251),"")</f>
        <v>0</v>
      </c>
      <c r="F257" s="55"/>
      <c r="G257" s="55"/>
      <c r="H257" s="55"/>
      <c r="I257" s="55"/>
      <c r="J257" s="55"/>
      <c r="K257" s="172">
        <f t="shared" si="50"/>
        <v>0</v>
      </c>
      <c r="L257" s="120">
        <f t="shared" ca="1" si="51"/>
        <v>0</v>
      </c>
      <c r="M257" s="120">
        <f t="shared" ca="1" si="52"/>
        <v>0</v>
      </c>
      <c r="N257" s="120">
        <f t="shared" ca="1" si="53"/>
        <v>0</v>
      </c>
      <c r="O257" s="120">
        <f t="shared" ca="1" si="54"/>
        <v>0</v>
      </c>
      <c r="P257" s="173">
        <f t="shared" ca="1" si="55"/>
        <v>0</v>
      </c>
      <c r="Q257" s="173">
        <f ca="1">IF(LEN(B257)&gt;0,'7-9'!Q257-'7-9'!P257,"")</f>
        <v>0</v>
      </c>
      <c r="R257" s="174"/>
      <c r="AA257" s="161">
        <f>ROW()</f>
        <v>257</v>
      </c>
      <c r="AB257" s="197" t="e">
        <f t="shared" ca="1" si="28"/>
        <v>#N/A</v>
      </c>
      <c r="AC257" s="197" t="e">
        <f t="shared" ca="1" si="29"/>
        <v>#N/A</v>
      </c>
      <c r="AD257" s="198" t="e">
        <f t="shared" ca="1" si="56"/>
        <v>#N/A</v>
      </c>
      <c r="AE257" s="197" t="e">
        <f t="shared" ca="1" si="57"/>
        <v>#N/A</v>
      </c>
      <c r="AF257" s="198" t="e">
        <f t="shared" ca="1" si="58"/>
        <v>#N/A</v>
      </c>
      <c r="AG257" s="197" t="e">
        <f t="shared" ca="1" si="59"/>
        <v>#N/A</v>
      </c>
      <c r="AH257" s="197" t="e">
        <f t="shared" ca="1" si="60"/>
        <v>#N/A</v>
      </c>
      <c r="AI257" s="199" t="e">
        <f t="shared" ca="1" si="61"/>
        <v>#N/A</v>
      </c>
      <c r="AJ257" s="197" t="e">
        <f t="shared" ca="1" si="36"/>
        <v>#N/A</v>
      </c>
      <c r="AK257" s="197" t="e">
        <f t="shared" ca="1" si="37"/>
        <v>#N/A</v>
      </c>
    </row>
    <row r="258" spans="1:43" ht="27" customHeight="1" x14ac:dyDescent="0.25">
      <c r="A258" s="51">
        <f>'OSNOVNA PLAČA'!A252</f>
        <v>243</v>
      </c>
      <c r="B258" s="157" t="str">
        <f t="shared" ca="1" si="21"/>
        <v>A243</v>
      </c>
      <c r="C258" s="52">
        <f ca="1">IF(LEN(B258)&gt;0,'OSNOVNA PLAČA'!C252,"")</f>
        <v>0</v>
      </c>
      <c r="D258" s="54">
        <f ca="1">IF(LEN(B258)&gt;0,'OSNOVNA PLAČA'!D252,"")</f>
        <v>0</v>
      </c>
      <c r="E258" s="171">
        <f ca="1">IF(LEN(B258)&gt;0,SUM('OBRAČUNANA OSNOVNA PLAČA'!N252:P252),"")</f>
        <v>0</v>
      </c>
      <c r="F258" s="55"/>
      <c r="G258" s="55"/>
      <c r="H258" s="55"/>
      <c r="I258" s="55"/>
      <c r="J258" s="55"/>
      <c r="K258" s="172">
        <f t="shared" si="50"/>
        <v>0</v>
      </c>
      <c r="L258" s="120">
        <f t="shared" ca="1" si="51"/>
        <v>0</v>
      </c>
      <c r="M258" s="120">
        <f t="shared" ca="1" si="52"/>
        <v>0</v>
      </c>
      <c r="N258" s="120">
        <f t="shared" ca="1" si="53"/>
        <v>0</v>
      </c>
      <c r="O258" s="120">
        <f t="shared" ca="1" si="54"/>
        <v>0</v>
      </c>
      <c r="P258" s="173">
        <f t="shared" ca="1" si="55"/>
        <v>0</v>
      </c>
      <c r="Q258" s="173">
        <f ca="1">IF(LEN(B258)&gt;0,'7-9'!Q258-'7-9'!P258,"")</f>
        <v>0</v>
      </c>
      <c r="R258" s="174"/>
      <c r="AA258" s="161">
        <f>ROW()</f>
        <v>258</v>
      </c>
      <c r="AB258" s="197" t="e">
        <f t="shared" ca="1" si="28"/>
        <v>#N/A</v>
      </c>
      <c r="AC258" s="197" t="e">
        <f t="shared" ca="1" si="29"/>
        <v>#N/A</v>
      </c>
      <c r="AD258" s="198" t="e">
        <f t="shared" ca="1" si="56"/>
        <v>#N/A</v>
      </c>
      <c r="AE258" s="197" t="e">
        <f t="shared" ca="1" si="57"/>
        <v>#N/A</v>
      </c>
      <c r="AF258" s="198" t="e">
        <f t="shared" ca="1" si="58"/>
        <v>#N/A</v>
      </c>
      <c r="AG258" s="197" t="e">
        <f t="shared" ca="1" si="59"/>
        <v>#N/A</v>
      </c>
      <c r="AH258" s="197" t="e">
        <f t="shared" ca="1" si="60"/>
        <v>#N/A</v>
      </c>
      <c r="AI258" s="199" t="e">
        <f t="shared" ca="1" si="61"/>
        <v>#N/A</v>
      </c>
      <c r="AJ258" s="197" t="e">
        <f t="shared" ca="1" si="36"/>
        <v>#N/A</v>
      </c>
      <c r="AK258" s="197" t="e">
        <f t="shared" ca="1" si="37"/>
        <v>#N/A</v>
      </c>
    </row>
    <row r="259" spans="1:43" ht="27" customHeight="1" x14ac:dyDescent="0.25">
      <c r="A259" s="51">
        <f>'OSNOVNA PLAČA'!A253</f>
        <v>244</v>
      </c>
      <c r="B259" s="157" t="str">
        <f t="shared" ca="1" si="21"/>
        <v>A244</v>
      </c>
      <c r="C259" s="52">
        <f ca="1">IF(LEN(B259)&gt;0,'OSNOVNA PLAČA'!C253,"")</f>
        <v>0</v>
      </c>
      <c r="D259" s="54">
        <f ca="1">IF(LEN(B259)&gt;0,'OSNOVNA PLAČA'!D253,"")</f>
        <v>0</v>
      </c>
      <c r="E259" s="171">
        <f ca="1">IF(LEN(B259)&gt;0,SUM('OBRAČUNANA OSNOVNA PLAČA'!N253:P253),"")</f>
        <v>0</v>
      </c>
      <c r="F259" s="55"/>
      <c r="G259" s="55"/>
      <c r="H259" s="55"/>
      <c r="I259" s="55"/>
      <c r="J259" s="55"/>
      <c r="K259" s="172">
        <f t="shared" si="50"/>
        <v>0</v>
      </c>
      <c r="L259" s="120">
        <f t="shared" ca="1" si="51"/>
        <v>0</v>
      </c>
      <c r="M259" s="120">
        <f t="shared" ca="1" si="52"/>
        <v>0</v>
      </c>
      <c r="N259" s="120">
        <f t="shared" ca="1" si="53"/>
        <v>0</v>
      </c>
      <c r="O259" s="120">
        <f t="shared" ca="1" si="54"/>
        <v>0</v>
      </c>
      <c r="P259" s="173">
        <f t="shared" ca="1" si="55"/>
        <v>0</v>
      </c>
      <c r="Q259" s="173">
        <f ca="1">IF(LEN(B259)&gt;0,'7-9'!Q259-'7-9'!P259,"")</f>
        <v>0</v>
      </c>
      <c r="R259" s="174"/>
      <c r="AA259" s="161">
        <f>ROW()</f>
        <v>259</v>
      </c>
      <c r="AB259" s="197" t="e">
        <f t="shared" ca="1" si="28"/>
        <v>#N/A</v>
      </c>
      <c r="AC259" s="197" t="e">
        <f t="shared" ca="1" si="29"/>
        <v>#N/A</v>
      </c>
      <c r="AD259" s="198" t="e">
        <f t="shared" ca="1" si="56"/>
        <v>#N/A</v>
      </c>
      <c r="AE259" s="197" t="e">
        <f t="shared" ca="1" si="57"/>
        <v>#N/A</v>
      </c>
      <c r="AF259" s="198" t="e">
        <f t="shared" ca="1" si="58"/>
        <v>#N/A</v>
      </c>
      <c r="AG259" s="197" t="e">
        <f t="shared" ca="1" si="59"/>
        <v>#N/A</v>
      </c>
      <c r="AH259" s="197" t="e">
        <f t="shared" ca="1" si="60"/>
        <v>#N/A</v>
      </c>
      <c r="AI259" s="199" t="e">
        <f t="shared" ca="1" si="61"/>
        <v>#N/A</v>
      </c>
      <c r="AJ259" s="197" t="e">
        <f t="shared" ca="1" si="36"/>
        <v>#N/A</v>
      </c>
      <c r="AK259" s="197" t="e">
        <f t="shared" ca="1" si="37"/>
        <v>#N/A</v>
      </c>
    </row>
    <row r="260" spans="1:43" ht="27" customHeight="1" x14ac:dyDescent="0.25">
      <c r="A260" s="51">
        <f>'OSNOVNA PLAČA'!A254</f>
        <v>245</v>
      </c>
      <c r="B260" s="157" t="str">
        <f t="shared" ca="1" si="21"/>
        <v>A245</v>
      </c>
      <c r="C260" s="52">
        <f ca="1">IF(LEN(B260)&gt;0,'OSNOVNA PLAČA'!C254,"")</f>
        <v>0</v>
      </c>
      <c r="D260" s="54">
        <f ca="1">IF(LEN(B260)&gt;0,'OSNOVNA PLAČA'!D254,"")</f>
        <v>0</v>
      </c>
      <c r="E260" s="171">
        <f ca="1">IF(LEN(B260)&gt;0,SUM('OBRAČUNANA OSNOVNA PLAČA'!N254:P254),"")</f>
        <v>0</v>
      </c>
      <c r="F260" s="55"/>
      <c r="G260" s="55"/>
      <c r="H260" s="55"/>
      <c r="I260" s="55"/>
      <c r="J260" s="55"/>
      <c r="K260" s="172">
        <f t="shared" si="50"/>
        <v>0</v>
      </c>
      <c r="L260" s="120">
        <f t="shared" ca="1" si="51"/>
        <v>0</v>
      </c>
      <c r="M260" s="120">
        <f t="shared" ca="1" si="52"/>
        <v>0</v>
      </c>
      <c r="N260" s="120">
        <f t="shared" ca="1" si="53"/>
        <v>0</v>
      </c>
      <c r="O260" s="120">
        <f t="shared" ca="1" si="54"/>
        <v>0</v>
      </c>
      <c r="P260" s="173">
        <f t="shared" ca="1" si="55"/>
        <v>0</v>
      </c>
      <c r="Q260" s="173">
        <f ca="1">IF(LEN(B260)&gt;0,'7-9'!Q260-'7-9'!P260,"")</f>
        <v>0</v>
      </c>
      <c r="R260" s="174"/>
      <c r="AA260" s="161">
        <f>ROW()</f>
        <v>260</v>
      </c>
      <c r="AB260" s="197" t="e">
        <f t="shared" ca="1" si="28"/>
        <v>#N/A</v>
      </c>
      <c r="AC260" s="197" t="e">
        <f t="shared" ca="1" si="29"/>
        <v>#N/A</v>
      </c>
      <c r="AD260" s="198" t="e">
        <f t="shared" ca="1" si="56"/>
        <v>#N/A</v>
      </c>
      <c r="AE260" s="197" t="e">
        <f t="shared" ca="1" si="57"/>
        <v>#N/A</v>
      </c>
      <c r="AF260" s="198" t="e">
        <f t="shared" ca="1" si="58"/>
        <v>#N/A</v>
      </c>
      <c r="AG260" s="197" t="e">
        <f t="shared" ca="1" si="59"/>
        <v>#N/A</v>
      </c>
      <c r="AH260" s="197" t="e">
        <f t="shared" ca="1" si="60"/>
        <v>#N/A</v>
      </c>
      <c r="AI260" s="199" t="e">
        <f t="shared" ca="1" si="61"/>
        <v>#N/A</v>
      </c>
      <c r="AJ260" s="197" t="e">
        <f t="shared" ca="1" si="36"/>
        <v>#N/A</v>
      </c>
      <c r="AK260" s="197" t="e">
        <f t="shared" ca="1" si="37"/>
        <v>#N/A</v>
      </c>
    </row>
    <row r="261" spans="1:43" ht="27" customHeight="1" x14ac:dyDescent="0.25">
      <c r="A261" s="51">
        <f>'OSNOVNA PLAČA'!A255</f>
        <v>246</v>
      </c>
      <c r="B261" s="157" t="str">
        <f t="shared" ca="1" si="21"/>
        <v>A246</v>
      </c>
      <c r="C261" s="52">
        <f ca="1">IF(LEN(B261)&gt;0,'OSNOVNA PLAČA'!C255,"")</f>
        <v>0</v>
      </c>
      <c r="D261" s="54">
        <f ca="1">IF(LEN(B261)&gt;0,'OSNOVNA PLAČA'!D255,"")</f>
        <v>0</v>
      </c>
      <c r="E261" s="171">
        <f ca="1">IF(LEN(B261)&gt;0,SUM('OBRAČUNANA OSNOVNA PLAČA'!N255:P255),"")</f>
        <v>0</v>
      </c>
      <c r="F261" s="55"/>
      <c r="G261" s="55"/>
      <c r="H261" s="55"/>
      <c r="I261" s="55"/>
      <c r="J261" s="55"/>
      <c r="K261" s="172">
        <f t="shared" si="50"/>
        <v>0</v>
      </c>
      <c r="L261" s="120">
        <f t="shared" ca="1" si="51"/>
        <v>0</v>
      </c>
      <c r="M261" s="120">
        <f t="shared" ca="1" si="52"/>
        <v>0</v>
      </c>
      <c r="N261" s="120">
        <f t="shared" ca="1" si="53"/>
        <v>0</v>
      </c>
      <c r="O261" s="120">
        <f t="shared" ca="1" si="54"/>
        <v>0</v>
      </c>
      <c r="P261" s="173">
        <f t="shared" ca="1" si="55"/>
        <v>0</v>
      </c>
      <c r="Q261" s="173">
        <f ca="1">IF(LEN(B261)&gt;0,'7-9'!Q261-'7-9'!P261,"")</f>
        <v>0</v>
      </c>
      <c r="R261" s="174"/>
      <c r="AA261" s="161">
        <f>ROW()</f>
        <v>261</v>
      </c>
      <c r="AB261" s="197" t="e">
        <f t="shared" ca="1" si="28"/>
        <v>#N/A</v>
      </c>
      <c r="AC261" s="197" t="e">
        <f t="shared" ca="1" si="29"/>
        <v>#N/A</v>
      </c>
      <c r="AD261" s="198" t="e">
        <f t="shared" ca="1" si="56"/>
        <v>#N/A</v>
      </c>
      <c r="AE261" s="197" t="e">
        <f t="shared" ca="1" si="57"/>
        <v>#N/A</v>
      </c>
      <c r="AF261" s="198" t="e">
        <f t="shared" ca="1" si="58"/>
        <v>#N/A</v>
      </c>
      <c r="AG261" s="197" t="e">
        <f t="shared" ca="1" si="59"/>
        <v>#N/A</v>
      </c>
      <c r="AH261" s="197" t="e">
        <f t="shared" ca="1" si="60"/>
        <v>#N/A</v>
      </c>
      <c r="AI261" s="199" t="e">
        <f t="shared" ca="1" si="61"/>
        <v>#N/A</v>
      </c>
      <c r="AJ261" s="197" t="e">
        <f t="shared" ca="1" si="36"/>
        <v>#N/A</v>
      </c>
      <c r="AK261" s="197" t="e">
        <f t="shared" ca="1" si="37"/>
        <v>#N/A</v>
      </c>
    </row>
    <row r="262" spans="1:43" ht="27" customHeight="1" x14ac:dyDescent="0.25">
      <c r="A262" s="51">
        <f>'OSNOVNA PLAČA'!A256</f>
        <v>247</v>
      </c>
      <c r="B262" s="157" t="str">
        <f t="shared" ca="1" si="21"/>
        <v>A247</v>
      </c>
      <c r="C262" s="52">
        <f ca="1">IF(LEN(B262)&gt;0,'OSNOVNA PLAČA'!C256,"")</f>
        <v>0</v>
      </c>
      <c r="D262" s="54">
        <f ca="1">IF(LEN(B262)&gt;0,'OSNOVNA PLAČA'!D256,"")</f>
        <v>0</v>
      </c>
      <c r="E262" s="171">
        <f ca="1">IF(LEN(B262)&gt;0,SUM('OBRAČUNANA OSNOVNA PLAČA'!N256:P256),"")</f>
        <v>0</v>
      </c>
      <c r="F262" s="55"/>
      <c r="G262" s="55"/>
      <c r="H262" s="55"/>
      <c r="I262" s="55"/>
      <c r="J262" s="55"/>
      <c r="K262" s="172">
        <f t="shared" si="50"/>
        <v>0</v>
      </c>
      <c r="L262" s="120">
        <f t="shared" ca="1" si="51"/>
        <v>0</v>
      </c>
      <c r="M262" s="120">
        <f t="shared" ca="1" si="52"/>
        <v>0</v>
      </c>
      <c r="N262" s="120">
        <f t="shared" ca="1" si="53"/>
        <v>0</v>
      </c>
      <c r="O262" s="120">
        <f t="shared" ca="1" si="54"/>
        <v>0</v>
      </c>
      <c r="P262" s="173">
        <f t="shared" ca="1" si="55"/>
        <v>0</v>
      </c>
      <c r="Q262" s="173">
        <f ca="1">IF(LEN(B262)&gt;0,'7-9'!Q262-'7-9'!P262,"")</f>
        <v>0</v>
      </c>
      <c r="R262" s="174"/>
      <c r="AA262" s="161">
        <f>ROW()</f>
        <v>262</v>
      </c>
      <c r="AB262" s="197" t="e">
        <f t="shared" ca="1" si="28"/>
        <v>#N/A</v>
      </c>
      <c r="AC262" s="197" t="e">
        <f t="shared" ca="1" si="29"/>
        <v>#N/A</v>
      </c>
      <c r="AD262" s="198" t="e">
        <f t="shared" ca="1" si="56"/>
        <v>#N/A</v>
      </c>
      <c r="AE262" s="197" t="e">
        <f t="shared" ca="1" si="57"/>
        <v>#N/A</v>
      </c>
      <c r="AF262" s="198" t="e">
        <f t="shared" ca="1" si="58"/>
        <v>#N/A</v>
      </c>
      <c r="AG262" s="197" t="e">
        <f t="shared" ca="1" si="59"/>
        <v>#N/A</v>
      </c>
      <c r="AH262" s="197" t="e">
        <f t="shared" ca="1" si="60"/>
        <v>#N/A</v>
      </c>
      <c r="AI262" s="199" t="e">
        <f t="shared" ca="1" si="61"/>
        <v>#N/A</v>
      </c>
      <c r="AJ262" s="197" t="e">
        <f t="shared" ca="1" si="36"/>
        <v>#N/A</v>
      </c>
      <c r="AK262" s="197" t="e">
        <f t="shared" ca="1" si="37"/>
        <v>#N/A</v>
      </c>
    </row>
    <row r="263" spans="1:43" ht="27" customHeight="1" x14ac:dyDescent="0.25">
      <c r="A263" s="51">
        <f>'OSNOVNA PLAČA'!A257</f>
        <v>248</v>
      </c>
      <c r="B263" s="157" t="str">
        <f t="shared" ca="1" si="21"/>
        <v>A248</v>
      </c>
      <c r="C263" s="52">
        <f ca="1">IF(LEN(B263)&gt;0,'OSNOVNA PLAČA'!C257,"")</f>
        <v>0</v>
      </c>
      <c r="D263" s="54">
        <f ca="1">IF(LEN(B263)&gt;0,'OSNOVNA PLAČA'!D257,"")</f>
        <v>0</v>
      </c>
      <c r="E263" s="171">
        <f ca="1">IF(LEN(B263)&gt;0,SUM('OBRAČUNANA OSNOVNA PLAČA'!N257:P257),"")</f>
        <v>0</v>
      </c>
      <c r="F263" s="55"/>
      <c r="G263" s="55"/>
      <c r="H263" s="55"/>
      <c r="I263" s="55"/>
      <c r="J263" s="55"/>
      <c r="K263" s="172">
        <f t="shared" si="50"/>
        <v>0</v>
      </c>
      <c r="L263" s="120">
        <f t="shared" ca="1" si="51"/>
        <v>0</v>
      </c>
      <c r="M263" s="120">
        <f t="shared" ca="1" si="52"/>
        <v>0</v>
      </c>
      <c r="N263" s="120">
        <f t="shared" ca="1" si="53"/>
        <v>0</v>
      </c>
      <c r="O263" s="120">
        <f t="shared" ca="1" si="54"/>
        <v>0</v>
      </c>
      <c r="P263" s="173">
        <f t="shared" ca="1" si="55"/>
        <v>0</v>
      </c>
      <c r="Q263" s="173">
        <f ca="1">IF(LEN(B263)&gt;0,'7-9'!Q263-'7-9'!P263,"")</f>
        <v>0</v>
      </c>
      <c r="R263" s="174"/>
      <c r="AA263" s="161">
        <f>ROW()</f>
        <v>263</v>
      </c>
      <c r="AB263" s="197" t="e">
        <f t="shared" ca="1" si="28"/>
        <v>#N/A</v>
      </c>
      <c r="AC263" s="197" t="e">
        <f t="shared" ca="1" si="29"/>
        <v>#N/A</v>
      </c>
      <c r="AD263" s="198" t="e">
        <f t="shared" ca="1" si="56"/>
        <v>#N/A</v>
      </c>
      <c r="AE263" s="197" t="e">
        <f t="shared" ca="1" si="57"/>
        <v>#N/A</v>
      </c>
      <c r="AF263" s="198" t="e">
        <f t="shared" ca="1" si="58"/>
        <v>#N/A</v>
      </c>
      <c r="AG263" s="197" t="e">
        <f t="shared" ca="1" si="59"/>
        <v>#N/A</v>
      </c>
      <c r="AH263" s="197" t="e">
        <f t="shared" ca="1" si="60"/>
        <v>#N/A</v>
      </c>
      <c r="AI263" s="199" t="e">
        <f t="shared" ca="1" si="61"/>
        <v>#N/A</v>
      </c>
      <c r="AJ263" s="197" t="e">
        <f t="shared" ca="1" si="36"/>
        <v>#N/A</v>
      </c>
      <c r="AK263" s="197" t="e">
        <f t="shared" ca="1" si="37"/>
        <v>#N/A</v>
      </c>
    </row>
    <row r="264" spans="1:43" ht="27" customHeight="1" x14ac:dyDescent="0.25">
      <c r="A264" s="51">
        <f>'OSNOVNA PLAČA'!A258</f>
        <v>249</v>
      </c>
      <c r="B264" s="157" t="str">
        <f t="shared" ca="1" si="21"/>
        <v>A249</v>
      </c>
      <c r="C264" s="52">
        <f ca="1">IF(LEN(B264)&gt;0,'OSNOVNA PLAČA'!C258,"")</f>
        <v>0</v>
      </c>
      <c r="D264" s="54">
        <f ca="1">IF(LEN(B264)&gt;0,'OSNOVNA PLAČA'!D258,"")</f>
        <v>0</v>
      </c>
      <c r="E264" s="171">
        <f ca="1">IF(LEN(B264)&gt;0,SUM('OBRAČUNANA OSNOVNA PLAČA'!N258:P258),"")</f>
        <v>0</v>
      </c>
      <c r="F264" s="55"/>
      <c r="G264" s="55"/>
      <c r="H264" s="55"/>
      <c r="I264" s="55"/>
      <c r="J264" s="55"/>
      <c r="K264" s="172">
        <f t="shared" si="50"/>
        <v>0</v>
      </c>
      <c r="L264" s="120">
        <f t="shared" ca="1" si="51"/>
        <v>0</v>
      </c>
      <c r="M264" s="120">
        <f t="shared" ca="1" si="52"/>
        <v>0</v>
      </c>
      <c r="N264" s="120">
        <f t="shared" ca="1" si="53"/>
        <v>0</v>
      </c>
      <c r="O264" s="120">
        <f t="shared" ca="1" si="54"/>
        <v>0</v>
      </c>
      <c r="P264" s="173">
        <f t="shared" ca="1" si="55"/>
        <v>0</v>
      </c>
      <c r="Q264" s="173">
        <f ca="1">IF(LEN(B264)&gt;0,'7-9'!Q264-'7-9'!P264,"")</f>
        <v>0</v>
      </c>
      <c r="R264" s="174"/>
      <c r="AA264" s="161">
        <f>ROW()</f>
        <v>264</v>
      </c>
      <c r="AB264" s="197" t="e">
        <f t="shared" ca="1" si="28"/>
        <v>#N/A</v>
      </c>
      <c r="AC264" s="197" t="e">
        <f t="shared" ca="1" si="29"/>
        <v>#N/A</v>
      </c>
      <c r="AD264" s="198" t="e">
        <f t="shared" ca="1" si="56"/>
        <v>#N/A</v>
      </c>
      <c r="AE264" s="197" t="e">
        <f t="shared" ca="1" si="57"/>
        <v>#N/A</v>
      </c>
      <c r="AF264" s="198" t="e">
        <f t="shared" ca="1" si="58"/>
        <v>#N/A</v>
      </c>
      <c r="AG264" s="197" t="e">
        <f t="shared" ca="1" si="59"/>
        <v>#N/A</v>
      </c>
      <c r="AH264" s="197" t="e">
        <f t="shared" ca="1" si="60"/>
        <v>#N/A</v>
      </c>
      <c r="AI264" s="199" t="e">
        <f t="shared" ca="1" si="61"/>
        <v>#N/A</v>
      </c>
      <c r="AJ264" s="197" t="e">
        <f t="shared" ca="1" si="36"/>
        <v>#N/A</v>
      </c>
      <c r="AK264" s="197" t="e">
        <f t="shared" ca="1" si="37"/>
        <v>#N/A</v>
      </c>
    </row>
    <row r="265" spans="1:43" ht="27" customHeight="1" x14ac:dyDescent="0.25">
      <c r="A265" s="51">
        <f>'OSNOVNA PLAČA'!A259</f>
        <v>250</v>
      </c>
      <c r="B265" s="157" t="str">
        <f t="shared" ca="1" si="21"/>
        <v>A250</v>
      </c>
      <c r="C265" s="52">
        <f ca="1">IF(LEN(B265)&gt;0,'OSNOVNA PLAČA'!C259,"")</f>
        <v>0</v>
      </c>
      <c r="D265" s="54">
        <f ca="1">IF(LEN(B265)&gt;0,'OSNOVNA PLAČA'!D259,"")</f>
        <v>0</v>
      </c>
      <c r="E265" s="171">
        <f ca="1">IF(LEN(B265)&gt;0,SUM('OBRAČUNANA OSNOVNA PLAČA'!N259:P259),"")</f>
        <v>0</v>
      </c>
      <c r="F265" s="55"/>
      <c r="G265" s="55"/>
      <c r="H265" s="55"/>
      <c r="I265" s="55"/>
      <c r="J265" s="55"/>
      <c r="K265" s="172">
        <f t="shared" si="50"/>
        <v>0</v>
      </c>
      <c r="L265" s="120">
        <f t="shared" ca="1" si="51"/>
        <v>0</v>
      </c>
      <c r="M265" s="120">
        <f t="shared" ca="1" si="52"/>
        <v>0</v>
      </c>
      <c r="N265" s="120">
        <f t="shared" ca="1" si="53"/>
        <v>0</v>
      </c>
      <c r="O265" s="120">
        <f t="shared" ca="1" si="54"/>
        <v>0</v>
      </c>
      <c r="P265" s="173">
        <f t="shared" ca="1" si="55"/>
        <v>0</v>
      </c>
      <c r="Q265" s="173">
        <f ca="1">IF(LEN(B265)&gt;0,'7-9'!Q265-'7-9'!P265,"")</f>
        <v>0</v>
      </c>
      <c r="R265" s="174"/>
      <c r="AA265" s="161">
        <f>ROW()</f>
        <v>265</v>
      </c>
      <c r="AB265" s="197" t="e">
        <f t="shared" ca="1" si="28"/>
        <v>#N/A</v>
      </c>
      <c r="AC265" s="197" t="e">
        <f t="shared" ca="1" si="29"/>
        <v>#N/A</v>
      </c>
      <c r="AD265" s="198" t="e">
        <f t="shared" ca="1" si="56"/>
        <v>#N/A</v>
      </c>
      <c r="AE265" s="197" t="e">
        <f t="shared" ca="1" si="57"/>
        <v>#N/A</v>
      </c>
      <c r="AF265" s="198" t="e">
        <f t="shared" ca="1" si="58"/>
        <v>#N/A</v>
      </c>
      <c r="AG265" s="197" t="e">
        <f t="shared" ca="1" si="59"/>
        <v>#N/A</v>
      </c>
      <c r="AH265" s="197" t="e">
        <f t="shared" ca="1" si="60"/>
        <v>#N/A</v>
      </c>
      <c r="AI265" s="199" t="e">
        <f t="shared" ca="1" si="61"/>
        <v>#N/A</v>
      </c>
      <c r="AJ265" s="197" t="e">
        <f t="shared" ca="1" si="36"/>
        <v>#N/A</v>
      </c>
      <c r="AK265" s="197" t="e">
        <f t="shared" ca="1" si="37"/>
        <v>#N/A</v>
      </c>
    </row>
    <row r="266" spans="1:43" ht="26.25" customHeight="1" thickBot="1" x14ac:dyDescent="0.3">
      <c r="A266" s="32"/>
      <c r="B266" s="109" t="s">
        <v>36</v>
      </c>
      <c r="C266" s="334"/>
      <c r="D266" s="335"/>
      <c r="E266" s="110">
        <f>SUM('OSNOVNA PLAČA'!O260:Q260)</f>
        <v>29900</v>
      </c>
      <c r="F266" s="175"/>
      <c r="G266" s="175"/>
      <c r="K266" s="32"/>
      <c r="L266" s="41"/>
      <c r="M266" s="41"/>
      <c r="N266" s="121" t="s">
        <v>396</v>
      </c>
      <c r="O266" s="122">
        <f ca="1">SUM(O16:O265)</f>
        <v>0</v>
      </c>
      <c r="P266" s="123" t="s">
        <v>82</v>
      </c>
      <c r="Q266" s="124">
        <f ca="1">SUM(P16:P265)</f>
        <v>0</v>
      </c>
      <c r="R266" s="176"/>
      <c r="AA266" s="200">
        <f>ROW()</f>
        <v>266</v>
      </c>
      <c r="AB266" s="201" t="e">
        <f ca="1">SUM(AB16:AB265)</f>
        <v>#N/A</v>
      </c>
      <c r="AC266" s="201" t="e">
        <f ca="1">SUM(AC16:AC265)</f>
        <v>#N/A</v>
      </c>
      <c r="AD266" s="202" t="str">
        <f>+N266</f>
        <v>Izračunana masa</v>
      </c>
      <c r="AE266" s="202" t="e">
        <f ca="1">SUM(AE16:AE265)</f>
        <v>#N/A</v>
      </c>
      <c r="AF266" s="129"/>
      <c r="AG266" s="203" t="str">
        <f>+P266</f>
        <v>Izplačana masa</v>
      </c>
      <c r="AH266" s="201" t="e">
        <f ca="1">SUM(AH16:AH265)</f>
        <v>#N/A</v>
      </c>
      <c r="AK266" s="197" t="e">
        <f ca="1">SUM(AK16:AK265)</f>
        <v>#N/A</v>
      </c>
      <c r="AL266" s="374" t="e">
        <f>+#REF!</f>
        <v>#REF!</v>
      </c>
      <c r="AM266" s="375"/>
      <c r="AN266" s="375"/>
      <c r="AO266" s="375"/>
      <c r="AP266" s="375"/>
      <c r="AQ266" s="376"/>
    </row>
    <row r="267" spans="1:43" ht="42" customHeight="1" thickBot="1" x14ac:dyDescent="0.3">
      <c r="A267" s="32"/>
      <c r="B267" s="111" t="s">
        <v>45</v>
      </c>
      <c r="C267" s="158"/>
      <c r="D267" s="112">
        <v>0.02</v>
      </c>
      <c r="E267" s="113">
        <f ca="1">0.02*E266+'7-9'!Q267</f>
        <v>598</v>
      </c>
      <c r="J267" s="177"/>
      <c r="K267" s="32"/>
      <c r="L267" s="41"/>
      <c r="M267" s="41"/>
      <c r="N267" s="125" t="s">
        <v>79</v>
      </c>
      <c r="O267" s="126">
        <f ca="1">IF(SUM(M16:M265)=0,0,E267/SUM(M16:M265))</f>
        <v>0</v>
      </c>
      <c r="P267" s="127" t="s">
        <v>83</v>
      </c>
      <c r="Q267" s="128">
        <f ca="1">E267-Q266</f>
        <v>598</v>
      </c>
      <c r="R267" s="32"/>
      <c r="S267" s="204" t="str">
        <f ca="1">IF(Q267=0,"","Potrebno je popraviti ocene oz.  oceniti  dodatne javne uslužbence z nadpovprečnimi ocenami, da se lahko razpoložljiv znesek za RDU v celoti porazdeli")</f>
        <v>Potrebno je popraviti ocene oz.  oceniti  dodatne javne uslužbence z nadpovprečnimi ocenami, da se lahko razpoložljiv znesek za RDU v celoti porazdeli</v>
      </c>
      <c r="AA267" s="200">
        <f>ROW()</f>
        <v>267</v>
      </c>
      <c r="AB267" s="205" t="str">
        <f>+P267</f>
        <v>Ostanek</v>
      </c>
      <c r="AC267" s="206" t="e">
        <f ca="1">IF($AN$3=1,0,INDIRECT( "'" &amp; $AN$2 &amp; "'!Q" &amp; TEXT($AA267,0)))</f>
        <v>#N/A</v>
      </c>
      <c r="AD267" s="202" t="str">
        <f>+N267</f>
        <v>Kor. faktor (KF)</v>
      </c>
      <c r="AE267" s="207" t="e">
        <f ca="1">IF(AE266=0,0,(AC267+AK267)/AE266)</f>
        <v>#N/A</v>
      </c>
      <c r="AF267" s="129"/>
      <c r="AG267" s="208" t="str">
        <f>+AB267</f>
        <v>Ostanek</v>
      </c>
      <c r="AH267" s="206" t="e">
        <f ca="1">+E267-AH266+AC267</f>
        <v>#N/A</v>
      </c>
      <c r="AK267" s="197" t="e">
        <f ca="1">+AL267*AK266</f>
        <v>#N/A</v>
      </c>
      <c r="AL267" s="209">
        <f>+D267</f>
        <v>0.02</v>
      </c>
      <c r="AM267" s="374" t="e">
        <f>+#REF!</f>
        <v>#REF!</v>
      </c>
      <c r="AN267" s="375"/>
      <c r="AO267" s="375"/>
      <c r="AP267" s="375"/>
      <c r="AQ267" s="376"/>
    </row>
    <row r="268" spans="1:43" x14ac:dyDescent="0.25">
      <c r="A268" s="32"/>
      <c r="B268" s="32"/>
      <c r="C268" s="32"/>
      <c r="D268" s="32"/>
      <c r="E268" s="41"/>
      <c r="K268" s="178"/>
      <c r="L268" s="41"/>
      <c r="M268" s="41"/>
      <c r="N268" s="41"/>
      <c r="O268" s="41"/>
      <c r="P268" s="41"/>
      <c r="Q268" s="41"/>
      <c r="S268" s="178"/>
    </row>
    <row r="269" spans="1:43" ht="13.8" thickBot="1" x14ac:dyDescent="0.3">
      <c r="K269" s="32"/>
      <c r="L269" s="41"/>
      <c r="M269" s="41"/>
      <c r="N269" s="41"/>
      <c r="O269" s="41"/>
      <c r="P269" s="41"/>
      <c r="Q269" s="41"/>
    </row>
    <row r="270" spans="1:43" ht="12.75" customHeight="1" x14ac:dyDescent="0.25">
      <c r="B270" s="339" t="s">
        <v>30</v>
      </c>
      <c r="C270" s="340"/>
      <c r="D270" s="102"/>
      <c r="E270" s="343" t="s">
        <v>29</v>
      </c>
      <c r="F270" s="344"/>
      <c r="G270" s="344"/>
      <c r="H270" s="344"/>
      <c r="I270" s="344"/>
      <c r="J270" s="345"/>
      <c r="K270" s="129"/>
      <c r="L270" s="130" t="s">
        <v>21</v>
      </c>
      <c r="M270" s="210"/>
      <c r="N270" s="131"/>
      <c r="O270" s="346" t="s">
        <v>84</v>
      </c>
      <c r="P270" s="347"/>
      <c r="Q270" s="348"/>
    </row>
    <row r="271" spans="1:43" x14ac:dyDescent="0.25">
      <c r="B271" s="341"/>
      <c r="C271" s="342"/>
      <c r="D271" s="102"/>
      <c r="E271" s="103" t="s">
        <v>25</v>
      </c>
      <c r="F271" s="180"/>
      <c r="G271" s="180"/>
      <c r="H271" s="180"/>
      <c r="I271" s="180"/>
      <c r="J271" s="181"/>
      <c r="K271" s="129"/>
      <c r="L271" s="132">
        <v>0</v>
      </c>
      <c r="M271" s="179"/>
      <c r="N271" s="131"/>
      <c r="O271" s="349"/>
      <c r="P271" s="350"/>
      <c r="Q271" s="351"/>
    </row>
    <row r="272" spans="1:43" ht="13.8" thickBot="1" x14ac:dyDescent="0.3">
      <c r="B272" s="104" t="s">
        <v>47</v>
      </c>
      <c r="C272" s="105">
        <v>2</v>
      </c>
      <c r="D272" s="102"/>
      <c r="E272" s="103" t="s">
        <v>24</v>
      </c>
      <c r="F272" s="180"/>
      <c r="G272" s="180"/>
      <c r="H272" s="180"/>
      <c r="I272" s="180"/>
      <c r="J272" s="181"/>
      <c r="K272" s="129"/>
      <c r="L272" s="133">
        <v>1</v>
      </c>
      <c r="M272" s="179"/>
      <c r="N272" s="131"/>
      <c r="O272" s="182" t="s">
        <v>81</v>
      </c>
      <c r="P272" s="183" t="s">
        <v>89</v>
      </c>
      <c r="Q272" s="184">
        <v>5</v>
      </c>
    </row>
    <row r="273" spans="2:17" x14ac:dyDescent="0.25">
      <c r="B273" s="75"/>
      <c r="C273" s="185"/>
      <c r="D273" s="102"/>
      <c r="E273" s="103" t="s">
        <v>26</v>
      </c>
      <c r="F273" s="180"/>
      <c r="G273" s="180"/>
      <c r="H273" s="180"/>
      <c r="I273" s="180"/>
      <c r="J273" s="181"/>
      <c r="K273" s="129"/>
      <c r="L273" s="31"/>
      <c r="M273" s="31"/>
      <c r="N273" s="134"/>
      <c r="O273" s="131"/>
      <c r="P273" s="131"/>
      <c r="Q273" s="131"/>
    </row>
    <row r="274" spans="2:17" x14ac:dyDescent="0.25">
      <c r="B274" s="102"/>
      <c r="C274" s="102"/>
      <c r="D274" s="102"/>
      <c r="E274" s="103" t="s">
        <v>27</v>
      </c>
      <c r="F274" s="180"/>
      <c r="G274" s="180"/>
      <c r="H274" s="180"/>
      <c r="I274" s="180"/>
      <c r="J274" s="181"/>
      <c r="K274" s="129"/>
      <c r="L274" s="131"/>
      <c r="M274" s="131"/>
      <c r="N274" s="131"/>
      <c r="O274" s="131"/>
      <c r="P274" s="131"/>
      <c r="Q274" s="131"/>
    </row>
    <row r="275" spans="2:17" ht="13.8" thickBot="1" x14ac:dyDescent="0.3">
      <c r="B275" s="102"/>
      <c r="C275" s="102"/>
      <c r="D275" s="102"/>
      <c r="E275" s="106" t="s">
        <v>28</v>
      </c>
      <c r="F275" s="186"/>
      <c r="G275" s="186"/>
      <c r="H275" s="186"/>
      <c r="I275" s="186"/>
      <c r="J275" s="187"/>
      <c r="K275" s="129"/>
      <c r="L275" s="131"/>
      <c r="M275" s="131"/>
      <c r="N275" s="131"/>
      <c r="O275" s="131"/>
      <c r="P275" s="135"/>
      <c r="Q275" s="131"/>
    </row>
    <row r="276" spans="2:17" x14ac:dyDescent="0.25">
      <c r="J276" s="9"/>
    </row>
  </sheetData>
  <sheetProtection algorithmName="SHA-512" hashValue="wNAk5c9dkcfmBGd4wKT0t/klvwSKPOsy3+tLGNafEHPMM2slzeUxLJXI5NFjrTJL1HKpBgq0HW3Krf09DWqnjg==" saltValue="4OvOfv3a9Nsyz2cevtqc5A==" spinCount="100000" sheet="1" objects="1" scenarios="1"/>
  <mergeCells count="49">
    <mergeCell ref="C266:D266"/>
    <mergeCell ref="AL266:AQ266"/>
    <mergeCell ref="AM267:AQ267"/>
    <mergeCell ref="B270:C271"/>
    <mergeCell ref="E270:J270"/>
    <mergeCell ref="O270:Q27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265" xr:uid="{4ED032F6-982E-4EB0-A925-C21F37B07F56}">
      <formula1>$L$271:$L$272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D1016"/>
  <sheetViews>
    <sheetView showGridLines="0" showRowColHeaders="0" workbookViewId="0">
      <selection activeCell="B18" sqref="B18"/>
    </sheetView>
  </sheetViews>
  <sheetFormatPr defaultRowHeight="13.2" x14ac:dyDescent="0.25"/>
  <cols>
    <col min="1" max="1" width="3.109375" customWidth="1"/>
    <col min="2" max="2" width="12.5546875" customWidth="1"/>
    <col min="4" max="4" width="13.109375" customWidth="1"/>
    <col min="5" max="5" width="14" customWidth="1"/>
    <col min="6" max="6" width="15.6640625" customWidth="1"/>
    <col min="7" max="7" width="10.6640625" bestFit="1" customWidth="1"/>
    <col min="8" max="8" width="18" customWidth="1"/>
    <col min="9" max="9" width="20.88671875" customWidth="1"/>
    <col min="21" max="21" width="5.44140625" customWidth="1"/>
    <col min="22" max="22" width="12" hidden="1" customWidth="1"/>
    <col min="23" max="23" width="8.109375" hidden="1" customWidth="1"/>
    <col min="24" max="24" width="0.44140625" hidden="1" customWidth="1"/>
    <col min="25" max="25" width="13.109375" hidden="1" customWidth="1"/>
    <col min="26" max="26" width="12.33203125" hidden="1" customWidth="1"/>
    <col min="27" max="30" width="18.44140625" hidden="1" customWidth="1"/>
    <col min="31" max="31" width="18.44140625" customWidth="1"/>
  </cols>
  <sheetData>
    <row r="1" spans="1:30" s="9" customFormat="1" ht="51.75" customHeight="1" x14ac:dyDescent="0.3">
      <c r="A1" s="212"/>
      <c r="B1" s="377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77"/>
      <c r="D1" s="377"/>
      <c r="E1" s="377"/>
      <c r="F1" s="377"/>
      <c r="G1" s="377"/>
      <c r="H1" s="377"/>
      <c r="I1" s="377"/>
      <c r="J1" s="31"/>
    </row>
    <row r="2" spans="1:30" s="9" customFormat="1" ht="13.8" thickBot="1" x14ac:dyDescent="0.3">
      <c r="A2" s="212"/>
      <c r="B2" s="227"/>
      <c r="C2" s="227"/>
      <c r="D2" s="227"/>
      <c r="E2" s="227"/>
      <c r="F2" s="227"/>
      <c r="G2" s="227"/>
      <c r="H2" s="227"/>
      <c r="I2" s="227"/>
      <c r="J2" s="31"/>
    </row>
    <row r="3" spans="1:30" s="9" customFormat="1" ht="53.25" customHeight="1" x14ac:dyDescent="0.25">
      <c r="A3" s="212"/>
      <c r="B3" s="378" t="s">
        <v>2</v>
      </c>
      <c r="C3" s="379"/>
      <c r="D3" s="379"/>
      <c r="E3" s="379"/>
      <c r="F3" s="382" t="s">
        <v>11</v>
      </c>
      <c r="G3" s="382" t="s">
        <v>12</v>
      </c>
      <c r="H3" s="239" t="str">
        <f>"OSNOVNA PLAČA 
december "&amp;'OSNOVNA PLAČA'!D5-1&amp;
" 
(2. odst. 28. člena KPJS)"</f>
        <v>OSNOVNA PLAČA 
december 2023 
(2. odst. 28. člena KPJS)</v>
      </c>
      <c r="I3" s="240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3">
      <c r="A4" s="212"/>
      <c r="B4" s="380"/>
      <c r="C4" s="381"/>
      <c r="D4" s="381"/>
      <c r="E4" s="381"/>
      <c r="F4" s="383"/>
      <c r="G4" s="383"/>
      <c r="H4" s="236" t="s">
        <v>78</v>
      </c>
      <c r="I4" s="232" t="str">
        <f>+H4</f>
        <v>€</v>
      </c>
      <c r="J4" s="31"/>
    </row>
    <row r="5" spans="1:30" ht="5.25" hidden="1" customHeight="1" thickBot="1" x14ac:dyDescent="0.3">
      <c r="B5" s="213"/>
      <c r="C5" s="214"/>
      <c r="D5" s="214"/>
      <c r="E5" s="214"/>
      <c r="F5" s="215"/>
      <c r="G5" s="216"/>
      <c r="H5" s="216"/>
      <c r="I5" s="216"/>
    </row>
    <row r="6" spans="1:30" ht="27" thickBot="1" x14ac:dyDescent="0.3">
      <c r="B6" s="217" t="s">
        <v>398</v>
      </c>
      <c r="C6" s="384" t="s">
        <v>407</v>
      </c>
      <c r="D6" s="385"/>
      <c r="E6" s="386"/>
      <c r="F6" s="218">
        <f>VLOOKUP(VALUE(LEFT($C$6,4)),'OSNOVNA PLAČA'!A10:E259,3,FALSE)</f>
        <v>0</v>
      </c>
      <c r="G6" s="219">
        <f>VLOOKUP(VALUE(LEFT($C$6,4)),'OSNOVNA PLAČA'!A10:E259,4,FALSE)</f>
        <v>0</v>
      </c>
      <c r="H6" s="220">
        <f>VLOOKUP(VALUE(LEFT($C$6,4)),'OSNOVNA PLAČA'!A10:E259,5,FALSE)</f>
        <v>0</v>
      </c>
      <c r="I6" s="220">
        <f ca="1">SUM(I12:I15)</f>
        <v>0</v>
      </c>
    </row>
    <row r="8" spans="1:30" ht="13.8" thickBot="1" x14ac:dyDescent="0.3"/>
    <row r="9" spans="1:30" ht="20.25" customHeight="1" x14ac:dyDescent="0.25">
      <c r="A9" s="237"/>
      <c r="B9" s="392" t="s">
        <v>48</v>
      </c>
      <c r="C9" s="395" t="s">
        <v>49</v>
      </c>
      <c r="D9" s="395"/>
      <c r="E9" s="395"/>
      <c r="F9" s="395"/>
      <c r="G9" s="395"/>
      <c r="H9" s="382" t="s">
        <v>50</v>
      </c>
      <c r="I9" s="397" t="s">
        <v>51</v>
      </c>
      <c r="J9" s="237"/>
      <c r="K9" s="237"/>
    </row>
    <row r="10" spans="1:30" ht="38.25" customHeight="1" x14ac:dyDescent="0.25">
      <c r="A10" s="237"/>
      <c r="B10" s="393"/>
      <c r="C10" s="399" t="s">
        <v>52</v>
      </c>
      <c r="D10" s="390" t="s">
        <v>53</v>
      </c>
      <c r="E10" s="390" t="s">
        <v>54</v>
      </c>
      <c r="F10" s="390" t="s">
        <v>55</v>
      </c>
      <c r="G10" s="390" t="s">
        <v>56</v>
      </c>
      <c r="H10" s="396"/>
      <c r="I10" s="398"/>
      <c r="J10" s="237"/>
      <c r="K10" s="237"/>
    </row>
    <row r="11" spans="1:30" ht="13.8" thickBot="1" x14ac:dyDescent="0.3">
      <c r="A11" s="237"/>
      <c r="B11" s="394"/>
      <c r="C11" s="400"/>
      <c r="D11" s="391"/>
      <c r="E11" s="391"/>
      <c r="F11" s="391"/>
      <c r="G11" s="391"/>
      <c r="H11" s="383"/>
      <c r="I11" s="232" t="str">
        <f>+I4</f>
        <v>€</v>
      </c>
      <c r="J11" s="237"/>
      <c r="K11" s="237"/>
    </row>
    <row r="12" spans="1:30" ht="15.75" customHeight="1" x14ac:dyDescent="0.25">
      <c r="A12" s="237"/>
      <c r="B12" s="229" t="s">
        <v>403</v>
      </c>
      <c r="C12" s="230">
        <f>VLOOKUP(VALUE(LEFT($C$6,4)),'1-3'!A16:P265,6,FALSE)</f>
        <v>0</v>
      </c>
      <c r="D12" s="230">
        <f>VLOOKUP(VALUE(LEFT($C$6,4)),'1-3'!A16:P265,7,FALSE)</f>
        <v>0</v>
      </c>
      <c r="E12" s="230">
        <f>VLOOKUP(VALUE(LEFT($C$6,4)),'1-3'!A16:P265,8,FALSE)</f>
        <v>0</v>
      </c>
      <c r="F12" s="230">
        <f>VLOOKUP(VALUE(LEFT($C$6,4)),'1-3'!A16:P265,9,FALSE)</f>
        <v>0</v>
      </c>
      <c r="G12" s="230">
        <f>VLOOKUP(VALUE(LEFT($C$6,4)),'1-3'!A16:P265,10,FALSE)</f>
        <v>0</v>
      </c>
      <c r="H12" s="230">
        <f>SUM(C12:G12)</f>
        <v>0</v>
      </c>
      <c r="I12" s="231">
        <f>ROUND(VLOOKUP(VALUE(LEFT($C$6,4)),'1-3'!A16:P265,16,FALSE),2)</f>
        <v>0</v>
      </c>
      <c r="J12" s="237"/>
      <c r="K12" s="237"/>
    </row>
    <row r="13" spans="1:30" ht="14.25" customHeight="1" x14ac:dyDescent="0.25">
      <c r="A13" s="237"/>
      <c r="B13" s="221" t="s">
        <v>404</v>
      </c>
      <c r="C13" s="138">
        <f>VLOOKUP(VALUE(LEFT($C$6,4)),'4-6'!A16:P265,6,FALSE)</f>
        <v>0</v>
      </c>
      <c r="D13" s="138">
        <f>VLOOKUP(VALUE(LEFT($C$6,4)),'4-6'!A16:P265,7,FALSE)</f>
        <v>0</v>
      </c>
      <c r="E13" s="138">
        <f>VLOOKUP(VALUE(LEFT($C$6,4)),'4-6'!A16:P265,8,FALSE)</f>
        <v>0</v>
      </c>
      <c r="F13" s="138">
        <f>VLOOKUP(VALUE(LEFT($C$6,4)),'4-6'!A16:P265,9,FALSE)</f>
        <v>0</v>
      </c>
      <c r="G13" s="138">
        <f>VLOOKUP(VALUE(LEFT($C$6,4)),'4-6'!A16:P265,10,FALSE)</f>
        <v>0</v>
      </c>
      <c r="H13" s="138">
        <f>SUM(C13:G13)</f>
        <v>0</v>
      </c>
      <c r="I13" s="222">
        <f ca="1">ROUND(VLOOKUP(VALUE(LEFT($C$6,4)),'4-6'!A16:P265,16,FALSE),2)</f>
        <v>0</v>
      </c>
      <c r="J13" s="237"/>
      <c r="K13" s="237"/>
    </row>
    <row r="14" spans="1:30" ht="15" customHeight="1" x14ac:dyDescent="0.25">
      <c r="A14" s="237"/>
      <c r="B14" s="221" t="s">
        <v>399</v>
      </c>
      <c r="C14" s="138">
        <f>VLOOKUP(VALUE(LEFT($C$6,4)),'7-9'!A16:P265,6,FALSE)</f>
        <v>0</v>
      </c>
      <c r="D14" s="138">
        <f>VLOOKUP(VALUE(LEFT($C$6,4)),'7-9'!A16:P265,7,FALSE)</f>
        <v>0</v>
      </c>
      <c r="E14" s="138">
        <f>VLOOKUP(VALUE(LEFT($C$6,4)),'7-9'!A16:P265,8,FALSE)</f>
        <v>0</v>
      </c>
      <c r="F14" s="138">
        <f>VLOOKUP(VALUE(LEFT($C$6,4)),'7-9'!A16:P265,9,FALSE)</f>
        <v>0</v>
      </c>
      <c r="G14" s="138">
        <f>VLOOKUP(VALUE(LEFT($C$6,4)),'7-9'!A16:P265,10,FALSE)</f>
        <v>0</v>
      </c>
      <c r="H14" s="138">
        <f>SUM(C14:G14)</f>
        <v>0</v>
      </c>
      <c r="I14" s="222">
        <f ca="1">ROUND(VLOOKUP(VALUE(LEFT($C$6,4)),'7-9'!A16:P265,16,FALSE),2)</f>
        <v>0</v>
      </c>
      <c r="J14" s="237"/>
      <c r="K14" s="237"/>
      <c r="Z14" s="233" t="s">
        <v>403</v>
      </c>
      <c r="AA14" t="s">
        <v>405</v>
      </c>
    </row>
    <row r="15" spans="1:30" ht="18" customHeight="1" thickBot="1" x14ac:dyDescent="0.3">
      <c r="A15" s="237"/>
      <c r="B15" s="223" t="s">
        <v>400</v>
      </c>
      <c r="C15" s="224">
        <f>VLOOKUP(VALUE(LEFT($C$6,4)),'10-12'!A16:P265,6,FALSE)</f>
        <v>0</v>
      </c>
      <c r="D15" s="224">
        <f>VLOOKUP(VALUE(LEFT($C$6,4)),'10-12'!A16:P265,7,FALSE)</f>
        <v>0</v>
      </c>
      <c r="E15" s="224">
        <f>VLOOKUP(VALUE(LEFT($C$6,4)),'10-12'!A16:P265,8,FALSE)</f>
        <v>0</v>
      </c>
      <c r="F15" s="224">
        <f>VLOOKUP(VALUE(LEFT($C$6,4)),'10-12'!A16:P265,9,FALSE)</f>
        <v>0</v>
      </c>
      <c r="G15" s="224">
        <f>VLOOKUP(VALUE(LEFT($C$6,4)),'10-12'!A16:P265,10,FALSE)</f>
        <v>0</v>
      </c>
      <c r="H15" s="224">
        <f>SUM(C15:G15)</f>
        <v>0</v>
      </c>
      <c r="I15" s="225">
        <f ca="1">ROUND(VLOOKUP(VALUE(LEFT($C$6,4)),'10-12'!A16:P265,16,FALSE),2)</f>
        <v>0</v>
      </c>
      <c r="J15" s="237"/>
      <c r="K15" s="237"/>
      <c r="Z15" s="233" t="s">
        <v>404</v>
      </c>
      <c r="AA15" t="s">
        <v>406</v>
      </c>
      <c r="AD15" s="226">
        <f>COLUMN()</f>
        <v>30</v>
      </c>
    </row>
    <row r="16" spans="1:30" x14ac:dyDescent="0.25">
      <c r="A16" s="237"/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V16" t="str">
        <f>IF(LEN(Y16)&gt;0,CONCATENATE(TEXT(W16,0),"   ",Y16),"")</f>
        <v>1   A1</v>
      </c>
      <c r="W16">
        <v>1</v>
      </c>
      <c r="Y16" s="228" t="str">
        <f>IF(LEN('OSNOVNA PLAČA'!B10)&gt;0,'OSNOVNA PLAČA'!B10,"")</f>
        <v>A1</v>
      </c>
      <c r="Z16" s="233" t="s">
        <v>399</v>
      </c>
      <c r="AA16" t="s">
        <v>401</v>
      </c>
      <c r="AC16">
        <v>1</v>
      </c>
      <c r="AD16" t="s">
        <v>395</v>
      </c>
    </row>
    <row r="17" spans="1:30" x14ac:dyDescent="0.25">
      <c r="A17" s="237"/>
      <c r="B17" s="237" t="str">
        <f>IF(AND(LEN(C6)&gt;0,SUM(H12:H15)&gt;0),"Javna/i uslužbenka/ec "&amp;C6&amp;" je v letu "&amp;'OSNOVNA PLAČA'!D5&amp;" dosegla/el nadpovprečne delovne rezultate "&amp;COUNTIF(H12:H15,"&lt;&gt;0")&amp;" (krat) in sicer v naslednjih ocenjevalnih obdobjih:",IF(AND(LEN(C6)&gt;0,SUM(H12:H15)=0),"Javna/i uslužbenka/ec "&amp;C6&amp;" je v letu "&amp;'OSNOVNA PLAČA'!D5&amp;" dosegla/el nadpovprečne delovne rezultate "&amp;SUM(H12:H15) &amp;" (krat) ",""))</f>
        <v xml:space="preserve">Javna/i uslužbenka/ec 250   A250 je v letu 2024 dosegla/el nadpovprečne delovne rezultate 0 (krat) </v>
      </c>
      <c r="C17" s="237"/>
      <c r="D17" s="237"/>
      <c r="E17" s="237"/>
      <c r="F17" s="237"/>
      <c r="G17" s="237"/>
      <c r="H17" s="237"/>
      <c r="I17" s="237"/>
      <c r="J17" s="237"/>
      <c r="K17" s="237"/>
      <c r="V17" t="str">
        <f t="shared" ref="V17:V80" si="0">IF(LEN(Y17)&gt;0,CONCATENATE(TEXT(W17,0),"   ",Y17),"")</f>
        <v>2   A2</v>
      </c>
      <c r="W17">
        <v>2</v>
      </c>
      <c r="Y17" s="228" t="str">
        <f>IF(LEN('OSNOVNA PLAČA'!B11)&gt;0&gt;0,'OSNOVNA PLAČA'!B11,"")</f>
        <v>A2</v>
      </c>
      <c r="Z17" s="233" t="s">
        <v>400</v>
      </c>
      <c r="AA17" t="s">
        <v>402</v>
      </c>
      <c r="AC17">
        <v>2</v>
      </c>
      <c r="AD17" t="s">
        <v>389</v>
      </c>
    </row>
    <row r="18" spans="1:30" x14ac:dyDescent="0.25">
      <c r="A18" s="237"/>
      <c r="B18" s="237" t="str">
        <f>AA24</f>
        <v/>
      </c>
      <c r="C18" s="237"/>
      <c r="D18" s="237"/>
      <c r="E18" s="237"/>
      <c r="F18" s="237"/>
      <c r="G18" s="237"/>
      <c r="H18" s="237"/>
      <c r="I18" s="237"/>
      <c r="J18" s="237"/>
      <c r="K18" s="237"/>
      <c r="V18" t="str">
        <f t="shared" si="0"/>
        <v>3   A3</v>
      </c>
      <c r="W18">
        <v>3</v>
      </c>
      <c r="Y18" s="228" t="str">
        <f>IF(LEN('OSNOVNA PLAČA'!B12)&gt;0&gt;0,'OSNOVNA PLAČA'!B12,"")</f>
        <v>A3</v>
      </c>
      <c r="AC18">
        <v>3</v>
      </c>
      <c r="AD18" t="s">
        <v>390</v>
      </c>
    </row>
    <row r="19" spans="1:30" x14ac:dyDescent="0.25">
      <c r="A19" s="237"/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V19" t="str">
        <f t="shared" si="0"/>
        <v>4   A4</v>
      </c>
      <c r="W19">
        <v>4</v>
      </c>
      <c r="Y19" s="228" t="str">
        <f>IF(LEN('OSNOVNA PLAČA'!B13)&gt;0&gt;0,'OSNOVNA PLAČA'!B13,"")</f>
        <v>A4</v>
      </c>
      <c r="AC19">
        <v>4</v>
      </c>
      <c r="AD19" t="s">
        <v>390</v>
      </c>
    </row>
    <row r="20" spans="1:30" x14ac:dyDescent="0.25">
      <c r="A20" s="237"/>
      <c r="B20" s="389" t="str">
        <f>IF( AND(LEN(C6)&gt;0,SUM(H12:H15)&gt;0),"Javna/i uslužbenka/ec je v posameznem ocenjevalnem obdobju, v katerem je dosegla/el nadpovprečne delovne rezultate:","")</f>
        <v/>
      </c>
      <c r="C20" s="389"/>
      <c r="D20" s="389"/>
      <c r="E20" s="389"/>
      <c r="F20" s="389"/>
      <c r="G20" s="389"/>
      <c r="H20" s="389"/>
      <c r="I20" s="389"/>
      <c r="J20" s="389"/>
      <c r="K20" s="389"/>
      <c r="V20" t="str">
        <f t="shared" si="0"/>
        <v>5   A5</v>
      </c>
      <c r="W20">
        <v>5</v>
      </c>
      <c r="Y20" s="228" t="str">
        <f>IF(LEN('OSNOVNA PLAČA'!B14)&gt;0&gt;0,'OSNOVNA PLAČA'!B14,"")</f>
        <v>A5</v>
      </c>
      <c r="AC20">
        <v>5</v>
      </c>
      <c r="AD20" t="s">
        <v>391</v>
      </c>
    </row>
    <row r="21" spans="1:30" x14ac:dyDescent="0.25">
      <c r="A21" s="237"/>
      <c r="B21" s="238" t="str" cm="1">
        <f t="array" ref="B21">IF(ISERROR(INDEX($AA$26:$AA$29,SMALL(IF($AA$26:$AA$29&lt;&gt;"",ROW($AA$26:$AA$29)-ROW($AA$26)+1),1))),"",INDEX($AA$26:$AA$29,SMALL(IF($AA$26:$AA$29&lt;&gt;"",ROW($AA$26:$AA$29)-ROW($AA$26)+1),1)))</f>
        <v/>
      </c>
      <c r="C21" s="235"/>
      <c r="D21" s="235"/>
      <c r="E21" s="235"/>
      <c r="F21" s="235"/>
      <c r="G21" s="235"/>
      <c r="H21" s="235"/>
      <c r="I21" s="235"/>
      <c r="J21" s="235"/>
      <c r="K21" s="235"/>
      <c r="V21" t="str">
        <f t="shared" si="0"/>
        <v>6   A6</v>
      </c>
      <c r="W21">
        <v>6</v>
      </c>
      <c r="Y21" s="228" t="str">
        <f>IF(LEN('OSNOVNA PLAČA'!B15)&gt;0&gt;0,'OSNOVNA PLAČA'!B15,"")</f>
        <v>A6</v>
      </c>
    </row>
    <row r="22" spans="1:30" x14ac:dyDescent="0.25">
      <c r="A22" s="237"/>
      <c r="B22" s="238" t="str" cm="1">
        <f t="array" ref="B22">IF(ISERROR(INDEX($AA$26:$AA$29,SMALL(IF($AA$26:$AA$29&lt;&gt;"",ROW($AA$26:$AA$29)-ROW($AA$26)+1),2))),"",INDEX($AA$26:$AA$29,SMALL(IF($AA$26:$AA$29&lt;&gt;"",ROW($AA$26:$AA$29)-ROW($AA$26)+1),2)))</f>
        <v/>
      </c>
      <c r="C22" s="235"/>
      <c r="D22" s="235"/>
      <c r="E22" s="235"/>
      <c r="F22" s="235"/>
      <c r="G22" s="235"/>
      <c r="H22" s="235"/>
      <c r="I22" s="235"/>
      <c r="J22" s="235"/>
      <c r="K22" s="235"/>
      <c r="V22" t="str">
        <f t="shared" si="0"/>
        <v>7   A7</v>
      </c>
      <c r="W22">
        <v>7</v>
      </c>
      <c r="Y22" s="228" t="str">
        <f>IF(LEN('OSNOVNA PLAČA'!B16)&gt;0&gt;0,'OSNOVNA PLAČA'!B16,"")</f>
        <v>A7</v>
      </c>
    </row>
    <row r="23" spans="1:30" x14ac:dyDescent="0.25">
      <c r="A23" s="237"/>
      <c r="B23" s="238" t="str" cm="1">
        <f t="array" ref="B23">IF(ISERROR(INDEX($AA$26:$AA$29,SMALL(IF($AA$26:$AA$29&lt;&gt;"",ROW($AA$26:$AA$29)-ROW($AA$26)+1),3))),"",INDEX($AA$26:$AA$29,SMALL(IF($AA$26:$AA$29&lt;&gt;"",ROW($AA$26:$AA$29)-ROW($AA$26)+1),3)))</f>
        <v/>
      </c>
      <c r="C23" s="235"/>
      <c r="D23" s="235"/>
      <c r="E23" s="235"/>
      <c r="F23" s="235"/>
      <c r="G23" s="235"/>
      <c r="H23" s="235"/>
      <c r="I23" s="235"/>
      <c r="J23" s="235"/>
      <c r="K23" s="235"/>
      <c r="V23" t="str">
        <f t="shared" si="0"/>
        <v>8   A8</v>
      </c>
      <c r="W23">
        <v>8</v>
      </c>
      <c r="Y23" s="228" t="str">
        <f>IF(LEN('OSNOVNA PLAČA'!B17)&gt;0&gt;0,'OSNOVNA PLAČA'!B17,"")</f>
        <v>A8</v>
      </c>
      <c r="AA23" t="str">
        <f>IF(AND(LEN(C6)&gt;0,H12&gt;0),AA14,"")</f>
        <v/>
      </c>
      <c r="AB23" t="str">
        <f>IF(AND(LEN(C6)&gt;0,H13&gt;0),AA15,"")</f>
        <v/>
      </c>
      <c r="AC23" t="str">
        <f>IF(AND(LEN(C6)&gt;0,H14&gt;0),AA16,"")</f>
        <v/>
      </c>
      <c r="AD23" t="str">
        <f>IF(AND(LEN(C6)&gt;0,H15&gt;0),AA17,"")</f>
        <v/>
      </c>
    </row>
    <row r="24" spans="1:30" x14ac:dyDescent="0.25">
      <c r="A24" s="237"/>
      <c r="B24" s="238" t="str" cm="1">
        <f t="array" ref="B24">IF(ISERROR(INDEX($AA$26:$AA$29,SMALL(IF($AA$26:$AA$29&lt;&gt;"",ROW($AA$26:$AA$29)-ROW($AA$26)+1),4)))," ",INDEX($AA$26:$AA$29,SMALL(IF($AA$26:$AA$29&lt;&gt;"",ROW($AA$26:$AA$29)-ROW($AA$26)+1),4)))</f>
        <v xml:space="preserve"> </v>
      </c>
      <c r="C24" s="235"/>
      <c r="D24" s="235"/>
      <c r="E24" s="235"/>
      <c r="F24" s="235"/>
      <c r="G24" s="235"/>
      <c r="H24" s="235"/>
      <c r="I24" s="235"/>
      <c r="J24" s="235"/>
      <c r="K24" s="235"/>
      <c r="V24" t="str">
        <f t="shared" si="0"/>
        <v>9   A9</v>
      </c>
      <c r="W24">
        <v>9</v>
      </c>
      <c r="Y24" s="228" t="str">
        <f>IF(LEN('OSNOVNA PLAČA'!B18)&gt;0&gt;0,'OSNOVNA PLAČA'!B18,"")</f>
        <v>A9</v>
      </c>
      <c r="AA24" t="str">
        <f>_xlfn.TEXTJOIN(", ",TRUE,AA23:AD23)</f>
        <v/>
      </c>
    </row>
    <row r="25" spans="1:30" x14ac:dyDescent="0.25">
      <c r="A25" s="237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V25" t="str">
        <f t="shared" si="0"/>
        <v>10   A10</v>
      </c>
      <c r="W25">
        <v>10</v>
      </c>
      <c r="Y25" s="228" t="str">
        <f>IF(LEN('OSNOVNA PLAČA'!B19)&gt;0&gt;0,'OSNOVNA PLAČA'!B19,"")</f>
        <v>A10</v>
      </c>
    </row>
    <row r="26" spans="1:30" x14ac:dyDescent="0.25">
      <c r="A26" s="237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V26" t="str">
        <f t="shared" si="0"/>
        <v>11   A11</v>
      </c>
      <c r="W26">
        <v>11</v>
      </c>
      <c r="Y26" s="228" t="str">
        <f>IF(LEN('OSNOVNA PLAČA'!B20)&gt;0&gt;0,'OSNOVNA PLAČA'!B20,"")</f>
        <v>A11</v>
      </c>
      <c r="AA26" t="str">
        <f>IF(H12&gt;0, "- za obdobje " &amp; AA14&amp;" je skupaj dosegla/el: "&amp;H12 &amp; " " &amp; VLOOKUP(H12,AC16:AD204,2,FALSE),"")</f>
        <v/>
      </c>
    </row>
    <row r="27" spans="1:30" x14ac:dyDescent="0.25">
      <c r="A27" s="237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V27" t="str">
        <f t="shared" si="0"/>
        <v>12   A12</v>
      </c>
      <c r="W27">
        <v>12</v>
      </c>
      <c r="Y27" s="228" t="str">
        <f>IF(LEN('OSNOVNA PLAČA'!B21)&gt;0&gt;0,'OSNOVNA PLAČA'!B21,"")</f>
        <v>A12</v>
      </c>
      <c r="AA27" t="str">
        <f>IF(H13&gt;0, "- za obdobje " &amp; AA15&amp;" je skupaj dosegla/el: "&amp;H13 &amp; " " &amp; VLOOKUP(H13,AC16:AD204,2,FALSE),"")</f>
        <v/>
      </c>
    </row>
    <row r="28" spans="1:30" x14ac:dyDescent="0.25">
      <c r="A28" s="237"/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V28" t="str">
        <f t="shared" si="0"/>
        <v>13   A13</v>
      </c>
      <c r="W28">
        <v>13</v>
      </c>
      <c r="Y28" s="228" t="str">
        <f>IF(LEN('OSNOVNA PLAČA'!B22)&gt;0&gt;0,'OSNOVNA PLAČA'!B22,"")</f>
        <v>A13</v>
      </c>
      <c r="AA28" t="str">
        <f>IF(H14&gt;0, "- za obdobje " &amp; AA16&amp;" je skupaj dosegla/el: "&amp;H14 &amp; " " &amp; VLOOKUP(H14,AC16:AD204,2,FALSE),"")</f>
        <v/>
      </c>
    </row>
    <row r="29" spans="1:30" x14ac:dyDescent="0.25">
      <c r="A29" s="237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V29" t="str">
        <f t="shared" si="0"/>
        <v>14   A14</v>
      </c>
      <c r="W29">
        <v>14</v>
      </c>
      <c r="Y29" s="228" t="str">
        <f>IF(LEN('OSNOVNA PLAČA'!B23)&gt;0&gt;0,'OSNOVNA PLAČA'!B23,"")</f>
        <v>A14</v>
      </c>
      <c r="AA29" t="str">
        <f>IF(H15&gt;0, "- za obdobje " &amp; AA17 &amp;"je skupaj dosegla/el: "&amp; H15 &amp; " " &amp; VLOOKUP(H15,AC16:AD204,2,FALSE),"")</f>
        <v/>
      </c>
    </row>
    <row r="30" spans="1:30" x14ac:dyDescent="0.25">
      <c r="A30" s="237"/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V30" t="str">
        <f t="shared" si="0"/>
        <v>15   A15</v>
      </c>
      <c r="W30">
        <v>15</v>
      </c>
      <c r="Y30" s="228" t="str">
        <f>IF(LEN('OSNOVNA PLAČA'!B24)&gt;0&gt;0,'OSNOVNA PLAČA'!B24,"")</f>
        <v>A15</v>
      </c>
    </row>
    <row r="31" spans="1:30" x14ac:dyDescent="0.25">
      <c r="A31" s="237"/>
      <c r="B31" s="237"/>
      <c r="C31" s="237"/>
      <c r="D31" s="237"/>
      <c r="E31" s="237"/>
      <c r="F31" s="237"/>
      <c r="G31" s="237"/>
      <c r="H31" s="387" t="s">
        <v>57</v>
      </c>
      <c r="I31" s="387"/>
      <c r="J31" s="237"/>
      <c r="K31" s="237"/>
      <c r="V31" t="str">
        <f t="shared" si="0"/>
        <v>16   A16</v>
      </c>
      <c r="W31">
        <v>16</v>
      </c>
      <c r="Y31" s="228" t="str">
        <f>IF(LEN('OSNOVNA PLAČA'!B25)&gt;0&gt;0,'OSNOVNA PLAČA'!B25,"")</f>
        <v>A16</v>
      </c>
    </row>
    <row r="32" spans="1:30" x14ac:dyDescent="0.25">
      <c r="A32" s="237"/>
      <c r="B32" s="237"/>
      <c r="C32" s="237"/>
      <c r="D32" s="237"/>
      <c r="E32" s="237"/>
      <c r="F32" s="237"/>
      <c r="G32" s="237"/>
      <c r="H32" s="227"/>
      <c r="I32" s="227"/>
      <c r="J32" s="237"/>
      <c r="K32" s="237"/>
      <c r="V32" t="str">
        <f t="shared" si="0"/>
        <v>17   A17</v>
      </c>
      <c r="W32">
        <v>17</v>
      </c>
      <c r="Y32" s="228" t="str">
        <f>IF(LEN('OSNOVNA PLAČA'!B26)&gt;0&gt;0,'OSNOVNA PLAČA'!B26,"")</f>
        <v>A17</v>
      </c>
    </row>
    <row r="33" spans="1:25" x14ac:dyDescent="0.25">
      <c r="A33" s="237"/>
      <c r="B33" s="237"/>
      <c r="C33" s="237"/>
      <c r="D33" s="237"/>
      <c r="E33" s="237"/>
      <c r="F33" s="237"/>
      <c r="G33" s="237"/>
      <c r="H33" s="388"/>
      <c r="I33" s="388"/>
      <c r="J33" s="237"/>
      <c r="K33" s="237"/>
      <c r="V33" t="str">
        <f t="shared" si="0"/>
        <v>18   A18</v>
      </c>
      <c r="W33">
        <v>18</v>
      </c>
      <c r="Y33" s="228" t="str">
        <f>IF(LEN('OSNOVNA PLAČA'!B27)&gt;0&gt;0,'OSNOVNA PLAČA'!B27,"")</f>
        <v>A18</v>
      </c>
    </row>
    <row r="34" spans="1:25" x14ac:dyDescent="0.25">
      <c r="A34" s="237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V34" t="str">
        <f t="shared" si="0"/>
        <v>19   A19</v>
      </c>
      <c r="W34">
        <v>19</v>
      </c>
      <c r="Y34" s="228" t="str">
        <f>IF(LEN('OSNOVNA PLAČA'!B28)&gt;0&gt;0,'OSNOVNA PLAČA'!B28,"")</f>
        <v>A19</v>
      </c>
    </row>
    <row r="35" spans="1:25" x14ac:dyDescent="0.25">
      <c r="A35" s="237"/>
      <c r="B35" s="237"/>
      <c r="C35" s="237"/>
      <c r="D35" s="237"/>
      <c r="E35" s="237"/>
      <c r="F35" s="237"/>
      <c r="G35" s="237"/>
      <c r="H35" s="237"/>
      <c r="I35" s="237"/>
      <c r="J35" s="237"/>
      <c r="K35" s="237"/>
      <c r="V35" t="str">
        <f t="shared" si="0"/>
        <v>20   A20</v>
      </c>
      <c r="W35">
        <v>20</v>
      </c>
      <c r="Y35" s="228" t="str">
        <f>IF(LEN('OSNOVNA PLAČA'!B29)&gt;0&gt;0,'OSNOVNA PLAČA'!B29,"")</f>
        <v>A20</v>
      </c>
    </row>
    <row r="36" spans="1:25" x14ac:dyDescent="0.25">
      <c r="A36" s="237"/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V36" t="str">
        <f t="shared" si="0"/>
        <v>21   A21</v>
      </c>
      <c r="W36">
        <v>21</v>
      </c>
      <c r="Y36" s="228" t="str">
        <f>IF(LEN('OSNOVNA PLAČA'!B30)&gt;0&gt;0,'OSNOVNA PLAČA'!B30,"")</f>
        <v>A21</v>
      </c>
    </row>
    <row r="37" spans="1:25" x14ac:dyDescent="0.25">
      <c r="A37" s="237"/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V37" t="str">
        <f t="shared" si="0"/>
        <v>22   A22</v>
      </c>
      <c r="W37">
        <v>22</v>
      </c>
      <c r="Y37" s="228" t="str">
        <f>IF(LEN('OSNOVNA PLAČA'!B31)&gt;0&gt;0,'OSNOVNA PLAČA'!B31,"")</f>
        <v>A22</v>
      </c>
    </row>
    <row r="38" spans="1:25" x14ac:dyDescent="0.25">
      <c r="A38" s="237"/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V38" t="str">
        <f t="shared" si="0"/>
        <v>23   A23</v>
      </c>
      <c r="W38">
        <v>23</v>
      </c>
      <c r="Y38" s="228" t="str">
        <f>IF(LEN('OSNOVNA PLAČA'!B32)&gt;0&gt;0,'OSNOVNA PLAČA'!B32,"")</f>
        <v>A23</v>
      </c>
    </row>
    <row r="39" spans="1:25" x14ac:dyDescent="0.25">
      <c r="A39" s="237"/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V39" t="str">
        <f t="shared" si="0"/>
        <v>24   A24</v>
      </c>
      <c r="W39">
        <v>24</v>
      </c>
      <c r="Y39" s="228" t="str">
        <f>IF(LEN('OSNOVNA PLAČA'!B33)&gt;0&gt;0,'OSNOVNA PLAČA'!B33,"")</f>
        <v>A24</v>
      </c>
    </row>
    <row r="40" spans="1:25" x14ac:dyDescent="0.25">
      <c r="A40" s="237"/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V40" t="str">
        <f t="shared" si="0"/>
        <v>25   A25</v>
      </c>
      <c r="W40">
        <v>25</v>
      </c>
      <c r="Y40" s="228" t="str">
        <f>IF(LEN('OSNOVNA PLAČA'!B34)&gt;0&gt;0,'OSNOVNA PLAČA'!B34,"")</f>
        <v>A25</v>
      </c>
    </row>
    <row r="41" spans="1:25" x14ac:dyDescent="0.25">
      <c r="A41" s="237"/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V41" t="str">
        <f t="shared" si="0"/>
        <v>26   A26</v>
      </c>
      <c r="W41">
        <v>26</v>
      </c>
      <c r="Y41" s="228" t="str">
        <f>IF(LEN('OSNOVNA PLAČA'!B35)&gt;0&gt;0,'OSNOVNA PLAČA'!B35,"")</f>
        <v>A26</v>
      </c>
    </row>
    <row r="42" spans="1:25" x14ac:dyDescent="0.25">
      <c r="A42" s="237"/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V42" t="str">
        <f t="shared" si="0"/>
        <v>27   A27</v>
      </c>
      <c r="W42">
        <v>27</v>
      </c>
      <c r="Y42" s="228" t="str">
        <f>IF(LEN('OSNOVNA PLAČA'!B36)&gt;0&gt;0,'OSNOVNA PLAČA'!B36,"")</f>
        <v>A27</v>
      </c>
    </row>
    <row r="43" spans="1:25" x14ac:dyDescent="0.25">
      <c r="A43" s="237"/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V43" t="str">
        <f t="shared" si="0"/>
        <v>28   A28</v>
      </c>
      <c r="W43">
        <v>28</v>
      </c>
      <c r="Y43" s="228" t="str">
        <f>IF(LEN('OSNOVNA PLAČA'!B37)&gt;0&gt;0,'OSNOVNA PLAČA'!B37,"")</f>
        <v>A28</v>
      </c>
    </row>
    <row r="44" spans="1:25" x14ac:dyDescent="0.25">
      <c r="A44" s="237"/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V44" t="str">
        <f t="shared" si="0"/>
        <v>29   A29</v>
      </c>
      <c r="W44">
        <v>29</v>
      </c>
      <c r="Y44" s="228" t="str">
        <f>IF(LEN('OSNOVNA PLAČA'!B38)&gt;0&gt;0,'OSNOVNA PLAČA'!B38,"")</f>
        <v>A29</v>
      </c>
    </row>
    <row r="45" spans="1:25" x14ac:dyDescent="0.25">
      <c r="A45" s="237"/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V45" t="str">
        <f t="shared" si="0"/>
        <v>30   A30</v>
      </c>
      <c r="W45">
        <v>30</v>
      </c>
      <c r="Y45" s="228" t="str">
        <f>IF(LEN('OSNOVNA PLAČA'!B39)&gt;0&gt;0,'OSNOVNA PLAČA'!B39,"")</f>
        <v>A30</v>
      </c>
    </row>
    <row r="46" spans="1:25" x14ac:dyDescent="0.25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V46" t="str">
        <f t="shared" si="0"/>
        <v>31   A31</v>
      </c>
      <c r="W46">
        <v>31</v>
      </c>
      <c r="Y46" s="228" t="str">
        <f>IF(LEN('OSNOVNA PLAČA'!B40)&gt;0&gt;0,'OSNOVNA PLAČA'!B40,"")</f>
        <v>A31</v>
      </c>
    </row>
    <row r="47" spans="1:25" x14ac:dyDescent="0.25">
      <c r="A47" s="237"/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V47" t="str">
        <f t="shared" si="0"/>
        <v>32   A32</v>
      </c>
      <c r="W47">
        <v>32</v>
      </c>
      <c r="Y47" s="228" t="str">
        <f>IF(LEN('OSNOVNA PLAČA'!B41)&gt;0&gt;0,'OSNOVNA PLAČA'!B41,"")</f>
        <v>A32</v>
      </c>
    </row>
    <row r="48" spans="1:25" x14ac:dyDescent="0.25">
      <c r="A48" s="237"/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V48" t="str">
        <f t="shared" si="0"/>
        <v>33   A33</v>
      </c>
      <c r="W48">
        <v>33</v>
      </c>
      <c r="Y48" s="228" t="str">
        <f>IF(LEN('OSNOVNA PLAČA'!B42)&gt;0&gt;0,'OSNOVNA PLAČA'!B42,"")</f>
        <v>A33</v>
      </c>
    </row>
    <row r="49" spans="1:25" x14ac:dyDescent="0.25">
      <c r="A49" s="237"/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V49" t="str">
        <f t="shared" si="0"/>
        <v>34   A34</v>
      </c>
      <c r="W49">
        <v>34</v>
      </c>
      <c r="Y49" s="228" t="str">
        <f>IF(LEN('OSNOVNA PLAČA'!B43)&gt;0&gt;0,'OSNOVNA PLAČA'!B43,"")</f>
        <v>A34</v>
      </c>
    </row>
    <row r="50" spans="1:25" x14ac:dyDescent="0.25">
      <c r="A50" s="237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V50" t="str">
        <f t="shared" si="0"/>
        <v>35   A35</v>
      </c>
      <c r="W50">
        <v>35</v>
      </c>
      <c r="Y50" s="228" t="str">
        <f>IF(LEN('OSNOVNA PLAČA'!B44)&gt;0&gt;0,'OSNOVNA PLAČA'!B44,"")</f>
        <v>A35</v>
      </c>
    </row>
    <row r="51" spans="1:25" x14ac:dyDescent="0.25">
      <c r="A51" s="237"/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V51" t="str">
        <f t="shared" si="0"/>
        <v>36   A36</v>
      </c>
      <c r="W51">
        <v>36</v>
      </c>
      <c r="Y51" s="228" t="str">
        <f>IF(LEN('OSNOVNA PLAČA'!B45)&gt;0&gt;0,'OSNOVNA PLAČA'!B45,"")</f>
        <v>A36</v>
      </c>
    </row>
    <row r="52" spans="1:25" x14ac:dyDescent="0.25">
      <c r="V52" t="str">
        <f t="shared" si="0"/>
        <v>37   A37</v>
      </c>
      <c r="W52">
        <v>37</v>
      </c>
      <c r="Y52" s="228" t="str">
        <f>IF(LEN('OSNOVNA PLAČA'!B46)&gt;0&gt;0,'OSNOVNA PLAČA'!B46,"")</f>
        <v>A37</v>
      </c>
    </row>
    <row r="53" spans="1:25" x14ac:dyDescent="0.25">
      <c r="V53" t="str">
        <f t="shared" si="0"/>
        <v>38   A38</v>
      </c>
      <c r="W53">
        <v>38</v>
      </c>
      <c r="Y53" s="228" t="str">
        <f>IF(LEN('OSNOVNA PLAČA'!B47)&gt;0&gt;0,'OSNOVNA PLAČA'!B47,"")</f>
        <v>A38</v>
      </c>
    </row>
    <row r="54" spans="1:25" x14ac:dyDescent="0.25">
      <c r="V54" t="str">
        <f t="shared" si="0"/>
        <v>39   A39</v>
      </c>
      <c r="W54">
        <v>39</v>
      </c>
      <c r="Y54" s="228" t="str">
        <f>IF(LEN('OSNOVNA PLAČA'!B48)&gt;0&gt;0,'OSNOVNA PLAČA'!B48,"")</f>
        <v>A39</v>
      </c>
    </row>
    <row r="55" spans="1:25" x14ac:dyDescent="0.25">
      <c r="V55" t="str">
        <f t="shared" si="0"/>
        <v>40   A40</v>
      </c>
      <c r="W55">
        <v>40</v>
      </c>
      <c r="Y55" s="228" t="str">
        <f>IF(LEN('OSNOVNA PLAČA'!B49)&gt;0&gt;0,'OSNOVNA PLAČA'!B49,"")</f>
        <v>A40</v>
      </c>
    </row>
    <row r="56" spans="1:25" x14ac:dyDescent="0.25">
      <c r="V56" t="str">
        <f t="shared" si="0"/>
        <v>41   A41</v>
      </c>
      <c r="W56">
        <v>41</v>
      </c>
      <c r="Y56" s="228" t="str">
        <f>IF(LEN('OSNOVNA PLAČA'!B50)&gt;0&gt;0,'OSNOVNA PLAČA'!B50,"")</f>
        <v>A41</v>
      </c>
    </row>
    <row r="57" spans="1:25" x14ac:dyDescent="0.25">
      <c r="V57" t="str">
        <f t="shared" si="0"/>
        <v>42   A42</v>
      </c>
      <c r="W57">
        <v>42</v>
      </c>
      <c r="Y57" s="228" t="str">
        <f>IF(LEN('OSNOVNA PLAČA'!B51)&gt;0&gt;0,'OSNOVNA PLAČA'!B51,"")</f>
        <v>A42</v>
      </c>
    </row>
    <row r="58" spans="1:25" x14ac:dyDescent="0.25">
      <c r="V58" t="str">
        <f t="shared" si="0"/>
        <v>43   A43</v>
      </c>
      <c r="W58">
        <v>43</v>
      </c>
      <c r="Y58" s="228" t="str">
        <f>IF(LEN('OSNOVNA PLAČA'!B52)&gt;0&gt;0,'OSNOVNA PLAČA'!B52,"")</f>
        <v>A43</v>
      </c>
    </row>
    <row r="59" spans="1:25" x14ac:dyDescent="0.25">
      <c r="V59" t="str">
        <f t="shared" si="0"/>
        <v>44   A44</v>
      </c>
      <c r="W59">
        <v>44</v>
      </c>
      <c r="Y59" s="228" t="str">
        <f>IF(LEN('OSNOVNA PLAČA'!B53)&gt;0&gt;0,'OSNOVNA PLAČA'!B53,"")</f>
        <v>A44</v>
      </c>
    </row>
    <row r="60" spans="1:25" x14ac:dyDescent="0.25">
      <c r="V60" t="str">
        <f t="shared" si="0"/>
        <v>45   A45</v>
      </c>
      <c r="W60">
        <v>45</v>
      </c>
      <c r="Y60" s="228" t="str">
        <f>IF(LEN('OSNOVNA PLAČA'!B54)&gt;0&gt;0,'OSNOVNA PLAČA'!B54,"")</f>
        <v>A45</v>
      </c>
    </row>
    <row r="61" spans="1:25" x14ac:dyDescent="0.25">
      <c r="V61" t="str">
        <f t="shared" si="0"/>
        <v>46   A46</v>
      </c>
      <c r="W61">
        <v>46</v>
      </c>
      <c r="Y61" s="228" t="str">
        <f>IF(LEN('OSNOVNA PLAČA'!B55)&gt;0&gt;0,'OSNOVNA PLAČA'!B55,"")</f>
        <v>A46</v>
      </c>
    </row>
    <row r="62" spans="1:25" x14ac:dyDescent="0.25">
      <c r="V62" t="str">
        <f t="shared" si="0"/>
        <v>47   A47</v>
      </c>
      <c r="W62">
        <v>47</v>
      </c>
      <c r="Y62" s="228" t="str">
        <f>IF(LEN('OSNOVNA PLAČA'!B56)&gt;0&gt;0,'OSNOVNA PLAČA'!B56,"")</f>
        <v>A47</v>
      </c>
    </row>
    <row r="63" spans="1:25" x14ac:dyDescent="0.25">
      <c r="V63" t="str">
        <f t="shared" si="0"/>
        <v>48   A48</v>
      </c>
      <c r="W63">
        <v>48</v>
      </c>
      <c r="Y63" s="228" t="str">
        <f>IF(LEN('OSNOVNA PLAČA'!B57)&gt;0&gt;0,'OSNOVNA PLAČA'!B57,"")</f>
        <v>A48</v>
      </c>
    </row>
    <row r="64" spans="1:25" x14ac:dyDescent="0.25">
      <c r="V64" t="str">
        <f t="shared" si="0"/>
        <v>49   A49</v>
      </c>
      <c r="W64">
        <v>49</v>
      </c>
      <c r="Y64" s="228" t="str">
        <f>IF(LEN('OSNOVNA PLAČA'!B58)&gt;0&gt;0,'OSNOVNA PLAČA'!B58,"")</f>
        <v>A49</v>
      </c>
    </row>
    <row r="65" spans="22:25" x14ac:dyDescent="0.25">
      <c r="V65" t="str">
        <f t="shared" si="0"/>
        <v>50   A50</v>
      </c>
      <c r="W65">
        <v>50</v>
      </c>
      <c r="Y65" s="228" t="str">
        <f>IF(LEN('OSNOVNA PLAČA'!B59)&gt;0&gt;0,'OSNOVNA PLAČA'!B59,"")</f>
        <v>A50</v>
      </c>
    </row>
    <row r="66" spans="22:25" x14ac:dyDescent="0.25">
      <c r="V66" t="str">
        <f t="shared" si="0"/>
        <v>51   A51</v>
      </c>
      <c r="W66">
        <v>51</v>
      </c>
      <c r="Y66" s="228" t="str">
        <f>IF(LEN('OSNOVNA PLAČA'!B60)&gt;0&gt;0,'OSNOVNA PLAČA'!B60,"")</f>
        <v>A51</v>
      </c>
    </row>
    <row r="67" spans="22:25" x14ac:dyDescent="0.25">
      <c r="V67" t="str">
        <f t="shared" si="0"/>
        <v>52   A52</v>
      </c>
      <c r="W67">
        <v>52</v>
      </c>
      <c r="Y67" s="228" t="str">
        <f>IF(LEN('OSNOVNA PLAČA'!B61)&gt;0&gt;0,'OSNOVNA PLAČA'!B61,"")</f>
        <v>A52</v>
      </c>
    </row>
    <row r="68" spans="22:25" x14ac:dyDescent="0.25">
      <c r="V68" t="str">
        <f t="shared" si="0"/>
        <v>53   A53</v>
      </c>
      <c r="W68">
        <v>53</v>
      </c>
      <c r="Y68" s="228" t="str">
        <f>IF(LEN('OSNOVNA PLAČA'!B62)&gt;0&gt;0,'OSNOVNA PLAČA'!B62,"")</f>
        <v>A53</v>
      </c>
    </row>
    <row r="69" spans="22:25" x14ac:dyDescent="0.25">
      <c r="V69" t="str">
        <f t="shared" si="0"/>
        <v>54   A54</v>
      </c>
      <c r="W69">
        <v>54</v>
      </c>
      <c r="Y69" s="228" t="str">
        <f>IF(LEN('OSNOVNA PLAČA'!B63)&gt;0&gt;0,'OSNOVNA PLAČA'!B63,"")</f>
        <v>A54</v>
      </c>
    </row>
    <row r="70" spans="22:25" x14ac:dyDescent="0.25">
      <c r="V70" t="str">
        <f t="shared" si="0"/>
        <v>55   A55</v>
      </c>
      <c r="W70">
        <v>55</v>
      </c>
      <c r="Y70" s="228" t="str">
        <f>IF(LEN('OSNOVNA PLAČA'!B64)&gt;0&gt;0,'OSNOVNA PLAČA'!B64,"")</f>
        <v>A55</v>
      </c>
    </row>
    <row r="71" spans="22:25" x14ac:dyDescent="0.25">
      <c r="V71" t="str">
        <f t="shared" si="0"/>
        <v>56   A56</v>
      </c>
      <c r="W71">
        <v>56</v>
      </c>
      <c r="Y71" s="228" t="str">
        <f>IF(LEN('OSNOVNA PLAČA'!B65)&gt;0&gt;0,'OSNOVNA PLAČA'!B65,"")</f>
        <v>A56</v>
      </c>
    </row>
    <row r="72" spans="22:25" x14ac:dyDescent="0.25">
      <c r="V72" t="str">
        <f t="shared" si="0"/>
        <v>57   A57</v>
      </c>
      <c r="W72">
        <v>57</v>
      </c>
      <c r="Y72" s="228" t="str">
        <f>IF(LEN('OSNOVNA PLAČA'!B66)&gt;0&gt;0,'OSNOVNA PLAČA'!B66,"")</f>
        <v>A57</v>
      </c>
    </row>
    <row r="73" spans="22:25" x14ac:dyDescent="0.25">
      <c r="V73" t="str">
        <f t="shared" si="0"/>
        <v>58   A58</v>
      </c>
      <c r="W73">
        <v>58</v>
      </c>
      <c r="Y73" s="228" t="str">
        <f>IF(LEN('OSNOVNA PLAČA'!B67)&gt;0&gt;0,'OSNOVNA PLAČA'!B67,"")</f>
        <v>A58</v>
      </c>
    </row>
    <row r="74" spans="22:25" x14ac:dyDescent="0.25">
      <c r="V74" t="str">
        <f t="shared" si="0"/>
        <v>59   A59</v>
      </c>
      <c r="W74">
        <v>59</v>
      </c>
      <c r="Y74" s="228" t="str">
        <f>IF(LEN('OSNOVNA PLAČA'!B68)&gt;0&gt;0,'OSNOVNA PLAČA'!B68,"")</f>
        <v>A59</v>
      </c>
    </row>
    <row r="75" spans="22:25" x14ac:dyDescent="0.25">
      <c r="V75" t="str">
        <f t="shared" si="0"/>
        <v>60   A60</v>
      </c>
      <c r="W75">
        <v>60</v>
      </c>
      <c r="Y75" s="228" t="str">
        <f>IF(LEN('OSNOVNA PLAČA'!B69)&gt;0&gt;0,'OSNOVNA PLAČA'!B69,"")</f>
        <v>A60</v>
      </c>
    </row>
    <row r="76" spans="22:25" x14ac:dyDescent="0.25">
      <c r="V76" t="str">
        <f t="shared" si="0"/>
        <v>61   A61</v>
      </c>
      <c r="W76">
        <v>61</v>
      </c>
      <c r="Y76" s="228" t="str">
        <f>IF(LEN('OSNOVNA PLAČA'!B70)&gt;0&gt;0,'OSNOVNA PLAČA'!B70,"")</f>
        <v>A61</v>
      </c>
    </row>
    <row r="77" spans="22:25" x14ac:dyDescent="0.25">
      <c r="V77" t="str">
        <f t="shared" si="0"/>
        <v>62   A62</v>
      </c>
      <c r="W77">
        <v>62</v>
      </c>
      <c r="Y77" s="228" t="str">
        <f>IF(LEN('OSNOVNA PLAČA'!B71)&gt;0&gt;0,'OSNOVNA PLAČA'!B71,"")</f>
        <v>A62</v>
      </c>
    </row>
    <row r="78" spans="22:25" x14ac:dyDescent="0.25">
      <c r="V78" t="str">
        <f t="shared" si="0"/>
        <v>63   A63</v>
      </c>
      <c r="W78">
        <v>63</v>
      </c>
      <c r="Y78" s="228" t="str">
        <f>IF(LEN('OSNOVNA PLAČA'!B72)&gt;0&gt;0,'OSNOVNA PLAČA'!B72,"")</f>
        <v>A63</v>
      </c>
    </row>
    <row r="79" spans="22:25" x14ac:dyDescent="0.25">
      <c r="V79" t="str">
        <f t="shared" si="0"/>
        <v>64   A64</v>
      </c>
      <c r="W79">
        <v>64</v>
      </c>
      <c r="Y79" s="228" t="str">
        <f>IF(LEN('OSNOVNA PLAČA'!B73)&gt;0&gt;0,'OSNOVNA PLAČA'!B73,"")</f>
        <v>A64</v>
      </c>
    </row>
    <row r="80" spans="22:25" x14ac:dyDescent="0.25">
      <c r="V80" t="str">
        <f t="shared" si="0"/>
        <v>65   A65</v>
      </c>
      <c r="W80">
        <v>65</v>
      </c>
      <c r="Y80" s="228" t="str">
        <f>IF(LEN('OSNOVNA PLAČA'!B74)&gt;0&gt;0,'OSNOVNA PLAČA'!B74,"")</f>
        <v>A65</v>
      </c>
    </row>
    <row r="81" spans="22:25" x14ac:dyDescent="0.25">
      <c r="V81" t="str">
        <f t="shared" ref="V81:V144" si="1">IF(LEN(Y81)&gt;0,CONCATENATE(TEXT(W81,0),"   ",Y81),"")</f>
        <v>66   A66</v>
      </c>
      <c r="W81">
        <v>66</v>
      </c>
      <c r="Y81" s="228" t="str">
        <f>IF(LEN('OSNOVNA PLAČA'!B75)&gt;0&gt;0,'OSNOVNA PLAČA'!B75,"")</f>
        <v>A66</v>
      </c>
    </row>
    <row r="82" spans="22:25" x14ac:dyDescent="0.25">
      <c r="V82" t="str">
        <f t="shared" si="1"/>
        <v>67   A67</v>
      </c>
      <c r="W82">
        <v>67</v>
      </c>
      <c r="Y82" s="228" t="str">
        <f>IF(LEN('OSNOVNA PLAČA'!B76)&gt;0&gt;0,'OSNOVNA PLAČA'!B76,"")</f>
        <v>A67</v>
      </c>
    </row>
    <row r="83" spans="22:25" x14ac:dyDescent="0.25">
      <c r="V83" t="str">
        <f t="shared" si="1"/>
        <v>68   A68</v>
      </c>
      <c r="W83">
        <v>68</v>
      </c>
      <c r="Y83" s="228" t="str">
        <f>IF(LEN('OSNOVNA PLAČA'!B77)&gt;0&gt;0,'OSNOVNA PLAČA'!B77,"")</f>
        <v>A68</v>
      </c>
    </row>
    <row r="84" spans="22:25" x14ac:dyDescent="0.25">
      <c r="V84" t="str">
        <f t="shared" si="1"/>
        <v>69   A69</v>
      </c>
      <c r="W84">
        <v>69</v>
      </c>
      <c r="Y84" s="228" t="str">
        <f>IF(LEN('OSNOVNA PLAČA'!B78)&gt;0&gt;0,'OSNOVNA PLAČA'!B78,"")</f>
        <v>A69</v>
      </c>
    </row>
    <row r="85" spans="22:25" x14ac:dyDescent="0.25">
      <c r="V85" t="str">
        <f t="shared" si="1"/>
        <v>70   A70</v>
      </c>
      <c r="W85">
        <v>70</v>
      </c>
      <c r="Y85" s="228" t="str">
        <f>IF(LEN('OSNOVNA PLAČA'!B79)&gt;0&gt;0,'OSNOVNA PLAČA'!B79,"")</f>
        <v>A70</v>
      </c>
    </row>
    <row r="86" spans="22:25" x14ac:dyDescent="0.25">
      <c r="V86" t="str">
        <f t="shared" si="1"/>
        <v>71   A71</v>
      </c>
      <c r="W86">
        <v>71</v>
      </c>
      <c r="Y86" s="228" t="str">
        <f>IF(LEN('OSNOVNA PLAČA'!B80)&gt;0&gt;0,'OSNOVNA PLAČA'!B80,"")</f>
        <v>A71</v>
      </c>
    </row>
    <row r="87" spans="22:25" x14ac:dyDescent="0.25">
      <c r="V87" t="str">
        <f t="shared" si="1"/>
        <v>72   A72</v>
      </c>
      <c r="W87">
        <v>72</v>
      </c>
      <c r="Y87" s="228" t="str">
        <f>IF(LEN('OSNOVNA PLAČA'!B81)&gt;0&gt;0,'OSNOVNA PLAČA'!B81,"")</f>
        <v>A72</v>
      </c>
    </row>
    <row r="88" spans="22:25" x14ac:dyDescent="0.25">
      <c r="V88" t="str">
        <f t="shared" si="1"/>
        <v>73   A73</v>
      </c>
      <c r="W88">
        <v>73</v>
      </c>
      <c r="Y88" s="228" t="str">
        <f>IF(LEN('OSNOVNA PLAČA'!B82)&gt;0&gt;0,'OSNOVNA PLAČA'!B82,"")</f>
        <v>A73</v>
      </c>
    </row>
    <row r="89" spans="22:25" x14ac:dyDescent="0.25">
      <c r="V89" t="str">
        <f t="shared" si="1"/>
        <v>74   A74</v>
      </c>
      <c r="W89">
        <v>74</v>
      </c>
      <c r="Y89" s="228" t="str">
        <f>IF(LEN('OSNOVNA PLAČA'!B83)&gt;0&gt;0,'OSNOVNA PLAČA'!B83,"")</f>
        <v>A74</v>
      </c>
    </row>
    <row r="90" spans="22:25" x14ac:dyDescent="0.25">
      <c r="V90" t="str">
        <f t="shared" si="1"/>
        <v>75   A75</v>
      </c>
      <c r="W90">
        <v>75</v>
      </c>
      <c r="Y90" s="228" t="str">
        <f>IF(LEN('OSNOVNA PLAČA'!B84)&gt;0&gt;0,'OSNOVNA PLAČA'!B84,"")</f>
        <v>A75</v>
      </c>
    </row>
    <row r="91" spans="22:25" x14ac:dyDescent="0.25">
      <c r="V91" t="str">
        <f t="shared" si="1"/>
        <v>76   A76</v>
      </c>
      <c r="W91">
        <v>76</v>
      </c>
      <c r="Y91" s="228" t="str">
        <f>IF(LEN('OSNOVNA PLAČA'!B85)&gt;0&gt;0,'OSNOVNA PLAČA'!B85,"")</f>
        <v>A76</v>
      </c>
    </row>
    <row r="92" spans="22:25" x14ac:dyDescent="0.25">
      <c r="V92" t="str">
        <f t="shared" si="1"/>
        <v>77   A77</v>
      </c>
      <c r="W92">
        <v>77</v>
      </c>
      <c r="Y92" s="228" t="str">
        <f>IF(LEN('OSNOVNA PLAČA'!B86)&gt;0&gt;0,'OSNOVNA PLAČA'!B86,"")</f>
        <v>A77</v>
      </c>
    </row>
    <row r="93" spans="22:25" x14ac:dyDescent="0.25">
      <c r="V93" t="str">
        <f t="shared" si="1"/>
        <v>78   A78</v>
      </c>
      <c r="W93">
        <v>78</v>
      </c>
      <c r="Y93" s="228" t="str">
        <f>IF(LEN('OSNOVNA PLAČA'!B87)&gt;0&gt;0,'OSNOVNA PLAČA'!B87,"")</f>
        <v>A78</v>
      </c>
    </row>
    <row r="94" spans="22:25" x14ac:dyDescent="0.25">
      <c r="V94" t="str">
        <f t="shared" si="1"/>
        <v>79   A79</v>
      </c>
      <c r="W94">
        <v>79</v>
      </c>
      <c r="Y94" s="228" t="str">
        <f>IF(LEN('OSNOVNA PLAČA'!B88)&gt;0&gt;0,'OSNOVNA PLAČA'!B88,"")</f>
        <v>A79</v>
      </c>
    </row>
    <row r="95" spans="22:25" x14ac:dyDescent="0.25">
      <c r="V95" t="str">
        <f t="shared" si="1"/>
        <v>80   A80</v>
      </c>
      <c r="W95">
        <v>80</v>
      </c>
      <c r="Y95" s="228" t="str">
        <f>IF(LEN('OSNOVNA PLAČA'!B89)&gt;0&gt;0,'OSNOVNA PLAČA'!B89,"")</f>
        <v>A80</v>
      </c>
    </row>
    <row r="96" spans="22:25" x14ac:dyDescent="0.25">
      <c r="V96" t="str">
        <f t="shared" si="1"/>
        <v>81   A81</v>
      </c>
      <c r="W96">
        <v>81</v>
      </c>
      <c r="Y96" s="228" t="str">
        <f>IF(LEN('OSNOVNA PLAČA'!B90)&gt;0&gt;0,'OSNOVNA PLAČA'!B90,"")</f>
        <v>A81</v>
      </c>
    </row>
    <row r="97" spans="22:25" x14ac:dyDescent="0.25">
      <c r="V97" t="str">
        <f t="shared" si="1"/>
        <v>82   A82</v>
      </c>
      <c r="W97">
        <v>82</v>
      </c>
      <c r="Y97" s="228" t="str">
        <f>IF(LEN('OSNOVNA PLAČA'!B91)&gt;0&gt;0,'OSNOVNA PLAČA'!B91,"")</f>
        <v>A82</v>
      </c>
    </row>
    <row r="98" spans="22:25" x14ac:dyDescent="0.25">
      <c r="V98" t="str">
        <f t="shared" si="1"/>
        <v>83   A83</v>
      </c>
      <c r="W98">
        <v>83</v>
      </c>
      <c r="Y98" s="228" t="str">
        <f>IF(LEN('OSNOVNA PLAČA'!B92)&gt;0&gt;0,'OSNOVNA PLAČA'!B92,"")</f>
        <v>A83</v>
      </c>
    </row>
    <row r="99" spans="22:25" x14ac:dyDescent="0.25">
      <c r="V99" t="str">
        <f t="shared" si="1"/>
        <v>84   A84</v>
      </c>
      <c r="W99">
        <v>84</v>
      </c>
      <c r="Y99" s="228" t="str">
        <f>IF(LEN('OSNOVNA PLAČA'!B93)&gt;0&gt;0,'OSNOVNA PLAČA'!B93,"")</f>
        <v>A84</v>
      </c>
    </row>
    <row r="100" spans="22:25" x14ac:dyDescent="0.25">
      <c r="V100" t="str">
        <f t="shared" si="1"/>
        <v>85   A85</v>
      </c>
      <c r="W100">
        <v>85</v>
      </c>
      <c r="Y100" s="228" t="str">
        <f>IF(LEN('OSNOVNA PLAČA'!B94)&gt;0&gt;0,'OSNOVNA PLAČA'!B94,"")</f>
        <v>A85</v>
      </c>
    </row>
    <row r="101" spans="22:25" x14ac:dyDescent="0.25">
      <c r="V101" t="str">
        <f t="shared" si="1"/>
        <v>86   A86</v>
      </c>
      <c r="W101">
        <v>86</v>
      </c>
      <c r="Y101" s="228" t="str">
        <f>IF(LEN('OSNOVNA PLAČA'!B95)&gt;0&gt;0,'OSNOVNA PLAČA'!B95,"")</f>
        <v>A86</v>
      </c>
    </row>
    <row r="102" spans="22:25" x14ac:dyDescent="0.25">
      <c r="V102" t="str">
        <f t="shared" si="1"/>
        <v>87   A87</v>
      </c>
      <c r="W102">
        <v>87</v>
      </c>
      <c r="Y102" s="228" t="str">
        <f>IF(LEN('OSNOVNA PLAČA'!B96)&gt;0&gt;0,'OSNOVNA PLAČA'!B96,"")</f>
        <v>A87</v>
      </c>
    </row>
    <row r="103" spans="22:25" x14ac:dyDescent="0.25">
      <c r="V103" t="str">
        <f t="shared" si="1"/>
        <v>88   A88</v>
      </c>
      <c r="W103">
        <v>88</v>
      </c>
      <c r="Y103" s="228" t="str">
        <f>IF(LEN('OSNOVNA PLAČA'!B97)&gt;0&gt;0,'OSNOVNA PLAČA'!B97,"")</f>
        <v>A88</v>
      </c>
    </row>
    <row r="104" spans="22:25" x14ac:dyDescent="0.25">
      <c r="V104" t="str">
        <f t="shared" si="1"/>
        <v>89   A89</v>
      </c>
      <c r="W104">
        <v>89</v>
      </c>
      <c r="Y104" s="228" t="str">
        <f>IF(LEN('OSNOVNA PLAČA'!B98)&gt;0&gt;0,'OSNOVNA PLAČA'!B98,"")</f>
        <v>A89</v>
      </c>
    </row>
    <row r="105" spans="22:25" x14ac:dyDescent="0.25">
      <c r="V105" t="str">
        <f t="shared" si="1"/>
        <v>90   A90</v>
      </c>
      <c r="W105">
        <v>90</v>
      </c>
      <c r="Y105" s="228" t="str">
        <f>IF(LEN('OSNOVNA PLAČA'!B99)&gt;0&gt;0,'OSNOVNA PLAČA'!B99,"")</f>
        <v>A90</v>
      </c>
    </row>
    <row r="106" spans="22:25" x14ac:dyDescent="0.25">
      <c r="V106" t="str">
        <f t="shared" si="1"/>
        <v>91   A91</v>
      </c>
      <c r="W106">
        <v>91</v>
      </c>
      <c r="Y106" s="228" t="str">
        <f>IF(LEN('OSNOVNA PLAČA'!B100)&gt;0&gt;0,'OSNOVNA PLAČA'!B100,"")</f>
        <v>A91</v>
      </c>
    </row>
    <row r="107" spans="22:25" x14ac:dyDescent="0.25">
      <c r="V107" t="str">
        <f t="shared" si="1"/>
        <v>92   A92</v>
      </c>
      <c r="W107">
        <v>92</v>
      </c>
      <c r="Y107" s="228" t="str">
        <f>IF(LEN('OSNOVNA PLAČA'!B101)&gt;0&gt;0,'OSNOVNA PLAČA'!B101,"")</f>
        <v>A92</v>
      </c>
    </row>
    <row r="108" spans="22:25" x14ac:dyDescent="0.25">
      <c r="V108" t="str">
        <f t="shared" si="1"/>
        <v>93   A93</v>
      </c>
      <c r="W108">
        <v>93</v>
      </c>
      <c r="Y108" s="228" t="str">
        <f>IF(LEN('OSNOVNA PLAČA'!B102)&gt;0&gt;0,'OSNOVNA PLAČA'!B102,"")</f>
        <v>A93</v>
      </c>
    </row>
    <row r="109" spans="22:25" x14ac:dyDescent="0.25">
      <c r="V109" t="str">
        <f t="shared" si="1"/>
        <v>94   A94</v>
      </c>
      <c r="W109">
        <v>94</v>
      </c>
      <c r="Y109" s="228" t="str">
        <f>IF(LEN('OSNOVNA PLAČA'!B103)&gt;0&gt;0,'OSNOVNA PLAČA'!B103,"")</f>
        <v>A94</v>
      </c>
    </row>
    <row r="110" spans="22:25" x14ac:dyDescent="0.25">
      <c r="V110" t="str">
        <f t="shared" si="1"/>
        <v>95   A95</v>
      </c>
      <c r="W110">
        <v>95</v>
      </c>
      <c r="Y110" s="228" t="str">
        <f>IF(LEN('OSNOVNA PLAČA'!B104)&gt;0&gt;0,'OSNOVNA PLAČA'!B104,"")</f>
        <v>A95</v>
      </c>
    </row>
    <row r="111" spans="22:25" x14ac:dyDescent="0.25">
      <c r="V111" t="str">
        <f t="shared" si="1"/>
        <v>96   A96</v>
      </c>
      <c r="W111">
        <v>96</v>
      </c>
      <c r="Y111" s="228" t="str">
        <f>IF(LEN('OSNOVNA PLAČA'!B105)&gt;0&gt;0,'OSNOVNA PLAČA'!B105,"")</f>
        <v>A96</v>
      </c>
    </row>
    <row r="112" spans="22:25" x14ac:dyDescent="0.25">
      <c r="V112" t="str">
        <f t="shared" si="1"/>
        <v>97   A97</v>
      </c>
      <c r="W112">
        <v>97</v>
      </c>
      <c r="Y112" s="228" t="str">
        <f>IF(LEN('OSNOVNA PLAČA'!B106)&gt;0&gt;0,'OSNOVNA PLAČA'!B106,"")</f>
        <v>A97</v>
      </c>
    </row>
    <row r="113" spans="22:25" x14ac:dyDescent="0.25">
      <c r="V113" t="str">
        <f t="shared" si="1"/>
        <v>98   A98</v>
      </c>
      <c r="W113">
        <v>98</v>
      </c>
      <c r="Y113" s="228" t="str">
        <f>IF(LEN('OSNOVNA PLAČA'!B107)&gt;0&gt;0,'OSNOVNA PLAČA'!B107,"")</f>
        <v>A98</v>
      </c>
    </row>
    <row r="114" spans="22:25" x14ac:dyDescent="0.25">
      <c r="V114" t="str">
        <f t="shared" si="1"/>
        <v>99   A99</v>
      </c>
      <c r="W114">
        <v>99</v>
      </c>
      <c r="Y114" s="228" t="str">
        <f>IF(LEN('OSNOVNA PLAČA'!B108)&gt;0&gt;0,'OSNOVNA PLAČA'!B108,"")</f>
        <v>A99</v>
      </c>
    </row>
    <row r="115" spans="22:25" x14ac:dyDescent="0.25">
      <c r="V115" t="str">
        <f t="shared" si="1"/>
        <v>100   A100</v>
      </c>
      <c r="W115">
        <v>100</v>
      </c>
      <c r="Y115" s="228" t="str">
        <f>IF(LEN('OSNOVNA PLAČA'!B109)&gt;0&gt;0,'OSNOVNA PLAČA'!B109,"")</f>
        <v>A100</v>
      </c>
    </row>
    <row r="116" spans="22:25" x14ac:dyDescent="0.25">
      <c r="V116" t="str">
        <f t="shared" si="1"/>
        <v>101   A101</v>
      </c>
      <c r="W116">
        <v>101</v>
      </c>
      <c r="Y116" s="228" t="str">
        <f>IF(LEN('OSNOVNA PLAČA'!B110)&gt;0&gt;0,'OSNOVNA PLAČA'!B110,"")</f>
        <v>A101</v>
      </c>
    </row>
    <row r="117" spans="22:25" x14ac:dyDescent="0.25">
      <c r="V117" t="str">
        <f t="shared" si="1"/>
        <v>102   A102</v>
      </c>
      <c r="W117">
        <v>102</v>
      </c>
      <c r="Y117" s="228" t="str">
        <f>IF(LEN('OSNOVNA PLAČA'!B111)&gt;0&gt;0,'OSNOVNA PLAČA'!B111,"")</f>
        <v>A102</v>
      </c>
    </row>
    <row r="118" spans="22:25" x14ac:dyDescent="0.25">
      <c r="V118" t="str">
        <f t="shared" si="1"/>
        <v>103   A103</v>
      </c>
      <c r="W118">
        <v>103</v>
      </c>
      <c r="Y118" s="228" t="str">
        <f>IF(LEN('OSNOVNA PLAČA'!B112)&gt;0&gt;0,'OSNOVNA PLAČA'!B112,"")</f>
        <v>A103</v>
      </c>
    </row>
    <row r="119" spans="22:25" x14ac:dyDescent="0.25">
      <c r="V119" t="str">
        <f t="shared" si="1"/>
        <v>104   A104</v>
      </c>
      <c r="W119">
        <v>104</v>
      </c>
      <c r="Y119" s="228" t="str">
        <f>IF(LEN('OSNOVNA PLAČA'!B113)&gt;0&gt;0,'OSNOVNA PLAČA'!B113,"")</f>
        <v>A104</v>
      </c>
    </row>
    <row r="120" spans="22:25" x14ac:dyDescent="0.25">
      <c r="V120" t="str">
        <f t="shared" si="1"/>
        <v>105   A105</v>
      </c>
      <c r="W120">
        <v>105</v>
      </c>
      <c r="Y120" s="228" t="str">
        <f>IF(LEN('OSNOVNA PLAČA'!B114)&gt;0&gt;0,'OSNOVNA PLAČA'!B114,"")</f>
        <v>A105</v>
      </c>
    </row>
    <row r="121" spans="22:25" x14ac:dyDescent="0.25">
      <c r="V121" t="str">
        <f t="shared" si="1"/>
        <v>106   A106</v>
      </c>
      <c r="W121">
        <v>106</v>
      </c>
      <c r="Y121" s="228" t="str">
        <f>IF(LEN('OSNOVNA PLAČA'!B115)&gt;0&gt;0,'OSNOVNA PLAČA'!B115,"")</f>
        <v>A106</v>
      </c>
    </row>
    <row r="122" spans="22:25" x14ac:dyDescent="0.25">
      <c r="V122" t="str">
        <f t="shared" si="1"/>
        <v>107   A107</v>
      </c>
      <c r="W122">
        <v>107</v>
      </c>
      <c r="Y122" s="228" t="str">
        <f>IF(LEN('OSNOVNA PLAČA'!B116)&gt;0&gt;0,'OSNOVNA PLAČA'!B116,"")</f>
        <v>A107</v>
      </c>
    </row>
    <row r="123" spans="22:25" x14ac:dyDescent="0.25">
      <c r="V123" t="str">
        <f t="shared" si="1"/>
        <v>108   A108</v>
      </c>
      <c r="W123">
        <v>108</v>
      </c>
      <c r="Y123" s="228" t="str">
        <f>IF(LEN('OSNOVNA PLAČA'!B117)&gt;0&gt;0,'OSNOVNA PLAČA'!B117,"")</f>
        <v>A108</v>
      </c>
    </row>
    <row r="124" spans="22:25" x14ac:dyDescent="0.25">
      <c r="V124" t="str">
        <f t="shared" si="1"/>
        <v>109   A109</v>
      </c>
      <c r="W124">
        <v>109</v>
      </c>
      <c r="Y124" s="228" t="str">
        <f>IF(LEN('OSNOVNA PLAČA'!B118)&gt;0&gt;0,'OSNOVNA PLAČA'!B118,"")</f>
        <v>A109</v>
      </c>
    </row>
    <row r="125" spans="22:25" x14ac:dyDescent="0.25">
      <c r="V125" t="str">
        <f t="shared" si="1"/>
        <v>110   A110</v>
      </c>
      <c r="W125">
        <v>110</v>
      </c>
      <c r="Y125" s="228" t="str">
        <f>IF(LEN('OSNOVNA PLAČA'!B119)&gt;0&gt;0,'OSNOVNA PLAČA'!B119,"")</f>
        <v>A110</v>
      </c>
    </row>
    <row r="126" spans="22:25" x14ac:dyDescent="0.25">
      <c r="V126" t="str">
        <f t="shared" si="1"/>
        <v>111   A111</v>
      </c>
      <c r="W126">
        <v>111</v>
      </c>
      <c r="Y126" s="228" t="str">
        <f>IF(LEN('OSNOVNA PLAČA'!B120)&gt;0&gt;0,'OSNOVNA PLAČA'!B120,"")</f>
        <v>A111</v>
      </c>
    </row>
    <row r="127" spans="22:25" x14ac:dyDescent="0.25">
      <c r="V127" t="str">
        <f t="shared" si="1"/>
        <v>112   A112</v>
      </c>
      <c r="W127">
        <v>112</v>
      </c>
      <c r="Y127" s="228" t="str">
        <f>IF(LEN('OSNOVNA PLAČA'!B121)&gt;0&gt;0,'OSNOVNA PLAČA'!B121,"")</f>
        <v>A112</v>
      </c>
    </row>
    <row r="128" spans="22:25" x14ac:dyDescent="0.25">
      <c r="V128" t="str">
        <f t="shared" si="1"/>
        <v>113   A113</v>
      </c>
      <c r="W128">
        <v>113</v>
      </c>
      <c r="Y128" s="228" t="str">
        <f>IF(LEN('OSNOVNA PLAČA'!B122)&gt;0&gt;0,'OSNOVNA PLAČA'!B122,"")</f>
        <v>A113</v>
      </c>
    </row>
    <row r="129" spans="22:25" x14ac:dyDescent="0.25">
      <c r="V129" t="str">
        <f t="shared" si="1"/>
        <v>114   A114</v>
      </c>
      <c r="W129">
        <v>114</v>
      </c>
      <c r="Y129" s="228" t="str">
        <f>IF(LEN('OSNOVNA PLAČA'!B123)&gt;0&gt;0,'OSNOVNA PLAČA'!B123,"")</f>
        <v>A114</v>
      </c>
    </row>
    <row r="130" spans="22:25" x14ac:dyDescent="0.25">
      <c r="V130" t="str">
        <f t="shared" si="1"/>
        <v>115   A115</v>
      </c>
      <c r="W130">
        <v>115</v>
      </c>
      <c r="Y130" s="228" t="str">
        <f>IF(LEN('OSNOVNA PLAČA'!B124)&gt;0&gt;0,'OSNOVNA PLAČA'!B124,"")</f>
        <v>A115</v>
      </c>
    </row>
    <row r="131" spans="22:25" x14ac:dyDescent="0.25">
      <c r="V131" t="str">
        <f t="shared" si="1"/>
        <v>116   A116</v>
      </c>
      <c r="W131">
        <v>116</v>
      </c>
      <c r="Y131" s="228" t="str">
        <f>IF(LEN('OSNOVNA PLAČA'!B125)&gt;0&gt;0,'OSNOVNA PLAČA'!B125,"")</f>
        <v>A116</v>
      </c>
    </row>
    <row r="132" spans="22:25" x14ac:dyDescent="0.25">
      <c r="V132" t="str">
        <f t="shared" si="1"/>
        <v>117   A117</v>
      </c>
      <c r="W132">
        <v>117</v>
      </c>
      <c r="Y132" s="228" t="str">
        <f>IF(LEN('OSNOVNA PLAČA'!B126)&gt;0&gt;0,'OSNOVNA PLAČA'!B126,"")</f>
        <v>A117</v>
      </c>
    </row>
    <row r="133" spans="22:25" x14ac:dyDescent="0.25">
      <c r="V133" t="str">
        <f t="shared" si="1"/>
        <v>118   A118</v>
      </c>
      <c r="W133">
        <v>118</v>
      </c>
      <c r="Y133" s="228" t="str">
        <f>IF(LEN('OSNOVNA PLAČA'!B127)&gt;0&gt;0,'OSNOVNA PLAČA'!B127,"")</f>
        <v>A118</v>
      </c>
    </row>
    <row r="134" spans="22:25" x14ac:dyDescent="0.25">
      <c r="V134" t="str">
        <f t="shared" si="1"/>
        <v>119   A119</v>
      </c>
      <c r="W134">
        <v>119</v>
      </c>
      <c r="Y134" s="228" t="str">
        <f>IF(LEN('OSNOVNA PLAČA'!B128)&gt;0&gt;0,'OSNOVNA PLAČA'!B128,"")</f>
        <v>A119</v>
      </c>
    </row>
    <row r="135" spans="22:25" x14ac:dyDescent="0.25">
      <c r="V135" t="str">
        <f t="shared" si="1"/>
        <v>120   A120</v>
      </c>
      <c r="W135">
        <v>120</v>
      </c>
      <c r="Y135" s="228" t="str">
        <f>IF(LEN('OSNOVNA PLAČA'!B129)&gt;0&gt;0,'OSNOVNA PLAČA'!B129,"")</f>
        <v>A120</v>
      </c>
    </row>
    <row r="136" spans="22:25" x14ac:dyDescent="0.25">
      <c r="V136" t="str">
        <f t="shared" si="1"/>
        <v>121   A121</v>
      </c>
      <c r="W136">
        <v>121</v>
      </c>
      <c r="Y136" s="228" t="str">
        <f>IF(LEN('OSNOVNA PLAČA'!B130)&gt;0&gt;0,'OSNOVNA PLAČA'!B130,"")</f>
        <v>A121</v>
      </c>
    </row>
    <row r="137" spans="22:25" x14ac:dyDescent="0.25">
      <c r="V137" t="str">
        <f t="shared" si="1"/>
        <v>122   A122</v>
      </c>
      <c r="W137">
        <v>122</v>
      </c>
      <c r="Y137" s="228" t="str">
        <f>IF(LEN('OSNOVNA PLAČA'!B131)&gt;0&gt;0,'OSNOVNA PLAČA'!B131,"")</f>
        <v>A122</v>
      </c>
    </row>
    <row r="138" spans="22:25" x14ac:dyDescent="0.25">
      <c r="V138" t="str">
        <f t="shared" si="1"/>
        <v>123   A123</v>
      </c>
      <c r="W138">
        <v>123</v>
      </c>
      <c r="Y138" s="228" t="str">
        <f>IF(LEN('OSNOVNA PLAČA'!B132)&gt;0&gt;0,'OSNOVNA PLAČA'!B132,"")</f>
        <v>A123</v>
      </c>
    </row>
    <row r="139" spans="22:25" x14ac:dyDescent="0.25">
      <c r="V139" t="str">
        <f t="shared" si="1"/>
        <v>124   A124</v>
      </c>
      <c r="W139">
        <v>124</v>
      </c>
      <c r="Y139" s="228" t="str">
        <f>IF(LEN('OSNOVNA PLAČA'!B133)&gt;0&gt;0,'OSNOVNA PLAČA'!B133,"")</f>
        <v>A124</v>
      </c>
    </row>
    <row r="140" spans="22:25" x14ac:dyDescent="0.25">
      <c r="V140" t="str">
        <f t="shared" si="1"/>
        <v>125   A125</v>
      </c>
      <c r="W140">
        <v>125</v>
      </c>
      <c r="Y140" s="228" t="str">
        <f>IF(LEN('OSNOVNA PLAČA'!B134)&gt;0&gt;0,'OSNOVNA PLAČA'!B134,"")</f>
        <v>A125</v>
      </c>
    </row>
    <row r="141" spans="22:25" x14ac:dyDescent="0.25">
      <c r="V141" t="str">
        <f t="shared" si="1"/>
        <v>126   A126</v>
      </c>
      <c r="W141">
        <v>126</v>
      </c>
      <c r="Y141" s="228" t="str">
        <f>IF(LEN('OSNOVNA PLAČA'!B135)&gt;0&gt;0,'OSNOVNA PLAČA'!B135,"")</f>
        <v>A126</v>
      </c>
    </row>
    <row r="142" spans="22:25" x14ac:dyDescent="0.25">
      <c r="V142" t="str">
        <f t="shared" si="1"/>
        <v>127   A127</v>
      </c>
      <c r="W142">
        <v>127</v>
      </c>
      <c r="Y142" s="228" t="str">
        <f>IF(LEN('OSNOVNA PLAČA'!B136)&gt;0&gt;0,'OSNOVNA PLAČA'!B136,"")</f>
        <v>A127</v>
      </c>
    </row>
    <row r="143" spans="22:25" x14ac:dyDescent="0.25">
      <c r="V143" t="str">
        <f t="shared" si="1"/>
        <v>128   A128</v>
      </c>
      <c r="W143">
        <v>128</v>
      </c>
      <c r="Y143" s="228" t="str">
        <f>IF(LEN('OSNOVNA PLAČA'!B137)&gt;0&gt;0,'OSNOVNA PLAČA'!B137,"")</f>
        <v>A128</v>
      </c>
    </row>
    <row r="144" spans="22:25" x14ac:dyDescent="0.25">
      <c r="V144" t="str">
        <f t="shared" si="1"/>
        <v>129   A129</v>
      </c>
      <c r="W144">
        <v>129</v>
      </c>
      <c r="Y144" s="228" t="str">
        <f>IF(LEN('OSNOVNA PLAČA'!B138)&gt;0&gt;0,'OSNOVNA PLAČA'!B138,"")</f>
        <v>A129</v>
      </c>
    </row>
    <row r="145" spans="22:25" x14ac:dyDescent="0.25">
      <c r="V145" t="str">
        <f t="shared" ref="V145:V208" si="2">IF(LEN(Y145)&gt;0,CONCATENATE(TEXT(W145,0),"   ",Y145),"")</f>
        <v>130   A130</v>
      </c>
      <c r="W145">
        <v>130</v>
      </c>
      <c r="Y145" s="228" t="str">
        <f>IF(LEN('OSNOVNA PLAČA'!B139)&gt;0&gt;0,'OSNOVNA PLAČA'!B139,"")</f>
        <v>A130</v>
      </c>
    </row>
    <row r="146" spans="22:25" x14ac:dyDescent="0.25">
      <c r="V146" t="str">
        <f t="shared" si="2"/>
        <v>131   A131</v>
      </c>
      <c r="W146">
        <v>131</v>
      </c>
      <c r="Y146" s="228" t="str">
        <f>IF(LEN('OSNOVNA PLAČA'!B140)&gt;0&gt;0,'OSNOVNA PLAČA'!B140,"")</f>
        <v>A131</v>
      </c>
    </row>
    <row r="147" spans="22:25" x14ac:dyDescent="0.25">
      <c r="V147" t="str">
        <f t="shared" si="2"/>
        <v>132   A132</v>
      </c>
      <c r="W147">
        <v>132</v>
      </c>
      <c r="Y147" s="228" t="str">
        <f>IF(LEN('OSNOVNA PLAČA'!B141)&gt;0&gt;0,'OSNOVNA PLAČA'!B141,"")</f>
        <v>A132</v>
      </c>
    </row>
    <row r="148" spans="22:25" x14ac:dyDescent="0.25">
      <c r="V148" t="str">
        <f t="shared" si="2"/>
        <v>133   A133</v>
      </c>
      <c r="W148">
        <v>133</v>
      </c>
      <c r="Y148" s="228" t="str">
        <f>IF(LEN('OSNOVNA PLAČA'!B142)&gt;0&gt;0,'OSNOVNA PLAČA'!B142,"")</f>
        <v>A133</v>
      </c>
    </row>
    <row r="149" spans="22:25" x14ac:dyDescent="0.25">
      <c r="V149" t="str">
        <f t="shared" si="2"/>
        <v>134   A134</v>
      </c>
      <c r="W149">
        <v>134</v>
      </c>
      <c r="Y149" s="228" t="str">
        <f>IF(LEN('OSNOVNA PLAČA'!B143)&gt;0&gt;0,'OSNOVNA PLAČA'!B143,"")</f>
        <v>A134</v>
      </c>
    </row>
    <row r="150" spans="22:25" x14ac:dyDescent="0.25">
      <c r="V150" t="str">
        <f t="shared" si="2"/>
        <v>135   A135</v>
      </c>
      <c r="W150">
        <v>135</v>
      </c>
      <c r="Y150" s="228" t="str">
        <f>IF(LEN('OSNOVNA PLAČA'!B144)&gt;0&gt;0,'OSNOVNA PLAČA'!B144,"")</f>
        <v>A135</v>
      </c>
    </row>
    <row r="151" spans="22:25" x14ac:dyDescent="0.25">
      <c r="V151" t="str">
        <f t="shared" si="2"/>
        <v>136   A136</v>
      </c>
      <c r="W151">
        <v>136</v>
      </c>
      <c r="Y151" s="228" t="str">
        <f>IF(LEN('OSNOVNA PLAČA'!B145)&gt;0&gt;0,'OSNOVNA PLAČA'!B145,"")</f>
        <v>A136</v>
      </c>
    </row>
    <row r="152" spans="22:25" x14ac:dyDescent="0.25">
      <c r="V152" t="str">
        <f t="shared" si="2"/>
        <v>137   A137</v>
      </c>
      <c r="W152">
        <v>137</v>
      </c>
      <c r="Y152" s="228" t="str">
        <f>IF(LEN('OSNOVNA PLAČA'!B146)&gt;0&gt;0,'OSNOVNA PLAČA'!B146,"")</f>
        <v>A137</v>
      </c>
    </row>
    <row r="153" spans="22:25" x14ac:dyDescent="0.25">
      <c r="V153" t="str">
        <f t="shared" si="2"/>
        <v>138   A138</v>
      </c>
      <c r="W153">
        <v>138</v>
      </c>
      <c r="Y153" s="228" t="str">
        <f>IF(LEN('OSNOVNA PLAČA'!B147)&gt;0&gt;0,'OSNOVNA PLAČA'!B147,"")</f>
        <v>A138</v>
      </c>
    </row>
    <row r="154" spans="22:25" x14ac:dyDescent="0.25">
      <c r="V154" t="str">
        <f t="shared" si="2"/>
        <v>139   A139</v>
      </c>
      <c r="W154">
        <v>139</v>
      </c>
      <c r="Y154" s="228" t="str">
        <f>IF(LEN('OSNOVNA PLAČA'!B148)&gt;0&gt;0,'OSNOVNA PLAČA'!B148,"")</f>
        <v>A139</v>
      </c>
    </row>
    <row r="155" spans="22:25" x14ac:dyDescent="0.25">
      <c r="V155" t="str">
        <f t="shared" si="2"/>
        <v>140   A140</v>
      </c>
      <c r="W155">
        <v>140</v>
      </c>
      <c r="Y155" s="228" t="str">
        <f>IF(LEN('OSNOVNA PLAČA'!B149)&gt;0&gt;0,'OSNOVNA PLAČA'!B149,"")</f>
        <v>A140</v>
      </c>
    </row>
    <row r="156" spans="22:25" x14ac:dyDescent="0.25">
      <c r="V156" t="str">
        <f t="shared" si="2"/>
        <v>141   A141</v>
      </c>
      <c r="W156">
        <v>141</v>
      </c>
      <c r="Y156" s="228" t="str">
        <f>IF(LEN('OSNOVNA PLAČA'!B150)&gt;0&gt;0,'OSNOVNA PLAČA'!B150,"")</f>
        <v>A141</v>
      </c>
    </row>
    <row r="157" spans="22:25" x14ac:dyDescent="0.25">
      <c r="V157" t="str">
        <f t="shared" si="2"/>
        <v>142   A142</v>
      </c>
      <c r="W157">
        <v>142</v>
      </c>
      <c r="Y157" s="228" t="str">
        <f>IF(LEN('OSNOVNA PLAČA'!B151)&gt;0&gt;0,'OSNOVNA PLAČA'!B151,"")</f>
        <v>A142</v>
      </c>
    </row>
    <row r="158" spans="22:25" x14ac:dyDescent="0.25">
      <c r="V158" t="str">
        <f t="shared" si="2"/>
        <v>143   A143</v>
      </c>
      <c r="W158">
        <v>143</v>
      </c>
      <c r="Y158" s="228" t="str">
        <f>IF(LEN('OSNOVNA PLAČA'!B152)&gt;0&gt;0,'OSNOVNA PLAČA'!B152,"")</f>
        <v>A143</v>
      </c>
    </row>
    <row r="159" spans="22:25" x14ac:dyDescent="0.25">
      <c r="V159" t="str">
        <f t="shared" si="2"/>
        <v>144   A144</v>
      </c>
      <c r="W159">
        <v>144</v>
      </c>
      <c r="Y159" s="228" t="str">
        <f>IF(LEN('OSNOVNA PLAČA'!B153)&gt;0&gt;0,'OSNOVNA PLAČA'!B153,"")</f>
        <v>A144</v>
      </c>
    </row>
    <row r="160" spans="22:25" x14ac:dyDescent="0.25">
      <c r="V160" t="str">
        <f t="shared" si="2"/>
        <v>145   A145</v>
      </c>
      <c r="W160">
        <v>145</v>
      </c>
      <c r="Y160" s="228" t="str">
        <f>IF(LEN('OSNOVNA PLAČA'!B154)&gt;0&gt;0,'OSNOVNA PLAČA'!B154,"")</f>
        <v>A145</v>
      </c>
    </row>
    <row r="161" spans="22:25" x14ac:dyDescent="0.25">
      <c r="V161" t="str">
        <f t="shared" si="2"/>
        <v>146   A146</v>
      </c>
      <c r="W161">
        <v>146</v>
      </c>
      <c r="Y161" s="228" t="str">
        <f>IF(LEN('OSNOVNA PLAČA'!B155)&gt;0&gt;0,'OSNOVNA PLAČA'!B155,"")</f>
        <v>A146</v>
      </c>
    </row>
    <row r="162" spans="22:25" x14ac:dyDescent="0.25">
      <c r="V162" t="str">
        <f t="shared" si="2"/>
        <v>147   A147</v>
      </c>
      <c r="W162">
        <v>147</v>
      </c>
      <c r="Y162" s="228" t="str">
        <f>IF(LEN('OSNOVNA PLAČA'!B156)&gt;0&gt;0,'OSNOVNA PLAČA'!B156,"")</f>
        <v>A147</v>
      </c>
    </row>
    <row r="163" spans="22:25" x14ac:dyDescent="0.25">
      <c r="V163" t="str">
        <f t="shared" si="2"/>
        <v>148   A148</v>
      </c>
      <c r="W163">
        <v>148</v>
      </c>
      <c r="Y163" s="228" t="str">
        <f>IF(LEN('OSNOVNA PLAČA'!B157)&gt;0&gt;0,'OSNOVNA PLAČA'!B157,"")</f>
        <v>A148</v>
      </c>
    </row>
    <row r="164" spans="22:25" x14ac:dyDescent="0.25">
      <c r="V164" t="str">
        <f t="shared" si="2"/>
        <v>149   A149</v>
      </c>
      <c r="W164">
        <v>149</v>
      </c>
      <c r="Y164" s="228" t="str">
        <f>IF(LEN('OSNOVNA PLAČA'!B158)&gt;0&gt;0,'OSNOVNA PLAČA'!B158,"")</f>
        <v>A149</v>
      </c>
    </row>
    <row r="165" spans="22:25" x14ac:dyDescent="0.25">
      <c r="V165" t="str">
        <f t="shared" si="2"/>
        <v>150   A150</v>
      </c>
      <c r="W165">
        <v>150</v>
      </c>
      <c r="Y165" s="228" t="str">
        <f>IF(LEN('OSNOVNA PLAČA'!B159)&gt;0&gt;0,'OSNOVNA PLAČA'!B159,"")</f>
        <v>A150</v>
      </c>
    </row>
    <row r="166" spans="22:25" x14ac:dyDescent="0.25">
      <c r="V166" t="str">
        <f t="shared" si="2"/>
        <v>151   A151</v>
      </c>
      <c r="W166">
        <v>151</v>
      </c>
      <c r="Y166" s="228" t="str">
        <f>IF(LEN('OSNOVNA PLAČA'!B160)&gt;0&gt;0,'OSNOVNA PLAČA'!B160,"")</f>
        <v>A151</v>
      </c>
    </row>
    <row r="167" spans="22:25" x14ac:dyDescent="0.25">
      <c r="V167" t="str">
        <f t="shared" si="2"/>
        <v>152   A152</v>
      </c>
      <c r="W167">
        <v>152</v>
      </c>
      <c r="Y167" s="228" t="str">
        <f>IF(LEN('OSNOVNA PLAČA'!B161)&gt;0&gt;0,'OSNOVNA PLAČA'!B161,"")</f>
        <v>A152</v>
      </c>
    </row>
    <row r="168" spans="22:25" x14ac:dyDescent="0.25">
      <c r="V168" t="str">
        <f t="shared" si="2"/>
        <v>153   A153</v>
      </c>
      <c r="W168">
        <v>153</v>
      </c>
      <c r="Y168" s="228" t="str">
        <f>IF(LEN('OSNOVNA PLAČA'!B162)&gt;0&gt;0,'OSNOVNA PLAČA'!B162,"")</f>
        <v>A153</v>
      </c>
    </row>
    <row r="169" spans="22:25" x14ac:dyDescent="0.25">
      <c r="V169" t="str">
        <f t="shared" si="2"/>
        <v>154   A154</v>
      </c>
      <c r="W169">
        <v>154</v>
      </c>
      <c r="Y169" s="228" t="str">
        <f>IF(LEN('OSNOVNA PLAČA'!B163)&gt;0&gt;0,'OSNOVNA PLAČA'!B163,"")</f>
        <v>A154</v>
      </c>
    </row>
    <row r="170" spans="22:25" x14ac:dyDescent="0.25">
      <c r="V170" t="str">
        <f t="shared" si="2"/>
        <v>155   A155</v>
      </c>
      <c r="W170">
        <v>155</v>
      </c>
      <c r="Y170" s="228" t="str">
        <f>IF(LEN('OSNOVNA PLAČA'!B164)&gt;0&gt;0,'OSNOVNA PLAČA'!B164,"")</f>
        <v>A155</v>
      </c>
    </row>
    <row r="171" spans="22:25" x14ac:dyDescent="0.25">
      <c r="V171" t="str">
        <f t="shared" si="2"/>
        <v>156   A156</v>
      </c>
      <c r="W171">
        <v>156</v>
      </c>
      <c r="Y171" s="228" t="str">
        <f>IF(LEN('OSNOVNA PLAČA'!B165)&gt;0&gt;0,'OSNOVNA PLAČA'!B165,"")</f>
        <v>A156</v>
      </c>
    </row>
    <row r="172" spans="22:25" x14ac:dyDescent="0.25">
      <c r="V172" t="str">
        <f t="shared" si="2"/>
        <v>157   A157</v>
      </c>
      <c r="W172">
        <v>157</v>
      </c>
      <c r="Y172" s="228" t="str">
        <f>IF(LEN('OSNOVNA PLAČA'!B166)&gt;0&gt;0,'OSNOVNA PLAČA'!B166,"")</f>
        <v>A157</v>
      </c>
    </row>
    <row r="173" spans="22:25" x14ac:dyDescent="0.25">
      <c r="V173" t="str">
        <f t="shared" si="2"/>
        <v>158   A158</v>
      </c>
      <c r="W173">
        <v>158</v>
      </c>
      <c r="Y173" s="228" t="str">
        <f>IF(LEN('OSNOVNA PLAČA'!B167)&gt;0&gt;0,'OSNOVNA PLAČA'!B167,"")</f>
        <v>A158</v>
      </c>
    </row>
    <row r="174" spans="22:25" x14ac:dyDescent="0.25">
      <c r="V174" t="str">
        <f t="shared" si="2"/>
        <v>159   A159</v>
      </c>
      <c r="W174">
        <v>159</v>
      </c>
      <c r="Y174" s="228" t="str">
        <f>IF(LEN('OSNOVNA PLAČA'!B168)&gt;0&gt;0,'OSNOVNA PLAČA'!B168,"")</f>
        <v>A159</v>
      </c>
    </row>
    <row r="175" spans="22:25" x14ac:dyDescent="0.25">
      <c r="V175" t="str">
        <f t="shared" si="2"/>
        <v>160   A160</v>
      </c>
      <c r="W175">
        <v>160</v>
      </c>
      <c r="Y175" s="228" t="str">
        <f>IF(LEN('OSNOVNA PLAČA'!B169)&gt;0&gt;0,'OSNOVNA PLAČA'!B169,"")</f>
        <v>A160</v>
      </c>
    </row>
    <row r="176" spans="22:25" x14ac:dyDescent="0.25">
      <c r="V176" t="str">
        <f t="shared" si="2"/>
        <v>161   A161</v>
      </c>
      <c r="W176">
        <v>161</v>
      </c>
      <c r="Y176" s="228" t="str">
        <f>IF(LEN('OSNOVNA PLAČA'!B170)&gt;0&gt;0,'OSNOVNA PLAČA'!B170,"")</f>
        <v>A161</v>
      </c>
    </row>
    <row r="177" spans="22:25" x14ac:dyDescent="0.25">
      <c r="V177" t="str">
        <f t="shared" si="2"/>
        <v>162   A162</v>
      </c>
      <c r="W177">
        <v>162</v>
      </c>
      <c r="Y177" s="228" t="str">
        <f>IF(LEN('OSNOVNA PLAČA'!B171)&gt;0&gt;0,'OSNOVNA PLAČA'!B171,"")</f>
        <v>A162</v>
      </c>
    </row>
    <row r="178" spans="22:25" x14ac:dyDescent="0.25">
      <c r="V178" t="str">
        <f t="shared" si="2"/>
        <v>163   A163</v>
      </c>
      <c r="W178">
        <v>163</v>
      </c>
      <c r="Y178" s="228" t="str">
        <f>IF(LEN('OSNOVNA PLAČA'!B172)&gt;0&gt;0,'OSNOVNA PLAČA'!B172,"")</f>
        <v>A163</v>
      </c>
    </row>
    <row r="179" spans="22:25" x14ac:dyDescent="0.25">
      <c r="V179" t="str">
        <f t="shared" si="2"/>
        <v>164   A164</v>
      </c>
      <c r="W179">
        <v>164</v>
      </c>
      <c r="Y179" s="228" t="str">
        <f>IF(LEN('OSNOVNA PLAČA'!B173)&gt;0&gt;0,'OSNOVNA PLAČA'!B173,"")</f>
        <v>A164</v>
      </c>
    </row>
    <row r="180" spans="22:25" x14ac:dyDescent="0.25">
      <c r="V180" t="str">
        <f t="shared" si="2"/>
        <v>165   A165</v>
      </c>
      <c r="W180">
        <v>165</v>
      </c>
      <c r="Y180" s="228" t="str">
        <f>IF(LEN('OSNOVNA PLAČA'!B174)&gt;0&gt;0,'OSNOVNA PLAČA'!B174,"")</f>
        <v>A165</v>
      </c>
    </row>
    <row r="181" spans="22:25" x14ac:dyDescent="0.25">
      <c r="V181" t="str">
        <f t="shared" si="2"/>
        <v>166   A166</v>
      </c>
      <c r="W181">
        <v>166</v>
      </c>
      <c r="Y181" s="228" t="str">
        <f>IF(LEN('OSNOVNA PLAČA'!B175)&gt;0&gt;0,'OSNOVNA PLAČA'!B175,"")</f>
        <v>A166</v>
      </c>
    </row>
    <row r="182" spans="22:25" x14ac:dyDescent="0.25">
      <c r="V182" t="str">
        <f t="shared" si="2"/>
        <v>167   A167</v>
      </c>
      <c r="W182">
        <v>167</v>
      </c>
      <c r="Y182" s="228" t="str">
        <f>IF(LEN('OSNOVNA PLAČA'!B176)&gt;0&gt;0,'OSNOVNA PLAČA'!B176,"")</f>
        <v>A167</v>
      </c>
    </row>
    <row r="183" spans="22:25" x14ac:dyDescent="0.25">
      <c r="V183" t="str">
        <f t="shared" si="2"/>
        <v>168   A168</v>
      </c>
      <c r="W183">
        <v>168</v>
      </c>
      <c r="Y183" s="228" t="str">
        <f>IF(LEN('OSNOVNA PLAČA'!B177)&gt;0&gt;0,'OSNOVNA PLAČA'!B177,"")</f>
        <v>A168</v>
      </c>
    </row>
    <row r="184" spans="22:25" x14ac:dyDescent="0.25">
      <c r="V184" t="str">
        <f t="shared" si="2"/>
        <v>169   A169</v>
      </c>
      <c r="W184">
        <v>169</v>
      </c>
      <c r="Y184" s="228" t="str">
        <f>IF(LEN('OSNOVNA PLAČA'!B178)&gt;0&gt;0,'OSNOVNA PLAČA'!B178,"")</f>
        <v>A169</v>
      </c>
    </row>
    <row r="185" spans="22:25" x14ac:dyDescent="0.25">
      <c r="V185" t="str">
        <f t="shared" si="2"/>
        <v>170   A170</v>
      </c>
      <c r="W185">
        <v>170</v>
      </c>
      <c r="Y185" s="228" t="str">
        <f>IF(LEN('OSNOVNA PLAČA'!B179)&gt;0&gt;0,'OSNOVNA PLAČA'!B179,"")</f>
        <v>A170</v>
      </c>
    </row>
    <row r="186" spans="22:25" x14ac:dyDescent="0.25">
      <c r="V186" t="str">
        <f t="shared" si="2"/>
        <v>171   A171</v>
      </c>
      <c r="W186">
        <v>171</v>
      </c>
      <c r="Y186" s="228" t="str">
        <f>IF(LEN('OSNOVNA PLAČA'!B180)&gt;0&gt;0,'OSNOVNA PLAČA'!B180,"")</f>
        <v>A171</v>
      </c>
    </row>
    <row r="187" spans="22:25" x14ac:dyDescent="0.25">
      <c r="V187" t="str">
        <f t="shared" si="2"/>
        <v>172   A172</v>
      </c>
      <c r="W187">
        <v>172</v>
      </c>
      <c r="Y187" s="228" t="str">
        <f>IF(LEN('OSNOVNA PLAČA'!B181)&gt;0&gt;0,'OSNOVNA PLAČA'!B181,"")</f>
        <v>A172</v>
      </c>
    </row>
    <row r="188" spans="22:25" x14ac:dyDescent="0.25">
      <c r="V188" t="str">
        <f t="shared" si="2"/>
        <v>173   A173</v>
      </c>
      <c r="W188">
        <v>173</v>
      </c>
      <c r="Y188" s="228" t="str">
        <f>IF(LEN('OSNOVNA PLAČA'!B182)&gt;0&gt;0,'OSNOVNA PLAČA'!B182,"")</f>
        <v>A173</v>
      </c>
    </row>
    <row r="189" spans="22:25" x14ac:dyDescent="0.25">
      <c r="V189" t="str">
        <f t="shared" si="2"/>
        <v>174   A174</v>
      </c>
      <c r="W189">
        <v>174</v>
      </c>
      <c r="Y189" s="228" t="str">
        <f>IF(LEN('OSNOVNA PLAČA'!B183)&gt;0&gt;0,'OSNOVNA PLAČA'!B183,"")</f>
        <v>A174</v>
      </c>
    </row>
    <row r="190" spans="22:25" x14ac:dyDescent="0.25">
      <c r="V190" t="str">
        <f t="shared" si="2"/>
        <v>175   A175</v>
      </c>
      <c r="W190">
        <v>175</v>
      </c>
      <c r="Y190" s="228" t="str">
        <f>IF(LEN('OSNOVNA PLAČA'!B184)&gt;0&gt;0,'OSNOVNA PLAČA'!B184,"")</f>
        <v>A175</v>
      </c>
    </row>
    <row r="191" spans="22:25" x14ac:dyDescent="0.25">
      <c r="V191" t="str">
        <f t="shared" si="2"/>
        <v>176   A176</v>
      </c>
      <c r="W191">
        <v>176</v>
      </c>
      <c r="Y191" s="228" t="str">
        <f>IF(LEN('OSNOVNA PLAČA'!B185)&gt;0&gt;0,'OSNOVNA PLAČA'!B185,"")</f>
        <v>A176</v>
      </c>
    </row>
    <row r="192" spans="22:25" x14ac:dyDescent="0.25">
      <c r="V192" t="str">
        <f t="shared" si="2"/>
        <v>177   A177</v>
      </c>
      <c r="W192">
        <v>177</v>
      </c>
      <c r="Y192" s="228" t="str">
        <f>IF(LEN('OSNOVNA PLAČA'!B186)&gt;0&gt;0,'OSNOVNA PLAČA'!B186,"")</f>
        <v>A177</v>
      </c>
    </row>
    <row r="193" spans="22:25" x14ac:dyDescent="0.25">
      <c r="V193" t="str">
        <f t="shared" si="2"/>
        <v>178   A178</v>
      </c>
      <c r="W193">
        <v>178</v>
      </c>
      <c r="Y193" s="228" t="str">
        <f>IF(LEN('OSNOVNA PLAČA'!B187)&gt;0&gt;0,'OSNOVNA PLAČA'!B187,"")</f>
        <v>A178</v>
      </c>
    </row>
    <row r="194" spans="22:25" x14ac:dyDescent="0.25">
      <c r="V194" t="str">
        <f t="shared" si="2"/>
        <v>179   A179</v>
      </c>
      <c r="W194">
        <v>179</v>
      </c>
      <c r="Y194" s="228" t="str">
        <f>IF(LEN('OSNOVNA PLAČA'!B188)&gt;0&gt;0,'OSNOVNA PLAČA'!B188,"")</f>
        <v>A179</v>
      </c>
    </row>
    <row r="195" spans="22:25" x14ac:dyDescent="0.25">
      <c r="V195" t="str">
        <f t="shared" si="2"/>
        <v>180   A180</v>
      </c>
      <c r="W195">
        <v>180</v>
      </c>
      <c r="Y195" s="228" t="str">
        <f>IF(LEN('OSNOVNA PLAČA'!B189)&gt;0&gt;0,'OSNOVNA PLAČA'!B189,"")</f>
        <v>A180</v>
      </c>
    </row>
    <row r="196" spans="22:25" x14ac:dyDescent="0.25">
      <c r="V196" t="str">
        <f t="shared" si="2"/>
        <v>181   A181</v>
      </c>
      <c r="W196">
        <v>181</v>
      </c>
      <c r="Y196" s="228" t="str">
        <f>IF(LEN('OSNOVNA PLAČA'!B190)&gt;0&gt;0,'OSNOVNA PLAČA'!B190,"")</f>
        <v>A181</v>
      </c>
    </row>
    <row r="197" spans="22:25" x14ac:dyDescent="0.25">
      <c r="V197" t="str">
        <f t="shared" si="2"/>
        <v>182   A182</v>
      </c>
      <c r="W197">
        <v>182</v>
      </c>
      <c r="Y197" s="228" t="str">
        <f>IF(LEN('OSNOVNA PLAČA'!B191)&gt;0&gt;0,'OSNOVNA PLAČA'!B191,"")</f>
        <v>A182</v>
      </c>
    </row>
    <row r="198" spans="22:25" x14ac:dyDescent="0.25">
      <c r="V198" t="str">
        <f t="shared" si="2"/>
        <v>183   A183</v>
      </c>
      <c r="W198">
        <v>183</v>
      </c>
      <c r="Y198" s="228" t="str">
        <f>IF(LEN('OSNOVNA PLAČA'!B192)&gt;0&gt;0,'OSNOVNA PLAČA'!B192,"")</f>
        <v>A183</v>
      </c>
    </row>
    <row r="199" spans="22:25" x14ac:dyDescent="0.25">
      <c r="V199" t="str">
        <f t="shared" si="2"/>
        <v>184   A184</v>
      </c>
      <c r="W199">
        <v>184</v>
      </c>
      <c r="Y199" s="228" t="str">
        <f>IF(LEN('OSNOVNA PLAČA'!B193)&gt;0&gt;0,'OSNOVNA PLAČA'!B193,"")</f>
        <v>A184</v>
      </c>
    </row>
    <row r="200" spans="22:25" x14ac:dyDescent="0.25">
      <c r="V200" t="str">
        <f t="shared" si="2"/>
        <v>185   A185</v>
      </c>
      <c r="W200">
        <v>185</v>
      </c>
      <c r="Y200" s="228" t="str">
        <f>IF(LEN('OSNOVNA PLAČA'!B194)&gt;0&gt;0,'OSNOVNA PLAČA'!B194,"")</f>
        <v>A185</v>
      </c>
    </row>
    <row r="201" spans="22:25" x14ac:dyDescent="0.25">
      <c r="V201" t="str">
        <f t="shared" si="2"/>
        <v>186   A186</v>
      </c>
      <c r="W201">
        <v>186</v>
      </c>
      <c r="Y201" s="228" t="str">
        <f>IF(LEN('OSNOVNA PLAČA'!B195)&gt;0&gt;0,'OSNOVNA PLAČA'!B195,"")</f>
        <v>A186</v>
      </c>
    </row>
    <row r="202" spans="22:25" x14ac:dyDescent="0.25">
      <c r="V202" t="str">
        <f t="shared" si="2"/>
        <v>187   A187</v>
      </c>
      <c r="W202">
        <v>187</v>
      </c>
      <c r="Y202" s="228" t="str">
        <f>IF(LEN('OSNOVNA PLAČA'!B196)&gt;0&gt;0,'OSNOVNA PLAČA'!B196,"")</f>
        <v>A187</v>
      </c>
    </row>
    <row r="203" spans="22:25" x14ac:dyDescent="0.25">
      <c r="V203" t="str">
        <f t="shared" si="2"/>
        <v>188   A188</v>
      </c>
      <c r="W203">
        <v>188</v>
      </c>
      <c r="Y203" s="228" t="str">
        <f>IF(LEN('OSNOVNA PLAČA'!B197)&gt;0&gt;0,'OSNOVNA PLAČA'!B197,"")</f>
        <v>A188</v>
      </c>
    </row>
    <row r="204" spans="22:25" x14ac:dyDescent="0.25">
      <c r="V204" t="str">
        <f t="shared" si="2"/>
        <v>189   A189</v>
      </c>
      <c r="W204">
        <v>189</v>
      </c>
      <c r="Y204" s="228" t="str">
        <f>IF(LEN('OSNOVNA PLAČA'!B198)&gt;0&gt;0,'OSNOVNA PLAČA'!B198,"")</f>
        <v>A189</v>
      </c>
    </row>
    <row r="205" spans="22:25" x14ac:dyDescent="0.25">
      <c r="V205" t="str">
        <f t="shared" si="2"/>
        <v>190   A190</v>
      </c>
      <c r="W205">
        <v>190</v>
      </c>
      <c r="Y205" s="228" t="str">
        <f>IF(LEN('OSNOVNA PLAČA'!B199)&gt;0&gt;0,'OSNOVNA PLAČA'!B199,"")</f>
        <v>A190</v>
      </c>
    </row>
    <row r="206" spans="22:25" x14ac:dyDescent="0.25">
      <c r="V206" t="str">
        <f t="shared" si="2"/>
        <v>191   A191</v>
      </c>
      <c r="W206">
        <v>191</v>
      </c>
      <c r="Y206" s="228" t="str">
        <f>IF(LEN('OSNOVNA PLAČA'!B200)&gt;0&gt;0,'OSNOVNA PLAČA'!B200,"")</f>
        <v>A191</v>
      </c>
    </row>
    <row r="207" spans="22:25" x14ac:dyDescent="0.25">
      <c r="V207" t="str">
        <f t="shared" si="2"/>
        <v>192   A192</v>
      </c>
      <c r="W207">
        <v>192</v>
      </c>
      <c r="Y207" s="228" t="str">
        <f>IF(LEN('OSNOVNA PLAČA'!B201)&gt;0&gt;0,'OSNOVNA PLAČA'!B201,"")</f>
        <v>A192</v>
      </c>
    </row>
    <row r="208" spans="22:25" x14ac:dyDescent="0.25">
      <c r="V208" t="str">
        <f t="shared" si="2"/>
        <v>193   A193</v>
      </c>
      <c r="W208">
        <v>193</v>
      </c>
      <c r="Y208" s="228" t="str">
        <f>IF(LEN('OSNOVNA PLAČA'!B202)&gt;0&gt;0,'OSNOVNA PLAČA'!B202,"")</f>
        <v>A193</v>
      </c>
    </row>
    <row r="209" spans="22:25" x14ac:dyDescent="0.25">
      <c r="V209" t="str">
        <f t="shared" ref="V209:V272" si="3">IF(LEN(Y209)&gt;0,CONCATENATE(TEXT(W209,0),"   ",Y209),"")</f>
        <v>194   A194</v>
      </c>
      <c r="W209">
        <v>194</v>
      </c>
      <c r="Y209" s="228" t="str">
        <f>IF(LEN('OSNOVNA PLAČA'!B203)&gt;0&gt;0,'OSNOVNA PLAČA'!B203,"")</f>
        <v>A194</v>
      </c>
    </row>
    <row r="210" spans="22:25" x14ac:dyDescent="0.25">
      <c r="V210" t="str">
        <f t="shared" si="3"/>
        <v>195   A195</v>
      </c>
      <c r="W210">
        <v>195</v>
      </c>
      <c r="Y210" s="228" t="str">
        <f>IF(LEN('OSNOVNA PLAČA'!B204)&gt;0&gt;0,'OSNOVNA PLAČA'!B204,"")</f>
        <v>A195</v>
      </c>
    </row>
    <row r="211" spans="22:25" x14ac:dyDescent="0.25">
      <c r="V211" t="str">
        <f t="shared" si="3"/>
        <v>196   A196</v>
      </c>
      <c r="W211">
        <v>196</v>
      </c>
      <c r="Y211" s="228" t="str">
        <f>IF(LEN('OSNOVNA PLAČA'!B205)&gt;0&gt;0,'OSNOVNA PLAČA'!B205,"")</f>
        <v>A196</v>
      </c>
    </row>
    <row r="212" spans="22:25" x14ac:dyDescent="0.25">
      <c r="V212" t="str">
        <f t="shared" si="3"/>
        <v>197   A197</v>
      </c>
      <c r="W212">
        <v>197</v>
      </c>
      <c r="Y212" s="228" t="str">
        <f>IF(LEN('OSNOVNA PLAČA'!B206)&gt;0&gt;0,'OSNOVNA PLAČA'!B206,"")</f>
        <v>A197</v>
      </c>
    </row>
    <row r="213" spans="22:25" x14ac:dyDescent="0.25">
      <c r="V213" t="str">
        <f t="shared" si="3"/>
        <v>198   A198</v>
      </c>
      <c r="W213">
        <v>198</v>
      </c>
      <c r="Y213" s="228" t="str">
        <f>IF(LEN('OSNOVNA PLAČA'!B207)&gt;0&gt;0,'OSNOVNA PLAČA'!B207,"")</f>
        <v>A198</v>
      </c>
    </row>
    <row r="214" spans="22:25" x14ac:dyDescent="0.25">
      <c r="V214" t="str">
        <f t="shared" si="3"/>
        <v>199   A199</v>
      </c>
      <c r="W214">
        <v>199</v>
      </c>
      <c r="Y214" s="228" t="str">
        <f>IF(LEN('OSNOVNA PLAČA'!B208)&gt;0&gt;0,'OSNOVNA PLAČA'!B208,"")</f>
        <v>A199</v>
      </c>
    </row>
    <row r="215" spans="22:25" x14ac:dyDescent="0.25">
      <c r="V215" t="str">
        <f t="shared" si="3"/>
        <v>200   A200</v>
      </c>
      <c r="W215">
        <v>200</v>
      </c>
      <c r="Y215" s="228" t="str">
        <f>IF(LEN('OSNOVNA PLAČA'!B209)&gt;0&gt;0,'OSNOVNA PLAČA'!B209,"")</f>
        <v>A200</v>
      </c>
    </row>
    <row r="216" spans="22:25" x14ac:dyDescent="0.25">
      <c r="V216" t="str">
        <f t="shared" si="3"/>
        <v>201   A201</v>
      </c>
      <c r="W216">
        <v>201</v>
      </c>
      <c r="Y216" s="228" t="str">
        <f>IF(LEN('OSNOVNA PLAČA'!B210)&gt;0&gt;0,'OSNOVNA PLAČA'!B210,"")</f>
        <v>A201</v>
      </c>
    </row>
    <row r="217" spans="22:25" x14ac:dyDescent="0.25">
      <c r="V217" t="str">
        <f t="shared" si="3"/>
        <v>202   A202</v>
      </c>
      <c r="W217">
        <v>202</v>
      </c>
      <c r="Y217" s="228" t="str">
        <f>IF(LEN('OSNOVNA PLAČA'!B211)&gt;0&gt;0,'OSNOVNA PLAČA'!B211,"")</f>
        <v>A202</v>
      </c>
    </row>
    <row r="218" spans="22:25" x14ac:dyDescent="0.25">
      <c r="V218" t="str">
        <f t="shared" si="3"/>
        <v>203   A203</v>
      </c>
      <c r="W218">
        <v>203</v>
      </c>
      <c r="Y218" s="228" t="str">
        <f>IF(LEN('OSNOVNA PLAČA'!B212)&gt;0&gt;0,'OSNOVNA PLAČA'!B212,"")</f>
        <v>A203</v>
      </c>
    </row>
    <row r="219" spans="22:25" x14ac:dyDescent="0.25">
      <c r="V219" t="str">
        <f t="shared" si="3"/>
        <v>204   A204</v>
      </c>
      <c r="W219">
        <v>204</v>
      </c>
      <c r="Y219" s="228" t="str">
        <f>IF(LEN('OSNOVNA PLAČA'!B213)&gt;0&gt;0,'OSNOVNA PLAČA'!B213,"")</f>
        <v>A204</v>
      </c>
    </row>
    <row r="220" spans="22:25" x14ac:dyDescent="0.25">
      <c r="V220" t="str">
        <f t="shared" si="3"/>
        <v>205   A205</v>
      </c>
      <c r="W220">
        <v>205</v>
      </c>
      <c r="Y220" s="228" t="str">
        <f>IF(LEN('OSNOVNA PLAČA'!B214)&gt;0&gt;0,'OSNOVNA PLAČA'!B214,"")</f>
        <v>A205</v>
      </c>
    </row>
    <row r="221" spans="22:25" x14ac:dyDescent="0.25">
      <c r="V221" t="str">
        <f t="shared" si="3"/>
        <v>206   A206</v>
      </c>
      <c r="W221">
        <v>206</v>
      </c>
      <c r="Y221" s="228" t="str">
        <f>IF(LEN('OSNOVNA PLAČA'!B215)&gt;0&gt;0,'OSNOVNA PLAČA'!B215,"")</f>
        <v>A206</v>
      </c>
    </row>
    <row r="222" spans="22:25" x14ac:dyDescent="0.25">
      <c r="V222" t="str">
        <f t="shared" si="3"/>
        <v>207   A207</v>
      </c>
      <c r="W222">
        <v>207</v>
      </c>
      <c r="Y222" s="228" t="str">
        <f>IF(LEN('OSNOVNA PLAČA'!B216)&gt;0&gt;0,'OSNOVNA PLAČA'!B216,"")</f>
        <v>A207</v>
      </c>
    </row>
    <row r="223" spans="22:25" x14ac:dyDescent="0.25">
      <c r="V223" t="str">
        <f t="shared" si="3"/>
        <v>208   A208</v>
      </c>
      <c r="W223">
        <v>208</v>
      </c>
      <c r="Y223" s="228" t="str">
        <f>IF(LEN('OSNOVNA PLAČA'!B217)&gt;0&gt;0,'OSNOVNA PLAČA'!B217,"")</f>
        <v>A208</v>
      </c>
    </row>
    <row r="224" spans="22:25" x14ac:dyDescent="0.25">
      <c r="V224" t="str">
        <f t="shared" si="3"/>
        <v>209   A209</v>
      </c>
      <c r="W224">
        <v>209</v>
      </c>
      <c r="Y224" s="228" t="str">
        <f>IF(LEN('OSNOVNA PLAČA'!B218)&gt;0&gt;0,'OSNOVNA PLAČA'!B218,"")</f>
        <v>A209</v>
      </c>
    </row>
    <row r="225" spans="22:25" x14ac:dyDescent="0.25">
      <c r="V225" t="str">
        <f t="shared" si="3"/>
        <v>210   A210</v>
      </c>
      <c r="W225">
        <v>210</v>
      </c>
      <c r="Y225" s="228" t="str">
        <f>IF(LEN('OSNOVNA PLAČA'!B219)&gt;0&gt;0,'OSNOVNA PLAČA'!B219,"")</f>
        <v>A210</v>
      </c>
    </row>
    <row r="226" spans="22:25" x14ac:dyDescent="0.25">
      <c r="V226" t="str">
        <f t="shared" si="3"/>
        <v>211   A211</v>
      </c>
      <c r="W226">
        <v>211</v>
      </c>
      <c r="Y226" s="228" t="str">
        <f>IF(LEN('OSNOVNA PLAČA'!B220)&gt;0&gt;0,'OSNOVNA PLAČA'!B220,"")</f>
        <v>A211</v>
      </c>
    </row>
    <row r="227" spans="22:25" x14ac:dyDescent="0.25">
      <c r="V227" t="str">
        <f t="shared" si="3"/>
        <v>212   A212</v>
      </c>
      <c r="W227">
        <v>212</v>
      </c>
      <c r="Y227" s="228" t="str">
        <f>IF(LEN('OSNOVNA PLAČA'!B221)&gt;0&gt;0,'OSNOVNA PLAČA'!B221,"")</f>
        <v>A212</v>
      </c>
    </row>
    <row r="228" spans="22:25" x14ac:dyDescent="0.25">
      <c r="V228" t="str">
        <f t="shared" si="3"/>
        <v>213   A213</v>
      </c>
      <c r="W228">
        <v>213</v>
      </c>
      <c r="Y228" s="228" t="str">
        <f>IF(LEN('OSNOVNA PLAČA'!B222)&gt;0&gt;0,'OSNOVNA PLAČA'!B222,"")</f>
        <v>A213</v>
      </c>
    </row>
    <row r="229" spans="22:25" x14ac:dyDescent="0.25">
      <c r="V229" t="str">
        <f t="shared" si="3"/>
        <v>214   A214</v>
      </c>
      <c r="W229">
        <v>214</v>
      </c>
      <c r="Y229" s="228" t="str">
        <f>IF(LEN('OSNOVNA PLAČA'!B223)&gt;0&gt;0,'OSNOVNA PLAČA'!B223,"")</f>
        <v>A214</v>
      </c>
    </row>
    <row r="230" spans="22:25" x14ac:dyDescent="0.25">
      <c r="V230" t="str">
        <f t="shared" si="3"/>
        <v>215   A215</v>
      </c>
      <c r="W230">
        <v>215</v>
      </c>
      <c r="Y230" s="228" t="str">
        <f>IF(LEN('OSNOVNA PLAČA'!B224)&gt;0&gt;0,'OSNOVNA PLAČA'!B224,"")</f>
        <v>A215</v>
      </c>
    </row>
    <row r="231" spans="22:25" x14ac:dyDescent="0.25">
      <c r="V231" t="str">
        <f t="shared" si="3"/>
        <v>216   A216</v>
      </c>
      <c r="W231">
        <v>216</v>
      </c>
      <c r="Y231" s="228" t="str">
        <f>IF(LEN('OSNOVNA PLAČA'!B225)&gt;0&gt;0,'OSNOVNA PLAČA'!B225,"")</f>
        <v>A216</v>
      </c>
    </row>
    <row r="232" spans="22:25" x14ac:dyDescent="0.25">
      <c r="V232" t="str">
        <f t="shared" si="3"/>
        <v>217   A217</v>
      </c>
      <c r="W232">
        <v>217</v>
      </c>
      <c r="Y232" s="228" t="str">
        <f>IF(LEN('OSNOVNA PLAČA'!B226)&gt;0&gt;0,'OSNOVNA PLAČA'!B226,"")</f>
        <v>A217</v>
      </c>
    </row>
    <row r="233" spans="22:25" x14ac:dyDescent="0.25">
      <c r="V233" t="str">
        <f t="shared" si="3"/>
        <v>218   A218</v>
      </c>
      <c r="W233">
        <v>218</v>
      </c>
      <c r="Y233" s="228" t="str">
        <f>IF(LEN('OSNOVNA PLAČA'!B227)&gt;0&gt;0,'OSNOVNA PLAČA'!B227,"")</f>
        <v>A218</v>
      </c>
    </row>
    <row r="234" spans="22:25" x14ac:dyDescent="0.25">
      <c r="V234" t="str">
        <f t="shared" si="3"/>
        <v>219   A219</v>
      </c>
      <c r="W234">
        <v>219</v>
      </c>
      <c r="Y234" s="228" t="str">
        <f>IF(LEN('OSNOVNA PLAČA'!B228)&gt;0&gt;0,'OSNOVNA PLAČA'!B228,"")</f>
        <v>A219</v>
      </c>
    </row>
    <row r="235" spans="22:25" x14ac:dyDescent="0.25">
      <c r="V235" t="str">
        <f t="shared" si="3"/>
        <v>220   A220</v>
      </c>
      <c r="W235">
        <v>220</v>
      </c>
      <c r="Y235" s="228" t="str">
        <f>IF(LEN('OSNOVNA PLAČA'!B229)&gt;0&gt;0,'OSNOVNA PLAČA'!B229,"")</f>
        <v>A220</v>
      </c>
    </row>
    <row r="236" spans="22:25" x14ac:dyDescent="0.25">
      <c r="V236" t="str">
        <f t="shared" si="3"/>
        <v>221   A221</v>
      </c>
      <c r="W236">
        <v>221</v>
      </c>
      <c r="Y236" s="228" t="str">
        <f>IF(LEN('OSNOVNA PLAČA'!B230)&gt;0&gt;0,'OSNOVNA PLAČA'!B230,"")</f>
        <v>A221</v>
      </c>
    </row>
    <row r="237" spans="22:25" x14ac:dyDescent="0.25">
      <c r="V237" t="str">
        <f t="shared" si="3"/>
        <v>222   A222</v>
      </c>
      <c r="W237">
        <v>222</v>
      </c>
      <c r="Y237" s="228" t="str">
        <f>IF(LEN('OSNOVNA PLAČA'!B231)&gt;0&gt;0,'OSNOVNA PLAČA'!B231,"")</f>
        <v>A222</v>
      </c>
    </row>
    <row r="238" spans="22:25" x14ac:dyDescent="0.25">
      <c r="V238" t="str">
        <f t="shared" si="3"/>
        <v>223   A223</v>
      </c>
      <c r="W238">
        <v>223</v>
      </c>
      <c r="Y238" s="228" t="str">
        <f>IF(LEN('OSNOVNA PLAČA'!B232)&gt;0&gt;0,'OSNOVNA PLAČA'!B232,"")</f>
        <v>A223</v>
      </c>
    </row>
    <row r="239" spans="22:25" x14ac:dyDescent="0.25">
      <c r="V239" t="str">
        <f t="shared" si="3"/>
        <v>224   A224</v>
      </c>
      <c r="W239">
        <v>224</v>
      </c>
      <c r="Y239" s="228" t="str">
        <f>IF(LEN('OSNOVNA PLAČA'!B233)&gt;0&gt;0,'OSNOVNA PLAČA'!B233,"")</f>
        <v>A224</v>
      </c>
    </row>
    <row r="240" spans="22:25" x14ac:dyDescent="0.25">
      <c r="V240" t="str">
        <f t="shared" si="3"/>
        <v>225   A225</v>
      </c>
      <c r="W240">
        <v>225</v>
      </c>
      <c r="Y240" s="228" t="str">
        <f>IF(LEN('OSNOVNA PLAČA'!B234)&gt;0&gt;0,'OSNOVNA PLAČA'!B234,"")</f>
        <v>A225</v>
      </c>
    </row>
    <row r="241" spans="22:25" x14ac:dyDescent="0.25">
      <c r="V241" t="str">
        <f t="shared" si="3"/>
        <v>226   A226</v>
      </c>
      <c r="W241">
        <v>226</v>
      </c>
      <c r="Y241" s="228" t="str">
        <f>IF(LEN('OSNOVNA PLAČA'!B235)&gt;0&gt;0,'OSNOVNA PLAČA'!B235,"")</f>
        <v>A226</v>
      </c>
    </row>
    <row r="242" spans="22:25" x14ac:dyDescent="0.25">
      <c r="V242" t="str">
        <f t="shared" si="3"/>
        <v>227   A227</v>
      </c>
      <c r="W242">
        <v>227</v>
      </c>
      <c r="Y242" s="228" t="str">
        <f>IF(LEN('OSNOVNA PLAČA'!B236)&gt;0&gt;0,'OSNOVNA PLAČA'!B236,"")</f>
        <v>A227</v>
      </c>
    </row>
    <row r="243" spans="22:25" x14ac:dyDescent="0.25">
      <c r="V243" t="str">
        <f t="shared" si="3"/>
        <v>228   A228</v>
      </c>
      <c r="W243">
        <v>228</v>
      </c>
      <c r="Y243" s="228" t="str">
        <f>IF(LEN('OSNOVNA PLAČA'!B237)&gt;0&gt;0,'OSNOVNA PLAČA'!B237,"")</f>
        <v>A228</v>
      </c>
    </row>
    <row r="244" spans="22:25" x14ac:dyDescent="0.25">
      <c r="V244" t="str">
        <f t="shared" si="3"/>
        <v>229   A229</v>
      </c>
      <c r="W244">
        <v>229</v>
      </c>
      <c r="Y244" s="228" t="str">
        <f>IF(LEN('OSNOVNA PLAČA'!B238)&gt;0&gt;0,'OSNOVNA PLAČA'!B238,"")</f>
        <v>A229</v>
      </c>
    </row>
    <row r="245" spans="22:25" x14ac:dyDescent="0.25">
      <c r="V245" t="str">
        <f t="shared" si="3"/>
        <v>230   A230</v>
      </c>
      <c r="W245">
        <v>230</v>
      </c>
      <c r="Y245" s="228" t="str">
        <f>IF(LEN('OSNOVNA PLAČA'!B239)&gt;0&gt;0,'OSNOVNA PLAČA'!B239,"")</f>
        <v>A230</v>
      </c>
    </row>
    <row r="246" spans="22:25" x14ac:dyDescent="0.25">
      <c r="V246" t="str">
        <f t="shared" si="3"/>
        <v>231   A231</v>
      </c>
      <c r="W246">
        <v>231</v>
      </c>
      <c r="Y246" s="228" t="str">
        <f>IF(LEN('OSNOVNA PLAČA'!B240)&gt;0&gt;0,'OSNOVNA PLAČA'!B240,"")</f>
        <v>A231</v>
      </c>
    </row>
    <row r="247" spans="22:25" x14ac:dyDescent="0.25">
      <c r="V247" t="str">
        <f t="shared" si="3"/>
        <v>232   A232</v>
      </c>
      <c r="W247">
        <v>232</v>
      </c>
      <c r="Y247" s="228" t="str">
        <f>IF(LEN('OSNOVNA PLAČA'!B241)&gt;0&gt;0,'OSNOVNA PLAČA'!B241,"")</f>
        <v>A232</v>
      </c>
    </row>
    <row r="248" spans="22:25" x14ac:dyDescent="0.25">
      <c r="V248" t="str">
        <f t="shared" si="3"/>
        <v>233   A233</v>
      </c>
      <c r="W248">
        <v>233</v>
      </c>
      <c r="Y248" s="228" t="str">
        <f>IF(LEN('OSNOVNA PLAČA'!B242)&gt;0&gt;0,'OSNOVNA PLAČA'!B242,"")</f>
        <v>A233</v>
      </c>
    </row>
    <row r="249" spans="22:25" x14ac:dyDescent="0.25">
      <c r="V249" t="str">
        <f t="shared" si="3"/>
        <v>234   A234</v>
      </c>
      <c r="W249">
        <v>234</v>
      </c>
      <c r="Y249" s="228" t="str">
        <f>IF(LEN('OSNOVNA PLAČA'!B243)&gt;0&gt;0,'OSNOVNA PLAČA'!B243,"")</f>
        <v>A234</v>
      </c>
    </row>
    <row r="250" spans="22:25" x14ac:dyDescent="0.25">
      <c r="V250" t="str">
        <f t="shared" si="3"/>
        <v>235   A235</v>
      </c>
      <c r="W250">
        <v>235</v>
      </c>
      <c r="Y250" s="228" t="str">
        <f>IF(LEN('OSNOVNA PLAČA'!B244)&gt;0&gt;0,'OSNOVNA PLAČA'!B244,"")</f>
        <v>A235</v>
      </c>
    </row>
    <row r="251" spans="22:25" x14ac:dyDescent="0.25">
      <c r="V251" t="str">
        <f t="shared" si="3"/>
        <v>236   A236</v>
      </c>
      <c r="W251">
        <v>236</v>
      </c>
      <c r="Y251" s="228" t="str">
        <f>IF(LEN('OSNOVNA PLAČA'!B245)&gt;0&gt;0,'OSNOVNA PLAČA'!B245,"")</f>
        <v>A236</v>
      </c>
    </row>
    <row r="252" spans="22:25" x14ac:dyDescent="0.25">
      <c r="V252" t="str">
        <f t="shared" si="3"/>
        <v>237   A237</v>
      </c>
      <c r="W252">
        <v>237</v>
      </c>
      <c r="Y252" s="228" t="str">
        <f>IF(LEN('OSNOVNA PLAČA'!B246)&gt;0&gt;0,'OSNOVNA PLAČA'!B246,"")</f>
        <v>A237</v>
      </c>
    </row>
    <row r="253" spans="22:25" x14ac:dyDescent="0.25">
      <c r="V253" t="str">
        <f t="shared" si="3"/>
        <v>238   A238</v>
      </c>
      <c r="W253">
        <v>238</v>
      </c>
      <c r="Y253" s="228" t="str">
        <f>IF(LEN('OSNOVNA PLAČA'!B247)&gt;0&gt;0,'OSNOVNA PLAČA'!B247,"")</f>
        <v>A238</v>
      </c>
    </row>
    <row r="254" spans="22:25" x14ac:dyDescent="0.25">
      <c r="V254" t="str">
        <f t="shared" si="3"/>
        <v>239   A239</v>
      </c>
      <c r="W254">
        <v>239</v>
      </c>
      <c r="Y254" s="228" t="str">
        <f>IF(LEN('OSNOVNA PLAČA'!B248)&gt;0&gt;0,'OSNOVNA PLAČA'!B248,"")</f>
        <v>A239</v>
      </c>
    </row>
    <row r="255" spans="22:25" x14ac:dyDescent="0.25">
      <c r="V255" t="str">
        <f t="shared" si="3"/>
        <v>240   A240</v>
      </c>
      <c r="W255">
        <v>240</v>
      </c>
      <c r="Y255" s="228" t="str">
        <f>IF(LEN('OSNOVNA PLAČA'!B249)&gt;0&gt;0,'OSNOVNA PLAČA'!B249,"")</f>
        <v>A240</v>
      </c>
    </row>
    <row r="256" spans="22:25" x14ac:dyDescent="0.25">
      <c r="V256" t="str">
        <f t="shared" si="3"/>
        <v>241   A241</v>
      </c>
      <c r="W256">
        <v>241</v>
      </c>
      <c r="Y256" s="228" t="str">
        <f>IF(LEN('OSNOVNA PLAČA'!B250)&gt;0&gt;0,'OSNOVNA PLAČA'!B250,"")</f>
        <v>A241</v>
      </c>
    </row>
    <row r="257" spans="22:25" x14ac:dyDescent="0.25">
      <c r="V257" t="str">
        <f t="shared" si="3"/>
        <v>242   A242</v>
      </c>
      <c r="W257">
        <v>242</v>
      </c>
      <c r="Y257" s="228" t="str">
        <f>IF(LEN('OSNOVNA PLAČA'!B251)&gt;0&gt;0,'OSNOVNA PLAČA'!B251,"")</f>
        <v>A242</v>
      </c>
    </row>
    <row r="258" spans="22:25" x14ac:dyDescent="0.25">
      <c r="V258" t="str">
        <f t="shared" si="3"/>
        <v>243   A243</v>
      </c>
      <c r="W258">
        <v>243</v>
      </c>
      <c r="Y258" s="228" t="str">
        <f>IF(LEN('OSNOVNA PLAČA'!B252)&gt;0&gt;0,'OSNOVNA PLAČA'!B252,"")</f>
        <v>A243</v>
      </c>
    </row>
    <row r="259" spans="22:25" x14ac:dyDescent="0.25">
      <c r="V259" t="str">
        <f t="shared" si="3"/>
        <v>244   A244</v>
      </c>
      <c r="W259">
        <v>244</v>
      </c>
      <c r="Y259" s="228" t="str">
        <f>IF(LEN('OSNOVNA PLAČA'!B253)&gt;0&gt;0,'OSNOVNA PLAČA'!B253,"")</f>
        <v>A244</v>
      </c>
    </row>
    <row r="260" spans="22:25" x14ac:dyDescent="0.25">
      <c r="V260" t="str">
        <f t="shared" si="3"/>
        <v>245   A245</v>
      </c>
      <c r="W260">
        <v>245</v>
      </c>
      <c r="Y260" s="228" t="str">
        <f>IF(LEN('OSNOVNA PLAČA'!B254)&gt;0&gt;0,'OSNOVNA PLAČA'!B254,"")</f>
        <v>A245</v>
      </c>
    </row>
    <row r="261" spans="22:25" x14ac:dyDescent="0.25">
      <c r="V261" t="str">
        <f t="shared" si="3"/>
        <v>246   A246</v>
      </c>
      <c r="W261">
        <v>246</v>
      </c>
      <c r="Y261" s="228" t="str">
        <f>IF(LEN('OSNOVNA PLAČA'!B255)&gt;0&gt;0,'OSNOVNA PLAČA'!B255,"")</f>
        <v>A246</v>
      </c>
    </row>
    <row r="262" spans="22:25" x14ac:dyDescent="0.25">
      <c r="V262" t="str">
        <f t="shared" si="3"/>
        <v>247   A247</v>
      </c>
      <c r="W262">
        <v>247</v>
      </c>
      <c r="Y262" s="228" t="str">
        <f>IF(LEN('OSNOVNA PLAČA'!B256)&gt;0&gt;0,'OSNOVNA PLAČA'!B256,"")</f>
        <v>A247</v>
      </c>
    </row>
    <row r="263" spans="22:25" x14ac:dyDescent="0.25">
      <c r="V263" t="str">
        <f t="shared" si="3"/>
        <v>248   A248</v>
      </c>
      <c r="W263">
        <v>248</v>
      </c>
      <c r="Y263" s="228" t="str">
        <f>IF(LEN('OSNOVNA PLAČA'!B257)&gt;0&gt;0,'OSNOVNA PLAČA'!B257,"")</f>
        <v>A248</v>
      </c>
    </row>
    <row r="264" spans="22:25" x14ac:dyDescent="0.25">
      <c r="V264" t="str">
        <f t="shared" si="3"/>
        <v>249   A249</v>
      </c>
      <c r="W264">
        <v>249</v>
      </c>
      <c r="Y264" s="228" t="str">
        <f>IF(LEN('OSNOVNA PLAČA'!B258)&gt;0&gt;0,'OSNOVNA PLAČA'!B258,"")</f>
        <v>A249</v>
      </c>
    </row>
    <row r="265" spans="22:25" x14ac:dyDescent="0.25">
      <c r="V265" t="str">
        <f t="shared" si="3"/>
        <v>250   A250</v>
      </c>
      <c r="W265">
        <v>250</v>
      </c>
      <c r="Y265" s="228" t="str">
        <f>IF(LEN('OSNOVNA PLAČA'!B259)&gt;0&gt;0,'OSNOVNA PLAČA'!B259,"")</f>
        <v>A250</v>
      </c>
    </row>
    <row r="266" spans="22:25" x14ac:dyDescent="0.25">
      <c r="V266" t="e">
        <f t="shared" si="3"/>
        <v>#REF!</v>
      </c>
      <c r="W266">
        <v>251</v>
      </c>
      <c r="Y266" s="228" t="e">
        <f>IF(LEN('OSNOVNA PLAČA'!#REF!)&gt;0&gt;0,'OSNOVNA PLAČA'!#REF!,"")</f>
        <v>#REF!</v>
      </c>
    </row>
    <row r="267" spans="22:25" x14ac:dyDescent="0.25">
      <c r="V267" t="e">
        <f t="shared" si="3"/>
        <v>#REF!</v>
      </c>
      <c r="W267">
        <v>252</v>
      </c>
      <c r="Y267" s="228" t="e">
        <f>IF(LEN('OSNOVNA PLAČA'!#REF!)&gt;0&gt;0,'OSNOVNA PLAČA'!#REF!,"")</f>
        <v>#REF!</v>
      </c>
    </row>
    <row r="268" spans="22:25" x14ac:dyDescent="0.25">
      <c r="V268" t="e">
        <f t="shared" si="3"/>
        <v>#REF!</v>
      </c>
      <c r="W268">
        <v>253</v>
      </c>
      <c r="Y268" s="228" t="e">
        <f>IF(LEN('OSNOVNA PLAČA'!#REF!)&gt;0&gt;0,'OSNOVNA PLAČA'!#REF!,"")</f>
        <v>#REF!</v>
      </c>
    </row>
    <row r="269" spans="22:25" x14ac:dyDescent="0.25">
      <c r="V269" t="e">
        <f t="shared" si="3"/>
        <v>#REF!</v>
      </c>
      <c r="W269">
        <v>254</v>
      </c>
      <c r="Y269" s="228" t="e">
        <f>IF(LEN('OSNOVNA PLAČA'!#REF!)&gt;0&gt;0,'OSNOVNA PLAČA'!#REF!,"")</f>
        <v>#REF!</v>
      </c>
    </row>
    <row r="270" spans="22:25" x14ac:dyDescent="0.25">
      <c r="V270" t="e">
        <f t="shared" si="3"/>
        <v>#REF!</v>
      </c>
      <c r="W270">
        <v>255</v>
      </c>
      <c r="Y270" s="228" t="e">
        <f>IF(LEN('OSNOVNA PLAČA'!#REF!)&gt;0&gt;0,'OSNOVNA PLAČA'!#REF!,"")</f>
        <v>#REF!</v>
      </c>
    </row>
    <row r="271" spans="22:25" x14ac:dyDescent="0.25">
      <c r="V271" t="e">
        <f t="shared" si="3"/>
        <v>#REF!</v>
      </c>
      <c r="W271">
        <v>256</v>
      </c>
      <c r="Y271" s="228" t="e">
        <f>IF(LEN('OSNOVNA PLAČA'!#REF!)&gt;0&gt;0,'OSNOVNA PLAČA'!#REF!,"")</f>
        <v>#REF!</v>
      </c>
    </row>
    <row r="272" spans="22:25" x14ac:dyDescent="0.25">
      <c r="V272" t="e">
        <f t="shared" si="3"/>
        <v>#REF!</v>
      </c>
      <c r="W272">
        <v>257</v>
      </c>
      <c r="Y272" s="228" t="e">
        <f>IF(LEN('OSNOVNA PLAČA'!#REF!)&gt;0&gt;0,'OSNOVNA PLAČA'!#REF!,"")</f>
        <v>#REF!</v>
      </c>
    </row>
    <row r="273" spans="22:25" x14ac:dyDescent="0.25">
      <c r="V273" t="e">
        <f t="shared" ref="V273:V336" si="4">IF(LEN(Y273)&gt;0,CONCATENATE(TEXT(W273,0),"   ",Y273),"")</f>
        <v>#REF!</v>
      </c>
      <c r="W273">
        <v>258</v>
      </c>
      <c r="Y273" s="228" t="e">
        <f>IF(LEN('OSNOVNA PLAČA'!#REF!)&gt;0&gt;0,'OSNOVNA PLAČA'!#REF!,"")</f>
        <v>#REF!</v>
      </c>
    </row>
    <row r="274" spans="22:25" x14ac:dyDescent="0.25">
      <c r="V274" t="e">
        <f t="shared" si="4"/>
        <v>#REF!</v>
      </c>
      <c r="W274">
        <v>259</v>
      </c>
      <c r="Y274" s="228" t="e">
        <f>IF(LEN('OSNOVNA PLAČA'!#REF!)&gt;0&gt;0,'OSNOVNA PLAČA'!#REF!,"")</f>
        <v>#REF!</v>
      </c>
    </row>
    <row r="275" spans="22:25" x14ac:dyDescent="0.25">
      <c r="V275" t="e">
        <f t="shared" si="4"/>
        <v>#REF!</v>
      </c>
      <c r="W275">
        <v>260</v>
      </c>
      <c r="Y275" s="228" t="e">
        <f>IF(LEN('OSNOVNA PLAČA'!#REF!)&gt;0&gt;0,'OSNOVNA PLAČA'!#REF!,"")</f>
        <v>#REF!</v>
      </c>
    </row>
    <row r="276" spans="22:25" x14ac:dyDescent="0.25">
      <c r="V276" t="e">
        <f t="shared" si="4"/>
        <v>#REF!</v>
      </c>
      <c r="W276">
        <v>261</v>
      </c>
      <c r="Y276" s="228" t="e">
        <f>IF(LEN('OSNOVNA PLAČA'!#REF!)&gt;0&gt;0,'OSNOVNA PLAČA'!#REF!,"")</f>
        <v>#REF!</v>
      </c>
    </row>
    <row r="277" spans="22:25" x14ac:dyDescent="0.25">
      <c r="V277" t="e">
        <f t="shared" si="4"/>
        <v>#REF!</v>
      </c>
      <c r="W277">
        <v>262</v>
      </c>
      <c r="Y277" s="228" t="e">
        <f>IF(LEN('OSNOVNA PLAČA'!#REF!)&gt;0&gt;0,'OSNOVNA PLAČA'!#REF!,"")</f>
        <v>#REF!</v>
      </c>
    </row>
    <row r="278" spans="22:25" x14ac:dyDescent="0.25">
      <c r="V278" t="e">
        <f t="shared" si="4"/>
        <v>#REF!</v>
      </c>
      <c r="W278">
        <v>263</v>
      </c>
      <c r="Y278" s="228" t="e">
        <f>IF(LEN('OSNOVNA PLAČA'!#REF!)&gt;0&gt;0,'OSNOVNA PLAČA'!#REF!,"")</f>
        <v>#REF!</v>
      </c>
    </row>
    <row r="279" spans="22:25" x14ac:dyDescent="0.25">
      <c r="V279" t="e">
        <f t="shared" si="4"/>
        <v>#REF!</v>
      </c>
      <c r="W279">
        <v>264</v>
      </c>
      <c r="Y279" s="228" t="e">
        <f>IF(LEN('OSNOVNA PLAČA'!#REF!)&gt;0&gt;0,'OSNOVNA PLAČA'!#REF!,"")</f>
        <v>#REF!</v>
      </c>
    </row>
    <row r="280" spans="22:25" x14ac:dyDescent="0.25">
      <c r="V280" t="e">
        <f t="shared" si="4"/>
        <v>#REF!</v>
      </c>
      <c r="W280">
        <v>265</v>
      </c>
      <c r="Y280" s="228" t="e">
        <f>IF(LEN('OSNOVNA PLAČA'!#REF!)&gt;0&gt;0,'OSNOVNA PLAČA'!#REF!,"")</f>
        <v>#REF!</v>
      </c>
    </row>
    <row r="281" spans="22:25" x14ac:dyDescent="0.25">
      <c r="V281" t="e">
        <f t="shared" si="4"/>
        <v>#REF!</v>
      </c>
      <c r="W281">
        <v>266</v>
      </c>
      <c r="Y281" s="228" t="e">
        <f>IF(LEN('OSNOVNA PLAČA'!#REF!)&gt;0&gt;0,'OSNOVNA PLAČA'!#REF!,"")</f>
        <v>#REF!</v>
      </c>
    </row>
    <row r="282" spans="22:25" x14ac:dyDescent="0.25">
      <c r="V282" t="e">
        <f t="shared" si="4"/>
        <v>#REF!</v>
      </c>
      <c r="W282">
        <v>267</v>
      </c>
      <c r="Y282" s="228" t="e">
        <f>IF(LEN('OSNOVNA PLAČA'!#REF!)&gt;0&gt;0,'OSNOVNA PLAČA'!#REF!,"")</f>
        <v>#REF!</v>
      </c>
    </row>
    <row r="283" spans="22:25" x14ac:dyDescent="0.25">
      <c r="V283" t="e">
        <f t="shared" si="4"/>
        <v>#REF!</v>
      </c>
      <c r="W283">
        <v>268</v>
      </c>
      <c r="Y283" s="228" t="e">
        <f>IF(LEN('OSNOVNA PLAČA'!#REF!)&gt;0&gt;0,'OSNOVNA PLAČA'!#REF!,"")</f>
        <v>#REF!</v>
      </c>
    </row>
    <row r="284" spans="22:25" x14ac:dyDescent="0.25">
      <c r="V284" t="e">
        <f t="shared" si="4"/>
        <v>#REF!</v>
      </c>
      <c r="W284">
        <v>269</v>
      </c>
      <c r="Y284" s="228" t="e">
        <f>IF(LEN('OSNOVNA PLAČA'!#REF!)&gt;0&gt;0,'OSNOVNA PLAČA'!#REF!,"")</f>
        <v>#REF!</v>
      </c>
    </row>
    <row r="285" spans="22:25" x14ac:dyDescent="0.25">
      <c r="V285" t="e">
        <f t="shared" si="4"/>
        <v>#REF!</v>
      </c>
      <c r="W285">
        <v>270</v>
      </c>
      <c r="Y285" s="228" t="e">
        <f>IF(LEN('OSNOVNA PLAČA'!#REF!)&gt;0&gt;0,'OSNOVNA PLAČA'!#REF!,"")</f>
        <v>#REF!</v>
      </c>
    </row>
    <row r="286" spans="22:25" x14ac:dyDescent="0.25">
      <c r="V286" t="e">
        <f t="shared" si="4"/>
        <v>#REF!</v>
      </c>
      <c r="W286">
        <v>271</v>
      </c>
      <c r="Y286" s="228" t="e">
        <f>IF(LEN('OSNOVNA PLAČA'!#REF!)&gt;0&gt;0,'OSNOVNA PLAČA'!#REF!,"")</f>
        <v>#REF!</v>
      </c>
    </row>
    <row r="287" spans="22:25" x14ac:dyDescent="0.25">
      <c r="V287" t="e">
        <f t="shared" si="4"/>
        <v>#REF!</v>
      </c>
      <c r="W287">
        <v>272</v>
      </c>
      <c r="Y287" s="228" t="e">
        <f>IF(LEN('OSNOVNA PLAČA'!#REF!)&gt;0&gt;0,'OSNOVNA PLAČA'!#REF!,"")</f>
        <v>#REF!</v>
      </c>
    </row>
    <row r="288" spans="22:25" x14ac:dyDescent="0.25">
      <c r="V288" t="e">
        <f t="shared" si="4"/>
        <v>#REF!</v>
      </c>
      <c r="W288">
        <v>273</v>
      </c>
      <c r="Y288" s="228" t="e">
        <f>IF(LEN('OSNOVNA PLAČA'!#REF!)&gt;0&gt;0,'OSNOVNA PLAČA'!#REF!,"")</f>
        <v>#REF!</v>
      </c>
    </row>
    <row r="289" spans="22:25" x14ac:dyDescent="0.25">
      <c r="V289" t="e">
        <f t="shared" si="4"/>
        <v>#REF!</v>
      </c>
      <c r="W289">
        <v>274</v>
      </c>
      <c r="Y289" s="228" t="e">
        <f>IF(LEN('OSNOVNA PLAČA'!#REF!)&gt;0&gt;0,'OSNOVNA PLAČA'!#REF!,"")</f>
        <v>#REF!</v>
      </c>
    </row>
    <row r="290" spans="22:25" x14ac:dyDescent="0.25">
      <c r="V290" t="e">
        <f t="shared" si="4"/>
        <v>#REF!</v>
      </c>
      <c r="W290">
        <v>275</v>
      </c>
      <c r="Y290" s="228" t="e">
        <f>IF(LEN('OSNOVNA PLAČA'!#REF!)&gt;0&gt;0,'OSNOVNA PLAČA'!#REF!,"")</f>
        <v>#REF!</v>
      </c>
    </row>
    <row r="291" spans="22:25" x14ac:dyDescent="0.25">
      <c r="V291" t="e">
        <f t="shared" si="4"/>
        <v>#REF!</v>
      </c>
      <c r="W291">
        <v>276</v>
      </c>
      <c r="Y291" s="228" t="e">
        <f>IF(LEN('OSNOVNA PLAČA'!#REF!)&gt;0&gt;0,'OSNOVNA PLAČA'!#REF!,"")</f>
        <v>#REF!</v>
      </c>
    </row>
    <row r="292" spans="22:25" x14ac:dyDescent="0.25">
      <c r="V292" t="e">
        <f t="shared" si="4"/>
        <v>#REF!</v>
      </c>
      <c r="W292">
        <v>277</v>
      </c>
      <c r="Y292" s="228" t="e">
        <f>IF(LEN('OSNOVNA PLAČA'!#REF!)&gt;0&gt;0,'OSNOVNA PLAČA'!#REF!,"")</f>
        <v>#REF!</v>
      </c>
    </row>
    <row r="293" spans="22:25" x14ac:dyDescent="0.25">
      <c r="V293" t="e">
        <f t="shared" si="4"/>
        <v>#REF!</v>
      </c>
      <c r="W293">
        <v>278</v>
      </c>
      <c r="Y293" s="228" t="e">
        <f>IF(LEN('OSNOVNA PLAČA'!#REF!)&gt;0&gt;0,'OSNOVNA PLAČA'!#REF!,"")</f>
        <v>#REF!</v>
      </c>
    </row>
    <row r="294" spans="22:25" x14ac:dyDescent="0.25">
      <c r="V294" t="e">
        <f t="shared" si="4"/>
        <v>#REF!</v>
      </c>
      <c r="W294">
        <v>279</v>
      </c>
      <c r="Y294" s="228" t="e">
        <f>IF(LEN('OSNOVNA PLAČA'!#REF!)&gt;0&gt;0,'OSNOVNA PLAČA'!#REF!,"")</f>
        <v>#REF!</v>
      </c>
    </row>
    <row r="295" spans="22:25" x14ac:dyDescent="0.25">
      <c r="V295" t="e">
        <f t="shared" si="4"/>
        <v>#REF!</v>
      </c>
      <c r="W295">
        <v>280</v>
      </c>
      <c r="Y295" s="228" t="e">
        <f>IF(LEN('OSNOVNA PLAČA'!#REF!)&gt;0&gt;0,'OSNOVNA PLAČA'!#REF!,"")</f>
        <v>#REF!</v>
      </c>
    </row>
    <row r="296" spans="22:25" x14ac:dyDescent="0.25">
      <c r="V296" t="e">
        <f t="shared" si="4"/>
        <v>#REF!</v>
      </c>
      <c r="W296">
        <v>281</v>
      </c>
      <c r="Y296" s="228" t="e">
        <f>IF(LEN('OSNOVNA PLAČA'!#REF!)&gt;0&gt;0,'OSNOVNA PLAČA'!#REF!,"")</f>
        <v>#REF!</v>
      </c>
    </row>
    <row r="297" spans="22:25" x14ac:dyDescent="0.25">
      <c r="V297" t="e">
        <f t="shared" si="4"/>
        <v>#REF!</v>
      </c>
      <c r="W297">
        <v>282</v>
      </c>
      <c r="Y297" s="228" t="e">
        <f>IF(LEN('OSNOVNA PLAČA'!#REF!)&gt;0&gt;0,'OSNOVNA PLAČA'!#REF!,"")</f>
        <v>#REF!</v>
      </c>
    </row>
    <row r="298" spans="22:25" x14ac:dyDescent="0.25">
      <c r="V298" t="e">
        <f t="shared" si="4"/>
        <v>#REF!</v>
      </c>
      <c r="W298">
        <v>283</v>
      </c>
      <c r="Y298" s="228" t="e">
        <f>IF(LEN('OSNOVNA PLAČA'!#REF!)&gt;0&gt;0,'OSNOVNA PLAČA'!#REF!,"")</f>
        <v>#REF!</v>
      </c>
    </row>
    <row r="299" spans="22:25" x14ac:dyDescent="0.25">
      <c r="V299" t="e">
        <f t="shared" si="4"/>
        <v>#REF!</v>
      </c>
      <c r="W299">
        <v>284</v>
      </c>
      <c r="Y299" s="228" t="e">
        <f>IF(LEN('OSNOVNA PLAČA'!#REF!)&gt;0&gt;0,'OSNOVNA PLAČA'!#REF!,"")</f>
        <v>#REF!</v>
      </c>
    </row>
    <row r="300" spans="22:25" x14ac:dyDescent="0.25">
      <c r="V300" t="e">
        <f t="shared" si="4"/>
        <v>#REF!</v>
      </c>
      <c r="W300">
        <v>285</v>
      </c>
      <c r="Y300" s="228" t="e">
        <f>IF(LEN('OSNOVNA PLAČA'!#REF!)&gt;0&gt;0,'OSNOVNA PLAČA'!#REF!,"")</f>
        <v>#REF!</v>
      </c>
    </row>
    <row r="301" spans="22:25" x14ac:dyDescent="0.25">
      <c r="V301" t="e">
        <f t="shared" si="4"/>
        <v>#REF!</v>
      </c>
      <c r="W301">
        <v>286</v>
      </c>
      <c r="Y301" s="228" t="e">
        <f>IF(LEN('OSNOVNA PLAČA'!#REF!)&gt;0&gt;0,'OSNOVNA PLAČA'!#REF!,"")</f>
        <v>#REF!</v>
      </c>
    </row>
    <row r="302" spans="22:25" x14ac:dyDescent="0.25">
      <c r="V302" t="e">
        <f t="shared" si="4"/>
        <v>#REF!</v>
      </c>
      <c r="W302">
        <v>287</v>
      </c>
      <c r="Y302" s="228" t="e">
        <f>IF(LEN('OSNOVNA PLAČA'!#REF!)&gt;0&gt;0,'OSNOVNA PLAČA'!#REF!,"")</f>
        <v>#REF!</v>
      </c>
    </row>
    <row r="303" spans="22:25" x14ac:dyDescent="0.25">
      <c r="V303" t="e">
        <f t="shared" si="4"/>
        <v>#REF!</v>
      </c>
      <c r="W303">
        <v>288</v>
      </c>
      <c r="Y303" s="228" t="e">
        <f>IF(LEN('OSNOVNA PLAČA'!#REF!)&gt;0&gt;0,'OSNOVNA PLAČA'!#REF!,"")</f>
        <v>#REF!</v>
      </c>
    </row>
    <row r="304" spans="22:25" x14ac:dyDescent="0.25">
      <c r="V304" t="e">
        <f t="shared" si="4"/>
        <v>#REF!</v>
      </c>
      <c r="W304">
        <v>289</v>
      </c>
      <c r="Y304" s="228" t="e">
        <f>IF(LEN('OSNOVNA PLAČA'!#REF!)&gt;0&gt;0,'OSNOVNA PLAČA'!#REF!,"")</f>
        <v>#REF!</v>
      </c>
    </row>
    <row r="305" spans="22:25" x14ac:dyDescent="0.25">
      <c r="V305" t="e">
        <f t="shared" si="4"/>
        <v>#REF!</v>
      </c>
      <c r="W305">
        <v>290</v>
      </c>
      <c r="Y305" s="228" t="e">
        <f>IF(LEN('OSNOVNA PLAČA'!#REF!)&gt;0&gt;0,'OSNOVNA PLAČA'!#REF!,"")</f>
        <v>#REF!</v>
      </c>
    </row>
    <row r="306" spans="22:25" x14ac:dyDescent="0.25">
      <c r="V306" t="e">
        <f t="shared" si="4"/>
        <v>#REF!</v>
      </c>
      <c r="W306">
        <v>291</v>
      </c>
      <c r="Y306" s="228" t="e">
        <f>IF(LEN('OSNOVNA PLAČA'!#REF!)&gt;0&gt;0,'OSNOVNA PLAČA'!#REF!,"")</f>
        <v>#REF!</v>
      </c>
    </row>
    <row r="307" spans="22:25" x14ac:dyDescent="0.25">
      <c r="V307" t="e">
        <f t="shared" si="4"/>
        <v>#REF!</v>
      </c>
      <c r="W307">
        <v>292</v>
      </c>
      <c r="Y307" s="228" t="e">
        <f>IF(LEN('OSNOVNA PLAČA'!#REF!)&gt;0&gt;0,'OSNOVNA PLAČA'!#REF!,"")</f>
        <v>#REF!</v>
      </c>
    </row>
    <row r="308" spans="22:25" x14ac:dyDescent="0.25">
      <c r="V308" t="e">
        <f t="shared" si="4"/>
        <v>#REF!</v>
      </c>
      <c r="W308">
        <v>293</v>
      </c>
      <c r="Y308" s="228" t="e">
        <f>IF(LEN('OSNOVNA PLAČA'!#REF!)&gt;0&gt;0,'OSNOVNA PLAČA'!#REF!,"")</f>
        <v>#REF!</v>
      </c>
    </row>
    <row r="309" spans="22:25" x14ac:dyDescent="0.25">
      <c r="V309" t="e">
        <f t="shared" si="4"/>
        <v>#REF!</v>
      </c>
      <c r="W309">
        <v>294</v>
      </c>
      <c r="Y309" s="228" t="e">
        <f>IF(LEN('OSNOVNA PLAČA'!#REF!)&gt;0&gt;0,'OSNOVNA PLAČA'!#REF!,"")</f>
        <v>#REF!</v>
      </c>
    </row>
    <row r="310" spans="22:25" x14ac:dyDescent="0.25">
      <c r="V310" t="e">
        <f t="shared" si="4"/>
        <v>#REF!</v>
      </c>
      <c r="W310">
        <v>295</v>
      </c>
      <c r="Y310" s="228" t="e">
        <f>IF(LEN('OSNOVNA PLAČA'!#REF!)&gt;0&gt;0,'OSNOVNA PLAČA'!#REF!,"")</f>
        <v>#REF!</v>
      </c>
    </row>
    <row r="311" spans="22:25" x14ac:dyDescent="0.25">
      <c r="V311" t="e">
        <f t="shared" si="4"/>
        <v>#REF!</v>
      </c>
      <c r="W311">
        <v>296</v>
      </c>
      <c r="Y311" s="228" t="e">
        <f>IF(LEN('OSNOVNA PLAČA'!#REF!)&gt;0&gt;0,'OSNOVNA PLAČA'!#REF!,"")</f>
        <v>#REF!</v>
      </c>
    </row>
    <row r="312" spans="22:25" x14ac:dyDescent="0.25">
      <c r="V312" t="e">
        <f t="shared" si="4"/>
        <v>#REF!</v>
      </c>
      <c r="W312">
        <v>297</v>
      </c>
      <c r="Y312" s="228" t="e">
        <f>IF(LEN('OSNOVNA PLAČA'!#REF!)&gt;0&gt;0,'OSNOVNA PLAČA'!#REF!,"")</f>
        <v>#REF!</v>
      </c>
    </row>
    <row r="313" spans="22:25" x14ac:dyDescent="0.25">
      <c r="V313" t="e">
        <f t="shared" si="4"/>
        <v>#REF!</v>
      </c>
      <c r="W313">
        <v>298</v>
      </c>
      <c r="Y313" s="228" t="e">
        <f>IF(LEN('OSNOVNA PLAČA'!#REF!)&gt;0&gt;0,'OSNOVNA PLAČA'!#REF!,"")</f>
        <v>#REF!</v>
      </c>
    </row>
    <row r="314" spans="22:25" x14ac:dyDescent="0.25">
      <c r="V314" t="e">
        <f t="shared" si="4"/>
        <v>#REF!</v>
      </c>
      <c r="W314">
        <v>299</v>
      </c>
      <c r="Y314" s="228" t="e">
        <f>IF(LEN('OSNOVNA PLAČA'!#REF!)&gt;0&gt;0,'OSNOVNA PLAČA'!#REF!,"")</f>
        <v>#REF!</v>
      </c>
    </row>
    <row r="315" spans="22:25" x14ac:dyDescent="0.25">
      <c r="V315" t="e">
        <f t="shared" si="4"/>
        <v>#REF!</v>
      </c>
      <c r="W315">
        <v>300</v>
      </c>
      <c r="Y315" s="228" t="e">
        <f>IF(LEN('OSNOVNA PLAČA'!#REF!)&gt;0&gt;0,'OSNOVNA PLAČA'!#REF!,"")</f>
        <v>#REF!</v>
      </c>
    </row>
    <row r="316" spans="22:25" x14ac:dyDescent="0.25">
      <c r="V316" t="e">
        <f t="shared" si="4"/>
        <v>#REF!</v>
      </c>
      <c r="W316">
        <v>301</v>
      </c>
      <c r="Y316" s="228" t="e">
        <f>IF(LEN('OSNOVNA PLAČA'!#REF!)&gt;0&gt;0,'OSNOVNA PLAČA'!#REF!,"")</f>
        <v>#REF!</v>
      </c>
    </row>
    <row r="317" spans="22:25" x14ac:dyDescent="0.25">
      <c r="V317" t="e">
        <f t="shared" si="4"/>
        <v>#REF!</v>
      </c>
      <c r="W317">
        <v>302</v>
      </c>
      <c r="Y317" s="228" t="e">
        <f>IF(LEN('OSNOVNA PLAČA'!#REF!)&gt;0&gt;0,'OSNOVNA PLAČA'!#REF!,"")</f>
        <v>#REF!</v>
      </c>
    </row>
    <row r="318" spans="22:25" x14ac:dyDescent="0.25">
      <c r="V318" t="e">
        <f t="shared" si="4"/>
        <v>#REF!</v>
      </c>
      <c r="W318">
        <v>303</v>
      </c>
      <c r="Y318" s="228" t="e">
        <f>IF(LEN('OSNOVNA PLAČA'!#REF!)&gt;0&gt;0,'OSNOVNA PLAČA'!#REF!,"")</f>
        <v>#REF!</v>
      </c>
    </row>
    <row r="319" spans="22:25" x14ac:dyDescent="0.25">
      <c r="V319" t="e">
        <f t="shared" si="4"/>
        <v>#REF!</v>
      </c>
      <c r="W319">
        <v>304</v>
      </c>
      <c r="Y319" s="228" t="e">
        <f>IF(LEN('OSNOVNA PLAČA'!#REF!)&gt;0&gt;0,'OSNOVNA PLAČA'!#REF!,"")</f>
        <v>#REF!</v>
      </c>
    </row>
    <row r="320" spans="22:25" x14ac:dyDescent="0.25">
      <c r="V320" t="e">
        <f t="shared" si="4"/>
        <v>#REF!</v>
      </c>
      <c r="W320">
        <v>305</v>
      </c>
      <c r="Y320" s="228" t="e">
        <f>IF(LEN('OSNOVNA PLAČA'!#REF!)&gt;0&gt;0,'OSNOVNA PLAČA'!#REF!,"")</f>
        <v>#REF!</v>
      </c>
    </row>
    <row r="321" spans="22:25" x14ac:dyDescent="0.25">
      <c r="V321" t="e">
        <f t="shared" si="4"/>
        <v>#REF!</v>
      </c>
      <c r="W321">
        <v>306</v>
      </c>
      <c r="Y321" s="228" t="e">
        <f>IF(LEN('OSNOVNA PLAČA'!#REF!)&gt;0&gt;0,'OSNOVNA PLAČA'!#REF!,"")</f>
        <v>#REF!</v>
      </c>
    </row>
    <row r="322" spans="22:25" x14ac:dyDescent="0.25">
      <c r="V322" t="e">
        <f t="shared" si="4"/>
        <v>#REF!</v>
      </c>
      <c r="W322">
        <v>307</v>
      </c>
      <c r="Y322" s="228" t="e">
        <f>IF(LEN('OSNOVNA PLAČA'!#REF!)&gt;0&gt;0,'OSNOVNA PLAČA'!#REF!,"")</f>
        <v>#REF!</v>
      </c>
    </row>
    <row r="323" spans="22:25" x14ac:dyDescent="0.25">
      <c r="V323" t="e">
        <f t="shared" si="4"/>
        <v>#REF!</v>
      </c>
      <c r="W323">
        <v>308</v>
      </c>
      <c r="Y323" s="228" t="e">
        <f>IF(LEN('OSNOVNA PLAČA'!#REF!)&gt;0&gt;0,'OSNOVNA PLAČA'!#REF!,"")</f>
        <v>#REF!</v>
      </c>
    </row>
    <row r="324" spans="22:25" x14ac:dyDescent="0.25">
      <c r="V324" t="e">
        <f t="shared" si="4"/>
        <v>#REF!</v>
      </c>
      <c r="W324">
        <v>309</v>
      </c>
      <c r="Y324" s="228" t="e">
        <f>IF(LEN('OSNOVNA PLAČA'!#REF!)&gt;0&gt;0,'OSNOVNA PLAČA'!#REF!,"")</f>
        <v>#REF!</v>
      </c>
    </row>
    <row r="325" spans="22:25" x14ac:dyDescent="0.25">
      <c r="V325" t="e">
        <f t="shared" si="4"/>
        <v>#REF!</v>
      </c>
      <c r="W325">
        <v>310</v>
      </c>
      <c r="Y325" s="228" t="e">
        <f>IF(LEN('OSNOVNA PLAČA'!#REF!)&gt;0&gt;0,'OSNOVNA PLAČA'!#REF!,"")</f>
        <v>#REF!</v>
      </c>
    </row>
    <row r="326" spans="22:25" x14ac:dyDescent="0.25">
      <c r="V326" t="e">
        <f t="shared" si="4"/>
        <v>#REF!</v>
      </c>
      <c r="W326">
        <v>311</v>
      </c>
      <c r="Y326" s="228" t="e">
        <f>IF(LEN('OSNOVNA PLAČA'!#REF!)&gt;0&gt;0,'OSNOVNA PLAČA'!#REF!,"")</f>
        <v>#REF!</v>
      </c>
    </row>
    <row r="327" spans="22:25" x14ac:dyDescent="0.25">
      <c r="V327" t="e">
        <f t="shared" si="4"/>
        <v>#REF!</v>
      </c>
      <c r="W327">
        <v>312</v>
      </c>
      <c r="Y327" s="228" t="e">
        <f>IF(LEN('OSNOVNA PLAČA'!#REF!)&gt;0&gt;0,'OSNOVNA PLAČA'!#REF!,"")</f>
        <v>#REF!</v>
      </c>
    </row>
    <row r="328" spans="22:25" x14ac:dyDescent="0.25">
      <c r="V328" t="e">
        <f t="shared" si="4"/>
        <v>#REF!</v>
      </c>
      <c r="W328">
        <v>313</v>
      </c>
      <c r="Y328" s="228" t="e">
        <f>IF(LEN('OSNOVNA PLAČA'!#REF!)&gt;0&gt;0,'OSNOVNA PLAČA'!#REF!,"")</f>
        <v>#REF!</v>
      </c>
    </row>
    <row r="329" spans="22:25" x14ac:dyDescent="0.25">
      <c r="V329" t="e">
        <f t="shared" si="4"/>
        <v>#REF!</v>
      </c>
      <c r="W329">
        <v>314</v>
      </c>
      <c r="Y329" s="228" t="e">
        <f>IF(LEN('OSNOVNA PLAČA'!#REF!)&gt;0&gt;0,'OSNOVNA PLAČA'!#REF!,"")</f>
        <v>#REF!</v>
      </c>
    </row>
    <row r="330" spans="22:25" x14ac:dyDescent="0.25">
      <c r="V330" t="e">
        <f t="shared" si="4"/>
        <v>#REF!</v>
      </c>
      <c r="W330">
        <v>315</v>
      </c>
      <c r="Y330" s="228" t="e">
        <f>IF(LEN('OSNOVNA PLAČA'!#REF!)&gt;0&gt;0,'OSNOVNA PLAČA'!#REF!,"")</f>
        <v>#REF!</v>
      </c>
    </row>
    <row r="331" spans="22:25" x14ac:dyDescent="0.25">
      <c r="V331" t="e">
        <f t="shared" si="4"/>
        <v>#REF!</v>
      </c>
      <c r="W331">
        <v>316</v>
      </c>
      <c r="Y331" s="228" t="e">
        <f>IF(LEN('OSNOVNA PLAČA'!#REF!)&gt;0&gt;0,'OSNOVNA PLAČA'!#REF!,"")</f>
        <v>#REF!</v>
      </c>
    </row>
    <row r="332" spans="22:25" x14ac:dyDescent="0.25">
      <c r="V332" t="e">
        <f t="shared" si="4"/>
        <v>#REF!</v>
      </c>
      <c r="W332">
        <v>317</v>
      </c>
      <c r="Y332" s="228" t="e">
        <f>IF(LEN('OSNOVNA PLAČA'!#REF!)&gt;0&gt;0,'OSNOVNA PLAČA'!#REF!,"")</f>
        <v>#REF!</v>
      </c>
    </row>
    <row r="333" spans="22:25" x14ac:dyDescent="0.25">
      <c r="V333" t="e">
        <f t="shared" si="4"/>
        <v>#REF!</v>
      </c>
      <c r="W333">
        <v>318</v>
      </c>
      <c r="Y333" s="228" t="e">
        <f>IF(LEN('OSNOVNA PLAČA'!#REF!)&gt;0&gt;0,'OSNOVNA PLAČA'!#REF!,"")</f>
        <v>#REF!</v>
      </c>
    </row>
    <row r="334" spans="22:25" x14ac:dyDescent="0.25">
      <c r="V334" t="e">
        <f t="shared" si="4"/>
        <v>#REF!</v>
      </c>
      <c r="W334">
        <v>319</v>
      </c>
      <c r="Y334" s="228" t="e">
        <f>IF(LEN('OSNOVNA PLAČA'!#REF!)&gt;0&gt;0,'OSNOVNA PLAČA'!#REF!,"")</f>
        <v>#REF!</v>
      </c>
    </row>
    <row r="335" spans="22:25" x14ac:dyDescent="0.25">
      <c r="V335" t="e">
        <f t="shared" si="4"/>
        <v>#REF!</v>
      </c>
      <c r="W335">
        <v>320</v>
      </c>
      <c r="Y335" s="228" t="e">
        <f>IF(LEN('OSNOVNA PLAČA'!#REF!)&gt;0&gt;0,'OSNOVNA PLAČA'!#REF!,"")</f>
        <v>#REF!</v>
      </c>
    </row>
    <row r="336" spans="22:25" x14ac:dyDescent="0.25">
      <c r="V336" t="e">
        <f t="shared" si="4"/>
        <v>#REF!</v>
      </c>
      <c r="W336">
        <v>321</v>
      </c>
      <c r="Y336" s="228" t="e">
        <f>IF(LEN('OSNOVNA PLAČA'!#REF!)&gt;0&gt;0,'OSNOVNA PLAČA'!#REF!,"")</f>
        <v>#REF!</v>
      </c>
    </row>
    <row r="337" spans="22:25" x14ac:dyDescent="0.25">
      <c r="V337" t="e">
        <f t="shared" ref="V337:V400" si="5">IF(LEN(Y337)&gt;0,CONCATENATE(TEXT(W337,0),"   ",Y337),"")</f>
        <v>#REF!</v>
      </c>
      <c r="W337">
        <v>322</v>
      </c>
      <c r="Y337" s="228" t="e">
        <f>IF(LEN('OSNOVNA PLAČA'!#REF!)&gt;0&gt;0,'OSNOVNA PLAČA'!#REF!,"")</f>
        <v>#REF!</v>
      </c>
    </row>
    <row r="338" spans="22:25" x14ac:dyDescent="0.25">
      <c r="V338" t="e">
        <f t="shared" si="5"/>
        <v>#REF!</v>
      </c>
      <c r="W338">
        <v>323</v>
      </c>
      <c r="Y338" s="228" t="e">
        <f>IF(LEN('OSNOVNA PLAČA'!#REF!)&gt;0&gt;0,'OSNOVNA PLAČA'!#REF!,"")</f>
        <v>#REF!</v>
      </c>
    </row>
    <row r="339" spans="22:25" x14ac:dyDescent="0.25">
      <c r="V339" t="e">
        <f t="shared" si="5"/>
        <v>#REF!</v>
      </c>
      <c r="W339">
        <v>324</v>
      </c>
      <c r="Y339" s="228" t="e">
        <f>IF(LEN('OSNOVNA PLAČA'!#REF!)&gt;0&gt;0,'OSNOVNA PLAČA'!#REF!,"")</f>
        <v>#REF!</v>
      </c>
    </row>
    <row r="340" spans="22:25" x14ac:dyDescent="0.25">
      <c r="V340" t="e">
        <f t="shared" si="5"/>
        <v>#REF!</v>
      </c>
      <c r="W340">
        <v>325</v>
      </c>
      <c r="Y340" s="228" t="e">
        <f>IF(LEN('OSNOVNA PLAČA'!#REF!)&gt;0&gt;0,'OSNOVNA PLAČA'!#REF!,"")</f>
        <v>#REF!</v>
      </c>
    </row>
    <row r="341" spans="22:25" x14ac:dyDescent="0.25">
      <c r="V341" t="e">
        <f t="shared" si="5"/>
        <v>#REF!</v>
      </c>
      <c r="W341">
        <v>326</v>
      </c>
      <c r="Y341" s="228" t="e">
        <f>IF(LEN('OSNOVNA PLAČA'!#REF!)&gt;0&gt;0,'OSNOVNA PLAČA'!#REF!,"")</f>
        <v>#REF!</v>
      </c>
    </row>
    <row r="342" spans="22:25" x14ac:dyDescent="0.25">
      <c r="V342" t="e">
        <f t="shared" si="5"/>
        <v>#REF!</v>
      </c>
      <c r="W342">
        <v>327</v>
      </c>
      <c r="Y342" s="228" t="e">
        <f>IF(LEN('OSNOVNA PLAČA'!#REF!)&gt;0&gt;0,'OSNOVNA PLAČA'!#REF!,"")</f>
        <v>#REF!</v>
      </c>
    </row>
    <row r="343" spans="22:25" x14ac:dyDescent="0.25">
      <c r="V343" t="e">
        <f t="shared" si="5"/>
        <v>#REF!</v>
      </c>
      <c r="W343">
        <v>328</v>
      </c>
      <c r="Y343" s="228" t="e">
        <f>IF(LEN('OSNOVNA PLAČA'!#REF!)&gt;0&gt;0,'OSNOVNA PLAČA'!#REF!,"")</f>
        <v>#REF!</v>
      </c>
    </row>
    <row r="344" spans="22:25" x14ac:dyDescent="0.25">
      <c r="V344" t="e">
        <f t="shared" si="5"/>
        <v>#REF!</v>
      </c>
      <c r="W344">
        <v>329</v>
      </c>
      <c r="Y344" s="228" t="e">
        <f>IF(LEN('OSNOVNA PLAČA'!#REF!)&gt;0&gt;0,'OSNOVNA PLAČA'!#REF!,"")</f>
        <v>#REF!</v>
      </c>
    </row>
    <row r="345" spans="22:25" x14ac:dyDescent="0.25">
      <c r="V345" t="e">
        <f t="shared" si="5"/>
        <v>#REF!</v>
      </c>
      <c r="W345">
        <v>330</v>
      </c>
      <c r="Y345" s="228" t="e">
        <f>IF(LEN('OSNOVNA PLAČA'!#REF!)&gt;0&gt;0,'OSNOVNA PLAČA'!#REF!,"")</f>
        <v>#REF!</v>
      </c>
    </row>
    <row r="346" spans="22:25" x14ac:dyDescent="0.25">
      <c r="V346" t="e">
        <f t="shared" si="5"/>
        <v>#REF!</v>
      </c>
      <c r="W346">
        <v>331</v>
      </c>
      <c r="Y346" s="228" t="e">
        <f>IF(LEN('OSNOVNA PLAČA'!#REF!)&gt;0&gt;0,'OSNOVNA PLAČA'!#REF!,"")</f>
        <v>#REF!</v>
      </c>
    </row>
    <row r="347" spans="22:25" x14ac:dyDescent="0.25">
      <c r="V347" t="e">
        <f t="shared" si="5"/>
        <v>#REF!</v>
      </c>
      <c r="W347">
        <v>332</v>
      </c>
      <c r="Y347" s="228" t="e">
        <f>IF(LEN('OSNOVNA PLAČA'!#REF!)&gt;0&gt;0,'OSNOVNA PLAČA'!#REF!,"")</f>
        <v>#REF!</v>
      </c>
    </row>
    <row r="348" spans="22:25" x14ac:dyDescent="0.25">
      <c r="V348" t="e">
        <f t="shared" si="5"/>
        <v>#REF!</v>
      </c>
      <c r="W348">
        <v>333</v>
      </c>
      <c r="Y348" s="228" t="e">
        <f>IF(LEN('OSNOVNA PLAČA'!#REF!)&gt;0&gt;0,'OSNOVNA PLAČA'!#REF!,"")</f>
        <v>#REF!</v>
      </c>
    </row>
    <row r="349" spans="22:25" x14ac:dyDescent="0.25">
      <c r="V349" t="e">
        <f t="shared" si="5"/>
        <v>#REF!</v>
      </c>
      <c r="W349">
        <v>334</v>
      </c>
      <c r="Y349" s="228" t="e">
        <f>IF(LEN('OSNOVNA PLAČA'!#REF!)&gt;0&gt;0,'OSNOVNA PLAČA'!#REF!,"")</f>
        <v>#REF!</v>
      </c>
    </row>
    <row r="350" spans="22:25" x14ac:dyDescent="0.25">
      <c r="V350" t="e">
        <f t="shared" si="5"/>
        <v>#REF!</v>
      </c>
      <c r="W350">
        <v>335</v>
      </c>
      <c r="Y350" s="228" t="e">
        <f>IF(LEN('OSNOVNA PLAČA'!#REF!)&gt;0&gt;0,'OSNOVNA PLAČA'!#REF!,"")</f>
        <v>#REF!</v>
      </c>
    </row>
    <row r="351" spans="22:25" x14ac:dyDescent="0.25">
      <c r="V351" t="e">
        <f t="shared" si="5"/>
        <v>#REF!</v>
      </c>
      <c r="W351">
        <v>336</v>
      </c>
      <c r="Y351" s="228" t="e">
        <f>IF(LEN('OSNOVNA PLAČA'!#REF!)&gt;0&gt;0,'OSNOVNA PLAČA'!#REF!,"")</f>
        <v>#REF!</v>
      </c>
    </row>
    <row r="352" spans="22:25" x14ac:dyDescent="0.25">
      <c r="V352" t="e">
        <f t="shared" si="5"/>
        <v>#REF!</v>
      </c>
      <c r="W352">
        <v>337</v>
      </c>
      <c r="Y352" s="228" t="e">
        <f>IF(LEN('OSNOVNA PLAČA'!#REF!)&gt;0&gt;0,'OSNOVNA PLAČA'!#REF!,"")</f>
        <v>#REF!</v>
      </c>
    </row>
    <row r="353" spans="22:25" x14ac:dyDescent="0.25">
      <c r="V353" t="e">
        <f t="shared" si="5"/>
        <v>#REF!</v>
      </c>
      <c r="W353">
        <v>338</v>
      </c>
      <c r="Y353" s="228" t="e">
        <f>IF(LEN('OSNOVNA PLAČA'!#REF!)&gt;0&gt;0,'OSNOVNA PLAČA'!#REF!,"")</f>
        <v>#REF!</v>
      </c>
    </row>
    <row r="354" spans="22:25" x14ac:dyDescent="0.25">
      <c r="V354" t="e">
        <f t="shared" si="5"/>
        <v>#REF!</v>
      </c>
      <c r="W354">
        <v>339</v>
      </c>
      <c r="Y354" s="228" t="e">
        <f>IF(LEN('OSNOVNA PLAČA'!#REF!)&gt;0&gt;0,'OSNOVNA PLAČA'!#REF!,"")</f>
        <v>#REF!</v>
      </c>
    </row>
    <row r="355" spans="22:25" x14ac:dyDescent="0.25">
      <c r="V355" t="e">
        <f t="shared" si="5"/>
        <v>#REF!</v>
      </c>
      <c r="W355">
        <v>340</v>
      </c>
      <c r="Y355" s="228" t="e">
        <f>IF(LEN('OSNOVNA PLAČA'!#REF!)&gt;0&gt;0,'OSNOVNA PLAČA'!#REF!,"")</f>
        <v>#REF!</v>
      </c>
    </row>
    <row r="356" spans="22:25" x14ac:dyDescent="0.25">
      <c r="V356" t="e">
        <f t="shared" si="5"/>
        <v>#REF!</v>
      </c>
      <c r="W356">
        <v>341</v>
      </c>
      <c r="Y356" s="228" t="e">
        <f>IF(LEN('OSNOVNA PLAČA'!#REF!)&gt;0&gt;0,'OSNOVNA PLAČA'!#REF!,"")</f>
        <v>#REF!</v>
      </c>
    </row>
    <row r="357" spans="22:25" x14ac:dyDescent="0.25">
      <c r="V357" t="e">
        <f t="shared" si="5"/>
        <v>#REF!</v>
      </c>
      <c r="W357">
        <v>342</v>
      </c>
      <c r="Y357" s="228" t="e">
        <f>IF(LEN('OSNOVNA PLAČA'!#REF!)&gt;0&gt;0,'OSNOVNA PLAČA'!#REF!,"")</f>
        <v>#REF!</v>
      </c>
    </row>
    <row r="358" spans="22:25" x14ac:dyDescent="0.25">
      <c r="V358" t="e">
        <f t="shared" si="5"/>
        <v>#REF!</v>
      </c>
      <c r="W358">
        <v>343</v>
      </c>
      <c r="Y358" s="228" t="e">
        <f>IF(LEN('OSNOVNA PLAČA'!#REF!)&gt;0&gt;0,'OSNOVNA PLAČA'!#REF!,"")</f>
        <v>#REF!</v>
      </c>
    </row>
    <row r="359" spans="22:25" x14ac:dyDescent="0.25">
      <c r="V359" t="e">
        <f t="shared" si="5"/>
        <v>#REF!</v>
      </c>
      <c r="W359">
        <v>344</v>
      </c>
      <c r="Y359" s="228" t="e">
        <f>IF(LEN('OSNOVNA PLAČA'!#REF!)&gt;0&gt;0,'OSNOVNA PLAČA'!#REF!,"")</f>
        <v>#REF!</v>
      </c>
    </row>
    <row r="360" spans="22:25" x14ac:dyDescent="0.25">
      <c r="V360" t="e">
        <f t="shared" si="5"/>
        <v>#REF!</v>
      </c>
      <c r="W360">
        <v>345</v>
      </c>
      <c r="Y360" s="228" t="e">
        <f>IF(LEN('OSNOVNA PLAČA'!#REF!)&gt;0&gt;0,'OSNOVNA PLAČA'!#REF!,"")</f>
        <v>#REF!</v>
      </c>
    </row>
    <row r="361" spans="22:25" x14ac:dyDescent="0.25">
      <c r="V361" t="e">
        <f t="shared" si="5"/>
        <v>#REF!</v>
      </c>
      <c r="W361">
        <v>346</v>
      </c>
      <c r="Y361" s="228" t="e">
        <f>IF(LEN('OSNOVNA PLAČA'!#REF!)&gt;0&gt;0,'OSNOVNA PLAČA'!#REF!,"")</f>
        <v>#REF!</v>
      </c>
    </row>
    <row r="362" spans="22:25" x14ac:dyDescent="0.25">
      <c r="V362" t="e">
        <f t="shared" si="5"/>
        <v>#REF!</v>
      </c>
      <c r="W362">
        <v>347</v>
      </c>
      <c r="Y362" s="228" t="e">
        <f>IF(LEN('OSNOVNA PLAČA'!#REF!)&gt;0&gt;0,'OSNOVNA PLAČA'!#REF!,"")</f>
        <v>#REF!</v>
      </c>
    </row>
    <row r="363" spans="22:25" x14ac:dyDescent="0.25">
      <c r="V363" t="e">
        <f t="shared" si="5"/>
        <v>#REF!</v>
      </c>
      <c r="W363">
        <v>348</v>
      </c>
      <c r="Y363" s="228" t="e">
        <f>IF(LEN('OSNOVNA PLAČA'!#REF!)&gt;0&gt;0,'OSNOVNA PLAČA'!#REF!,"")</f>
        <v>#REF!</v>
      </c>
    </row>
    <row r="364" spans="22:25" x14ac:dyDescent="0.25">
      <c r="V364" t="e">
        <f t="shared" si="5"/>
        <v>#REF!</v>
      </c>
      <c r="W364">
        <v>349</v>
      </c>
      <c r="Y364" s="228" t="e">
        <f>IF(LEN('OSNOVNA PLAČA'!#REF!)&gt;0&gt;0,'OSNOVNA PLAČA'!#REF!,"")</f>
        <v>#REF!</v>
      </c>
    </row>
    <row r="365" spans="22:25" x14ac:dyDescent="0.25">
      <c r="V365" t="e">
        <f t="shared" si="5"/>
        <v>#REF!</v>
      </c>
      <c r="W365">
        <v>350</v>
      </c>
      <c r="Y365" s="228" t="e">
        <f>IF(LEN('OSNOVNA PLAČA'!#REF!)&gt;0&gt;0,'OSNOVNA PLAČA'!#REF!,"")</f>
        <v>#REF!</v>
      </c>
    </row>
    <row r="366" spans="22:25" x14ac:dyDescent="0.25">
      <c r="V366" t="e">
        <f t="shared" si="5"/>
        <v>#REF!</v>
      </c>
      <c r="W366">
        <v>351</v>
      </c>
      <c r="Y366" s="228" t="e">
        <f>IF(LEN('OSNOVNA PLAČA'!#REF!)&gt;0&gt;0,'OSNOVNA PLAČA'!#REF!,"")</f>
        <v>#REF!</v>
      </c>
    </row>
    <row r="367" spans="22:25" x14ac:dyDescent="0.25">
      <c r="V367" t="e">
        <f t="shared" si="5"/>
        <v>#REF!</v>
      </c>
      <c r="W367">
        <v>352</v>
      </c>
      <c r="Y367" s="228" t="e">
        <f>IF(LEN('OSNOVNA PLAČA'!#REF!)&gt;0&gt;0,'OSNOVNA PLAČA'!#REF!,"")</f>
        <v>#REF!</v>
      </c>
    </row>
    <row r="368" spans="22:25" x14ac:dyDescent="0.25">
      <c r="V368" t="e">
        <f t="shared" si="5"/>
        <v>#REF!</v>
      </c>
      <c r="W368">
        <v>353</v>
      </c>
      <c r="Y368" s="228" t="e">
        <f>IF(LEN('OSNOVNA PLAČA'!#REF!)&gt;0&gt;0,'OSNOVNA PLAČA'!#REF!,"")</f>
        <v>#REF!</v>
      </c>
    </row>
    <row r="369" spans="22:25" x14ac:dyDescent="0.25">
      <c r="V369" t="e">
        <f t="shared" si="5"/>
        <v>#REF!</v>
      </c>
      <c r="W369">
        <v>354</v>
      </c>
      <c r="Y369" s="228" t="e">
        <f>IF(LEN('OSNOVNA PLAČA'!#REF!)&gt;0&gt;0,'OSNOVNA PLAČA'!#REF!,"")</f>
        <v>#REF!</v>
      </c>
    </row>
    <row r="370" spans="22:25" x14ac:dyDescent="0.25">
      <c r="V370" t="e">
        <f t="shared" si="5"/>
        <v>#REF!</v>
      </c>
      <c r="W370">
        <v>355</v>
      </c>
      <c r="Y370" s="228" t="e">
        <f>IF(LEN('OSNOVNA PLAČA'!#REF!)&gt;0&gt;0,'OSNOVNA PLAČA'!#REF!,"")</f>
        <v>#REF!</v>
      </c>
    </row>
    <row r="371" spans="22:25" x14ac:dyDescent="0.25">
      <c r="V371" t="e">
        <f t="shared" si="5"/>
        <v>#REF!</v>
      </c>
      <c r="W371">
        <v>356</v>
      </c>
      <c r="Y371" s="228" t="e">
        <f>IF(LEN('OSNOVNA PLAČA'!#REF!)&gt;0&gt;0,'OSNOVNA PLAČA'!#REF!,"")</f>
        <v>#REF!</v>
      </c>
    </row>
    <row r="372" spans="22:25" x14ac:dyDescent="0.25">
      <c r="V372" t="e">
        <f t="shared" si="5"/>
        <v>#REF!</v>
      </c>
      <c r="W372">
        <v>357</v>
      </c>
      <c r="Y372" s="228" t="e">
        <f>IF(LEN('OSNOVNA PLAČA'!#REF!)&gt;0&gt;0,'OSNOVNA PLAČA'!#REF!,"")</f>
        <v>#REF!</v>
      </c>
    </row>
    <row r="373" spans="22:25" x14ac:dyDescent="0.25">
      <c r="V373" t="e">
        <f t="shared" si="5"/>
        <v>#REF!</v>
      </c>
      <c r="W373">
        <v>358</v>
      </c>
      <c r="Y373" s="228" t="e">
        <f>IF(LEN('OSNOVNA PLAČA'!#REF!)&gt;0&gt;0,'OSNOVNA PLAČA'!#REF!,"")</f>
        <v>#REF!</v>
      </c>
    </row>
    <row r="374" spans="22:25" x14ac:dyDescent="0.25">
      <c r="V374" t="e">
        <f t="shared" si="5"/>
        <v>#REF!</v>
      </c>
      <c r="W374">
        <v>359</v>
      </c>
      <c r="Y374" s="228" t="e">
        <f>IF(LEN('OSNOVNA PLAČA'!#REF!)&gt;0&gt;0,'OSNOVNA PLAČA'!#REF!,"")</f>
        <v>#REF!</v>
      </c>
    </row>
    <row r="375" spans="22:25" x14ac:dyDescent="0.25">
      <c r="V375" t="e">
        <f t="shared" si="5"/>
        <v>#REF!</v>
      </c>
      <c r="W375">
        <v>360</v>
      </c>
      <c r="Y375" s="228" t="e">
        <f>IF(LEN('OSNOVNA PLAČA'!#REF!)&gt;0&gt;0,'OSNOVNA PLAČA'!#REF!,"")</f>
        <v>#REF!</v>
      </c>
    </row>
    <row r="376" spans="22:25" x14ac:dyDescent="0.25">
      <c r="V376" t="e">
        <f t="shared" si="5"/>
        <v>#REF!</v>
      </c>
      <c r="W376">
        <v>361</v>
      </c>
      <c r="Y376" s="228" t="e">
        <f>IF(LEN('OSNOVNA PLAČA'!#REF!)&gt;0&gt;0,'OSNOVNA PLAČA'!#REF!,"")</f>
        <v>#REF!</v>
      </c>
    </row>
    <row r="377" spans="22:25" x14ac:dyDescent="0.25">
      <c r="V377" t="e">
        <f t="shared" si="5"/>
        <v>#REF!</v>
      </c>
      <c r="W377">
        <v>362</v>
      </c>
      <c r="Y377" s="228" t="e">
        <f>IF(LEN('OSNOVNA PLAČA'!#REF!)&gt;0&gt;0,'OSNOVNA PLAČA'!#REF!,"")</f>
        <v>#REF!</v>
      </c>
    </row>
    <row r="378" spans="22:25" x14ac:dyDescent="0.25">
      <c r="V378" t="e">
        <f t="shared" si="5"/>
        <v>#REF!</v>
      </c>
      <c r="W378">
        <v>363</v>
      </c>
      <c r="Y378" s="228" t="e">
        <f>IF(LEN('OSNOVNA PLAČA'!#REF!)&gt;0&gt;0,'OSNOVNA PLAČA'!#REF!,"")</f>
        <v>#REF!</v>
      </c>
    </row>
    <row r="379" spans="22:25" x14ac:dyDescent="0.25">
      <c r="V379" t="e">
        <f t="shared" si="5"/>
        <v>#REF!</v>
      </c>
      <c r="W379">
        <v>364</v>
      </c>
      <c r="Y379" s="228" t="e">
        <f>IF(LEN('OSNOVNA PLAČA'!#REF!)&gt;0&gt;0,'OSNOVNA PLAČA'!#REF!,"")</f>
        <v>#REF!</v>
      </c>
    </row>
    <row r="380" spans="22:25" x14ac:dyDescent="0.25">
      <c r="V380" t="e">
        <f t="shared" si="5"/>
        <v>#REF!</v>
      </c>
      <c r="W380">
        <v>365</v>
      </c>
      <c r="Y380" s="228" t="e">
        <f>IF(LEN('OSNOVNA PLAČA'!#REF!)&gt;0&gt;0,'OSNOVNA PLAČA'!#REF!,"")</f>
        <v>#REF!</v>
      </c>
    </row>
    <row r="381" spans="22:25" x14ac:dyDescent="0.25">
      <c r="V381" t="e">
        <f t="shared" si="5"/>
        <v>#REF!</v>
      </c>
      <c r="W381">
        <v>366</v>
      </c>
      <c r="Y381" s="228" t="e">
        <f>IF(LEN('OSNOVNA PLAČA'!#REF!)&gt;0&gt;0,'OSNOVNA PLAČA'!#REF!,"")</f>
        <v>#REF!</v>
      </c>
    </row>
    <row r="382" spans="22:25" x14ac:dyDescent="0.25">
      <c r="V382" t="e">
        <f t="shared" si="5"/>
        <v>#REF!</v>
      </c>
      <c r="W382">
        <v>367</v>
      </c>
      <c r="Y382" s="228" t="e">
        <f>IF(LEN('OSNOVNA PLAČA'!#REF!)&gt;0&gt;0,'OSNOVNA PLAČA'!#REF!,"")</f>
        <v>#REF!</v>
      </c>
    </row>
    <row r="383" spans="22:25" x14ac:dyDescent="0.25">
      <c r="V383" t="e">
        <f t="shared" si="5"/>
        <v>#REF!</v>
      </c>
      <c r="W383">
        <v>368</v>
      </c>
      <c r="Y383" s="228" t="e">
        <f>IF(LEN('OSNOVNA PLAČA'!#REF!)&gt;0&gt;0,'OSNOVNA PLAČA'!#REF!,"")</f>
        <v>#REF!</v>
      </c>
    </row>
    <row r="384" spans="22:25" x14ac:dyDescent="0.25">
      <c r="V384" t="e">
        <f t="shared" si="5"/>
        <v>#REF!</v>
      </c>
      <c r="W384">
        <v>369</v>
      </c>
      <c r="Y384" s="228" t="e">
        <f>IF(LEN('OSNOVNA PLAČA'!#REF!)&gt;0&gt;0,'OSNOVNA PLAČA'!#REF!,"")</f>
        <v>#REF!</v>
      </c>
    </row>
    <row r="385" spans="22:25" x14ac:dyDescent="0.25">
      <c r="V385" t="e">
        <f t="shared" si="5"/>
        <v>#REF!</v>
      </c>
      <c r="W385">
        <v>370</v>
      </c>
      <c r="Y385" s="228" t="e">
        <f>IF(LEN('OSNOVNA PLAČA'!#REF!)&gt;0&gt;0,'OSNOVNA PLAČA'!#REF!,"")</f>
        <v>#REF!</v>
      </c>
    </row>
    <row r="386" spans="22:25" x14ac:dyDescent="0.25">
      <c r="V386" t="e">
        <f t="shared" si="5"/>
        <v>#REF!</v>
      </c>
      <c r="W386">
        <v>371</v>
      </c>
      <c r="Y386" s="228" t="e">
        <f>IF(LEN('OSNOVNA PLAČA'!#REF!)&gt;0&gt;0,'OSNOVNA PLAČA'!#REF!,"")</f>
        <v>#REF!</v>
      </c>
    </row>
    <row r="387" spans="22:25" x14ac:dyDescent="0.25">
      <c r="V387" t="e">
        <f t="shared" si="5"/>
        <v>#REF!</v>
      </c>
      <c r="W387">
        <v>372</v>
      </c>
      <c r="Y387" s="228" t="e">
        <f>IF(LEN('OSNOVNA PLAČA'!#REF!)&gt;0&gt;0,'OSNOVNA PLAČA'!#REF!,"")</f>
        <v>#REF!</v>
      </c>
    </row>
    <row r="388" spans="22:25" x14ac:dyDescent="0.25">
      <c r="V388" t="e">
        <f t="shared" si="5"/>
        <v>#REF!</v>
      </c>
      <c r="W388">
        <v>373</v>
      </c>
      <c r="Y388" s="228" t="e">
        <f>IF(LEN('OSNOVNA PLAČA'!#REF!)&gt;0&gt;0,'OSNOVNA PLAČA'!#REF!,"")</f>
        <v>#REF!</v>
      </c>
    </row>
    <row r="389" spans="22:25" x14ac:dyDescent="0.25">
      <c r="V389" t="e">
        <f t="shared" si="5"/>
        <v>#REF!</v>
      </c>
      <c r="W389">
        <v>374</v>
      </c>
      <c r="Y389" s="228" t="e">
        <f>IF(LEN('OSNOVNA PLAČA'!#REF!)&gt;0&gt;0,'OSNOVNA PLAČA'!#REF!,"")</f>
        <v>#REF!</v>
      </c>
    </row>
    <row r="390" spans="22:25" x14ac:dyDescent="0.25">
      <c r="V390" t="e">
        <f t="shared" si="5"/>
        <v>#REF!</v>
      </c>
      <c r="W390">
        <v>375</v>
      </c>
      <c r="Y390" s="228" t="e">
        <f>IF(LEN('OSNOVNA PLAČA'!#REF!)&gt;0&gt;0,'OSNOVNA PLAČA'!#REF!,"")</f>
        <v>#REF!</v>
      </c>
    </row>
    <row r="391" spans="22:25" x14ac:dyDescent="0.25">
      <c r="V391" t="e">
        <f t="shared" si="5"/>
        <v>#REF!</v>
      </c>
      <c r="W391">
        <v>376</v>
      </c>
      <c r="Y391" s="228" t="e">
        <f>IF(LEN('OSNOVNA PLAČA'!#REF!)&gt;0&gt;0,'OSNOVNA PLAČA'!#REF!,"")</f>
        <v>#REF!</v>
      </c>
    </row>
    <row r="392" spans="22:25" x14ac:dyDescent="0.25">
      <c r="V392" t="e">
        <f t="shared" si="5"/>
        <v>#REF!</v>
      </c>
      <c r="W392">
        <v>377</v>
      </c>
      <c r="Y392" s="228" t="e">
        <f>IF(LEN('OSNOVNA PLAČA'!#REF!)&gt;0&gt;0,'OSNOVNA PLAČA'!#REF!,"")</f>
        <v>#REF!</v>
      </c>
    </row>
    <row r="393" spans="22:25" x14ac:dyDescent="0.25">
      <c r="V393" t="e">
        <f t="shared" si="5"/>
        <v>#REF!</v>
      </c>
      <c r="W393">
        <v>378</v>
      </c>
      <c r="Y393" s="228" t="e">
        <f>IF(LEN('OSNOVNA PLAČA'!#REF!)&gt;0&gt;0,'OSNOVNA PLAČA'!#REF!,"")</f>
        <v>#REF!</v>
      </c>
    </row>
    <row r="394" spans="22:25" x14ac:dyDescent="0.25">
      <c r="V394" t="e">
        <f t="shared" si="5"/>
        <v>#REF!</v>
      </c>
      <c r="W394">
        <v>379</v>
      </c>
      <c r="Y394" s="228" t="e">
        <f>IF(LEN('OSNOVNA PLAČA'!#REF!)&gt;0&gt;0,'OSNOVNA PLAČA'!#REF!,"")</f>
        <v>#REF!</v>
      </c>
    </row>
    <row r="395" spans="22:25" x14ac:dyDescent="0.25">
      <c r="V395" t="e">
        <f t="shared" si="5"/>
        <v>#REF!</v>
      </c>
      <c r="W395">
        <v>380</v>
      </c>
      <c r="Y395" s="228" t="e">
        <f>IF(LEN('OSNOVNA PLAČA'!#REF!)&gt;0&gt;0,'OSNOVNA PLAČA'!#REF!,"")</f>
        <v>#REF!</v>
      </c>
    </row>
    <row r="396" spans="22:25" x14ac:dyDescent="0.25">
      <c r="V396" t="e">
        <f t="shared" si="5"/>
        <v>#REF!</v>
      </c>
      <c r="W396">
        <v>381</v>
      </c>
      <c r="Y396" s="228" t="e">
        <f>IF(LEN('OSNOVNA PLAČA'!#REF!)&gt;0&gt;0,'OSNOVNA PLAČA'!#REF!,"")</f>
        <v>#REF!</v>
      </c>
    </row>
    <row r="397" spans="22:25" x14ac:dyDescent="0.25">
      <c r="V397" t="e">
        <f t="shared" si="5"/>
        <v>#REF!</v>
      </c>
      <c r="W397">
        <v>382</v>
      </c>
      <c r="Y397" s="228" t="e">
        <f>IF(LEN('OSNOVNA PLAČA'!#REF!)&gt;0&gt;0,'OSNOVNA PLAČA'!#REF!,"")</f>
        <v>#REF!</v>
      </c>
    </row>
    <row r="398" spans="22:25" x14ac:dyDescent="0.25">
      <c r="V398" t="e">
        <f t="shared" si="5"/>
        <v>#REF!</v>
      </c>
      <c r="W398">
        <v>383</v>
      </c>
      <c r="Y398" s="228" t="e">
        <f>IF(LEN('OSNOVNA PLAČA'!#REF!)&gt;0&gt;0,'OSNOVNA PLAČA'!#REF!,"")</f>
        <v>#REF!</v>
      </c>
    </row>
    <row r="399" spans="22:25" x14ac:dyDescent="0.25">
      <c r="V399" t="e">
        <f t="shared" si="5"/>
        <v>#REF!</v>
      </c>
      <c r="W399">
        <v>384</v>
      </c>
      <c r="Y399" s="228" t="e">
        <f>IF(LEN('OSNOVNA PLAČA'!#REF!)&gt;0&gt;0,'OSNOVNA PLAČA'!#REF!,"")</f>
        <v>#REF!</v>
      </c>
    </row>
    <row r="400" spans="22:25" x14ac:dyDescent="0.25">
      <c r="V400" t="e">
        <f t="shared" si="5"/>
        <v>#REF!</v>
      </c>
      <c r="W400">
        <v>385</v>
      </c>
      <c r="Y400" s="228" t="e">
        <f>IF(LEN('OSNOVNA PLAČA'!#REF!)&gt;0&gt;0,'OSNOVNA PLAČA'!#REF!,"")</f>
        <v>#REF!</v>
      </c>
    </row>
    <row r="401" spans="22:25" x14ac:dyDescent="0.25">
      <c r="V401" t="e">
        <f t="shared" ref="V401:V464" si="6">IF(LEN(Y401)&gt;0,CONCATENATE(TEXT(W401,0),"   ",Y401),"")</f>
        <v>#REF!</v>
      </c>
      <c r="W401">
        <v>386</v>
      </c>
      <c r="Y401" s="228" t="e">
        <f>IF(LEN('OSNOVNA PLAČA'!#REF!)&gt;0&gt;0,'OSNOVNA PLAČA'!#REF!,"")</f>
        <v>#REF!</v>
      </c>
    </row>
    <row r="402" spans="22:25" x14ac:dyDescent="0.25">
      <c r="V402" t="e">
        <f t="shared" si="6"/>
        <v>#REF!</v>
      </c>
      <c r="W402">
        <v>387</v>
      </c>
      <c r="Y402" s="228" t="e">
        <f>IF(LEN('OSNOVNA PLAČA'!#REF!)&gt;0&gt;0,'OSNOVNA PLAČA'!#REF!,"")</f>
        <v>#REF!</v>
      </c>
    </row>
    <row r="403" spans="22:25" x14ac:dyDescent="0.25">
      <c r="V403" t="e">
        <f t="shared" si="6"/>
        <v>#REF!</v>
      </c>
      <c r="W403">
        <v>388</v>
      </c>
      <c r="Y403" s="228" t="e">
        <f>IF(LEN('OSNOVNA PLAČA'!#REF!)&gt;0&gt;0,'OSNOVNA PLAČA'!#REF!,"")</f>
        <v>#REF!</v>
      </c>
    </row>
    <row r="404" spans="22:25" x14ac:dyDescent="0.25">
      <c r="V404" t="e">
        <f t="shared" si="6"/>
        <v>#REF!</v>
      </c>
      <c r="W404">
        <v>389</v>
      </c>
      <c r="Y404" s="228" t="e">
        <f>IF(LEN('OSNOVNA PLAČA'!#REF!)&gt;0&gt;0,'OSNOVNA PLAČA'!#REF!,"")</f>
        <v>#REF!</v>
      </c>
    </row>
    <row r="405" spans="22:25" x14ac:dyDescent="0.25">
      <c r="V405" t="e">
        <f t="shared" si="6"/>
        <v>#REF!</v>
      </c>
      <c r="W405">
        <v>390</v>
      </c>
      <c r="Y405" s="228" t="e">
        <f>IF(LEN('OSNOVNA PLAČA'!#REF!)&gt;0&gt;0,'OSNOVNA PLAČA'!#REF!,"")</f>
        <v>#REF!</v>
      </c>
    </row>
    <row r="406" spans="22:25" x14ac:dyDescent="0.25">
      <c r="V406" t="e">
        <f t="shared" si="6"/>
        <v>#REF!</v>
      </c>
      <c r="W406">
        <v>391</v>
      </c>
      <c r="Y406" s="228" t="e">
        <f>IF(LEN('OSNOVNA PLAČA'!#REF!)&gt;0&gt;0,'OSNOVNA PLAČA'!#REF!,"")</f>
        <v>#REF!</v>
      </c>
    </row>
    <row r="407" spans="22:25" x14ac:dyDescent="0.25">
      <c r="V407" t="e">
        <f t="shared" si="6"/>
        <v>#REF!</v>
      </c>
      <c r="W407">
        <v>392</v>
      </c>
      <c r="Y407" s="228" t="e">
        <f>IF(LEN('OSNOVNA PLAČA'!#REF!)&gt;0&gt;0,'OSNOVNA PLAČA'!#REF!,"")</f>
        <v>#REF!</v>
      </c>
    </row>
    <row r="408" spans="22:25" x14ac:dyDescent="0.25">
      <c r="V408" t="e">
        <f t="shared" si="6"/>
        <v>#REF!</v>
      </c>
      <c r="W408">
        <v>393</v>
      </c>
      <c r="Y408" s="228" t="e">
        <f>IF(LEN('OSNOVNA PLAČA'!#REF!)&gt;0&gt;0,'OSNOVNA PLAČA'!#REF!,"")</f>
        <v>#REF!</v>
      </c>
    </row>
    <row r="409" spans="22:25" x14ac:dyDescent="0.25">
      <c r="V409" t="e">
        <f t="shared" si="6"/>
        <v>#REF!</v>
      </c>
      <c r="W409">
        <v>394</v>
      </c>
      <c r="Y409" s="228" t="e">
        <f>IF(LEN('OSNOVNA PLAČA'!#REF!)&gt;0&gt;0,'OSNOVNA PLAČA'!#REF!,"")</f>
        <v>#REF!</v>
      </c>
    </row>
    <row r="410" spans="22:25" x14ac:dyDescent="0.25">
      <c r="V410" t="e">
        <f t="shared" si="6"/>
        <v>#REF!</v>
      </c>
      <c r="W410">
        <v>395</v>
      </c>
      <c r="Y410" s="228" t="e">
        <f>IF(LEN('OSNOVNA PLAČA'!#REF!)&gt;0&gt;0,'OSNOVNA PLAČA'!#REF!,"")</f>
        <v>#REF!</v>
      </c>
    </row>
    <row r="411" spans="22:25" x14ac:dyDescent="0.25">
      <c r="V411" t="e">
        <f t="shared" si="6"/>
        <v>#REF!</v>
      </c>
      <c r="W411">
        <v>396</v>
      </c>
      <c r="Y411" s="228" t="e">
        <f>IF(LEN('OSNOVNA PLAČA'!#REF!)&gt;0&gt;0,'OSNOVNA PLAČA'!#REF!,"")</f>
        <v>#REF!</v>
      </c>
    </row>
    <row r="412" spans="22:25" x14ac:dyDescent="0.25">
      <c r="V412" t="e">
        <f t="shared" si="6"/>
        <v>#REF!</v>
      </c>
      <c r="W412">
        <v>397</v>
      </c>
      <c r="Y412" s="228" t="e">
        <f>IF(LEN('OSNOVNA PLAČA'!#REF!)&gt;0&gt;0,'OSNOVNA PLAČA'!#REF!,"")</f>
        <v>#REF!</v>
      </c>
    </row>
    <row r="413" spans="22:25" x14ac:dyDescent="0.25">
      <c r="V413" t="e">
        <f t="shared" si="6"/>
        <v>#REF!</v>
      </c>
      <c r="W413">
        <v>398</v>
      </c>
      <c r="Y413" s="228" t="e">
        <f>IF(LEN('OSNOVNA PLAČA'!#REF!)&gt;0&gt;0,'OSNOVNA PLAČA'!#REF!,"")</f>
        <v>#REF!</v>
      </c>
    </row>
    <row r="414" spans="22:25" x14ac:dyDescent="0.25">
      <c r="V414" t="e">
        <f t="shared" si="6"/>
        <v>#REF!</v>
      </c>
      <c r="W414">
        <v>399</v>
      </c>
      <c r="Y414" s="228" t="e">
        <f>IF(LEN('OSNOVNA PLAČA'!#REF!)&gt;0&gt;0,'OSNOVNA PLAČA'!#REF!,"")</f>
        <v>#REF!</v>
      </c>
    </row>
    <row r="415" spans="22:25" x14ac:dyDescent="0.25">
      <c r="V415" t="e">
        <f t="shared" si="6"/>
        <v>#REF!</v>
      </c>
      <c r="W415">
        <v>400</v>
      </c>
      <c r="Y415" s="228" t="e">
        <f>IF(LEN('OSNOVNA PLAČA'!#REF!)&gt;0&gt;0,'OSNOVNA PLAČA'!#REF!,"")</f>
        <v>#REF!</v>
      </c>
    </row>
    <row r="416" spans="22:25" x14ac:dyDescent="0.25">
      <c r="V416" t="e">
        <f t="shared" si="6"/>
        <v>#REF!</v>
      </c>
      <c r="W416">
        <v>401</v>
      </c>
      <c r="Y416" s="228" t="e">
        <f>IF(LEN('OSNOVNA PLAČA'!#REF!)&gt;0&gt;0,'OSNOVNA PLAČA'!#REF!,"")</f>
        <v>#REF!</v>
      </c>
    </row>
    <row r="417" spans="22:25" x14ac:dyDescent="0.25">
      <c r="V417" t="e">
        <f t="shared" si="6"/>
        <v>#REF!</v>
      </c>
      <c r="W417">
        <v>402</v>
      </c>
      <c r="Y417" s="228" t="e">
        <f>IF(LEN('OSNOVNA PLAČA'!#REF!)&gt;0&gt;0,'OSNOVNA PLAČA'!#REF!,"")</f>
        <v>#REF!</v>
      </c>
    </row>
    <row r="418" spans="22:25" x14ac:dyDescent="0.25">
      <c r="V418" t="e">
        <f t="shared" si="6"/>
        <v>#REF!</v>
      </c>
      <c r="W418">
        <v>403</v>
      </c>
      <c r="Y418" s="228" t="e">
        <f>IF(LEN('OSNOVNA PLAČA'!#REF!)&gt;0&gt;0,'OSNOVNA PLAČA'!#REF!,"")</f>
        <v>#REF!</v>
      </c>
    </row>
    <row r="419" spans="22:25" x14ac:dyDescent="0.25">
      <c r="V419" t="e">
        <f t="shared" si="6"/>
        <v>#REF!</v>
      </c>
      <c r="W419">
        <v>404</v>
      </c>
      <c r="Y419" s="228" t="e">
        <f>IF(LEN('OSNOVNA PLAČA'!#REF!)&gt;0&gt;0,'OSNOVNA PLAČA'!#REF!,"")</f>
        <v>#REF!</v>
      </c>
    </row>
    <row r="420" spans="22:25" x14ac:dyDescent="0.25">
      <c r="V420" t="e">
        <f t="shared" si="6"/>
        <v>#REF!</v>
      </c>
      <c r="W420">
        <v>405</v>
      </c>
      <c r="Y420" s="228" t="e">
        <f>IF(LEN('OSNOVNA PLAČA'!#REF!)&gt;0&gt;0,'OSNOVNA PLAČA'!#REF!,"")</f>
        <v>#REF!</v>
      </c>
    </row>
    <row r="421" spans="22:25" x14ac:dyDescent="0.25">
      <c r="V421" t="e">
        <f t="shared" si="6"/>
        <v>#REF!</v>
      </c>
      <c r="W421">
        <v>406</v>
      </c>
      <c r="Y421" s="228" t="e">
        <f>IF(LEN('OSNOVNA PLAČA'!#REF!)&gt;0&gt;0,'OSNOVNA PLAČA'!#REF!,"")</f>
        <v>#REF!</v>
      </c>
    </row>
    <row r="422" spans="22:25" x14ac:dyDescent="0.25">
      <c r="V422" t="e">
        <f t="shared" si="6"/>
        <v>#REF!</v>
      </c>
      <c r="W422">
        <v>407</v>
      </c>
      <c r="Y422" s="228" t="e">
        <f>IF(LEN('OSNOVNA PLAČA'!#REF!)&gt;0&gt;0,'OSNOVNA PLAČA'!#REF!,"")</f>
        <v>#REF!</v>
      </c>
    </row>
    <row r="423" spans="22:25" x14ac:dyDescent="0.25">
      <c r="V423" t="e">
        <f t="shared" si="6"/>
        <v>#REF!</v>
      </c>
      <c r="W423">
        <v>408</v>
      </c>
      <c r="Y423" s="228" t="e">
        <f>IF(LEN('OSNOVNA PLAČA'!#REF!)&gt;0&gt;0,'OSNOVNA PLAČA'!#REF!,"")</f>
        <v>#REF!</v>
      </c>
    </row>
    <row r="424" spans="22:25" x14ac:dyDescent="0.25">
      <c r="V424" t="e">
        <f t="shared" si="6"/>
        <v>#REF!</v>
      </c>
      <c r="W424">
        <v>409</v>
      </c>
      <c r="Y424" s="228" t="e">
        <f>IF(LEN('OSNOVNA PLAČA'!#REF!)&gt;0&gt;0,'OSNOVNA PLAČA'!#REF!,"")</f>
        <v>#REF!</v>
      </c>
    </row>
    <row r="425" spans="22:25" x14ac:dyDescent="0.25">
      <c r="V425" t="e">
        <f t="shared" si="6"/>
        <v>#REF!</v>
      </c>
      <c r="W425">
        <v>410</v>
      </c>
      <c r="Y425" s="228" t="e">
        <f>IF(LEN('OSNOVNA PLAČA'!#REF!)&gt;0&gt;0,'OSNOVNA PLAČA'!#REF!,"")</f>
        <v>#REF!</v>
      </c>
    </row>
    <row r="426" spans="22:25" x14ac:dyDescent="0.25">
      <c r="V426" t="e">
        <f t="shared" si="6"/>
        <v>#REF!</v>
      </c>
      <c r="W426">
        <v>411</v>
      </c>
      <c r="Y426" s="228" t="e">
        <f>IF(LEN('OSNOVNA PLAČA'!#REF!)&gt;0&gt;0,'OSNOVNA PLAČA'!#REF!,"")</f>
        <v>#REF!</v>
      </c>
    </row>
    <row r="427" spans="22:25" x14ac:dyDescent="0.25">
      <c r="V427" t="e">
        <f t="shared" si="6"/>
        <v>#REF!</v>
      </c>
      <c r="W427">
        <v>412</v>
      </c>
      <c r="Y427" s="228" t="e">
        <f>IF(LEN('OSNOVNA PLAČA'!#REF!)&gt;0&gt;0,'OSNOVNA PLAČA'!#REF!,"")</f>
        <v>#REF!</v>
      </c>
    </row>
    <row r="428" spans="22:25" x14ac:dyDescent="0.25">
      <c r="V428" t="e">
        <f t="shared" si="6"/>
        <v>#REF!</v>
      </c>
      <c r="W428">
        <v>413</v>
      </c>
      <c r="Y428" s="228" t="e">
        <f>IF(LEN('OSNOVNA PLAČA'!#REF!)&gt;0&gt;0,'OSNOVNA PLAČA'!#REF!,"")</f>
        <v>#REF!</v>
      </c>
    </row>
    <row r="429" spans="22:25" x14ac:dyDescent="0.25">
      <c r="V429" t="e">
        <f t="shared" si="6"/>
        <v>#REF!</v>
      </c>
      <c r="W429">
        <v>414</v>
      </c>
      <c r="Y429" s="228" t="e">
        <f>IF(LEN('OSNOVNA PLAČA'!#REF!)&gt;0&gt;0,'OSNOVNA PLAČA'!#REF!,"")</f>
        <v>#REF!</v>
      </c>
    </row>
    <row r="430" spans="22:25" x14ac:dyDescent="0.25">
      <c r="V430" t="e">
        <f t="shared" si="6"/>
        <v>#REF!</v>
      </c>
      <c r="W430">
        <v>415</v>
      </c>
      <c r="Y430" s="228" t="e">
        <f>IF(LEN('OSNOVNA PLAČA'!#REF!)&gt;0&gt;0,'OSNOVNA PLAČA'!#REF!,"")</f>
        <v>#REF!</v>
      </c>
    </row>
    <row r="431" spans="22:25" x14ac:dyDescent="0.25">
      <c r="V431" t="e">
        <f t="shared" si="6"/>
        <v>#REF!</v>
      </c>
      <c r="W431">
        <v>416</v>
      </c>
      <c r="Y431" s="228" t="e">
        <f>IF(LEN('OSNOVNA PLAČA'!#REF!)&gt;0&gt;0,'OSNOVNA PLAČA'!#REF!,"")</f>
        <v>#REF!</v>
      </c>
    </row>
    <row r="432" spans="22:25" x14ac:dyDescent="0.25">
      <c r="V432" t="e">
        <f t="shared" si="6"/>
        <v>#REF!</v>
      </c>
      <c r="W432">
        <v>417</v>
      </c>
      <c r="Y432" s="228" t="e">
        <f>IF(LEN('OSNOVNA PLAČA'!#REF!)&gt;0&gt;0,'OSNOVNA PLAČA'!#REF!,"")</f>
        <v>#REF!</v>
      </c>
    </row>
    <row r="433" spans="22:25" x14ac:dyDescent="0.25">
      <c r="V433" t="e">
        <f t="shared" si="6"/>
        <v>#REF!</v>
      </c>
      <c r="W433">
        <v>418</v>
      </c>
      <c r="Y433" s="228" t="e">
        <f>IF(LEN('OSNOVNA PLAČA'!#REF!)&gt;0&gt;0,'OSNOVNA PLAČA'!#REF!,"")</f>
        <v>#REF!</v>
      </c>
    </row>
    <row r="434" spans="22:25" x14ac:dyDescent="0.25">
      <c r="V434" t="e">
        <f t="shared" si="6"/>
        <v>#REF!</v>
      </c>
      <c r="W434">
        <v>419</v>
      </c>
      <c r="Y434" s="228" t="e">
        <f>IF(LEN('OSNOVNA PLAČA'!#REF!)&gt;0&gt;0,'OSNOVNA PLAČA'!#REF!,"")</f>
        <v>#REF!</v>
      </c>
    </row>
    <row r="435" spans="22:25" x14ac:dyDescent="0.25">
      <c r="V435" t="e">
        <f t="shared" si="6"/>
        <v>#REF!</v>
      </c>
      <c r="W435">
        <v>420</v>
      </c>
      <c r="Y435" s="228" t="e">
        <f>IF(LEN('OSNOVNA PLAČA'!#REF!)&gt;0&gt;0,'OSNOVNA PLAČA'!#REF!,"")</f>
        <v>#REF!</v>
      </c>
    </row>
    <row r="436" spans="22:25" x14ac:dyDescent="0.25">
      <c r="V436" t="e">
        <f t="shared" si="6"/>
        <v>#REF!</v>
      </c>
      <c r="W436">
        <v>421</v>
      </c>
      <c r="Y436" s="228" t="e">
        <f>IF(LEN('OSNOVNA PLAČA'!#REF!)&gt;0&gt;0,'OSNOVNA PLAČA'!#REF!,"")</f>
        <v>#REF!</v>
      </c>
    </row>
    <row r="437" spans="22:25" x14ac:dyDescent="0.25">
      <c r="V437" t="e">
        <f t="shared" si="6"/>
        <v>#REF!</v>
      </c>
      <c r="W437">
        <v>422</v>
      </c>
      <c r="Y437" s="228" t="e">
        <f>IF(LEN('OSNOVNA PLAČA'!#REF!)&gt;0&gt;0,'OSNOVNA PLAČA'!#REF!,"")</f>
        <v>#REF!</v>
      </c>
    </row>
    <row r="438" spans="22:25" x14ac:dyDescent="0.25">
      <c r="V438" t="e">
        <f t="shared" si="6"/>
        <v>#REF!</v>
      </c>
      <c r="W438">
        <v>423</v>
      </c>
      <c r="Y438" s="228" t="e">
        <f>IF(LEN('OSNOVNA PLAČA'!#REF!)&gt;0&gt;0,'OSNOVNA PLAČA'!#REF!,"")</f>
        <v>#REF!</v>
      </c>
    </row>
    <row r="439" spans="22:25" x14ac:dyDescent="0.25">
      <c r="V439" t="e">
        <f t="shared" si="6"/>
        <v>#REF!</v>
      </c>
      <c r="W439">
        <v>424</v>
      </c>
      <c r="Y439" s="228" t="e">
        <f>IF(LEN('OSNOVNA PLAČA'!#REF!)&gt;0&gt;0,'OSNOVNA PLAČA'!#REF!,"")</f>
        <v>#REF!</v>
      </c>
    </row>
    <row r="440" spans="22:25" x14ac:dyDescent="0.25">
      <c r="V440" t="e">
        <f t="shared" si="6"/>
        <v>#REF!</v>
      </c>
      <c r="W440">
        <v>425</v>
      </c>
      <c r="Y440" s="228" t="e">
        <f>IF(LEN('OSNOVNA PLAČA'!#REF!)&gt;0&gt;0,'OSNOVNA PLAČA'!#REF!,"")</f>
        <v>#REF!</v>
      </c>
    </row>
    <row r="441" spans="22:25" x14ac:dyDescent="0.25">
      <c r="V441" t="e">
        <f t="shared" si="6"/>
        <v>#REF!</v>
      </c>
      <c r="W441">
        <v>426</v>
      </c>
      <c r="Y441" s="228" t="e">
        <f>IF(LEN('OSNOVNA PLAČA'!#REF!)&gt;0&gt;0,'OSNOVNA PLAČA'!#REF!,"")</f>
        <v>#REF!</v>
      </c>
    </row>
    <row r="442" spans="22:25" x14ac:dyDescent="0.25">
      <c r="V442" t="e">
        <f t="shared" si="6"/>
        <v>#REF!</v>
      </c>
      <c r="W442">
        <v>427</v>
      </c>
      <c r="Y442" s="228" t="e">
        <f>IF(LEN('OSNOVNA PLAČA'!#REF!)&gt;0&gt;0,'OSNOVNA PLAČA'!#REF!,"")</f>
        <v>#REF!</v>
      </c>
    </row>
    <row r="443" spans="22:25" x14ac:dyDescent="0.25">
      <c r="V443" t="e">
        <f t="shared" si="6"/>
        <v>#REF!</v>
      </c>
      <c r="W443">
        <v>428</v>
      </c>
      <c r="Y443" s="228" t="e">
        <f>IF(LEN('OSNOVNA PLAČA'!#REF!)&gt;0&gt;0,'OSNOVNA PLAČA'!#REF!,"")</f>
        <v>#REF!</v>
      </c>
    </row>
    <row r="444" spans="22:25" x14ac:dyDescent="0.25">
      <c r="V444" t="e">
        <f t="shared" si="6"/>
        <v>#REF!</v>
      </c>
      <c r="W444">
        <v>429</v>
      </c>
      <c r="Y444" s="228" t="e">
        <f>IF(LEN('OSNOVNA PLAČA'!#REF!)&gt;0&gt;0,'OSNOVNA PLAČA'!#REF!,"")</f>
        <v>#REF!</v>
      </c>
    </row>
    <row r="445" spans="22:25" x14ac:dyDescent="0.25">
      <c r="V445" t="e">
        <f t="shared" si="6"/>
        <v>#REF!</v>
      </c>
      <c r="W445">
        <v>430</v>
      </c>
      <c r="Y445" s="228" t="e">
        <f>IF(LEN('OSNOVNA PLAČA'!#REF!)&gt;0&gt;0,'OSNOVNA PLAČA'!#REF!,"")</f>
        <v>#REF!</v>
      </c>
    </row>
    <row r="446" spans="22:25" x14ac:dyDescent="0.25">
      <c r="V446" t="e">
        <f t="shared" si="6"/>
        <v>#REF!</v>
      </c>
      <c r="W446">
        <v>431</v>
      </c>
      <c r="Y446" s="228" t="e">
        <f>IF(LEN('OSNOVNA PLAČA'!#REF!)&gt;0&gt;0,'OSNOVNA PLAČA'!#REF!,"")</f>
        <v>#REF!</v>
      </c>
    </row>
    <row r="447" spans="22:25" x14ac:dyDescent="0.25">
      <c r="V447" t="e">
        <f t="shared" si="6"/>
        <v>#REF!</v>
      </c>
      <c r="W447">
        <v>432</v>
      </c>
      <c r="Y447" s="228" t="e">
        <f>IF(LEN('OSNOVNA PLAČA'!#REF!)&gt;0&gt;0,'OSNOVNA PLAČA'!#REF!,"")</f>
        <v>#REF!</v>
      </c>
    </row>
    <row r="448" spans="22:25" x14ac:dyDescent="0.25">
      <c r="V448" t="e">
        <f t="shared" si="6"/>
        <v>#REF!</v>
      </c>
      <c r="W448">
        <v>433</v>
      </c>
      <c r="Y448" s="228" t="e">
        <f>IF(LEN('OSNOVNA PLAČA'!#REF!)&gt;0&gt;0,'OSNOVNA PLAČA'!#REF!,"")</f>
        <v>#REF!</v>
      </c>
    </row>
    <row r="449" spans="22:25" x14ac:dyDescent="0.25">
      <c r="V449" t="e">
        <f t="shared" si="6"/>
        <v>#REF!</v>
      </c>
      <c r="W449">
        <v>434</v>
      </c>
      <c r="Y449" s="228" t="e">
        <f>IF(LEN('OSNOVNA PLAČA'!#REF!)&gt;0&gt;0,'OSNOVNA PLAČA'!#REF!,"")</f>
        <v>#REF!</v>
      </c>
    </row>
    <row r="450" spans="22:25" x14ac:dyDescent="0.25">
      <c r="V450" t="e">
        <f t="shared" si="6"/>
        <v>#REF!</v>
      </c>
      <c r="W450">
        <v>435</v>
      </c>
      <c r="Y450" s="228" t="e">
        <f>IF(LEN('OSNOVNA PLAČA'!#REF!)&gt;0&gt;0,'OSNOVNA PLAČA'!#REF!,"")</f>
        <v>#REF!</v>
      </c>
    </row>
    <row r="451" spans="22:25" x14ac:dyDescent="0.25">
      <c r="V451" t="e">
        <f t="shared" si="6"/>
        <v>#REF!</v>
      </c>
      <c r="W451">
        <v>436</v>
      </c>
      <c r="Y451" s="228" t="e">
        <f>IF(LEN('OSNOVNA PLAČA'!#REF!)&gt;0&gt;0,'OSNOVNA PLAČA'!#REF!,"")</f>
        <v>#REF!</v>
      </c>
    </row>
    <row r="452" spans="22:25" x14ac:dyDescent="0.25">
      <c r="V452" t="e">
        <f t="shared" si="6"/>
        <v>#REF!</v>
      </c>
      <c r="W452">
        <v>437</v>
      </c>
      <c r="Y452" s="228" t="e">
        <f>IF(LEN('OSNOVNA PLAČA'!#REF!)&gt;0&gt;0,'OSNOVNA PLAČA'!#REF!,"")</f>
        <v>#REF!</v>
      </c>
    </row>
    <row r="453" spans="22:25" x14ac:dyDescent="0.25">
      <c r="V453" t="e">
        <f t="shared" si="6"/>
        <v>#REF!</v>
      </c>
      <c r="W453">
        <v>438</v>
      </c>
      <c r="Y453" s="228" t="e">
        <f>IF(LEN('OSNOVNA PLAČA'!#REF!)&gt;0&gt;0,'OSNOVNA PLAČA'!#REF!,"")</f>
        <v>#REF!</v>
      </c>
    </row>
    <row r="454" spans="22:25" x14ac:dyDescent="0.25">
      <c r="V454" t="e">
        <f t="shared" si="6"/>
        <v>#REF!</v>
      </c>
      <c r="W454">
        <v>439</v>
      </c>
      <c r="Y454" s="228" t="e">
        <f>IF(LEN('OSNOVNA PLAČA'!#REF!)&gt;0&gt;0,'OSNOVNA PLAČA'!#REF!,"")</f>
        <v>#REF!</v>
      </c>
    </row>
    <row r="455" spans="22:25" x14ac:dyDescent="0.25">
      <c r="V455" t="e">
        <f t="shared" si="6"/>
        <v>#REF!</v>
      </c>
      <c r="W455">
        <v>440</v>
      </c>
      <c r="Y455" s="228" t="e">
        <f>IF(LEN('OSNOVNA PLAČA'!#REF!)&gt;0&gt;0,'OSNOVNA PLAČA'!#REF!,"")</f>
        <v>#REF!</v>
      </c>
    </row>
    <row r="456" spans="22:25" x14ac:dyDescent="0.25">
      <c r="V456" t="e">
        <f t="shared" si="6"/>
        <v>#REF!</v>
      </c>
      <c r="W456">
        <v>441</v>
      </c>
      <c r="Y456" s="228" t="e">
        <f>IF(LEN('OSNOVNA PLAČA'!#REF!)&gt;0&gt;0,'OSNOVNA PLAČA'!#REF!,"")</f>
        <v>#REF!</v>
      </c>
    </row>
    <row r="457" spans="22:25" x14ac:dyDescent="0.25">
      <c r="V457" t="e">
        <f t="shared" si="6"/>
        <v>#REF!</v>
      </c>
      <c r="W457">
        <v>442</v>
      </c>
      <c r="Y457" s="228" t="e">
        <f>IF(LEN('OSNOVNA PLAČA'!#REF!)&gt;0&gt;0,'OSNOVNA PLAČA'!#REF!,"")</f>
        <v>#REF!</v>
      </c>
    </row>
    <row r="458" spans="22:25" x14ac:dyDescent="0.25">
      <c r="V458" t="e">
        <f t="shared" si="6"/>
        <v>#REF!</v>
      </c>
      <c r="W458">
        <v>443</v>
      </c>
      <c r="Y458" s="228" t="e">
        <f>IF(LEN('OSNOVNA PLAČA'!#REF!)&gt;0&gt;0,'OSNOVNA PLAČA'!#REF!,"")</f>
        <v>#REF!</v>
      </c>
    </row>
    <row r="459" spans="22:25" x14ac:dyDescent="0.25">
      <c r="V459" t="e">
        <f t="shared" si="6"/>
        <v>#REF!</v>
      </c>
      <c r="W459">
        <v>444</v>
      </c>
      <c r="Y459" s="228" t="e">
        <f>IF(LEN('OSNOVNA PLAČA'!#REF!)&gt;0&gt;0,'OSNOVNA PLAČA'!#REF!,"")</f>
        <v>#REF!</v>
      </c>
    </row>
    <row r="460" spans="22:25" x14ac:dyDescent="0.25">
      <c r="V460" t="e">
        <f t="shared" si="6"/>
        <v>#REF!</v>
      </c>
      <c r="W460">
        <v>445</v>
      </c>
      <c r="Y460" s="228" t="e">
        <f>IF(LEN('OSNOVNA PLAČA'!#REF!)&gt;0&gt;0,'OSNOVNA PLAČA'!#REF!,"")</f>
        <v>#REF!</v>
      </c>
    </row>
    <row r="461" spans="22:25" x14ac:dyDescent="0.25">
      <c r="V461" t="e">
        <f t="shared" si="6"/>
        <v>#REF!</v>
      </c>
      <c r="W461">
        <v>446</v>
      </c>
      <c r="Y461" s="228" t="e">
        <f>IF(LEN('OSNOVNA PLAČA'!#REF!)&gt;0&gt;0,'OSNOVNA PLAČA'!#REF!,"")</f>
        <v>#REF!</v>
      </c>
    </row>
    <row r="462" spans="22:25" x14ac:dyDescent="0.25">
      <c r="V462" t="e">
        <f t="shared" si="6"/>
        <v>#REF!</v>
      </c>
      <c r="W462">
        <v>447</v>
      </c>
      <c r="Y462" s="228" t="e">
        <f>IF(LEN('OSNOVNA PLAČA'!#REF!)&gt;0&gt;0,'OSNOVNA PLAČA'!#REF!,"")</f>
        <v>#REF!</v>
      </c>
    </row>
    <row r="463" spans="22:25" x14ac:dyDescent="0.25">
      <c r="V463" t="e">
        <f t="shared" si="6"/>
        <v>#REF!</v>
      </c>
      <c r="W463">
        <v>448</v>
      </c>
      <c r="Y463" s="228" t="e">
        <f>IF(LEN('OSNOVNA PLAČA'!#REF!)&gt;0&gt;0,'OSNOVNA PLAČA'!#REF!,"")</f>
        <v>#REF!</v>
      </c>
    </row>
    <row r="464" spans="22:25" x14ac:dyDescent="0.25">
      <c r="V464" t="e">
        <f t="shared" si="6"/>
        <v>#REF!</v>
      </c>
      <c r="W464">
        <v>449</v>
      </c>
      <c r="Y464" s="228" t="e">
        <f>IF(LEN('OSNOVNA PLAČA'!#REF!)&gt;0&gt;0,'OSNOVNA PLAČA'!#REF!,"")</f>
        <v>#REF!</v>
      </c>
    </row>
    <row r="465" spans="22:25" x14ac:dyDescent="0.25">
      <c r="V465" t="e">
        <f t="shared" ref="V465:V528" si="7">IF(LEN(Y465)&gt;0,CONCATENATE(TEXT(W465,0),"   ",Y465),"")</f>
        <v>#REF!</v>
      </c>
      <c r="W465">
        <v>450</v>
      </c>
      <c r="Y465" s="228" t="e">
        <f>IF(LEN('OSNOVNA PLAČA'!#REF!)&gt;0&gt;0,'OSNOVNA PLAČA'!#REF!,"")</f>
        <v>#REF!</v>
      </c>
    </row>
    <row r="466" spans="22:25" x14ac:dyDescent="0.25">
      <c r="V466" t="e">
        <f t="shared" si="7"/>
        <v>#REF!</v>
      </c>
      <c r="W466">
        <v>451</v>
      </c>
      <c r="Y466" s="228" t="e">
        <f>IF(LEN('OSNOVNA PLAČA'!#REF!)&gt;0&gt;0,'OSNOVNA PLAČA'!#REF!,"")</f>
        <v>#REF!</v>
      </c>
    </row>
    <row r="467" spans="22:25" x14ac:dyDescent="0.25">
      <c r="V467" t="e">
        <f t="shared" si="7"/>
        <v>#REF!</v>
      </c>
      <c r="W467">
        <v>452</v>
      </c>
      <c r="Y467" s="228" t="e">
        <f>IF(LEN('OSNOVNA PLAČA'!#REF!)&gt;0&gt;0,'OSNOVNA PLAČA'!#REF!,"")</f>
        <v>#REF!</v>
      </c>
    </row>
    <row r="468" spans="22:25" x14ac:dyDescent="0.25">
      <c r="V468" t="e">
        <f t="shared" si="7"/>
        <v>#REF!</v>
      </c>
      <c r="W468">
        <v>453</v>
      </c>
      <c r="Y468" s="228" t="e">
        <f>IF(LEN('OSNOVNA PLAČA'!#REF!)&gt;0&gt;0,'OSNOVNA PLAČA'!#REF!,"")</f>
        <v>#REF!</v>
      </c>
    </row>
    <row r="469" spans="22:25" x14ac:dyDescent="0.25">
      <c r="V469" t="e">
        <f t="shared" si="7"/>
        <v>#REF!</v>
      </c>
      <c r="W469">
        <v>454</v>
      </c>
      <c r="Y469" s="228" t="e">
        <f>IF(LEN('OSNOVNA PLAČA'!#REF!)&gt;0&gt;0,'OSNOVNA PLAČA'!#REF!,"")</f>
        <v>#REF!</v>
      </c>
    </row>
    <row r="470" spans="22:25" x14ac:dyDescent="0.25">
      <c r="V470" t="e">
        <f t="shared" si="7"/>
        <v>#REF!</v>
      </c>
      <c r="W470">
        <v>455</v>
      </c>
      <c r="Y470" s="228" t="e">
        <f>IF(LEN('OSNOVNA PLAČA'!#REF!)&gt;0&gt;0,'OSNOVNA PLAČA'!#REF!,"")</f>
        <v>#REF!</v>
      </c>
    </row>
    <row r="471" spans="22:25" x14ac:dyDescent="0.25">
      <c r="V471" t="e">
        <f t="shared" si="7"/>
        <v>#REF!</v>
      </c>
      <c r="W471">
        <v>456</v>
      </c>
      <c r="Y471" s="228" t="e">
        <f>IF(LEN('OSNOVNA PLAČA'!#REF!)&gt;0&gt;0,'OSNOVNA PLAČA'!#REF!,"")</f>
        <v>#REF!</v>
      </c>
    </row>
    <row r="472" spans="22:25" x14ac:dyDescent="0.25">
      <c r="V472" t="e">
        <f t="shared" si="7"/>
        <v>#REF!</v>
      </c>
      <c r="W472">
        <v>457</v>
      </c>
      <c r="Y472" s="228" t="e">
        <f>IF(LEN('OSNOVNA PLAČA'!#REF!)&gt;0&gt;0,'OSNOVNA PLAČA'!#REF!,"")</f>
        <v>#REF!</v>
      </c>
    </row>
    <row r="473" spans="22:25" x14ac:dyDescent="0.25">
      <c r="V473" t="e">
        <f t="shared" si="7"/>
        <v>#REF!</v>
      </c>
      <c r="W473">
        <v>458</v>
      </c>
      <c r="Y473" s="228" t="e">
        <f>IF(LEN('OSNOVNA PLAČA'!#REF!)&gt;0&gt;0,'OSNOVNA PLAČA'!#REF!,"")</f>
        <v>#REF!</v>
      </c>
    </row>
    <row r="474" spans="22:25" x14ac:dyDescent="0.25">
      <c r="V474" t="e">
        <f t="shared" si="7"/>
        <v>#REF!</v>
      </c>
      <c r="W474">
        <v>459</v>
      </c>
      <c r="Y474" s="228" t="e">
        <f>IF(LEN('OSNOVNA PLAČA'!#REF!)&gt;0&gt;0,'OSNOVNA PLAČA'!#REF!,"")</f>
        <v>#REF!</v>
      </c>
    </row>
    <row r="475" spans="22:25" x14ac:dyDescent="0.25">
      <c r="V475" t="e">
        <f t="shared" si="7"/>
        <v>#REF!</v>
      </c>
      <c r="W475">
        <v>460</v>
      </c>
      <c r="Y475" s="228" t="e">
        <f>IF(LEN('OSNOVNA PLAČA'!#REF!)&gt;0&gt;0,'OSNOVNA PLAČA'!#REF!,"")</f>
        <v>#REF!</v>
      </c>
    </row>
    <row r="476" spans="22:25" x14ac:dyDescent="0.25">
      <c r="V476" t="e">
        <f t="shared" si="7"/>
        <v>#REF!</v>
      </c>
      <c r="W476">
        <v>461</v>
      </c>
      <c r="Y476" s="228" t="e">
        <f>IF(LEN('OSNOVNA PLAČA'!#REF!)&gt;0&gt;0,'OSNOVNA PLAČA'!#REF!,"")</f>
        <v>#REF!</v>
      </c>
    </row>
    <row r="477" spans="22:25" x14ac:dyDescent="0.25">
      <c r="V477" t="e">
        <f t="shared" si="7"/>
        <v>#REF!</v>
      </c>
      <c r="W477">
        <v>462</v>
      </c>
      <c r="Y477" s="228" t="e">
        <f>IF(LEN('OSNOVNA PLAČA'!#REF!)&gt;0&gt;0,'OSNOVNA PLAČA'!#REF!,"")</f>
        <v>#REF!</v>
      </c>
    </row>
    <row r="478" spans="22:25" x14ac:dyDescent="0.25">
      <c r="V478" t="e">
        <f t="shared" si="7"/>
        <v>#REF!</v>
      </c>
      <c r="W478">
        <v>463</v>
      </c>
      <c r="Y478" s="228" t="e">
        <f>IF(LEN('OSNOVNA PLAČA'!#REF!)&gt;0&gt;0,'OSNOVNA PLAČA'!#REF!,"")</f>
        <v>#REF!</v>
      </c>
    </row>
    <row r="479" spans="22:25" x14ac:dyDescent="0.25">
      <c r="V479" t="e">
        <f t="shared" si="7"/>
        <v>#REF!</v>
      </c>
      <c r="W479">
        <v>464</v>
      </c>
      <c r="Y479" s="228" t="e">
        <f>IF(LEN('OSNOVNA PLAČA'!#REF!)&gt;0&gt;0,'OSNOVNA PLAČA'!#REF!,"")</f>
        <v>#REF!</v>
      </c>
    </row>
    <row r="480" spans="22:25" x14ac:dyDescent="0.25">
      <c r="V480" t="e">
        <f t="shared" si="7"/>
        <v>#REF!</v>
      </c>
      <c r="W480">
        <v>465</v>
      </c>
      <c r="Y480" s="228" t="e">
        <f>IF(LEN('OSNOVNA PLAČA'!#REF!)&gt;0&gt;0,'OSNOVNA PLAČA'!#REF!,"")</f>
        <v>#REF!</v>
      </c>
    </row>
    <row r="481" spans="22:25" x14ac:dyDescent="0.25">
      <c r="V481" t="e">
        <f t="shared" si="7"/>
        <v>#REF!</v>
      </c>
      <c r="W481">
        <v>466</v>
      </c>
      <c r="Y481" s="228" t="e">
        <f>IF(LEN('OSNOVNA PLAČA'!#REF!)&gt;0&gt;0,'OSNOVNA PLAČA'!#REF!,"")</f>
        <v>#REF!</v>
      </c>
    </row>
    <row r="482" spans="22:25" x14ac:dyDescent="0.25">
      <c r="V482" t="e">
        <f t="shared" si="7"/>
        <v>#REF!</v>
      </c>
      <c r="W482">
        <v>467</v>
      </c>
      <c r="Y482" s="228" t="e">
        <f>IF(LEN('OSNOVNA PLAČA'!#REF!)&gt;0&gt;0,'OSNOVNA PLAČA'!#REF!,"")</f>
        <v>#REF!</v>
      </c>
    </row>
    <row r="483" spans="22:25" x14ac:dyDescent="0.25">
      <c r="V483" t="e">
        <f t="shared" si="7"/>
        <v>#REF!</v>
      </c>
      <c r="W483">
        <v>468</v>
      </c>
      <c r="Y483" s="228" t="e">
        <f>IF(LEN('OSNOVNA PLAČA'!#REF!)&gt;0&gt;0,'OSNOVNA PLAČA'!#REF!,"")</f>
        <v>#REF!</v>
      </c>
    </row>
    <row r="484" spans="22:25" x14ac:dyDescent="0.25">
      <c r="V484" t="e">
        <f t="shared" si="7"/>
        <v>#REF!</v>
      </c>
      <c r="W484">
        <v>469</v>
      </c>
      <c r="Y484" s="228" t="e">
        <f>IF(LEN('OSNOVNA PLAČA'!#REF!)&gt;0&gt;0,'OSNOVNA PLAČA'!#REF!,"")</f>
        <v>#REF!</v>
      </c>
    </row>
    <row r="485" spans="22:25" x14ac:dyDescent="0.25">
      <c r="V485" t="e">
        <f t="shared" si="7"/>
        <v>#REF!</v>
      </c>
      <c r="W485">
        <v>470</v>
      </c>
      <c r="Y485" s="228" t="e">
        <f>IF(LEN('OSNOVNA PLAČA'!#REF!)&gt;0&gt;0,'OSNOVNA PLAČA'!#REF!,"")</f>
        <v>#REF!</v>
      </c>
    </row>
    <row r="486" spans="22:25" x14ac:dyDescent="0.25">
      <c r="V486" t="e">
        <f t="shared" si="7"/>
        <v>#REF!</v>
      </c>
      <c r="W486">
        <v>471</v>
      </c>
      <c r="Y486" s="228" t="e">
        <f>IF(LEN('OSNOVNA PLAČA'!#REF!)&gt;0&gt;0,'OSNOVNA PLAČA'!#REF!,"")</f>
        <v>#REF!</v>
      </c>
    </row>
    <row r="487" spans="22:25" x14ac:dyDescent="0.25">
      <c r="V487" t="e">
        <f t="shared" si="7"/>
        <v>#REF!</v>
      </c>
      <c r="W487">
        <v>472</v>
      </c>
      <c r="Y487" s="228" t="e">
        <f>IF(LEN('OSNOVNA PLAČA'!#REF!)&gt;0&gt;0,'OSNOVNA PLAČA'!#REF!,"")</f>
        <v>#REF!</v>
      </c>
    </row>
    <row r="488" spans="22:25" x14ac:dyDescent="0.25">
      <c r="V488" t="e">
        <f t="shared" si="7"/>
        <v>#REF!</v>
      </c>
      <c r="W488">
        <v>473</v>
      </c>
      <c r="Y488" s="228" t="e">
        <f>IF(LEN('OSNOVNA PLAČA'!#REF!)&gt;0&gt;0,'OSNOVNA PLAČA'!#REF!,"")</f>
        <v>#REF!</v>
      </c>
    </row>
    <row r="489" spans="22:25" x14ac:dyDescent="0.25">
      <c r="V489" t="e">
        <f t="shared" si="7"/>
        <v>#REF!</v>
      </c>
      <c r="W489">
        <v>474</v>
      </c>
      <c r="Y489" s="228" t="e">
        <f>IF(LEN('OSNOVNA PLAČA'!#REF!)&gt;0&gt;0,'OSNOVNA PLAČA'!#REF!,"")</f>
        <v>#REF!</v>
      </c>
    </row>
    <row r="490" spans="22:25" x14ac:dyDescent="0.25">
      <c r="V490" t="e">
        <f t="shared" si="7"/>
        <v>#REF!</v>
      </c>
      <c r="W490">
        <v>475</v>
      </c>
      <c r="Y490" s="228" t="e">
        <f>IF(LEN('OSNOVNA PLAČA'!#REF!)&gt;0&gt;0,'OSNOVNA PLAČA'!#REF!,"")</f>
        <v>#REF!</v>
      </c>
    </row>
    <row r="491" spans="22:25" x14ac:dyDescent="0.25">
      <c r="V491" t="e">
        <f t="shared" si="7"/>
        <v>#REF!</v>
      </c>
      <c r="W491">
        <v>476</v>
      </c>
      <c r="Y491" s="228" t="e">
        <f>IF(LEN('OSNOVNA PLAČA'!#REF!)&gt;0&gt;0,'OSNOVNA PLAČA'!#REF!,"")</f>
        <v>#REF!</v>
      </c>
    </row>
    <row r="492" spans="22:25" x14ac:dyDescent="0.25">
      <c r="V492" t="e">
        <f t="shared" si="7"/>
        <v>#REF!</v>
      </c>
      <c r="W492">
        <v>477</v>
      </c>
      <c r="Y492" s="228" t="e">
        <f>IF(LEN('OSNOVNA PLAČA'!#REF!)&gt;0&gt;0,'OSNOVNA PLAČA'!#REF!,"")</f>
        <v>#REF!</v>
      </c>
    </row>
    <row r="493" spans="22:25" x14ac:dyDescent="0.25">
      <c r="V493" t="e">
        <f t="shared" si="7"/>
        <v>#REF!</v>
      </c>
      <c r="W493">
        <v>478</v>
      </c>
      <c r="Y493" s="228" t="e">
        <f>IF(LEN('OSNOVNA PLAČA'!#REF!)&gt;0&gt;0,'OSNOVNA PLAČA'!#REF!,"")</f>
        <v>#REF!</v>
      </c>
    </row>
    <row r="494" spans="22:25" x14ac:dyDescent="0.25">
      <c r="V494" t="e">
        <f t="shared" si="7"/>
        <v>#REF!</v>
      </c>
      <c r="W494">
        <v>479</v>
      </c>
      <c r="Y494" s="228" t="e">
        <f>IF(LEN('OSNOVNA PLAČA'!#REF!)&gt;0&gt;0,'OSNOVNA PLAČA'!#REF!,"")</f>
        <v>#REF!</v>
      </c>
    </row>
    <row r="495" spans="22:25" x14ac:dyDescent="0.25">
      <c r="V495" t="e">
        <f t="shared" si="7"/>
        <v>#REF!</v>
      </c>
      <c r="W495">
        <v>480</v>
      </c>
      <c r="Y495" s="228" t="e">
        <f>IF(LEN('OSNOVNA PLAČA'!#REF!)&gt;0&gt;0,'OSNOVNA PLAČA'!#REF!,"")</f>
        <v>#REF!</v>
      </c>
    </row>
    <row r="496" spans="22:25" x14ac:dyDescent="0.25">
      <c r="V496" t="e">
        <f t="shared" si="7"/>
        <v>#REF!</v>
      </c>
      <c r="W496">
        <v>481</v>
      </c>
      <c r="Y496" s="228" t="e">
        <f>IF(LEN('OSNOVNA PLAČA'!#REF!)&gt;0&gt;0,'OSNOVNA PLAČA'!#REF!,"")</f>
        <v>#REF!</v>
      </c>
    </row>
    <row r="497" spans="22:25" x14ac:dyDescent="0.25">
      <c r="V497" t="e">
        <f t="shared" si="7"/>
        <v>#REF!</v>
      </c>
      <c r="W497">
        <v>482</v>
      </c>
      <c r="Y497" s="228" t="e">
        <f>IF(LEN('OSNOVNA PLAČA'!#REF!)&gt;0&gt;0,'OSNOVNA PLAČA'!#REF!,"")</f>
        <v>#REF!</v>
      </c>
    </row>
    <row r="498" spans="22:25" x14ac:dyDescent="0.25">
      <c r="V498" t="e">
        <f t="shared" si="7"/>
        <v>#REF!</v>
      </c>
      <c r="W498">
        <v>483</v>
      </c>
      <c r="Y498" s="228" t="e">
        <f>IF(LEN('OSNOVNA PLAČA'!#REF!)&gt;0&gt;0,'OSNOVNA PLAČA'!#REF!,"")</f>
        <v>#REF!</v>
      </c>
    </row>
    <row r="499" spans="22:25" x14ac:dyDescent="0.25">
      <c r="V499" t="e">
        <f t="shared" si="7"/>
        <v>#REF!</v>
      </c>
      <c r="W499">
        <v>484</v>
      </c>
      <c r="Y499" s="228" t="e">
        <f>IF(LEN('OSNOVNA PLAČA'!#REF!)&gt;0&gt;0,'OSNOVNA PLAČA'!#REF!,"")</f>
        <v>#REF!</v>
      </c>
    </row>
    <row r="500" spans="22:25" x14ac:dyDescent="0.25">
      <c r="V500" t="e">
        <f t="shared" si="7"/>
        <v>#REF!</v>
      </c>
      <c r="W500">
        <v>485</v>
      </c>
      <c r="Y500" s="228" t="e">
        <f>IF(LEN('OSNOVNA PLAČA'!#REF!)&gt;0&gt;0,'OSNOVNA PLAČA'!#REF!,"")</f>
        <v>#REF!</v>
      </c>
    </row>
    <row r="501" spans="22:25" x14ac:dyDescent="0.25">
      <c r="V501" t="e">
        <f t="shared" si="7"/>
        <v>#REF!</v>
      </c>
      <c r="W501">
        <v>486</v>
      </c>
      <c r="Y501" s="228" t="e">
        <f>IF(LEN('OSNOVNA PLAČA'!#REF!)&gt;0&gt;0,'OSNOVNA PLAČA'!#REF!,"")</f>
        <v>#REF!</v>
      </c>
    </row>
    <row r="502" spans="22:25" x14ac:dyDescent="0.25">
      <c r="V502" t="e">
        <f t="shared" si="7"/>
        <v>#REF!</v>
      </c>
      <c r="W502">
        <v>487</v>
      </c>
      <c r="Y502" s="228" t="e">
        <f>IF(LEN('OSNOVNA PLAČA'!#REF!)&gt;0&gt;0,'OSNOVNA PLAČA'!#REF!,"")</f>
        <v>#REF!</v>
      </c>
    </row>
    <row r="503" spans="22:25" x14ac:dyDescent="0.25">
      <c r="V503" t="e">
        <f t="shared" si="7"/>
        <v>#REF!</v>
      </c>
      <c r="W503">
        <v>488</v>
      </c>
      <c r="Y503" s="228" t="e">
        <f>IF(LEN('OSNOVNA PLAČA'!#REF!)&gt;0&gt;0,'OSNOVNA PLAČA'!#REF!,"")</f>
        <v>#REF!</v>
      </c>
    </row>
    <row r="504" spans="22:25" x14ac:dyDescent="0.25">
      <c r="V504" t="e">
        <f t="shared" si="7"/>
        <v>#REF!</v>
      </c>
      <c r="W504">
        <v>489</v>
      </c>
      <c r="Y504" s="228" t="e">
        <f>IF(LEN('OSNOVNA PLAČA'!#REF!)&gt;0&gt;0,'OSNOVNA PLAČA'!#REF!,"")</f>
        <v>#REF!</v>
      </c>
    </row>
    <row r="505" spans="22:25" x14ac:dyDescent="0.25">
      <c r="V505" t="e">
        <f t="shared" si="7"/>
        <v>#REF!</v>
      </c>
      <c r="W505">
        <v>490</v>
      </c>
      <c r="Y505" s="228" t="e">
        <f>IF(LEN('OSNOVNA PLAČA'!#REF!)&gt;0&gt;0,'OSNOVNA PLAČA'!#REF!,"")</f>
        <v>#REF!</v>
      </c>
    </row>
    <row r="506" spans="22:25" x14ac:dyDescent="0.25">
      <c r="V506" t="e">
        <f t="shared" si="7"/>
        <v>#REF!</v>
      </c>
      <c r="W506">
        <v>491</v>
      </c>
      <c r="Y506" s="228" t="e">
        <f>IF(LEN('OSNOVNA PLAČA'!#REF!)&gt;0&gt;0,'OSNOVNA PLAČA'!#REF!,"")</f>
        <v>#REF!</v>
      </c>
    </row>
    <row r="507" spans="22:25" x14ac:dyDescent="0.25">
      <c r="V507" t="e">
        <f t="shared" si="7"/>
        <v>#REF!</v>
      </c>
      <c r="W507">
        <v>492</v>
      </c>
      <c r="Y507" s="228" t="e">
        <f>IF(LEN('OSNOVNA PLAČA'!#REF!)&gt;0&gt;0,'OSNOVNA PLAČA'!#REF!,"")</f>
        <v>#REF!</v>
      </c>
    </row>
    <row r="508" spans="22:25" x14ac:dyDescent="0.25">
      <c r="V508" t="e">
        <f t="shared" si="7"/>
        <v>#REF!</v>
      </c>
      <c r="W508">
        <v>493</v>
      </c>
      <c r="Y508" s="228" t="e">
        <f>IF(LEN('OSNOVNA PLAČA'!#REF!)&gt;0&gt;0,'OSNOVNA PLAČA'!#REF!,"")</f>
        <v>#REF!</v>
      </c>
    </row>
    <row r="509" spans="22:25" x14ac:dyDescent="0.25">
      <c r="V509" t="e">
        <f t="shared" si="7"/>
        <v>#REF!</v>
      </c>
      <c r="W509">
        <v>494</v>
      </c>
      <c r="Y509" s="228" t="e">
        <f>IF(LEN('OSNOVNA PLAČA'!#REF!)&gt;0&gt;0,'OSNOVNA PLAČA'!#REF!,"")</f>
        <v>#REF!</v>
      </c>
    </row>
    <row r="510" spans="22:25" x14ac:dyDescent="0.25">
      <c r="V510" t="e">
        <f t="shared" si="7"/>
        <v>#REF!</v>
      </c>
      <c r="W510">
        <v>495</v>
      </c>
      <c r="Y510" s="228" t="e">
        <f>IF(LEN('OSNOVNA PLAČA'!#REF!)&gt;0&gt;0,'OSNOVNA PLAČA'!#REF!,"")</f>
        <v>#REF!</v>
      </c>
    </row>
    <row r="511" spans="22:25" x14ac:dyDescent="0.25">
      <c r="V511" t="e">
        <f t="shared" si="7"/>
        <v>#REF!</v>
      </c>
      <c r="W511">
        <v>496</v>
      </c>
      <c r="Y511" s="228" t="e">
        <f>IF(LEN('OSNOVNA PLAČA'!#REF!)&gt;0&gt;0,'OSNOVNA PLAČA'!#REF!,"")</f>
        <v>#REF!</v>
      </c>
    </row>
    <row r="512" spans="22:25" x14ac:dyDescent="0.25">
      <c r="V512" t="e">
        <f t="shared" si="7"/>
        <v>#REF!</v>
      </c>
      <c r="W512">
        <v>497</v>
      </c>
      <c r="Y512" s="228" t="e">
        <f>IF(LEN('OSNOVNA PLAČA'!#REF!)&gt;0&gt;0,'OSNOVNA PLAČA'!#REF!,"")</f>
        <v>#REF!</v>
      </c>
    </row>
    <row r="513" spans="22:25" x14ac:dyDescent="0.25">
      <c r="V513" t="e">
        <f t="shared" si="7"/>
        <v>#REF!</v>
      </c>
      <c r="W513">
        <v>498</v>
      </c>
      <c r="Y513" s="228" t="e">
        <f>IF(LEN('OSNOVNA PLAČA'!#REF!)&gt;0&gt;0,'OSNOVNA PLAČA'!#REF!,"")</f>
        <v>#REF!</v>
      </c>
    </row>
    <row r="514" spans="22:25" x14ac:dyDescent="0.25">
      <c r="V514" t="e">
        <f t="shared" si="7"/>
        <v>#REF!</v>
      </c>
      <c r="W514">
        <v>499</v>
      </c>
      <c r="Y514" s="228" t="e">
        <f>IF(LEN('OSNOVNA PLAČA'!#REF!)&gt;0&gt;0,'OSNOVNA PLAČA'!#REF!,"")</f>
        <v>#REF!</v>
      </c>
    </row>
    <row r="515" spans="22:25" x14ac:dyDescent="0.25">
      <c r="V515" t="e">
        <f t="shared" si="7"/>
        <v>#REF!</v>
      </c>
      <c r="W515">
        <v>500</v>
      </c>
      <c r="Y515" s="228" t="e">
        <f>IF(LEN('OSNOVNA PLAČA'!#REF!)&gt;0&gt;0,'OSNOVNA PLAČA'!#REF!,"")</f>
        <v>#REF!</v>
      </c>
    </row>
    <row r="516" spans="22:25" x14ac:dyDescent="0.25">
      <c r="V516" t="e">
        <f t="shared" si="7"/>
        <v>#REF!</v>
      </c>
      <c r="W516">
        <v>501</v>
      </c>
      <c r="Y516" s="228" t="e">
        <f>IF(LEN('OSNOVNA PLAČA'!#REF!)&gt;0&gt;0,'OSNOVNA PLAČA'!#REF!,"")</f>
        <v>#REF!</v>
      </c>
    </row>
    <row r="517" spans="22:25" x14ac:dyDescent="0.25">
      <c r="V517" t="e">
        <f t="shared" si="7"/>
        <v>#REF!</v>
      </c>
      <c r="W517">
        <v>502</v>
      </c>
      <c r="Y517" s="228" t="e">
        <f>IF(LEN('OSNOVNA PLAČA'!#REF!)&gt;0&gt;0,'OSNOVNA PLAČA'!#REF!,"")</f>
        <v>#REF!</v>
      </c>
    </row>
    <row r="518" spans="22:25" x14ac:dyDescent="0.25">
      <c r="V518" t="e">
        <f t="shared" si="7"/>
        <v>#REF!</v>
      </c>
      <c r="W518">
        <v>503</v>
      </c>
      <c r="Y518" s="228" t="e">
        <f>IF(LEN('OSNOVNA PLAČA'!#REF!)&gt;0&gt;0,'OSNOVNA PLAČA'!#REF!,"")</f>
        <v>#REF!</v>
      </c>
    </row>
    <row r="519" spans="22:25" x14ac:dyDescent="0.25">
      <c r="V519" t="e">
        <f t="shared" si="7"/>
        <v>#REF!</v>
      </c>
      <c r="W519">
        <v>504</v>
      </c>
      <c r="Y519" s="228" t="e">
        <f>IF(LEN('OSNOVNA PLAČA'!#REF!)&gt;0&gt;0,'OSNOVNA PLAČA'!#REF!,"")</f>
        <v>#REF!</v>
      </c>
    </row>
    <row r="520" spans="22:25" x14ac:dyDescent="0.25">
      <c r="V520" t="e">
        <f t="shared" si="7"/>
        <v>#REF!</v>
      </c>
      <c r="W520">
        <v>505</v>
      </c>
      <c r="Y520" s="228" t="e">
        <f>IF(LEN('OSNOVNA PLAČA'!#REF!)&gt;0&gt;0,'OSNOVNA PLAČA'!#REF!,"")</f>
        <v>#REF!</v>
      </c>
    </row>
    <row r="521" spans="22:25" x14ac:dyDescent="0.25">
      <c r="V521" t="e">
        <f t="shared" si="7"/>
        <v>#REF!</v>
      </c>
      <c r="W521">
        <v>506</v>
      </c>
      <c r="Y521" s="228" t="e">
        <f>IF(LEN('OSNOVNA PLAČA'!#REF!)&gt;0&gt;0,'OSNOVNA PLAČA'!#REF!,"")</f>
        <v>#REF!</v>
      </c>
    </row>
    <row r="522" spans="22:25" x14ac:dyDescent="0.25">
      <c r="V522" t="e">
        <f t="shared" si="7"/>
        <v>#REF!</v>
      </c>
      <c r="W522">
        <v>507</v>
      </c>
      <c r="Y522" s="228" t="e">
        <f>IF(LEN('OSNOVNA PLAČA'!#REF!)&gt;0&gt;0,'OSNOVNA PLAČA'!#REF!,"")</f>
        <v>#REF!</v>
      </c>
    </row>
    <row r="523" spans="22:25" x14ac:dyDescent="0.25">
      <c r="V523" t="e">
        <f t="shared" si="7"/>
        <v>#REF!</v>
      </c>
      <c r="W523">
        <v>508</v>
      </c>
      <c r="Y523" s="228" t="e">
        <f>IF(LEN('OSNOVNA PLAČA'!#REF!)&gt;0&gt;0,'OSNOVNA PLAČA'!#REF!,"")</f>
        <v>#REF!</v>
      </c>
    </row>
    <row r="524" spans="22:25" x14ac:dyDescent="0.25">
      <c r="V524" t="e">
        <f t="shared" si="7"/>
        <v>#REF!</v>
      </c>
      <c r="W524">
        <v>509</v>
      </c>
      <c r="Y524" s="228" t="e">
        <f>IF(LEN('OSNOVNA PLAČA'!#REF!)&gt;0&gt;0,'OSNOVNA PLAČA'!#REF!,"")</f>
        <v>#REF!</v>
      </c>
    </row>
    <row r="525" spans="22:25" x14ac:dyDescent="0.25">
      <c r="V525" t="e">
        <f t="shared" si="7"/>
        <v>#REF!</v>
      </c>
      <c r="W525">
        <v>510</v>
      </c>
      <c r="Y525" s="228" t="e">
        <f>IF(LEN('OSNOVNA PLAČA'!#REF!)&gt;0&gt;0,'OSNOVNA PLAČA'!#REF!,"")</f>
        <v>#REF!</v>
      </c>
    </row>
    <row r="526" spans="22:25" x14ac:dyDescent="0.25">
      <c r="V526" t="e">
        <f t="shared" si="7"/>
        <v>#REF!</v>
      </c>
      <c r="W526">
        <v>511</v>
      </c>
      <c r="Y526" s="228" t="e">
        <f>IF(LEN('OSNOVNA PLAČA'!#REF!)&gt;0&gt;0,'OSNOVNA PLAČA'!#REF!,"")</f>
        <v>#REF!</v>
      </c>
    </row>
    <row r="527" spans="22:25" x14ac:dyDescent="0.25">
      <c r="V527" t="e">
        <f t="shared" si="7"/>
        <v>#REF!</v>
      </c>
      <c r="W527">
        <v>512</v>
      </c>
      <c r="Y527" s="228" t="e">
        <f>IF(LEN('OSNOVNA PLAČA'!#REF!)&gt;0&gt;0,'OSNOVNA PLAČA'!#REF!,"")</f>
        <v>#REF!</v>
      </c>
    </row>
    <row r="528" spans="22:25" x14ac:dyDescent="0.25">
      <c r="V528" t="e">
        <f t="shared" si="7"/>
        <v>#REF!</v>
      </c>
      <c r="W528">
        <v>513</v>
      </c>
      <c r="Y528" s="228" t="e">
        <f>IF(LEN('OSNOVNA PLAČA'!#REF!)&gt;0&gt;0,'OSNOVNA PLAČA'!#REF!,"")</f>
        <v>#REF!</v>
      </c>
    </row>
    <row r="529" spans="22:25" x14ac:dyDescent="0.25">
      <c r="V529" t="e">
        <f t="shared" ref="V529:V592" si="8">IF(LEN(Y529)&gt;0,CONCATENATE(TEXT(W529,0),"   ",Y529),"")</f>
        <v>#REF!</v>
      </c>
      <c r="W529">
        <v>514</v>
      </c>
      <c r="Y529" s="228" t="e">
        <f>IF(LEN('OSNOVNA PLAČA'!#REF!)&gt;0&gt;0,'OSNOVNA PLAČA'!#REF!,"")</f>
        <v>#REF!</v>
      </c>
    </row>
    <row r="530" spans="22:25" x14ac:dyDescent="0.25">
      <c r="V530" t="e">
        <f t="shared" si="8"/>
        <v>#REF!</v>
      </c>
      <c r="W530">
        <v>515</v>
      </c>
      <c r="Y530" s="228" t="e">
        <f>IF(LEN('OSNOVNA PLAČA'!#REF!)&gt;0&gt;0,'OSNOVNA PLAČA'!#REF!,"")</f>
        <v>#REF!</v>
      </c>
    </row>
    <row r="531" spans="22:25" x14ac:dyDescent="0.25">
      <c r="V531" t="e">
        <f t="shared" si="8"/>
        <v>#REF!</v>
      </c>
      <c r="W531">
        <v>516</v>
      </c>
      <c r="Y531" s="228" t="e">
        <f>IF(LEN('OSNOVNA PLAČA'!#REF!)&gt;0&gt;0,'OSNOVNA PLAČA'!#REF!,"")</f>
        <v>#REF!</v>
      </c>
    </row>
    <row r="532" spans="22:25" x14ac:dyDescent="0.25">
      <c r="V532" t="e">
        <f t="shared" si="8"/>
        <v>#REF!</v>
      </c>
      <c r="W532">
        <v>517</v>
      </c>
      <c r="Y532" s="228" t="e">
        <f>IF(LEN('OSNOVNA PLAČA'!#REF!)&gt;0&gt;0,'OSNOVNA PLAČA'!#REF!,"")</f>
        <v>#REF!</v>
      </c>
    </row>
    <row r="533" spans="22:25" x14ac:dyDescent="0.25">
      <c r="V533" t="e">
        <f t="shared" si="8"/>
        <v>#REF!</v>
      </c>
      <c r="W533">
        <v>518</v>
      </c>
      <c r="Y533" s="228" t="e">
        <f>IF(LEN('OSNOVNA PLAČA'!#REF!)&gt;0&gt;0,'OSNOVNA PLAČA'!#REF!,"")</f>
        <v>#REF!</v>
      </c>
    </row>
    <row r="534" spans="22:25" x14ac:dyDescent="0.25">
      <c r="V534" t="e">
        <f t="shared" si="8"/>
        <v>#REF!</v>
      </c>
      <c r="W534">
        <v>519</v>
      </c>
      <c r="Y534" s="228" t="e">
        <f>IF(LEN('OSNOVNA PLAČA'!#REF!)&gt;0&gt;0,'OSNOVNA PLAČA'!#REF!,"")</f>
        <v>#REF!</v>
      </c>
    </row>
    <row r="535" spans="22:25" x14ac:dyDescent="0.25">
      <c r="V535" t="e">
        <f t="shared" si="8"/>
        <v>#REF!</v>
      </c>
      <c r="W535">
        <v>520</v>
      </c>
      <c r="Y535" s="228" t="e">
        <f>IF(LEN('OSNOVNA PLAČA'!#REF!)&gt;0&gt;0,'OSNOVNA PLAČA'!#REF!,"")</f>
        <v>#REF!</v>
      </c>
    </row>
    <row r="536" spans="22:25" x14ac:dyDescent="0.25">
      <c r="V536" t="e">
        <f t="shared" si="8"/>
        <v>#REF!</v>
      </c>
      <c r="W536">
        <v>521</v>
      </c>
      <c r="Y536" s="228" t="e">
        <f>IF(LEN('OSNOVNA PLAČA'!#REF!)&gt;0&gt;0,'OSNOVNA PLAČA'!#REF!,"")</f>
        <v>#REF!</v>
      </c>
    </row>
    <row r="537" spans="22:25" x14ac:dyDescent="0.25">
      <c r="V537" t="e">
        <f t="shared" si="8"/>
        <v>#REF!</v>
      </c>
      <c r="W537">
        <v>522</v>
      </c>
      <c r="Y537" s="228" t="e">
        <f>IF(LEN('OSNOVNA PLAČA'!#REF!)&gt;0&gt;0,'OSNOVNA PLAČA'!#REF!,"")</f>
        <v>#REF!</v>
      </c>
    </row>
    <row r="538" spans="22:25" x14ac:dyDescent="0.25">
      <c r="V538" t="e">
        <f t="shared" si="8"/>
        <v>#REF!</v>
      </c>
      <c r="W538">
        <v>523</v>
      </c>
      <c r="Y538" s="228" t="e">
        <f>IF(LEN('OSNOVNA PLAČA'!#REF!)&gt;0&gt;0,'OSNOVNA PLAČA'!#REF!,"")</f>
        <v>#REF!</v>
      </c>
    </row>
    <row r="539" spans="22:25" x14ac:dyDescent="0.25">
      <c r="V539" t="e">
        <f t="shared" si="8"/>
        <v>#REF!</v>
      </c>
      <c r="W539">
        <v>524</v>
      </c>
      <c r="Y539" s="228" t="e">
        <f>IF(LEN('OSNOVNA PLAČA'!#REF!)&gt;0&gt;0,'OSNOVNA PLAČA'!#REF!,"")</f>
        <v>#REF!</v>
      </c>
    </row>
    <row r="540" spans="22:25" x14ac:dyDescent="0.25">
      <c r="V540" t="e">
        <f t="shared" si="8"/>
        <v>#REF!</v>
      </c>
      <c r="W540">
        <v>525</v>
      </c>
      <c r="Y540" s="228" t="e">
        <f>IF(LEN('OSNOVNA PLAČA'!#REF!)&gt;0&gt;0,'OSNOVNA PLAČA'!#REF!,"")</f>
        <v>#REF!</v>
      </c>
    </row>
    <row r="541" spans="22:25" x14ac:dyDescent="0.25">
      <c r="V541" t="e">
        <f t="shared" si="8"/>
        <v>#REF!</v>
      </c>
      <c r="W541">
        <v>526</v>
      </c>
      <c r="Y541" s="228" t="e">
        <f>IF(LEN('OSNOVNA PLAČA'!#REF!)&gt;0&gt;0,'OSNOVNA PLAČA'!#REF!,"")</f>
        <v>#REF!</v>
      </c>
    </row>
    <row r="542" spans="22:25" x14ac:dyDescent="0.25">
      <c r="V542" t="e">
        <f t="shared" si="8"/>
        <v>#REF!</v>
      </c>
      <c r="W542">
        <v>527</v>
      </c>
      <c r="Y542" s="228" t="e">
        <f>IF(LEN('OSNOVNA PLAČA'!#REF!)&gt;0&gt;0,'OSNOVNA PLAČA'!#REF!,"")</f>
        <v>#REF!</v>
      </c>
    </row>
    <row r="543" spans="22:25" x14ac:dyDescent="0.25">
      <c r="V543" t="e">
        <f t="shared" si="8"/>
        <v>#REF!</v>
      </c>
      <c r="W543">
        <v>528</v>
      </c>
      <c r="Y543" s="228" t="e">
        <f>IF(LEN('OSNOVNA PLAČA'!#REF!)&gt;0&gt;0,'OSNOVNA PLAČA'!#REF!,"")</f>
        <v>#REF!</v>
      </c>
    </row>
    <row r="544" spans="22:25" x14ac:dyDescent="0.25">
      <c r="V544" t="e">
        <f t="shared" si="8"/>
        <v>#REF!</v>
      </c>
      <c r="W544">
        <v>529</v>
      </c>
      <c r="Y544" s="228" t="e">
        <f>IF(LEN('OSNOVNA PLAČA'!#REF!)&gt;0&gt;0,'OSNOVNA PLAČA'!#REF!,"")</f>
        <v>#REF!</v>
      </c>
    </row>
    <row r="545" spans="22:25" x14ac:dyDescent="0.25">
      <c r="V545" t="e">
        <f t="shared" si="8"/>
        <v>#REF!</v>
      </c>
      <c r="W545">
        <v>530</v>
      </c>
      <c r="Y545" s="228" t="e">
        <f>IF(LEN('OSNOVNA PLAČA'!#REF!)&gt;0&gt;0,'OSNOVNA PLAČA'!#REF!,"")</f>
        <v>#REF!</v>
      </c>
    </row>
    <row r="546" spans="22:25" x14ac:dyDescent="0.25">
      <c r="V546" t="e">
        <f t="shared" si="8"/>
        <v>#REF!</v>
      </c>
      <c r="W546">
        <v>531</v>
      </c>
      <c r="Y546" s="228" t="e">
        <f>IF(LEN('OSNOVNA PLAČA'!#REF!)&gt;0&gt;0,'OSNOVNA PLAČA'!#REF!,"")</f>
        <v>#REF!</v>
      </c>
    </row>
    <row r="547" spans="22:25" x14ac:dyDescent="0.25">
      <c r="V547" t="e">
        <f t="shared" si="8"/>
        <v>#REF!</v>
      </c>
      <c r="W547">
        <v>532</v>
      </c>
      <c r="Y547" s="228" t="e">
        <f>IF(LEN('OSNOVNA PLAČA'!#REF!)&gt;0&gt;0,'OSNOVNA PLAČA'!#REF!,"")</f>
        <v>#REF!</v>
      </c>
    </row>
    <row r="548" spans="22:25" x14ac:dyDescent="0.25">
      <c r="V548" t="e">
        <f t="shared" si="8"/>
        <v>#REF!</v>
      </c>
      <c r="W548">
        <v>533</v>
      </c>
      <c r="Y548" s="228" t="e">
        <f>IF(LEN('OSNOVNA PLAČA'!#REF!)&gt;0&gt;0,'OSNOVNA PLAČA'!#REF!,"")</f>
        <v>#REF!</v>
      </c>
    </row>
    <row r="549" spans="22:25" x14ac:dyDescent="0.25">
      <c r="V549" t="e">
        <f t="shared" si="8"/>
        <v>#REF!</v>
      </c>
      <c r="W549">
        <v>534</v>
      </c>
      <c r="Y549" s="228" t="e">
        <f>IF(LEN('OSNOVNA PLAČA'!#REF!)&gt;0&gt;0,'OSNOVNA PLAČA'!#REF!,"")</f>
        <v>#REF!</v>
      </c>
    </row>
    <row r="550" spans="22:25" x14ac:dyDescent="0.25">
      <c r="V550" t="e">
        <f t="shared" si="8"/>
        <v>#REF!</v>
      </c>
      <c r="W550">
        <v>535</v>
      </c>
      <c r="Y550" s="228" t="e">
        <f>IF(LEN('OSNOVNA PLAČA'!#REF!)&gt;0&gt;0,'OSNOVNA PLAČA'!#REF!,"")</f>
        <v>#REF!</v>
      </c>
    </row>
    <row r="551" spans="22:25" x14ac:dyDescent="0.25">
      <c r="V551" t="e">
        <f t="shared" si="8"/>
        <v>#REF!</v>
      </c>
      <c r="W551">
        <v>536</v>
      </c>
      <c r="Y551" s="228" t="e">
        <f>IF(LEN('OSNOVNA PLAČA'!#REF!)&gt;0&gt;0,'OSNOVNA PLAČA'!#REF!,"")</f>
        <v>#REF!</v>
      </c>
    </row>
    <row r="552" spans="22:25" x14ac:dyDescent="0.25">
      <c r="V552" t="e">
        <f t="shared" si="8"/>
        <v>#REF!</v>
      </c>
      <c r="W552">
        <v>537</v>
      </c>
      <c r="Y552" s="228" t="e">
        <f>IF(LEN('OSNOVNA PLAČA'!#REF!)&gt;0&gt;0,'OSNOVNA PLAČA'!#REF!,"")</f>
        <v>#REF!</v>
      </c>
    </row>
    <row r="553" spans="22:25" x14ac:dyDescent="0.25">
      <c r="V553" t="e">
        <f t="shared" si="8"/>
        <v>#REF!</v>
      </c>
      <c r="W553">
        <v>538</v>
      </c>
      <c r="Y553" s="228" t="e">
        <f>IF(LEN('OSNOVNA PLAČA'!#REF!)&gt;0&gt;0,'OSNOVNA PLAČA'!#REF!,"")</f>
        <v>#REF!</v>
      </c>
    </row>
    <row r="554" spans="22:25" x14ac:dyDescent="0.25">
      <c r="V554" t="e">
        <f t="shared" si="8"/>
        <v>#REF!</v>
      </c>
      <c r="W554">
        <v>539</v>
      </c>
      <c r="Y554" s="228" t="e">
        <f>IF(LEN('OSNOVNA PLAČA'!#REF!)&gt;0&gt;0,'OSNOVNA PLAČA'!#REF!,"")</f>
        <v>#REF!</v>
      </c>
    </row>
    <row r="555" spans="22:25" x14ac:dyDescent="0.25">
      <c r="V555" t="e">
        <f t="shared" si="8"/>
        <v>#REF!</v>
      </c>
      <c r="W555">
        <v>540</v>
      </c>
      <c r="Y555" s="228" t="e">
        <f>IF(LEN('OSNOVNA PLAČA'!#REF!)&gt;0&gt;0,'OSNOVNA PLAČA'!#REF!,"")</f>
        <v>#REF!</v>
      </c>
    </row>
    <row r="556" spans="22:25" x14ac:dyDescent="0.25">
      <c r="V556" t="e">
        <f t="shared" si="8"/>
        <v>#REF!</v>
      </c>
      <c r="W556">
        <v>541</v>
      </c>
      <c r="Y556" s="228" t="e">
        <f>IF(LEN('OSNOVNA PLAČA'!#REF!)&gt;0&gt;0,'OSNOVNA PLAČA'!#REF!,"")</f>
        <v>#REF!</v>
      </c>
    </row>
    <row r="557" spans="22:25" x14ac:dyDescent="0.25">
      <c r="V557" t="e">
        <f t="shared" si="8"/>
        <v>#REF!</v>
      </c>
      <c r="W557">
        <v>542</v>
      </c>
      <c r="Y557" s="228" t="e">
        <f>IF(LEN('OSNOVNA PLAČA'!#REF!)&gt;0&gt;0,'OSNOVNA PLAČA'!#REF!,"")</f>
        <v>#REF!</v>
      </c>
    </row>
    <row r="558" spans="22:25" x14ac:dyDescent="0.25">
      <c r="V558" t="e">
        <f t="shared" si="8"/>
        <v>#REF!</v>
      </c>
      <c r="W558">
        <v>543</v>
      </c>
      <c r="Y558" s="228" t="e">
        <f>IF(LEN('OSNOVNA PLAČA'!#REF!)&gt;0&gt;0,'OSNOVNA PLAČA'!#REF!,"")</f>
        <v>#REF!</v>
      </c>
    </row>
    <row r="559" spans="22:25" x14ac:dyDescent="0.25">
      <c r="V559" t="e">
        <f t="shared" si="8"/>
        <v>#REF!</v>
      </c>
      <c r="W559">
        <v>544</v>
      </c>
      <c r="Y559" s="228" t="e">
        <f>IF(LEN('OSNOVNA PLAČA'!#REF!)&gt;0&gt;0,'OSNOVNA PLAČA'!#REF!,"")</f>
        <v>#REF!</v>
      </c>
    </row>
    <row r="560" spans="22:25" x14ac:dyDescent="0.25">
      <c r="V560" t="e">
        <f t="shared" si="8"/>
        <v>#REF!</v>
      </c>
      <c r="W560">
        <v>545</v>
      </c>
      <c r="Y560" s="228" t="e">
        <f>IF(LEN('OSNOVNA PLAČA'!#REF!)&gt;0&gt;0,'OSNOVNA PLAČA'!#REF!,"")</f>
        <v>#REF!</v>
      </c>
    </row>
    <row r="561" spans="22:25" x14ac:dyDescent="0.25">
      <c r="V561" t="e">
        <f t="shared" si="8"/>
        <v>#REF!</v>
      </c>
      <c r="W561">
        <v>546</v>
      </c>
      <c r="Y561" s="228" t="e">
        <f>IF(LEN('OSNOVNA PLAČA'!#REF!)&gt;0&gt;0,'OSNOVNA PLAČA'!#REF!,"")</f>
        <v>#REF!</v>
      </c>
    </row>
    <row r="562" spans="22:25" x14ac:dyDescent="0.25">
      <c r="V562" t="e">
        <f t="shared" si="8"/>
        <v>#REF!</v>
      </c>
      <c r="W562">
        <v>547</v>
      </c>
      <c r="Y562" s="228" t="e">
        <f>IF(LEN('OSNOVNA PLAČA'!#REF!)&gt;0&gt;0,'OSNOVNA PLAČA'!#REF!,"")</f>
        <v>#REF!</v>
      </c>
    </row>
    <row r="563" spans="22:25" x14ac:dyDescent="0.25">
      <c r="V563" t="e">
        <f t="shared" si="8"/>
        <v>#REF!</v>
      </c>
      <c r="W563">
        <v>548</v>
      </c>
      <c r="Y563" s="228" t="e">
        <f>IF(LEN('OSNOVNA PLAČA'!#REF!)&gt;0&gt;0,'OSNOVNA PLAČA'!#REF!,"")</f>
        <v>#REF!</v>
      </c>
    </row>
    <row r="564" spans="22:25" x14ac:dyDescent="0.25">
      <c r="V564" t="e">
        <f t="shared" si="8"/>
        <v>#REF!</v>
      </c>
      <c r="W564">
        <v>549</v>
      </c>
      <c r="Y564" s="228" t="e">
        <f>IF(LEN('OSNOVNA PLAČA'!#REF!)&gt;0&gt;0,'OSNOVNA PLAČA'!#REF!,"")</f>
        <v>#REF!</v>
      </c>
    </row>
    <row r="565" spans="22:25" x14ac:dyDescent="0.25">
      <c r="V565" t="e">
        <f t="shared" si="8"/>
        <v>#REF!</v>
      </c>
      <c r="W565">
        <v>550</v>
      </c>
      <c r="Y565" s="228" t="e">
        <f>IF(LEN('OSNOVNA PLAČA'!#REF!)&gt;0&gt;0,'OSNOVNA PLAČA'!#REF!,"")</f>
        <v>#REF!</v>
      </c>
    </row>
    <row r="566" spans="22:25" x14ac:dyDescent="0.25">
      <c r="V566" t="e">
        <f t="shared" si="8"/>
        <v>#REF!</v>
      </c>
      <c r="W566">
        <v>551</v>
      </c>
      <c r="Y566" s="228" t="e">
        <f>IF(LEN('OSNOVNA PLAČA'!#REF!)&gt;0&gt;0,'OSNOVNA PLAČA'!#REF!,"")</f>
        <v>#REF!</v>
      </c>
    </row>
    <row r="567" spans="22:25" x14ac:dyDescent="0.25">
      <c r="V567" t="e">
        <f t="shared" si="8"/>
        <v>#REF!</v>
      </c>
      <c r="W567">
        <v>552</v>
      </c>
      <c r="Y567" s="228" t="e">
        <f>IF(LEN('OSNOVNA PLAČA'!#REF!)&gt;0&gt;0,'OSNOVNA PLAČA'!#REF!,"")</f>
        <v>#REF!</v>
      </c>
    </row>
    <row r="568" spans="22:25" x14ac:dyDescent="0.25">
      <c r="V568" t="e">
        <f t="shared" si="8"/>
        <v>#REF!</v>
      </c>
      <c r="W568">
        <v>553</v>
      </c>
      <c r="Y568" s="228" t="e">
        <f>IF(LEN('OSNOVNA PLAČA'!#REF!)&gt;0&gt;0,'OSNOVNA PLAČA'!#REF!,"")</f>
        <v>#REF!</v>
      </c>
    </row>
    <row r="569" spans="22:25" x14ac:dyDescent="0.25">
      <c r="V569" t="e">
        <f t="shared" si="8"/>
        <v>#REF!</v>
      </c>
      <c r="W569">
        <v>554</v>
      </c>
      <c r="Y569" s="228" t="e">
        <f>IF(LEN('OSNOVNA PLAČA'!#REF!)&gt;0&gt;0,'OSNOVNA PLAČA'!#REF!,"")</f>
        <v>#REF!</v>
      </c>
    </row>
    <row r="570" spans="22:25" x14ac:dyDescent="0.25">
      <c r="V570" t="e">
        <f t="shared" si="8"/>
        <v>#REF!</v>
      </c>
      <c r="W570">
        <v>555</v>
      </c>
      <c r="Y570" s="228" t="e">
        <f>IF(LEN('OSNOVNA PLAČA'!#REF!)&gt;0&gt;0,'OSNOVNA PLAČA'!#REF!,"")</f>
        <v>#REF!</v>
      </c>
    </row>
    <row r="571" spans="22:25" x14ac:dyDescent="0.25">
      <c r="V571" t="e">
        <f t="shared" si="8"/>
        <v>#REF!</v>
      </c>
      <c r="W571">
        <v>556</v>
      </c>
      <c r="Y571" s="228" t="e">
        <f>IF(LEN('OSNOVNA PLAČA'!#REF!)&gt;0&gt;0,'OSNOVNA PLAČA'!#REF!,"")</f>
        <v>#REF!</v>
      </c>
    </row>
    <row r="572" spans="22:25" x14ac:dyDescent="0.25">
      <c r="V572" t="e">
        <f t="shared" si="8"/>
        <v>#REF!</v>
      </c>
      <c r="W572">
        <v>557</v>
      </c>
      <c r="Y572" s="228" t="e">
        <f>IF(LEN('OSNOVNA PLAČA'!#REF!)&gt;0&gt;0,'OSNOVNA PLAČA'!#REF!,"")</f>
        <v>#REF!</v>
      </c>
    </row>
    <row r="573" spans="22:25" x14ac:dyDescent="0.25">
      <c r="V573" t="e">
        <f t="shared" si="8"/>
        <v>#REF!</v>
      </c>
      <c r="W573">
        <v>558</v>
      </c>
      <c r="Y573" s="228" t="e">
        <f>IF(LEN('OSNOVNA PLAČA'!#REF!)&gt;0&gt;0,'OSNOVNA PLAČA'!#REF!,"")</f>
        <v>#REF!</v>
      </c>
    </row>
    <row r="574" spans="22:25" x14ac:dyDescent="0.25">
      <c r="V574" t="e">
        <f t="shared" si="8"/>
        <v>#REF!</v>
      </c>
      <c r="W574">
        <v>559</v>
      </c>
      <c r="Y574" s="228" t="e">
        <f>IF(LEN('OSNOVNA PLAČA'!#REF!)&gt;0&gt;0,'OSNOVNA PLAČA'!#REF!,"")</f>
        <v>#REF!</v>
      </c>
    </row>
    <row r="575" spans="22:25" x14ac:dyDescent="0.25">
      <c r="V575" t="e">
        <f t="shared" si="8"/>
        <v>#REF!</v>
      </c>
      <c r="W575">
        <v>560</v>
      </c>
      <c r="Y575" s="228" t="e">
        <f>IF(LEN('OSNOVNA PLAČA'!#REF!)&gt;0&gt;0,'OSNOVNA PLAČA'!#REF!,"")</f>
        <v>#REF!</v>
      </c>
    </row>
    <row r="576" spans="22:25" x14ac:dyDescent="0.25">
      <c r="V576" t="e">
        <f t="shared" si="8"/>
        <v>#REF!</v>
      </c>
      <c r="W576">
        <v>561</v>
      </c>
      <c r="Y576" s="228" t="e">
        <f>IF(LEN('OSNOVNA PLAČA'!#REF!)&gt;0&gt;0,'OSNOVNA PLAČA'!#REF!,"")</f>
        <v>#REF!</v>
      </c>
    </row>
    <row r="577" spans="22:25" x14ac:dyDescent="0.25">
      <c r="V577" t="e">
        <f t="shared" si="8"/>
        <v>#REF!</v>
      </c>
      <c r="W577">
        <v>562</v>
      </c>
      <c r="Y577" s="228" t="e">
        <f>IF(LEN('OSNOVNA PLAČA'!#REF!)&gt;0&gt;0,'OSNOVNA PLAČA'!#REF!,"")</f>
        <v>#REF!</v>
      </c>
    </row>
    <row r="578" spans="22:25" x14ac:dyDescent="0.25">
      <c r="V578" t="e">
        <f t="shared" si="8"/>
        <v>#REF!</v>
      </c>
      <c r="W578">
        <v>563</v>
      </c>
      <c r="Y578" s="228" t="e">
        <f>IF(LEN('OSNOVNA PLAČA'!#REF!)&gt;0&gt;0,'OSNOVNA PLAČA'!#REF!,"")</f>
        <v>#REF!</v>
      </c>
    </row>
    <row r="579" spans="22:25" x14ac:dyDescent="0.25">
      <c r="V579" t="e">
        <f t="shared" si="8"/>
        <v>#REF!</v>
      </c>
      <c r="W579">
        <v>564</v>
      </c>
      <c r="Y579" s="228" t="e">
        <f>IF(LEN('OSNOVNA PLAČA'!#REF!)&gt;0&gt;0,'OSNOVNA PLAČA'!#REF!,"")</f>
        <v>#REF!</v>
      </c>
    </row>
    <row r="580" spans="22:25" x14ac:dyDescent="0.25">
      <c r="V580" t="e">
        <f t="shared" si="8"/>
        <v>#REF!</v>
      </c>
      <c r="W580">
        <v>565</v>
      </c>
      <c r="Y580" s="228" t="e">
        <f>IF(LEN('OSNOVNA PLAČA'!#REF!)&gt;0&gt;0,'OSNOVNA PLAČA'!#REF!,"")</f>
        <v>#REF!</v>
      </c>
    </row>
    <row r="581" spans="22:25" x14ac:dyDescent="0.25">
      <c r="V581" t="e">
        <f t="shared" si="8"/>
        <v>#REF!</v>
      </c>
      <c r="W581">
        <v>566</v>
      </c>
      <c r="Y581" s="228" t="e">
        <f>IF(LEN('OSNOVNA PLAČA'!#REF!)&gt;0&gt;0,'OSNOVNA PLAČA'!#REF!,"")</f>
        <v>#REF!</v>
      </c>
    </row>
    <row r="582" spans="22:25" x14ac:dyDescent="0.25">
      <c r="V582" t="e">
        <f t="shared" si="8"/>
        <v>#REF!</v>
      </c>
      <c r="W582">
        <v>567</v>
      </c>
      <c r="Y582" s="228" t="e">
        <f>IF(LEN('OSNOVNA PLAČA'!#REF!)&gt;0&gt;0,'OSNOVNA PLAČA'!#REF!,"")</f>
        <v>#REF!</v>
      </c>
    </row>
    <row r="583" spans="22:25" x14ac:dyDescent="0.25">
      <c r="V583" t="e">
        <f t="shared" si="8"/>
        <v>#REF!</v>
      </c>
      <c r="W583">
        <v>568</v>
      </c>
      <c r="Y583" s="228" t="e">
        <f>IF(LEN('OSNOVNA PLAČA'!#REF!)&gt;0&gt;0,'OSNOVNA PLAČA'!#REF!,"")</f>
        <v>#REF!</v>
      </c>
    </row>
    <row r="584" spans="22:25" x14ac:dyDescent="0.25">
      <c r="V584" t="e">
        <f t="shared" si="8"/>
        <v>#REF!</v>
      </c>
      <c r="W584">
        <v>569</v>
      </c>
      <c r="Y584" s="228" t="e">
        <f>IF(LEN('OSNOVNA PLAČA'!#REF!)&gt;0&gt;0,'OSNOVNA PLAČA'!#REF!,"")</f>
        <v>#REF!</v>
      </c>
    </row>
    <row r="585" spans="22:25" x14ac:dyDescent="0.25">
      <c r="V585" t="e">
        <f t="shared" si="8"/>
        <v>#REF!</v>
      </c>
      <c r="W585">
        <v>570</v>
      </c>
      <c r="Y585" s="228" t="e">
        <f>IF(LEN('OSNOVNA PLAČA'!#REF!)&gt;0&gt;0,'OSNOVNA PLAČA'!#REF!,"")</f>
        <v>#REF!</v>
      </c>
    </row>
    <row r="586" spans="22:25" x14ac:dyDescent="0.25">
      <c r="V586" t="e">
        <f t="shared" si="8"/>
        <v>#REF!</v>
      </c>
      <c r="W586">
        <v>571</v>
      </c>
      <c r="Y586" s="228" t="e">
        <f>IF(LEN('OSNOVNA PLAČA'!#REF!)&gt;0&gt;0,'OSNOVNA PLAČA'!#REF!,"")</f>
        <v>#REF!</v>
      </c>
    </row>
    <row r="587" spans="22:25" x14ac:dyDescent="0.25">
      <c r="V587" t="e">
        <f t="shared" si="8"/>
        <v>#REF!</v>
      </c>
      <c r="W587">
        <v>572</v>
      </c>
      <c r="Y587" s="228" t="e">
        <f>IF(LEN('OSNOVNA PLAČA'!#REF!)&gt;0&gt;0,'OSNOVNA PLAČA'!#REF!,"")</f>
        <v>#REF!</v>
      </c>
    </row>
    <row r="588" spans="22:25" x14ac:dyDescent="0.25">
      <c r="V588" t="e">
        <f t="shared" si="8"/>
        <v>#REF!</v>
      </c>
      <c r="W588">
        <v>573</v>
      </c>
      <c r="Y588" s="228" t="e">
        <f>IF(LEN('OSNOVNA PLAČA'!#REF!)&gt;0&gt;0,'OSNOVNA PLAČA'!#REF!,"")</f>
        <v>#REF!</v>
      </c>
    </row>
    <row r="589" spans="22:25" x14ac:dyDescent="0.25">
      <c r="V589" t="e">
        <f t="shared" si="8"/>
        <v>#REF!</v>
      </c>
      <c r="W589">
        <v>574</v>
      </c>
      <c r="Y589" s="228" t="e">
        <f>IF(LEN('OSNOVNA PLAČA'!#REF!)&gt;0&gt;0,'OSNOVNA PLAČA'!#REF!,"")</f>
        <v>#REF!</v>
      </c>
    </row>
    <row r="590" spans="22:25" x14ac:dyDescent="0.25">
      <c r="V590" t="e">
        <f t="shared" si="8"/>
        <v>#REF!</v>
      </c>
      <c r="W590">
        <v>575</v>
      </c>
      <c r="Y590" s="228" t="e">
        <f>IF(LEN('OSNOVNA PLAČA'!#REF!)&gt;0&gt;0,'OSNOVNA PLAČA'!#REF!,"")</f>
        <v>#REF!</v>
      </c>
    </row>
    <row r="591" spans="22:25" x14ac:dyDescent="0.25">
      <c r="V591" t="e">
        <f t="shared" si="8"/>
        <v>#REF!</v>
      </c>
      <c r="W591">
        <v>576</v>
      </c>
      <c r="Y591" s="228" t="e">
        <f>IF(LEN('OSNOVNA PLAČA'!#REF!)&gt;0&gt;0,'OSNOVNA PLAČA'!#REF!,"")</f>
        <v>#REF!</v>
      </c>
    </row>
    <row r="592" spans="22:25" x14ac:dyDescent="0.25">
      <c r="V592" t="e">
        <f t="shared" si="8"/>
        <v>#REF!</v>
      </c>
      <c r="W592">
        <v>577</v>
      </c>
      <c r="Y592" s="228" t="e">
        <f>IF(LEN('OSNOVNA PLAČA'!#REF!)&gt;0&gt;0,'OSNOVNA PLAČA'!#REF!,"")</f>
        <v>#REF!</v>
      </c>
    </row>
    <row r="593" spans="22:25" x14ac:dyDescent="0.25">
      <c r="V593" t="e">
        <f t="shared" ref="V593:V656" si="9">IF(LEN(Y593)&gt;0,CONCATENATE(TEXT(W593,0),"   ",Y593),"")</f>
        <v>#REF!</v>
      </c>
      <c r="W593">
        <v>578</v>
      </c>
      <c r="Y593" s="228" t="e">
        <f>IF(LEN('OSNOVNA PLAČA'!#REF!)&gt;0&gt;0,'OSNOVNA PLAČA'!#REF!,"")</f>
        <v>#REF!</v>
      </c>
    </row>
    <row r="594" spans="22:25" x14ac:dyDescent="0.25">
      <c r="V594" t="e">
        <f t="shared" si="9"/>
        <v>#REF!</v>
      </c>
      <c r="W594">
        <v>579</v>
      </c>
      <c r="Y594" s="228" t="e">
        <f>IF(LEN('OSNOVNA PLAČA'!#REF!)&gt;0&gt;0,'OSNOVNA PLAČA'!#REF!,"")</f>
        <v>#REF!</v>
      </c>
    </row>
    <row r="595" spans="22:25" x14ac:dyDescent="0.25">
      <c r="V595" t="e">
        <f t="shared" si="9"/>
        <v>#REF!</v>
      </c>
      <c r="W595">
        <v>580</v>
      </c>
      <c r="Y595" s="228" t="e">
        <f>IF(LEN('OSNOVNA PLAČA'!#REF!)&gt;0&gt;0,'OSNOVNA PLAČA'!#REF!,"")</f>
        <v>#REF!</v>
      </c>
    </row>
    <row r="596" spans="22:25" x14ac:dyDescent="0.25">
      <c r="V596" t="e">
        <f t="shared" si="9"/>
        <v>#REF!</v>
      </c>
      <c r="W596">
        <v>581</v>
      </c>
      <c r="Y596" s="228" t="e">
        <f>IF(LEN('OSNOVNA PLAČA'!#REF!)&gt;0&gt;0,'OSNOVNA PLAČA'!#REF!,"")</f>
        <v>#REF!</v>
      </c>
    </row>
    <row r="597" spans="22:25" x14ac:dyDescent="0.25">
      <c r="V597" t="e">
        <f t="shared" si="9"/>
        <v>#REF!</v>
      </c>
      <c r="W597">
        <v>582</v>
      </c>
      <c r="Y597" s="228" t="e">
        <f>IF(LEN('OSNOVNA PLAČA'!#REF!)&gt;0&gt;0,'OSNOVNA PLAČA'!#REF!,"")</f>
        <v>#REF!</v>
      </c>
    </row>
    <row r="598" spans="22:25" x14ac:dyDescent="0.25">
      <c r="V598" t="e">
        <f t="shared" si="9"/>
        <v>#REF!</v>
      </c>
      <c r="W598">
        <v>583</v>
      </c>
      <c r="Y598" s="228" t="e">
        <f>IF(LEN('OSNOVNA PLAČA'!#REF!)&gt;0&gt;0,'OSNOVNA PLAČA'!#REF!,"")</f>
        <v>#REF!</v>
      </c>
    </row>
    <row r="599" spans="22:25" x14ac:dyDescent="0.25">
      <c r="V599" t="e">
        <f t="shared" si="9"/>
        <v>#REF!</v>
      </c>
      <c r="W599">
        <v>584</v>
      </c>
      <c r="Y599" s="228" t="e">
        <f>IF(LEN('OSNOVNA PLAČA'!#REF!)&gt;0&gt;0,'OSNOVNA PLAČA'!#REF!,"")</f>
        <v>#REF!</v>
      </c>
    </row>
    <row r="600" spans="22:25" x14ac:dyDescent="0.25">
      <c r="V600" t="e">
        <f t="shared" si="9"/>
        <v>#REF!</v>
      </c>
      <c r="W600">
        <v>585</v>
      </c>
      <c r="Y600" s="228" t="e">
        <f>IF(LEN('OSNOVNA PLAČA'!#REF!)&gt;0&gt;0,'OSNOVNA PLAČA'!#REF!,"")</f>
        <v>#REF!</v>
      </c>
    </row>
    <row r="601" spans="22:25" x14ac:dyDescent="0.25">
      <c r="V601" t="e">
        <f t="shared" si="9"/>
        <v>#REF!</v>
      </c>
      <c r="W601">
        <v>586</v>
      </c>
      <c r="Y601" s="228" t="e">
        <f>IF(LEN('OSNOVNA PLAČA'!#REF!)&gt;0&gt;0,'OSNOVNA PLAČA'!#REF!,"")</f>
        <v>#REF!</v>
      </c>
    </row>
    <row r="602" spans="22:25" x14ac:dyDescent="0.25">
      <c r="V602" t="e">
        <f t="shared" si="9"/>
        <v>#REF!</v>
      </c>
      <c r="W602">
        <v>587</v>
      </c>
      <c r="Y602" s="228" t="e">
        <f>IF(LEN('OSNOVNA PLAČA'!#REF!)&gt;0&gt;0,'OSNOVNA PLAČA'!#REF!,"")</f>
        <v>#REF!</v>
      </c>
    </row>
    <row r="603" spans="22:25" x14ac:dyDescent="0.25">
      <c r="V603" t="e">
        <f t="shared" si="9"/>
        <v>#REF!</v>
      </c>
      <c r="W603">
        <v>588</v>
      </c>
      <c r="Y603" s="228" t="e">
        <f>IF(LEN('OSNOVNA PLAČA'!#REF!)&gt;0&gt;0,'OSNOVNA PLAČA'!#REF!,"")</f>
        <v>#REF!</v>
      </c>
    </row>
    <row r="604" spans="22:25" x14ac:dyDescent="0.25">
      <c r="V604" t="e">
        <f t="shared" si="9"/>
        <v>#REF!</v>
      </c>
      <c r="W604">
        <v>589</v>
      </c>
      <c r="Y604" s="228" t="e">
        <f>IF(LEN('OSNOVNA PLAČA'!#REF!)&gt;0&gt;0,'OSNOVNA PLAČA'!#REF!,"")</f>
        <v>#REF!</v>
      </c>
    </row>
    <row r="605" spans="22:25" x14ac:dyDescent="0.25">
      <c r="V605" t="e">
        <f t="shared" si="9"/>
        <v>#REF!</v>
      </c>
      <c r="W605">
        <v>590</v>
      </c>
      <c r="Y605" s="228" t="e">
        <f>IF(LEN('OSNOVNA PLAČA'!#REF!)&gt;0&gt;0,'OSNOVNA PLAČA'!#REF!,"")</f>
        <v>#REF!</v>
      </c>
    </row>
    <row r="606" spans="22:25" x14ac:dyDescent="0.25">
      <c r="V606" t="e">
        <f t="shared" si="9"/>
        <v>#REF!</v>
      </c>
      <c r="W606">
        <v>591</v>
      </c>
      <c r="Y606" s="228" t="e">
        <f>IF(LEN('OSNOVNA PLAČA'!#REF!)&gt;0&gt;0,'OSNOVNA PLAČA'!#REF!,"")</f>
        <v>#REF!</v>
      </c>
    </row>
    <row r="607" spans="22:25" x14ac:dyDescent="0.25">
      <c r="V607" t="e">
        <f t="shared" si="9"/>
        <v>#REF!</v>
      </c>
      <c r="W607">
        <v>592</v>
      </c>
      <c r="Y607" s="228" t="e">
        <f>IF(LEN('OSNOVNA PLAČA'!#REF!)&gt;0&gt;0,'OSNOVNA PLAČA'!#REF!,"")</f>
        <v>#REF!</v>
      </c>
    </row>
    <row r="608" spans="22:25" x14ac:dyDescent="0.25">
      <c r="V608" t="e">
        <f t="shared" si="9"/>
        <v>#REF!</v>
      </c>
      <c r="W608">
        <v>593</v>
      </c>
      <c r="Y608" s="228" t="e">
        <f>IF(LEN('OSNOVNA PLAČA'!#REF!)&gt;0&gt;0,'OSNOVNA PLAČA'!#REF!,"")</f>
        <v>#REF!</v>
      </c>
    </row>
    <row r="609" spans="22:25" x14ac:dyDescent="0.25">
      <c r="V609" t="e">
        <f t="shared" si="9"/>
        <v>#REF!</v>
      </c>
      <c r="W609">
        <v>594</v>
      </c>
      <c r="Y609" s="228" t="e">
        <f>IF(LEN('OSNOVNA PLAČA'!#REF!)&gt;0&gt;0,'OSNOVNA PLAČA'!#REF!,"")</f>
        <v>#REF!</v>
      </c>
    </row>
    <row r="610" spans="22:25" x14ac:dyDescent="0.25">
      <c r="V610" t="e">
        <f t="shared" si="9"/>
        <v>#REF!</v>
      </c>
      <c r="W610">
        <v>595</v>
      </c>
      <c r="Y610" s="228" t="e">
        <f>IF(LEN('OSNOVNA PLAČA'!#REF!)&gt;0&gt;0,'OSNOVNA PLAČA'!#REF!,"")</f>
        <v>#REF!</v>
      </c>
    </row>
    <row r="611" spans="22:25" x14ac:dyDescent="0.25">
      <c r="V611" t="e">
        <f t="shared" si="9"/>
        <v>#REF!</v>
      </c>
      <c r="W611">
        <v>596</v>
      </c>
      <c r="Y611" s="228" t="e">
        <f>IF(LEN('OSNOVNA PLAČA'!#REF!)&gt;0&gt;0,'OSNOVNA PLAČA'!#REF!,"")</f>
        <v>#REF!</v>
      </c>
    </row>
    <row r="612" spans="22:25" x14ac:dyDescent="0.25">
      <c r="V612" t="e">
        <f t="shared" si="9"/>
        <v>#REF!</v>
      </c>
      <c r="W612">
        <v>597</v>
      </c>
      <c r="Y612" s="228" t="e">
        <f>IF(LEN('OSNOVNA PLAČA'!#REF!)&gt;0&gt;0,'OSNOVNA PLAČA'!#REF!,"")</f>
        <v>#REF!</v>
      </c>
    </row>
    <row r="613" spans="22:25" x14ac:dyDescent="0.25">
      <c r="V613" t="e">
        <f t="shared" si="9"/>
        <v>#REF!</v>
      </c>
      <c r="W613">
        <v>598</v>
      </c>
      <c r="Y613" s="228" t="e">
        <f>IF(LEN('OSNOVNA PLAČA'!#REF!)&gt;0&gt;0,'OSNOVNA PLAČA'!#REF!,"")</f>
        <v>#REF!</v>
      </c>
    </row>
    <row r="614" spans="22:25" x14ac:dyDescent="0.25">
      <c r="V614" t="e">
        <f t="shared" si="9"/>
        <v>#REF!</v>
      </c>
      <c r="W614">
        <v>599</v>
      </c>
      <c r="Y614" s="228" t="e">
        <f>IF(LEN('OSNOVNA PLAČA'!#REF!)&gt;0&gt;0,'OSNOVNA PLAČA'!#REF!,"")</f>
        <v>#REF!</v>
      </c>
    </row>
    <row r="615" spans="22:25" x14ac:dyDescent="0.25">
      <c r="V615" t="e">
        <f t="shared" si="9"/>
        <v>#REF!</v>
      </c>
      <c r="W615">
        <v>600</v>
      </c>
      <c r="Y615" s="228" t="e">
        <f>IF(LEN('OSNOVNA PLAČA'!#REF!)&gt;0&gt;0,'OSNOVNA PLAČA'!#REF!,"")</f>
        <v>#REF!</v>
      </c>
    </row>
    <row r="616" spans="22:25" x14ac:dyDescent="0.25">
      <c r="V616" t="e">
        <f t="shared" si="9"/>
        <v>#REF!</v>
      </c>
      <c r="W616">
        <v>601</v>
      </c>
      <c r="Y616" s="228" t="e">
        <f>IF(LEN('OSNOVNA PLAČA'!#REF!)&gt;0&gt;0,'OSNOVNA PLAČA'!#REF!,"")</f>
        <v>#REF!</v>
      </c>
    </row>
    <row r="617" spans="22:25" x14ac:dyDescent="0.25">
      <c r="V617" t="e">
        <f t="shared" si="9"/>
        <v>#REF!</v>
      </c>
      <c r="W617">
        <v>602</v>
      </c>
      <c r="Y617" s="228" t="e">
        <f>IF(LEN('OSNOVNA PLAČA'!#REF!)&gt;0&gt;0,'OSNOVNA PLAČA'!#REF!,"")</f>
        <v>#REF!</v>
      </c>
    </row>
    <row r="618" spans="22:25" x14ac:dyDescent="0.25">
      <c r="V618" t="e">
        <f t="shared" si="9"/>
        <v>#REF!</v>
      </c>
      <c r="W618">
        <v>603</v>
      </c>
      <c r="Y618" s="228" t="e">
        <f>IF(LEN('OSNOVNA PLAČA'!#REF!)&gt;0&gt;0,'OSNOVNA PLAČA'!#REF!,"")</f>
        <v>#REF!</v>
      </c>
    </row>
    <row r="619" spans="22:25" x14ac:dyDescent="0.25">
      <c r="V619" t="e">
        <f t="shared" si="9"/>
        <v>#REF!</v>
      </c>
      <c r="W619">
        <v>604</v>
      </c>
      <c r="Y619" s="228" t="e">
        <f>IF(LEN('OSNOVNA PLAČA'!#REF!)&gt;0&gt;0,'OSNOVNA PLAČA'!#REF!,"")</f>
        <v>#REF!</v>
      </c>
    </row>
    <row r="620" spans="22:25" x14ac:dyDescent="0.25">
      <c r="V620" t="e">
        <f t="shared" si="9"/>
        <v>#REF!</v>
      </c>
      <c r="W620">
        <v>605</v>
      </c>
      <c r="Y620" s="228" t="e">
        <f>IF(LEN('OSNOVNA PLAČA'!#REF!)&gt;0&gt;0,'OSNOVNA PLAČA'!#REF!,"")</f>
        <v>#REF!</v>
      </c>
    </row>
    <row r="621" spans="22:25" x14ac:dyDescent="0.25">
      <c r="V621" t="e">
        <f t="shared" si="9"/>
        <v>#REF!</v>
      </c>
      <c r="W621">
        <v>606</v>
      </c>
      <c r="Y621" s="228" t="e">
        <f>IF(LEN('OSNOVNA PLAČA'!#REF!)&gt;0&gt;0,'OSNOVNA PLAČA'!#REF!,"")</f>
        <v>#REF!</v>
      </c>
    </row>
    <row r="622" spans="22:25" x14ac:dyDescent="0.25">
      <c r="V622" t="e">
        <f t="shared" si="9"/>
        <v>#REF!</v>
      </c>
      <c r="W622">
        <v>607</v>
      </c>
      <c r="Y622" s="228" t="e">
        <f>IF(LEN('OSNOVNA PLAČA'!#REF!)&gt;0&gt;0,'OSNOVNA PLAČA'!#REF!,"")</f>
        <v>#REF!</v>
      </c>
    </row>
    <row r="623" spans="22:25" x14ac:dyDescent="0.25">
      <c r="V623" t="e">
        <f t="shared" si="9"/>
        <v>#REF!</v>
      </c>
      <c r="W623">
        <v>608</v>
      </c>
      <c r="Y623" s="228" t="e">
        <f>IF(LEN('OSNOVNA PLAČA'!#REF!)&gt;0&gt;0,'OSNOVNA PLAČA'!#REF!,"")</f>
        <v>#REF!</v>
      </c>
    </row>
    <row r="624" spans="22:25" x14ac:dyDescent="0.25">
      <c r="V624" t="e">
        <f t="shared" si="9"/>
        <v>#REF!</v>
      </c>
      <c r="W624">
        <v>609</v>
      </c>
      <c r="Y624" s="228" t="e">
        <f>IF(LEN('OSNOVNA PLAČA'!#REF!)&gt;0&gt;0,'OSNOVNA PLAČA'!#REF!,"")</f>
        <v>#REF!</v>
      </c>
    </row>
    <row r="625" spans="22:25" x14ac:dyDescent="0.25">
      <c r="V625" t="e">
        <f t="shared" si="9"/>
        <v>#REF!</v>
      </c>
      <c r="W625">
        <v>610</v>
      </c>
      <c r="Y625" s="228" t="e">
        <f>IF(LEN('OSNOVNA PLAČA'!#REF!)&gt;0&gt;0,'OSNOVNA PLAČA'!#REF!,"")</f>
        <v>#REF!</v>
      </c>
    </row>
    <row r="626" spans="22:25" x14ac:dyDescent="0.25">
      <c r="V626" t="e">
        <f t="shared" si="9"/>
        <v>#REF!</v>
      </c>
      <c r="W626">
        <v>611</v>
      </c>
      <c r="Y626" s="228" t="e">
        <f>IF(LEN('OSNOVNA PLAČA'!#REF!)&gt;0&gt;0,'OSNOVNA PLAČA'!#REF!,"")</f>
        <v>#REF!</v>
      </c>
    </row>
    <row r="627" spans="22:25" x14ac:dyDescent="0.25">
      <c r="V627" t="e">
        <f t="shared" si="9"/>
        <v>#REF!</v>
      </c>
      <c r="W627">
        <v>612</v>
      </c>
      <c r="Y627" s="228" t="e">
        <f>IF(LEN('OSNOVNA PLAČA'!#REF!)&gt;0&gt;0,'OSNOVNA PLAČA'!#REF!,"")</f>
        <v>#REF!</v>
      </c>
    </row>
    <row r="628" spans="22:25" x14ac:dyDescent="0.25">
      <c r="V628" t="e">
        <f t="shared" si="9"/>
        <v>#REF!</v>
      </c>
      <c r="W628">
        <v>613</v>
      </c>
      <c r="Y628" s="228" t="e">
        <f>IF(LEN('OSNOVNA PLAČA'!#REF!)&gt;0&gt;0,'OSNOVNA PLAČA'!#REF!,"")</f>
        <v>#REF!</v>
      </c>
    </row>
    <row r="629" spans="22:25" x14ac:dyDescent="0.25">
      <c r="V629" t="e">
        <f t="shared" si="9"/>
        <v>#REF!</v>
      </c>
      <c r="W629">
        <v>614</v>
      </c>
      <c r="Y629" s="228" t="e">
        <f>IF(LEN('OSNOVNA PLAČA'!#REF!)&gt;0&gt;0,'OSNOVNA PLAČA'!#REF!,"")</f>
        <v>#REF!</v>
      </c>
    </row>
    <row r="630" spans="22:25" x14ac:dyDescent="0.25">
      <c r="V630" t="e">
        <f t="shared" si="9"/>
        <v>#REF!</v>
      </c>
      <c r="W630">
        <v>615</v>
      </c>
      <c r="Y630" s="228" t="e">
        <f>IF(LEN('OSNOVNA PLAČA'!#REF!)&gt;0&gt;0,'OSNOVNA PLAČA'!#REF!,"")</f>
        <v>#REF!</v>
      </c>
    </row>
    <row r="631" spans="22:25" x14ac:dyDescent="0.25">
      <c r="V631" t="e">
        <f t="shared" si="9"/>
        <v>#REF!</v>
      </c>
      <c r="W631">
        <v>616</v>
      </c>
      <c r="Y631" s="228" t="e">
        <f>IF(LEN('OSNOVNA PLAČA'!#REF!)&gt;0&gt;0,'OSNOVNA PLAČA'!#REF!,"")</f>
        <v>#REF!</v>
      </c>
    </row>
    <row r="632" spans="22:25" x14ac:dyDescent="0.25">
      <c r="V632" t="e">
        <f t="shared" si="9"/>
        <v>#REF!</v>
      </c>
      <c r="W632">
        <v>617</v>
      </c>
      <c r="Y632" s="228" t="e">
        <f>IF(LEN('OSNOVNA PLAČA'!#REF!)&gt;0&gt;0,'OSNOVNA PLAČA'!#REF!,"")</f>
        <v>#REF!</v>
      </c>
    </row>
    <row r="633" spans="22:25" x14ac:dyDescent="0.25">
      <c r="V633" t="e">
        <f t="shared" si="9"/>
        <v>#REF!</v>
      </c>
      <c r="W633">
        <v>618</v>
      </c>
      <c r="Y633" s="228" t="e">
        <f>IF(LEN('OSNOVNA PLAČA'!#REF!)&gt;0&gt;0,'OSNOVNA PLAČA'!#REF!,"")</f>
        <v>#REF!</v>
      </c>
    </row>
    <row r="634" spans="22:25" x14ac:dyDescent="0.25">
      <c r="V634" t="e">
        <f t="shared" si="9"/>
        <v>#REF!</v>
      </c>
      <c r="W634">
        <v>619</v>
      </c>
      <c r="Y634" s="228" t="e">
        <f>IF(LEN('OSNOVNA PLAČA'!#REF!)&gt;0&gt;0,'OSNOVNA PLAČA'!#REF!,"")</f>
        <v>#REF!</v>
      </c>
    </row>
    <row r="635" spans="22:25" x14ac:dyDescent="0.25">
      <c r="V635" t="e">
        <f t="shared" si="9"/>
        <v>#REF!</v>
      </c>
      <c r="W635">
        <v>620</v>
      </c>
      <c r="Y635" s="228" t="e">
        <f>IF(LEN('OSNOVNA PLAČA'!#REF!)&gt;0&gt;0,'OSNOVNA PLAČA'!#REF!,"")</f>
        <v>#REF!</v>
      </c>
    </row>
    <row r="636" spans="22:25" x14ac:dyDescent="0.25">
      <c r="V636" t="e">
        <f t="shared" si="9"/>
        <v>#REF!</v>
      </c>
      <c r="W636">
        <v>621</v>
      </c>
      <c r="Y636" s="228" t="e">
        <f>IF(LEN('OSNOVNA PLAČA'!#REF!)&gt;0&gt;0,'OSNOVNA PLAČA'!#REF!,"")</f>
        <v>#REF!</v>
      </c>
    </row>
    <row r="637" spans="22:25" x14ac:dyDescent="0.25">
      <c r="V637" t="e">
        <f t="shared" si="9"/>
        <v>#REF!</v>
      </c>
      <c r="W637">
        <v>622</v>
      </c>
      <c r="Y637" s="228" t="e">
        <f>IF(LEN('OSNOVNA PLAČA'!#REF!)&gt;0&gt;0,'OSNOVNA PLAČA'!#REF!,"")</f>
        <v>#REF!</v>
      </c>
    </row>
    <row r="638" spans="22:25" x14ac:dyDescent="0.25">
      <c r="V638" t="e">
        <f t="shared" si="9"/>
        <v>#REF!</v>
      </c>
      <c r="W638">
        <v>623</v>
      </c>
      <c r="Y638" s="228" t="e">
        <f>IF(LEN('OSNOVNA PLAČA'!#REF!)&gt;0&gt;0,'OSNOVNA PLAČA'!#REF!,"")</f>
        <v>#REF!</v>
      </c>
    </row>
    <row r="639" spans="22:25" x14ac:dyDescent="0.25">
      <c r="V639" t="e">
        <f t="shared" si="9"/>
        <v>#REF!</v>
      </c>
      <c r="W639">
        <v>624</v>
      </c>
      <c r="Y639" s="228" t="e">
        <f>IF(LEN('OSNOVNA PLAČA'!#REF!)&gt;0&gt;0,'OSNOVNA PLAČA'!#REF!,"")</f>
        <v>#REF!</v>
      </c>
    </row>
    <row r="640" spans="22:25" x14ac:dyDescent="0.25">
      <c r="V640" t="e">
        <f t="shared" si="9"/>
        <v>#REF!</v>
      </c>
      <c r="W640">
        <v>625</v>
      </c>
      <c r="Y640" s="228" t="e">
        <f>IF(LEN('OSNOVNA PLAČA'!#REF!)&gt;0&gt;0,'OSNOVNA PLAČA'!#REF!,"")</f>
        <v>#REF!</v>
      </c>
    </row>
    <row r="641" spans="22:25" x14ac:dyDescent="0.25">
      <c r="V641" t="e">
        <f t="shared" si="9"/>
        <v>#REF!</v>
      </c>
      <c r="W641">
        <v>626</v>
      </c>
      <c r="Y641" s="228" t="e">
        <f>IF(LEN('OSNOVNA PLAČA'!#REF!)&gt;0&gt;0,'OSNOVNA PLAČA'!#REF!,"")</f>
        <v>#REF!</v>
      </c>
    </row>
    <row r="642" spans="22:25" x14ac:dyDescent="0.25">
      <c r="V642" t="e">
        <f t="shared" si="9"/>
        <v>#REF!</v>
      </c>
      <c r="W642">
        <v>627</v>
      </c>
      <c r="Y642" s="228" t="e">
        <f>IF(LEN('OSNOVNA PLAČA'!#REF!)&gt;0&gt;0,'OSNOVNA PLAČA'!#REF!,"")</f>
        <v>#REF!</v>
      </c>
    </row>
    <row r="643" spans="22:25" x14ac:dyDescent="0.25">
      <c r="V643" t="e">
        <f t="shared" si="9"/>
        <v>#REF!</v>
      </c>
      <c r="W643">
        <v>628</v>
      </c>
      <c r="Y643" s="228" t="e">
        <f>IF(LEN('OSNOVNA PLAČA'!#REF!)&gt;0&gt;0,'OSNOVNA PLAČA'!#REF!,"")</f>
        <v>#REF!</v>
      </c>
    </row>
    <row r="644" spans="22:25" x14ac:dyDescent="0.25">
      <c r="V644" t="e">
        <f t="shared" si="9"/>
        <v>#REF!</v>
      </c>
      <c r="W644">
        <v>629</v>
      </c>
      <c r="Y644" s="228" t="e">
        <f>IF(LEN('OSNOVNA PLAČA'!#REF!)&gt;0&gt;0,'OSNOVNA PLAČA'!#REF!,"")</f>
        <v>#REF!</v>
      </c>
    </row>
    <row r="645" spans="22:25" x14ac:dyDescent="0.25">
      <c r="V645" t="e">
        <f t="shared" si="9"/>
        <v>#REF!</v>
      </c>
      <c r="W645">
        <v>630</v>
      </c>
      <c r="Y645" s="228" t="e">
        <f>IF(LEN('OSNOVNA PLAČA'!#REF!)&gt;0&gt;0,'OSNOVNA PLAČA'!#REF!,"")</f>
        <v>#REF!</v>
      </c>
    </row>
    <row r="646" spans="22:25" x14ac:dyDescent="0.25">
      <c r="V646" t="e">
        <f t="shared" si="9"/>
        <v>#REF!</v>
      </c>
      <c r="W646">
        <v>631</v>
      </c>
      <c r="Y646" s="228" t="e">
        <f>IF(LEN('OSNOVNA PLAČA'!#REF!)&gt;0&gt;0,'OSNOVNA PLAČA'!#REF!,"")</f>
        <v>#REF!</v>
      </c>
    </row>
    <row r="647" spans="22:25" x14ac:dyDescent="0.25">
      <c r="V647" t="e">
        <f t="shared" si="9"/>
        <v>#REF!</v>
      </c>
      <c r="W647">
        <v>632</v>
      </c>
      <c r="Y647" s="228" t="e">
        <f>IF(LEN('OSNOVNA PLAČA'!#REF!)&gt;0&gt;0,'OSNOVNA PLAČA'!#REF!,"")</f>
        <v>#REF!</v>
      </c>
    </row>
    <row r="648" spans="22:25" x14ac:dyDescent="0.25">
      <c r="V648" t="e">
        <f t="shared" si="9"/>
        <v>#REF!</v>
      </c>
      <c r="W648">
        <v>633</v>
      </c>
      <c r="Y648" s="228" t="e">
        <f>IF(LEN('OSNOVNA PLAČA'!#REF!)&gt;0&gt;0,'OSNOVNA PLAČA'!#REF!,"")</f>
        <v>#REF!</v>
      </c>
    </row>
    <row r="649" spans="22:25" x14ac:dyDescent="0.25">
      <c r="V649" t="e">
        <f t="shared" si="9"/>
        <v>#REF!</v>
      </c>
      <c r="W649">
        <v>634</v>
      </c>
      <c r="Y649" s="228" t="e">
        <f>IF(LEN('OSNOVNA PLAČA'!#REF!)&gt;0&gt;0,'OSNOVNA PLAČA'!#REF!,"")</f>
        <v>#REF!</v>
      </c>
    </row>
    <row r="650" spans="22:25" x14ac:dyDescent="0.25">
      <c r="V650" t="e">
        <f t="shared" si="9"/>
        <v>#REF!</v>
      </c>
      <c r="W650">
        <v>635</v>
      </c>
      <c r="Y650" s="228" t="e">
        <f>IF(LEN('OSNOVNA PLAČA'!#REF!)&gt;0&gt;0,'OSNOVNA PLAČA'!#REF!,"")</f>
        <v>#REF!</v>
      </c>
    </row>
    <row r="651" spans="22:25" x14ac:dyDescent="0.25">
      <c r="V651" t="e">
        <f t="shared" si="9"/>
        <v>#REF!</v>
      </c>
      <c r="W651">
        <v>636</v>
      </c>
      <c r="Y651" s="228" t="e">
        <f>IF(LEN('OSNOVNA PLAČA'!#REF!)&gt;0&gt;0,'OSNOVNA PLAČA'!#REF!,"")</f>
        <v>#REF!</v>
      </c>
    </row>
    <row r="652" spans="22:25" x14ac:dyDescent="0.25">
      <c r="V652" t="e">
        <f t="shared" si="9"/>
        <v>#REF!</v>
      </c>
      <c r="W652">
        <v>637</v>
      </c>
      <c r="Y652" s="228" t="e">
        <f>IF(LEN('OSNOVNA PLAČA'!#REF!)&gt;0&gt;0,'OSNOVNA PLAČA'!#REF!,"")</f>
        <v>#REF!</v>
      </c>
    </row>
    <row r="653" spans="22:25" x14ac:dyDescent="0.25">
      <c r="V653" t="e">
        <f t="shared" si="9"/>
        <v>#REF!</v>
      </c>
      <c r="W653">
        <v>638</v>
      </c>
      <c r="Y653" s="228" t="e">
        <f>IF(LEN('OSNOVNA PLAČA'!#REF!)&gt;0&gt;0,'OSNOVNA PLAČA'!#REF!,"")</f>
        <v>#REF!</v>
      </c>
    </row>
    <row r="654" spans="22:25" x14ac:dyDescent="0.25">
      <c r="V654" t="e">
        <f t="shared" si="9"/>
        <v>#REF!</v>
      </c>
      <c r="W654">
        <v>639</v>
      </c>
      <c r="Y654" s="228" t="e">
        <f>IF(LEN('OSNOVNA PLAČA'!#REF!)&gt;0&gt;0,'OSNOVNA PLAČA'!#REF!,"")</f>
        <v>#REF!</v>
      </c>
    </row>
    <row r="655" spans="22:25" x14ac:dyDescent="0.25">
      <c r="V655" t="e">
        <f t="shared" si="9"/>
        <v>#REF!</v>
      </c>
      <c r="W655">
        <v>640</v>
      </c>
      <c r="Y655" s="228" t="e">
        <f>IF(LEN('OSNOVNA PLAČA'!#REF!)&gt;0&gt;0,'OSNOVNA PLAČA'!#REF!,"")</f>
        <v>#REF!</v>
      </c>
    </row>
    <row r="656" spans="22:25" x14ac:dyDescent="0.25">
      <c r="V656" t="e">
        <f t="shared" si="9"/>
        <v>#REF!</v>
      </c>
      <c r="W656">
        <v>641</v>
      </c>
      <c r="Y656" s="228" t="e">
        <f>IF(LEN('OSNOVNA PLAČA'!#REF!)&gt;0&gt;0,'OSNOVNA PLAČA'!#REF!,"")</f>
        <v>#REF!</v>
      </c>
    </row>
    <row r="657" spans="22:25" x14ac:dyDescent="0.25">
      <c r="V657" t="e">
        <f t="shared" ref="V657:V720" si="10">IF(LEN(Y657)&gt;0,CONCATENATE(TEXT(W657,0),"   ",Y657),"")</f>
        <v>#REF!</v>
      </c>
      <c r="W657">
        <v>642</v>
      </c>
      <c r="Y657" s="228" t="e">
        <f>IF(LEN('OSNOVNA PLAČA'!#REF!)&gt;0&gt;0,'OSNOVNA PLAČA'!#REF!,"")</f>
        <v>#REF!</v>
      </c>
    </row>
    <row r="658" spans="22:25" x14ac:dyDescent="0.25">
      <c r="V658" t="e">
        <f t="shared" si="10"/>
        <v>#REF!</v>
      </c>
      <c r="W658">
        <v>643</v>
      </c>
      <c r="Y658" s="228" t="e">
        <f>IF(LEN('OSNOVNA PLAČA'!#REF!)&gt;0&gt;0,'OSNOVNA PLAČA'!#REF!,"")</f>
        <v>#REF!</v>
      </c>
    </row>
    <row r="659" spans="22:25" x14ac:dyDescent="0.25">
      <c r="V659" t="e">
        <f t="shared" si="10"/>
        <v>#REF!</v>
      </c>
      <c r="W659">
        <v>644</v>
      </c>
      <c r="Y659" s="228" t="e">
        <f>IF(LEN('OSNOVNA PLAČA'!#REF!)&gt;0&gt;0,'OSNOVNA PLAČA'!#REF!,"")</f>
        <v>#REF!</v>
      </c>
    </row>
    <row r="660" spans="22:25" x14ac:dyDescent="0.25">
      <c r="V660" t="e">
        <f t="shared" si="10"/>
        <v>#REF!</v>
      </c>
      <c r="W660">
        <v>645</v>
      </c>
      <c r="Y660" s="228" t="e">
        <f>IF(LEN('OSNOVNA PLAČA'!#REF!)&gt;0&gt;0,'OSNOVNA PLAČA'!#REF!,"")</f>
        <v>#REF!</v>
      </c>
    </row>
    <row r="661" spans="22:25" x14ac:dyDescent="0.25">
      <c r="V661" t="e">
        <f t="shared" si="10"/>
        <v>#REF!</v>
      </c>
      <c r="W661">
        <v>646</v>
      </c>
      <c r="Y661" s="228" t="e">
        <f>IF(LEN('OSNOVNA PLAČA'!#REF!)&gt;0&gt;0,'OSNOVNA PLAČA'!#REF!,"")</f>
        <v>#REF!</v>
      </c>
    </row>
    <row r="662" spans="22:25" x14ac:dyDescent="0.25">
      <c r="V662" t="e">
        <f t="shared" si="10"/>
        <v>#REF!</v>
      </c>
      <c r="W662">
        <v>647</v>
      </c>
      <c r="Y662" s="228" t="e">
        <f>IF(LEN('OSNOVNA PLAČA'!#REF!)&gt;0&gt;0,'OSNOVNA PLAČA'!#REF!,"")</f>
        <v>#REF!</v>
      </c>
    </row>
    <row r="663" spans="22:25" x14ac:dyDescent="0.25">
      <c r="V663" t="e">
        <f t="shared" si="10"/>
        <v>#REF!</v>
      </c>
      <c r="W663">
        <v>648</v>
      </c>
      <c r="Y663" s="228" t="e">
        <f>IF(LEN('OSNOVNA PLAČA'!#REF!)&gt;0&gt;0,'OSNOVNA PLAČA'!#REF!,"")</f>
        <v>#REF!</v>
      </c>
    </row>
    <row r="664" spans="22:25" x14ac:dyDescent="0.25">
      <c r="V664" t="e">
        <f t="shared" si="10"/>
        <v>#REF!</v>
      </c>
      <c r="W664">
        <v>649</v>
      </c>
      <c r="Y664" s="228" t="e">
        <f>IF(LEN('OSNOVNA PLAČA'!#REF!)&gt;0&gt;0,'OSNOVNA PLAČA'!#REF!,"")</f>
        <v>#REF!</v>
      </c>
    </row>
    <row r="665" spans="22:25" x14ac:dyDescent="0.25">
      <c r="V665" t="e">
        <f t="shared" si="10"/>
        <v>#REF!</v>
      </c>
      <c r="W665">
        <v>650</v>
      </c>
      <c r="Y665" s="228" t="e">
        <f>IF(LEN('OSNOVNA PLAČA'!#REF!)&gt;0&gt;0,'OSNOVNA PLAČA'!#REF!,"")</f>
        <v>#REF!</v>
      </c>
    </row>
    <row r="666" spans="22:25" x14ac:dyDescent="0.25">
      <c r="V666" t="e">
        <f t="shared" si="10"/>
        <v>#REF!</v>
      </c>
      <c r="W666">
        <v>651</v>
      </c>
      <c r="Y666" s="228" t="e">
        <f>IF(LEN('OSNOVNA PLAČA'!#REF!)&gt;0&gt;0,'OSNOVNA PLAČA'!#REF!,"")</f>
        <v>#REF!</v>
      </c>
    </row>
    <row r="667" spans="22:25" x14ac:dyDescent="0.25">
      <c r="V667" t="e">
        <f t="shared" si="10"/>
        <v>#REF!</v>
      </c>
      <c r="W667">
        <v>652</v>
      </c>
      <c r="Y667" s="228" t="e">
        <f>IF(LEN('OSNOVNA PLAČA'!#REF!)&gt;0&gt;0,'OSNOVNA PLAČA'!#REF!,"")</f>
        <v>#REF!</v>
      </c>
    </row>
    <row r="668" spans="22:25" x14ac:dyDescent="0.25">
      <c r="V668" t="e">
        <f t="shared" si="10"/>
        <v>#REF!</v>
      </c>
      <c r="W668">
        <v>653</v>
      </c>
      <c r="Y668" s="228" t="e">
        <f>IF(LEN('OSNOVNA PLAČA'!#REF!)&gt;0&gt;0,'OSNOVNA PLAČA'!#REF!,"")</f>
        <v>#REF!</v>
      </c>
    </row>
    <row r="669" spans="22:25" x14ac:dyDescent="0.25">
      <c r="V669" t="e">
        <f t="shared" si="10"/>
        <v>#REF!</v>
      </c>
      <c r="W669">
        <v>654</v>
      </c>
      <c r="Y669" s="228" t="e">
        <f>IF(LEN('OSNOVNA PLAČA'!#REF!)&gt;0&gt;0,'OSNOVNA PLAČA'!#REF!,"")</f>
        <v>#REF!</v>
      </c>
    </row>
    <row r="670" spans="22:25" x14ac:dyDescent="0.25">
      <c r="V670" t="e">
        <f t="shared" si="10"/>
        <v>#REF!</v>
      </c>
      <c r="W670">
        <v>655</v>
      </c>
      <c r="Y670" s="228" t="e">
        <f>IF(LEN('OSNOVNA PLAČA'!#REF!)&gt;0&gt;0,'OSNOVNA PLAČA'!#REF!,"")</f>
        <v>#REF!</v>
      </c>
    </row>
    <row r="671" spans="22:25" x14ac:dyDescent="0.25">
      <c r="V671" t="e">
        <f t="shared" si="10"/>
        <v>#REF!</v>
      </c>
      <c r="W671">
        <v>656</v>
      </c>
      <c r="Y671" s="228" t="e">
        <f>IF(LEN('OSNOVNA PLAČA'!#REF!)&gt;0&gt;0,'OSNOVNA PLAČA'!#REF!,"")</f>
        <v>#REF!</v>
      </c>
    </row>
    <row r="672" spans="22:25" x14ac:dyDescent="0.25">
      <c r="V672" t="e">
        <f t="shared" si="10"/>
        <v>#REF!</v>
      </c>
      <c r="W672">
        <v>657</v>
      </c>
      <c r="Y672" s="228" t="e">
        <f>IF(LEN('OSNOVNA PLAČA'!#REF!)&gt;0&gt;0,'OSNOVNA PLAČA'!#REF!,"")</f>
        <v>#REF!</v>
      </c>
    </row>
    <row r="673" spans="22:25" x14ac:dyDescent="0.25">
      <c r="V673" t="e">
        <f t="shared" si="10"/>
        <v>#REF!</v>
      </c>
      <c r="W673">
        <v>658</v>
      </c>
      <c r="Y673" s="228" t="e">
        <f>IF(LEN('OSNOVNA PLAČA'!#REF!)&gt;0&gt;0,'OSNOVNA PLAČA'!#REF!,"")</f>
        <v>#REF!</v>
      </c>
    </row>
    <row r="674" spans="22:25" x14ac:dyDescent="0.25">
      <c r="V674" t="e">
        <f t="shared" si="10"/>
        <v>#REF!</v>
      </c>
      <c r="W674">
        <v>659</v>
      </c>
      <c r="Y674" s="228" t="e">
        <f>IF(LEN('OSNOVNA PLAČA'!#REF!)&gt;0&gt;0,'OSNOVNA PLAČA'!#REF!,"")</f>
        <v>#REF!</v>
      </c>
    </row>
    <row r="675" spans="22:25" x14ac:dyDescent="0.25">
      <c r="V675" t="e">
        <f t="shared" si="10"/>
        <v>#REF!</v>
      </c>
      <c r="W675">
        <v>660</v>
      </c>
      <c r="Y675" s="228" t="e">
        <f>IF(LEN('OSNOVNA PLAČA'!#REF!)&gt;0&gt;0,'OSNOVNA PLAČA'!#REF!,"")</f>
        <v>#REF!</v>
      </c>
    </row>
    <row r="676" spans="22:25" x14ac:dyDescent="0.25">
      <c r="V676" t="e">
        <f t="shared" si="10"/>
        <v>#REF!</v>
      </c>
      <c r="W676">
        <v>661</v>
      </c>
      <c r="Y676" s="228" t="e">
        <f>IF(LEN('OSNOVNA PLAČA'!#REF!)&gt;0&gt;0,'OSNOVNA PLAČA'!#REF!,"")</f>
        <v>#REF!</v>
      </c>
    </row>
    <row r="677" spans="22:25" x14ac:dyDescent="0.25">
      <c r="V677" t="e">
        <f t="shared" si="10"/>
        <v>#REF!</v>
      </c>
      <c r="W677">
        <v>662</v>
      </c>
      <c r="Y677" s="228" t="e">
        <f>IF(LEN('OSNOVNA PLAČA'!#REF!)&gt;0&gt;0,'OSNOVNA PLAČA'!#REF!,"")</f>
        <v>#REF!</v>
      </c>
    </row>
    <row r="678" spans="22:25" x14ac:dyDescent="0.25">
      <c r="V678" t="e">
        <f t="shared" si="10"/>
        <v>#REF!</v>
      </c>
      <c r="W678">
        <v>663</v>
      </c>
      <c r="Y678" s="228" t="e">
        <f>IF(LEN('OSNOVNA PLAČA'!#REF!)&gt;0&gt;0,'OSNOVNA PLAČA'!#REF!,"")</f>
        <v>#REF!</v>
      </c>
    </row>
    <row r="679" spans="22:25" x14ac:dyDescent="0.25">
      <c r="V679" t="e">
        <f t="shared" si="10"/>
        <v>#REF!</v>
      </c>
      <c r="W679">
        <v>664</v>
      </c>
      <c r="Y679" s="228" t="e">
        <f>IF(LEN('OSNOVNA PLAČA'!#REF!)&gt;0&gt;0,'OSNOVNA PLAČA'!#REF!,"")</f>
        <v>#REF!</v>
      </c>
    </row>
    <row r="680" spans="22:25" x14ac:dyDescent="0.25">
      <c r="V680" t="e">
        <f t="shared" si="10"/>
        <v>#REF!</v>
      </c>
      <c r="W680">
        <v>665</v>
      </c>
      <c r="Y680" s="228" t="e">
        <f>IF(LEN('OSNOVNA PLAČA'!#REF!)&gt;0&gt;0,'OSNOVNA PLAČA'!#REF!,"")</f>
        <v>#REF!</v>
      </c>
    </row>
    <row r="681" spans="22:25" x14ac:dyDescent="0.25">
      <c r="V681" t="e">
        <f t="shared" si="10"/>
        <v>#REF!</v>
      </c>
      <c r="W681">
        <v>666</v>
      </c>
      <c r="Y681" s="228" t="e">
        <f>IF(LEN('OSNOVNA PLAČA'!#REF!)&gt;0&gt;0,'OSNOVNA PLAČA'!#REF!,"")</f>
        <v>#REF!</v>
      </c>
    </row>
    <row r="682" spans="22:25" x14ac:dyDescent="0.25">
      <c r="V682" t="e">
        <f t="shared" si="10"/>
        <v>#REF!</v>
      </c>
      <c r="W682">
        <v>667</v>
      </c>
      <c r="Y682" s="228" t="e">
        <f>IF(LEN('OSNOVNA PLAČA'!#REF!)&gt;0&gt;0,'OSNOVNA PLAČA'!#REF!,"")</f>
        <v>#REF!</v>
      </c>
    </row>
    <row r="683" spans="22:25" x14ac:dyDescent="0.25">
      <c r="V683" t="e">
        <f t="shared" si="10"/>
        <v>#REF!</v>
      </c>
      <c r="W683">
        <v>668</v>
      </c>
      <c r="Y683" s="228" t="e">
        <f>IF(LEN('OSNOVNA PLAČA'!#REF!)&gt;0&gt;0,'OSNOVNA PLAČA'!#REF!,"")</f>
        <v>#REF!</v>
      </c>
    </row>
    <row r="684" spans="22:25" x14ac:dyDescent="0.25">
      <c r="V684" t="e">
        <f t="shared" si="10"/>
        <v>#REF!</v>
      </c>
      <c r="W684">
        <v>669</v>
      </c>
      <c r="Y684" s="228" t="e">
        <f>IF(LEN('OSNOVNA PLAČA'!#REF!)&gt;0&gt;0,'OSNOVNA PLAČA'!#REF!,"")</f>
        <v>#REF!</v>
      </c>
    </row>
    <row r="685" spans="22:25" x14ac:dyDescent="0.25">
      <c r="V685" t="e">
        <f t="shared" si="10"/>
        <v>#REF!</v>
      </c>
      <c r="W685">
        <v>670</v>
      </c>
      <c r="Y685" s="228" t="e">
        <f>IF(LEN('OSNOVNA PLAČA'!#REF!)&gt;0&gt;0,'OSNOVNA PLAČA'!#REF!,"")</f>
        <v>#REF!</v>
      </c>
    </row>
    <row r="686" spans="22:25" x14ac:dyDescent="0.25">
      <c r="V686" t="e">
        <f t="shared" si="10"/>
        <v>#REF!</v>
      </c>
      <c r="W686">
        <v>671</v>
      </c>
      <c r="Y686" s="228" t="e">
        <f>IF(LEN('OSNOVNA PLAČA'!#REF!)&gt;0&gt;0,'OSNOVNA PLAČA'!#REF!,"")</f>
        <v>#REF!</v>
      </c>
    </row>
    <row r="687" spans="22:25" x14ac:dyDescent="0.25">
      <c r="V687" t="e">
        <f t="shared" si="10"/>
        <v>#REF!</v>
      </c>
      <c r="W687">
        <v>672</v>
      </c>
      <c r="Y687" s="228" t="e">
        <f>IF(LEN('OSNOVNA PLAČA'!#REF!)&gt;0&gt;0,'OSNOVNA PLAČA'!#REF!,"")</f>
        <v>#REF!</v>
      </c>
    </row>
    <row r="688" spans="22:25" x14ac:dyDescent="0.25">
      <c r="V688" t="e">
        <f t="shared" si="10"/>
        <v>#REF!</v>
      </c>
      <c r="W688">
        <v>673</v>
      </c>
      <c r="Y688" s="228" t="e">
        <f>IF(LEN('OSNOVNA PLAČA'!#REF!)&gt;0&gt;0,'OSNOVNA PLAČA'!#REF!,"")</f>
        <v>#REF!</v>
      </c>
    </row>
    <row r="689" spans="22:25" x14ac:dyDescent="0.25">
      <c r="V689" t="e">
        <f t="shared" si="10"/>
        <v>#REF!</v>
      </c>
      <c r="W689">
        <v>674</v>
      </c>
      <c r="Y689" s="228" t="e">
        <f>IF(LEN('OSNOVNA PLAČA'!#REF!)&gt;0&gt;0,'OSNOVNA PLAČA'!#REF!,"")</f>
        <v>#REF!</v>
      </c>
    </row>
    <row r="690" spans="22:25" x14ac:dyDescent="0.25">
      <c r="V690" t="e">
        <f t="shared" si="10"/>
        <v>#REF!</v>
      </c>
      <c r="W690">
        <v>675</v>
      </c>
      <c r="Y690" s="228" t="e">
        <f>IF(LEN('OSNOVNA PLAČA'!#REF!)&gt;0&gt;0,'OSNOVNA PLAČA'!#REF!,"")</f>
        <v>#REF!</v>
      </c>
    </row>
    <row r="691" spans="22:25" x14ac:dyDescent="0.25">
      <c r="V691" t="e">
        <f t="shared" si="10"/>
        <v>#REF!</v>
      </c>
      <c r="W691">
        <v>676</v>
      </c>
      <c r="Y691" s="228" t="e">
        <f>IF(LEN('OSNOVNA PLAČA'!#REF!)&gt;0&gt;0,'OSNOVNA PLAČA'!#REF!,"")</f>
        <v>#REF!</v>
      </c>
    </row>
    <row r="692" spans="22:25" x14ac:dyDescent="0.25">
      <c r="V692" t="e">
        <f t="shared" si="10"/>
        <v>#REF!</v>
      </c>
      <c r="W692">
        <v>677</v>
      </c>
      <c r="Y692" s="228" t="e">
        <f>IF(LEN('OSNOVNA PLAČA'!#REF!)&gt;0&gt;0,'OSNOVNA PLAČA'!#REF!,"")</f>
        <v>#REF!</v>
      </c>
    </row>
    <row r="693" spans="22:25" x14ac:dyDescent="0.25">
      <c r="V693" t="e">
        <f t="shared" si="10"/>
        <v>#REF!</v>
      </c>
      <c r="W693">
        <v>678</v>
      </c>
      <c r="Y693" s="228" t="e">
        <f>IF(LEN('OSNOVNA PLAČA'!#REF!)&gt;0&gt;0,'OSNOVNA PLAČA'!#REF!,"")</f>
        <v>#REF!</v>
      </c>
    </row>
    <row r="694" spans="22:25" x14ac:dyDescent="0.25">
      <c r="V694" t="e">
        <f t="shared" si="10"/>
        <v>#REF!</v>
      </c>
      <c r="W694">
        <v>679</v>
      </c>
      <c r="Y694" s="228" t="e">
        <f>IF(LEN('OSNOVNA PLAČA'!#REF!)&gt;0&gt;0,'OSNOVNA PLAČA'!#REF!,"")</f>
        <v>#REF!</v>
      </c>
    </row>
    <row r="695" spans="22:25" x14ac:dyDescent="0.25">
      <c r="V695" t="e">
        <f t="shared" si="10"/>
        <v>#REF!</v>
      </c>
      <c r="W695">
        <v>680</v>
      </c>
      <c r="Y695" s="228" t="e">
        <f>IF(LEN('OSNOVNA PLAČA'!#REF!)&gt;0&gt;0,'OSNOVNA PLAČA'!#REF!,"")</f>
        <v>#REF!</v>
      </c>
    </row>
    <row r="696" spans="22:25" x14ac:dyDescent="0.25">
      <c r="V696" t="e">
        <f t="shared" si="10"/>
        <v>#REF!</v>
      </c>
      <c r="W696">
        <v>681</v>
      </c>
      <c r="Y696" s="228" t="e">
        <f>IF(LEN('OSNOVNA PLAČA'!#REF!)&gt;0&gt;0,'OSNOVNA PLAČA'!#REF!,"")</f>
        <v>#REF!</v>
      </c>
    </row>
    <row r="697" spans="22:25" x14ac:dyDescent="0.25">
      <c r="V697" t="e">
        <f t="shared" si="10"/>
        <v>#REF!</v>
      </c>
      <c r="W697">
        <v>682</v>
      </c>
      <c r="Y697" s="228" t="e">
        <f>IF(LEN('OSNOVNA PLAČA'!#REF!)&gt;0&gt;0,'OSNOVNA PLAČA'!#REF!,"")</f>
        <v>#REF!</v>
      </c>
    </row>
    <row r="698" spans="22:25" x14ac:dyDescent="0.25">
      <c r="V698" t="e">
        <f t="shared" si="10"/>
        <v>#REF!</v>
      </c>
      <c r="W698">
        <v>683</v>
      </c>
      <c r="Y698" s="228" t="e">
        <f>IF(LEN('OSNOVNA PLAČA'!#REF!)&gt;0&gt;0,'OSNOVNA PLAČA'!#REF!,"")</f>
        <v>#REF!</v>
      </c>
    </row>
    <row r="699" spans="22:25" x14ac:dyDescent="0.25">
      <c r="V699" t="e">
        <f t="shared" si="10"/>
        <v>#REF!</v>
      </c>
      <c r="W699">
        <v>684</v>
      </c>
      <c r="Y699" s="228" t="e">
        <f>IF(LEN('OSNOVNA PLAČA'!#REF!)&gt;0&gt;0,'OSNOVNA PLAČA'!#REF!,"")</f>
        <v>#REF!</v>
      </c>
    </row>
    <row r="700" spans="22:25" x14ac:dyDescent="0.25">
      <c r="V700" t="e">
        <f t="shared" si="10"/>
        <v>#REF!</v>
      </c>
      <c r="W700">
        <v>685</v>
      </c>
      <c r="Y700" s="228" t="e">
        <f>IF(LEN('OSNOVNA PLAČA'!#REF!)&gt;0&gt;0,'OSNOVNA PLAČA'!#REF!,"")</f>
        <v>#REF!</v>
      </c>
    </row>
    <row r="701" spans="22:25" x14ac:dyDescent="0.25">
      <c r="V701" t="e">
        <f t="shared" si="10"/>
        <v>#REF!</v>
      </c>
      <c r="W701">
        <v>686</v>
      </c>
      <c r="Y701" s="228" t="e">
        <f>IF(LEN('OSNOVNA PLAČA'!#REF!)&gt;0&gt;0,'OSNOVNA PLAČA'!#REF!,"")</f>
        <v>#REF!</v>
      </c>
    </row>
    <row r="702" spans="22:25" x14ac:dyDescent="0.25">
      <c r="V702" t="e">
        <f t="shared" si="10"/>
        <v>#REF!</v>
      </c>
      <c r="W702">
        <v>687</v>
      </c>
      <c r="Y702" s="228" t="e">
        <f>IF(LEN('OSNOVNA PLAČA'!#REF!)&gt;0&gt;0,'OSNOVNA PLAČA'!#REF!,"")</f>
        <v>#REF!</v>
      </c>
    </row>
    <row r="703" spans="22:25" x14ac:dyDescent="0.25">
      <c r="V703" t="e">
        <f t="shared" si="10"/>
        <v>#REF!</v>
      </c>
      <c r="W703">
        <v>688</v>
      </c>
      <c r="Y703" s="228" t="e">
        <f>IF(LEN('OSNOVNA PLAČA'!#REF!)&gt;0&gt;0,'OSNOVNA PLAČA'!#REF!,"")</f>
        <v>#REF!</v>
      </c>
    </row>
    <row r="704" spans="22:25" x14ac:dyDescent="0.25">
      <c r="V704" t="e">
        <f t="shared" si="10"/>
        <v>#REF!</v>
      </c>
      <c r="W704">
        <v>689</v>
      </c>
      <c r="Y704" s="228" t="e">
        <f>IF(LEN('OSNOVNA PLAČA'!#REF!)&gt;0&gt;0,'OSNOVNA PLAČA'!#REF!,"")</f>
        <v>#REF!</v>
      </c>
    </row>
    <row r="705" spans="22:25" x14ac:dyDescent="0.25">
      <c r="V705" t="e">
        <f t="shared" si="10"/>
        <v>#REF!</v>
      </c>
      <c r="W705">
        <v>690</v>
      </c>
      <c r="Y705" s="228" t="e">
        <f>IF(LEN('OSNOVNA PLAČA'!#REF!)&gt;0&gt;0,'OSNOVNA PLAČA'!#REF!,"")</f>
        <v>#REF!</v>
      </c>
    </row>
    <row r="706" spans="22:25" x14ac:dyDescent="0.25">
      <c r="V706" t="e">
        <f t="shared" si="10"/>
        <v>#REF!</v>
      </c>
      <c r="W706">
        <v>691</v>
      </c>
      <c r="Y706" s="228" t="e">
        <f>IF(LEN('OSNOVNA PLAČA'!#REF!)&gt;0&gt;0,'OSNOVNA PLAČA'!#REF!,"")</f>
        <v>#REF!</v>
      </c>
    </row>
    <row r="707" spans="22:25" x14ac:dyDescent="0.25">
      <c r="V707" t="e">
        <f t="shared" si="10"/>
        <v>#REF!</v>
      </c>
      <c r="W707">
        <v>692</v>
      </c>
      <c r="Y707" s="228" t="e">
        <f>IF(LEN('OSNOVNA PLAČA'!#REF!)&gt;0&gt;0,'OSNOVNA PLAČA'!#REF!,"")</f>
        <v>#REF!</v>
      </c>
    </row>
    <row r="708" spans="22:25" x14ac:dyDescent="0.25">
      <c r="V708" t="e">
        <f t="shared" si="10"/>
        <v>#REF!</v>
      </c>
      <c r="W708">
        <v>693</v>
      </c>
      <c r="Y708" s="228" t="e">
        <f>IF(LEN('OSNOVNA PLAČA'!#REF!)&gt;0&gt;0,'OSNOVNA PLAČA'!#REF!,"")</f>
        <v>#REF!</v>
      </c>
    </row>
    <row r="709" spans="22:25" x14ac:dyDescent="0.25">
      <c r="V709" t="e">
        <f t="shared" si="10"/>
        <v>#REF!</v>
      </c>
      <c r="W709">
        <v>694</v>
      </c>
      <c r="Y709" s="228" t="e">
        <f>IF(LEN('OSNOVNA PLAČA'!#REF!)&gt;0&gt;0,'OSNOVNA PLAČA'!#REF!,"")</f>
        <v>#REF!</v>
      </c>
    </row>
    <row r="710" spans="22:25" x14ac:dyDescent="0.25">
      <c r="V710" t="e">
        <f t="shared" si="10"/>
        <v>#REF!</v>
      </c>
      <c r="W710">
        <v>695</v>
      </c>
      <c r="Y710" s="228" t="e">
        <f>IF(LEN('OSNOVNA PLAČA'!#REF!)&gt;0&gt;0,'OSNOVNA PLAČA'!#REF!,"")</f>
        <v>#REF!</v>
      </c>
    </row>
    <row r="711" spans="22:25" x14ac:dyDescent="0.25">
      <c r="V711" t="e">
        <f t="shared" si="10"/>
        <v>#REF!</v>
      </c>
      <c r="W711">
        <v>696</v>
      </c>
      <c r="Y711" s="228" t="e">
        <f>IF(LEN('OSNOVNA PLAČA'!#REF!)&gt;0&gt;0,'OSNOVNA PLAČA'!#REF!,"")</f>
        <v>#REF!</v>
      </c>
    </row>
    <row r="712" spans="22:25" x14ac:dyDescent="0.25">
      <c r="V712" t="e">
        <f t="shared" si="10"/>
        <v>#REF!</v>
      </c>
      <c r="W712">
        <v>697</v>
      </c>
      <c r="Y712" s="228" t="e">
        <f>IF(LEN('OSNOVNA PLAČA'!#REF!)&gt;0&gt;0,'OSNOVNA PLAČA'!#REF!,"")</f>
        <v>#REF!</v>
      </c>
    </row>
    <row r="713" spans="22:25" x14ac:dyDescent="0.25">
      <c r="V713" t="e">
        <f t="shared" si="10"/>
        <v>#REF!</v>
      </c>
      <c r="W713">
        <v>698</v>
      </c>
      <c r="Y713" s="228" t="e">
        <f>IF(LEN('OSNOVNA PLAČA'!#REF!)&gt;0&gt;0,'OSNOVNA PLAČA'!#REF!,"")</f>
        <v>#REF!</v>
      </c>
    </row>
    <row r="714" spans="22:25" x14ac:dyDescent="0.25">
      <c r="V714" t="e">
        <f t="shared" si="10"/>
        <v>#REF!</v>
      </c>
      <c r="W714">
        <v>699</v>
      </c>
      <c r="Y714" s="228" t="e">
        <f>IF(LEN('OSNOVNA PLAČA'!#REF!)&gt;0&gt;0,'OSNOVNA PLAČA'!#REF!,"")</f>
        <v>#REF!</v>
      </c>
    </row>
    <row r="715" spans="22:25" x14ac:dyDescent="0.25">
      <c r="V715" t="e">
        <f t="shared" si="10"/>
        <v>#REF!</v>
      </c>
      <c r="W715">
        <v>700</v>
      </c>
      <c r="Y715" s="228" t="e">
        <f>IF(LEN('OSNOVNA PLAČA'!#REF!)&gt;0&gt;0,'OSNOVNA PLAČA'!#REF!,"")</f>
        <v>#REF!</v>
      </c>
    </row>
    <row r="716" spans="22:25" x14ac:dyDescent="0.25">
      <c r="V716" t="e">
        <f t="shared" si="10"/>
        <v>#REF!</v>
      </c>
      <c r="W716">
        <v>701</v>
      </c>
      <c r="Y716" s="228" t="e">
        <f>IF(LEN('OSNOVNA PLAČA'!#REF!)&gt;0&gt;0,'OSNOVNA PLAČA'!#REF!,"")</f>
        <v>#REF!</v>
      </c>
    </row>
    <row r="717" spans="22:25" x14ac:dyDescent="0.25">
      <c r="V717" t="e">
        <f t="shared" si="10"/>
        <v>#REF!</v>
      </c>
      <c r="W717">
        <v>702</v>
      </c>
      <c r="Y717" s="228" t="e">
        <f>IF(LEN('OSNOVNA PLAČA'!#REF!)&gt;0&gt;0,'OSNOVNA PLAČA'!#REF!,"")</f>
        <v>#REF!</v>
      </c>
    </row>
    <row r="718" spans="22:25" x14ac:dyDescent="0.25">
      <c r="V718" t="e">
        <f t="shared" si="10"/>
        <v>#REF!</v>
      </c>
      <c r="W718">
        <v>703</v>
      </c>
      <c r="Y718" s="228" t="e">
        <f>IF(LEN('OSNOVNA PLAČA'!#REF!)&gt;0&gt;0,'OSNOVNA PLAČA'!#REF!,"")</f>
        <v>#REF!</v>
      </c>
    </row>
    <row r="719" spans="22:25" x14ac:dyDescent="0.25">
      <c r="V719" t="e">
        <f t="shared" si="10"/>
        <v>#REF!</v>
      </c>
      <c r="W719">
        <v>704</v>
      </c>
      <c r="Y719" s="228" t="e">
        <f>IF(LEN('OSNOVNA PLAČA'!#REF!)&gt;0&gt;0,'OSNOVNA PLAČA'!#REF!,"")</f>
        <v>#REF!</v>
      </c>
    </row>
    <row r="720" spans="22:25" x14ac:dyDescent="0.25">
      <c r="V720" t="e">
        <f t="shared" si="10"/>
        <v>#REF!</v>
      </c>
      <c r="W720">
        <v>705</v>
      </c>
      <c r="Y720" s="228" t="e">
        <f>IF(LEN('OSNOVNA PLAČA'!#REF!)&gt;0&gt;0,'OSNOVNA PLAČA'!#REF!,"")</f>
        <v>#REF!</v>
      </c>
    </row>
    <row r="721" spans="22:25" x14ac:dyDescent="0.25">
      <c r="V721" t="e">
        <f t="shared" ref="V721:V784" si="11">IF(LEN(Y721)&gt;0,CONCATENATE(TEXT(W721,0),"   ",Y721),"")</f>
        <v>#REF!</v>
      </c>
      <c r="W721">
        <v>706</v>
      </c>
      <c r="Y721" s="228" t="e">
        <f>IF(LEN('OSNOVNA PLAČA'!#REF!)&gt;0&gt;0,'OSNOVNA PLAČA'!#REF!,"")</f>
        <v>#REF!</v>
      </c>
    </row>
    <row r="722" spans="22:25" x14ac:dyDescent="0.25">
      <c r="V722" t="e">
        <f t="shared" si="11"/>
        <v>#REF!</v>
      </c>
      <c r="W722">
        <v>707</v>
      </c>
      <c r="Y722" s="228" t="e">
        <f>IF(LEN('OSNOVNA PLAČA'!#REF!)&gt;0&gt;0,'OSNOVNA PLAČA'!#REF!,"")</f>
        <v>#REF!</v>
      </c>
    </row>
    <row r="723" spans="22:25" x14ac:dyDescent="0.25">
      <c r="V723" t="e">
        <f t="shared" si="11"/>
        <v>#REF!</v>
      </c>
      <c r="W723">
        <v>708</v>
      </c>
      <c r="Y723" s="228" t="e">
        <f>IF(LEN('OSNOVNA PLAČA'!#REF!)&gt;0&gt;0,'OSNOVNA PLAČA'!#REF!,"")</f>
        <v>#REF!</v>
      </c>
    </row>
    <row r="724" spans="22:25" x14ac:dyDescent="0.25">
      <c r="V724" t="e">
        <f t="shared" si="11"/>
        <v>#REF!</v>
      </c>
      <c r="W724">
        <v>709</v>
      </c>
      <c r="Y724" s="228" t="e">
        <f>IF(LEN('OSNOVNA PLAČA'!#REF!)&gt;0&gt;0,'OSNOVNA PLAČA'!#REF!,"")</f>
        <v>#REF!</v>
      </c>
    </row>
    <row r="725" spans="22:25" x14ac:dyDescent="0.25">
      <c r="V725" t="e">
        <f t="shared" si="11"/>
        <v>#REF!</v>
      </c>
      <c r="W725">
        <v>710</v>
      </c>
      <c r="Y725" s="228" t="e">
        <f>IF(LEN('OSNOVNA PLAČA'!#REF!)&gt;0&gt;0,'OSNOVNA PLAČA'!#REF!,"")</f>
        <v>#REF!</v>
      </c>
    </row>
    <row r="726" spans="22:25" x14ac:dyDescent="0.25">
      <c r="V726" t="e">
        <f t="shared" si="11"/>
        <v>#REF!</v>
      </c>
      <c r="W726">
        <v>711</v>
      </c>
      <c r="Y726" s="228" t="e">
        <f>IF(LEN('OSNOVNA PLAČA'!#REF!)&gt;0&gt;0,'OSNOVNA PLAČA'!#REF!,"")</f>
        <v>#REF!</v>
      </c>
    </row>
    <row r="727" spans="22:25" x14ac:dyDescent="0.25">
      <c r="V727" t="e">
        <f t="shared" si="11"/>
        <v>#REF!</v>
      </c>
      <c r="W727">
        <v>712</v>
      </c>
      <c r="Y727" s="228" t="e">
        <f>IF(LEN('OSNOVNA PLAČA'!#REF!)&gt;0&gt;0,'OSNOVNA PLAČA'!#REF!,"")</f>
        <v>#REF!</v>
      </c>
    </row>
    <row r="728" spans="22:25" x14ac:dyDescent="0.25">
      <c r="V728" t="e">
        <f t="shared" si="11"/>
        <v>#REF!</v>
      </c>
      <c r="W728">
        <v>713</v>
      </c>
      <c r="Y728" s="228" t="e">
        <f>IF(LEN('OSNOVNA PLAČA'!#REF!)&gt;0&gt;0,'OSNOVNA PLAČA'!#REF!,"")</f>
        <v>#REF!</v>
      </c>
    </row>
    <row r="729" spans="22:25" x14ac:dyDescent="0.25">
      <c r="V729" t="e">
        <f t="shared" si="11"/>
        <v>#REF!</v>
      </c>
      <c r="W729">
        <v>714</v>
      </c>
      <c r="Y729" s="228" t="e">
        <f>IF(LEN('OSNOVNA PLAČA'!#REF!)&gt;0&gt;0,'OSNOVNA PLAČA'!#REF!,"")</f>
        <v>#REF!</v>
      </c>
    </row>
    <row r="730" spans="22:25" x14ac:dyDescent="0.25">
      <c r="V730" t="e">
        <f t="shared" si="11"/>
        <v>#REF!</v>
      </c>
      <c r="W730">
        <v>715</v>
      </c>
      <c r="Y730" s="228" t="e">
        <f>IF(LEN('OSNOVNA PLAČA'!#REF!)&gt;0&gt;0,'OSNOVNA PLAČA'!#REF!,"")</f>
        <v>#REF!</v>
      </c>
    </row>
    <row r="731" spans="22:25" x14ac:dyDescent="0.25">
      <c r="V731" t="e">
        <f t="shared" si="11"/>
        <v>#REF!</v>
      </c>
      <c r="W731">
        <v>716</v>
      </c>
      <c r="Y731" s="228" t="e">
        <f>IF(LEN('OSNOVNA PLAČA'!#REF!)&gt;0&gt;0,'OSNOVNA PLAČA'!#REF!,"")</f>
        <v>#REF!</v>
      </c>
    </row>
    <row r="732" spans="22:25" x14ac:dyDescent="0.25">
      <c r="V732" t="e">
        <f t="shared" si="11"/>
        <v>#REF!</v>
      </c>
      <c r="W732">
        <v>717</v>
      </c>
      <c r="Y732" s="228" t="e">
        <f>IF(LEN('OSNOVNA PLAČA'!#REF!)&gt;0&gt;0,'OSNOVNA PLAČA'!#REF!,"")</f>
        <v>#REF!</v>
      </c>
    </row>
    <row r="733" spans="22:25" x14ac:dyDescent="0.25">
      <c r="V733" t="e">
        <f t="shared" si="11"/>
        <v>#REF!</v>
      </c>
      <c r="W733">
        <v>718</v>
      </c>
      <c r="Y733" s="228" t="e">
        <f>IF(LEN('OSNOVNA PLAČA'!#REF!)&gt;0&gt;0,'OSNOVNA PLAČA'!#REF!,"")</f>
        <v>#REF!</v>
      </c>
    </row>
    <row r="734" spans="22:25" x14ac:dyDescent="0.25">
      <c r="V734" t="e">
        <f t="shared" si="11"/>
        <v>#REF!</v>
      </c>
      <c r="W734">
        <v>719</v>
      </c>
      <c r="Y734" s="228" t="e">
        <f>IF(LEN('OSNOVNA PLAČA'!#REF!)&gt;0&gt;0,'OSNOVNA PLAČA'!#REF!,"")</f>
        <v>#REF!</v>
      </c>
    </row>
    <row r="735" spans="22:25" x14ac:dyDescent="0.25">
      <c r="V735" t="e">
        <f t="shared" si="11"/>
        <v>#REF!</v>
      </c>
      <c r="W735">
        <v>720</v>
      </c>
      <c r="Y735" s="228" t="e">
        <f>IF(LEN('OSNOVNA PLAČA'!#REF!)&gt;0&gt;0,'OSNOVNA PLAČA'!#REF!,"")</f>
        <v>#REF!</v>
      </c>
    </row>
    <row r="736" spans="22:25" x14ac:dyDescent="0.25">
      <c r="V736" t="e">
        <f t="shared" si="11"/>
        <v>#REF!</v>
      </c>
      <c r="W736">
        <v>721</v>
      </c>
      <c r="Y736" s="228" t="e">
        <f>IF(LEN('OSNOVNA PLAČA'!#REF!)&gt;0&gt;0,'OSNOVNA PLAČA'!#REF!,"")</f>
        <v>#REF!</v>
      </c>
    </row>
    <row r="737" spans="22:25" x14ac:dyDescent="0.25">
      <c r="V737" t="e">
        <f t="shared" si="11"/>
        <v>#REF!</v>
      </c>
      <c r="W737">
        <v>722</v>
      </c>
      <c r="Y737" s="228" t="e">
        <f>IF(LEN('OSNOVNA PLAČA'!#REF!)&gt;0&gt;0,'OSNOVNA PLAČA'!#REF!,"")</f>
        <v>#REF!</v>
      </c>
    </row>
    <row r="738" spans="22:25" x14ac:dyDescent="0.25">
      <c r="V738" t="e">
        <f t="shared" si="11"/>
        <v>#REF!</v>
      </c>
      <c r="W738">
        <v>723</v>
      </c>
      <c r="Y738" s="228" t="e">
        <f>IF(LEN('OSNOVNA PLAČA'!#REF!)&gt;0&gt;0,'OSNOVNA PLAČA'!#REF!,"")</f>
        <v>#REF!</v>
      </c>
    </row>
    <row r="739" spans="22:25" x14ac:dyDescent="0.25">
      <c r="V739" t="e">
        <f t="shared" si="11"/>
        <v>#REF!</v>
      </c>
      <c r="W739">
        <v>724</v>
      </c>
      <c r="Y739" s="228" t="e">
        <f>IF(LEN('OSNOVNA PLAČA'!#REF!)&gt;0&gt;0,'OSNOVNA PLAČA'!#REF!,"")</f>
        <v>#REF!</v>
      </c>
    </row>
    <row r="740" spans="22:25" x14ac:dyDescent="0.25">
      <c r="V740" t="e">
        <f t="shared" si="11"/>
        <v>#REF!</v>
      </c>
      <c r="W740">
        <v>725</v>
      </c>
      <c r="Y740" s="228" t="e">
        <f>IF(LEN('OSNOVNA PLAČA'!#REF!)&gt;0&gt;0,'OSNOVNA PLAČA'!#REF!,"")</f>
        <v>#REF!</v>
      </c>
    </row>
    <row r="741" spans="22:25" x14ac:dyDescent="0.25">
      <c r="V741" t="e">
        <f t="shared" si="11"/>
        <v>#REF!</v>
      </c>
      <c r="W741">
        <v>726</v>
      </c>
      <c r="Y741" s="228" t="e">
        <f>IF(LEN('OSNOVNA PLAČA'!#REF!)&gt;0&gt;0,'OSNOVNA PLAČA'!#REF!,"")</f>
        <v>#REF!</v>
      </c>
    </row>
    <row r="742" spans="22:25" x14ac:dyDescent="0.25">
      <c r="V742" t="e">
        <f t="shared" si="11"/>
        <v>#REF!</v>
      </c>
      <c r="W742">
        <v>727</v>
      </c>
      <c r="Y742" s="228" t="e">
        <f>IF(LEN('OSNOVNA PLAČA'!#REF!)&gt;0&gt;0,'OSNOVNA PLAČA'!#REF!,"")</f>
        <v>#REF!</v>
      </c>
    </row>
    <row r="743" spans="22:25" x14ac:dyDescent="0.25">
      <c r="V743" t="e">
        <f t="shared" si="11"/>
        <v>#REF!</v>
      </c>
      <c r="W743">
        <v>728</v>
      </c>
      <c r="Y743" s="228" t="e">
        <f>IF(LEN('OSNOVNA PLAČA'!#REF!)&gt;0&gt;0,'OSNOVNA PLAČA'!#REF!,"")</f>
        <v>#REF!</v>
      </c>
    </row>
    <row r="744" spans="22:25" x14ac:dyDescent="0.25">
      <c r="V744" t="e">
        <f t="shared" si="11"/>
        <v>#REF!</v>
      </c>
      <c r="W744">
        <v>729</v>
      </c>
      <c r="Y744" s="228" t="e">
        <f>IF(LEN('OSNOVNA PLAČA'!#REF!)&gt;0&gt;0,'OSNOVNA PLAČA'!#REF!,"")</f>
        <v>#REF!</v>
      </c>
    </row>
    <row r="745" spans="22:25" x14ac:dyDescent="0.25">
      <c r="V745" t="e">
        <f t="shared" si="11"/>
        <v>#REF!</v>
      </c>
      <c r="W745">
        <v>730</v>
      </c>
      <c r="Y745" s="228" t="e">
        <f>IF(LEN('OSNOVNA PLAČA'!#REF!)&gt;0&gt;0,'OSNOVNA PLAČA'!#REF!,"")</f>
        <v>#REF!</v>
      </c>
    </row>
    <row r="746" spans="22:25" x14ac:dyDescent="0.25">
      <c r="V746" t="e">
        <f t="shared" si="11"/>
        <v>#REF!</v>
      </c>
      <c r="W746">
        <v>731</v>
      </c>
      <c r="Y746" s="228" t="e">
        <f>IF(LEN('OSNOVNA PLAČA'!#REF!)&gt;0&gt;0,'OSNOVNA PLAČA'!#REF!,"")</f>
        <v>#REF!</v>
      </c>
    </row>
    <row r="747" spans="22:25" x14ac:dyDescent="0.25">
      <c r="V747" t="e">
        <f t="shared" si="11"/>
        <v>#REF!</v>
      </c>
      <c r="W747">
        <v>732</v>
      </c>
      <c r="Y747" s="228" t="e">
        <f>IF(LEN('OSNOVNA PLAČA'!#REF!)&gt;0&gt;0,'OSNOVNA PLAČA'!#REF!,"")</f>
        <v>#REF!</v>
      </c>
    </row>
    <row r="748" spans="22:25" x14ac:dyDescent="0.25">
      <c r="V748" t="e">
        <f t="shared" si="11"/>
        <v>#REF!</v>
      </c>
      <c r="W748">
        <v>733</v>
      </c>
      <c r="Y748" s="228" t="e">
        <f>IF(LEN('OSNOVNA PLAČA'!#REF!)&gt;0&gt;0,'OSNOVNA PLAČA'!#REF!,"")</f>
        <v>#REF!</v>
      </c>
    </row>
    <row r="749" spans="22:25" x14ac:dyDescent="0.25">
      <c r="V749" t="e">
        <f t="shared" si="11"/>
        <v>#REF!</v>
      </c>
      <c r="W749">
        <v>734</v>
      </c>
      <c r="Y749" s="228" t="e">
        <f>IF(LEN('OSNOVNA PLAČA'!#REF!)&gt;0&gt;0,'OSNOVNA PLAČA'!#REF!,"")</f>
        <v>#REF!</v>
      </c>
    </row>
    <row r="750" spans="22:25" x14ac:dyDescent="0.25">
      <c r="V750" t="e">
        <f t="shared" si="11"/>
        <v>#REF!</v>
      </c>
      <c r="W750">
        <v>735</v>
      </c>
      <c r="Y750" s="228" t="e">
        <f>IF(LEN('OSNOVNA PLAČA'!#REF!)&gt;0&gt;0,'OSNOVNA PLAČA'!#REF!,"")</f>
        <v>#REF!</v>
      </c>
    </row>
    <row r="751" spans="22:25" x14ac:dyDescent="0.25">
      <c r="V751" t="e">
        <f t="shared" si="11"/>
        <v>#REF!</v>
      </c>
      <c r="W751">
        <v>736</v>
      </c>
      <c r="Y751" s="228" t="e">
        <f>IF(LEN('OSNOVNA PLAČA'!#REF!)&gt;0&gt;0,'OSNOVNA PLAČA'!#REF!,"")</f>
        <v>#REF!</v>
      </c>
    </row>
    <row r="752" spans="22:25" x14ac:dyDescent="0.25">
      <c r="V752" t="e">
        <f t="shared" si="11"/>
        <v>#REF!</v>
      </c>
      <c r="W752">
        <v>737</v>
      </c>
      <c r="Y752" s="228" t="e">
        <f>IF(LEN('OSNOVNA PLAČA'!#REF!)&gt;0&gt;0,'OSNOVNA PLAČA'!#REF!,"")</f>
        <v>#REF!</v>
      </c>
    </row>
    <row r="753" spans="22:25" x14ac:dyDescent="0.25">
      <c r="V753" t="e">
        <f t="shared" si="11"/>
        <v>#REF!</v>
      </c>
      <c r="W753">
        <v>738</v>
      </c>
      <c r="Y753" s="228" t="e">
        <f>IF(LEN('OSNOVNA PLAČA'!#REF!)&gt;0&gt;0,'OSNOVNA PLAČA'!#REF!,"")</f>
        <v>#REF!</v>
      </c>
    </row>
    <row r="754" spans="22:25" x14ac:dyDescent="0.25">
      <c r="V754" t="e">
        <f t="shared" si="11"/>
        <v>#REF!</v>
      </c>
      <c r="W754">
        <v>739</v>
      </c>
      <c r="Y754" s="228" t="e">
        <f>IF(LEN('OSNOVNA PLAČA'!#REF!)&gt;0&gt;0,'OSNOVNA PLAČA'!#REF!,"")</f>
        <v>#REF!</v>
      </c>
    </row>
    <row r="755" spans="22:25" x14ac:dyDescent="0.25">
      <c r="V755" t="e">
        <f t="shared" si="11"/>
        <v>#REF!</v>
      </c>
      <c r="W755">
        <v>740</v>
      </c>
      <c r="Y755" s="228" t="e">
        <f>IF(LEN('OSNOVNA PLAČA'!#REF!)&gt;0&gt;0,'OSNOVNA PLAČA'!#REF!,"")</f>
        <v>#REF!</v>
      </c>
    </row>
    <row r="756" spans="22:25" x14ac:dyDescent="0.25">
      <c r="V756" t="e">
        <f t="shared" si="11"/>
        <v>#REF!</v>
      </c>
      <c r="W756">
        <v>741</v>
      </c>
      <c r="Y756" s="228" t="e">
        <f>IF(LEN('OSNOVNA PLAČA'!#REF!)&gt;0&gt;0,'OSNOVNA PLAČA'!#REF!,"")</f>
        <v>#REF!</v>
      </c>
    </row>
    <row r="757" spans="22:25" x14ac:dyDescent="0.25">
      <c r="V757" t="e">
        <f t="shared" si="11"/>
        <v>#REF!</v>
      </c>
      <c r="W757">
        <v>742</v>
      </c>
      <c r="Y757" s="228" t="e">
        <f>IF(LEN('OSNOVNA PLAČA'!#REF!)&gt;0&gt;0,'OSNOVNA PLAČA'!#REF!,"")</f>
        <v>#REF!</v>
      </c>
    </row>
    <row r="758" spans="22:25" x14ac:dyDescent="0.25">
      <c r="V758" t="e">
        <f t="shared" si="11"/>
        <v>#REF!</v>
      </c>
      <c r="W758">
        <v>743</v>
      </c>
      <c r="Y758" s="228" t="e">
        <f>IF(LEN('OSNOVNA PLAČA'!#REF!)&gt;0&gt;0,'OSNOVNA PLAČA'!#REF!,"")</f>
        <v>#REF!</v>
      </c>
    </row>
    <row r="759" spans="22:25" x14ac:dyDescent="0.25">
      <c r="V759" t="e">
        <f t="shared" si="11"/>
        <v>#REF!</v>
      </c>
      <c r="W759">
        <v>744</v>
      </c>
      <c r="Y759" s="228" t="e">
        <f>IF(LEN('OSNOVNA PLAČA'!#REF!)&gt;0&gt;0,'OSNOVNA PLAČA'!#REF!,"")</f>
        <v>#REF!</v>
      </c>
    </row>
    <row r="760" spans="22:25" x14ac:dyDescent="0.25">
      <c r="V760" t="e">
        <f t="shared" si="11"/>
        <v>#REF!</v>
      </c>
      <c r="W760">
        <v>745</v>
      </c>
      <c r="Y760" s="228" t="e">
        <f>IF(LEN('OSNOVNA PLAČA'!#REF!)&gt;0&gt;0,'OSNOVNA PLAČA'!#REF!,"")</f>
        <v>#REF!</v>
      </c>
    </row>
    <row r="761" spans="22:25" x14ac:dyDescent="0.25">
      <c r="V761" t="e">
        <f t="shared" si="11"/>
        <v>#REF!</v>
      </c>
      <c r="W761">
        <v>746</v>
      </c>
      <c r="Y761" s="228" t="e">
        <f>IF(LEN('OSNOVNA PLAČA'!#REF!)&gt;0&gt;0,'OSNOVNA PLAČA'!#REF!,"")</f>
        <v>#REF!</v>
      </c>
    </row>
    <row r="762" spans="22:25" x14ac:dyDescent="0.25">
      <c r="V762" t="e">
        <f t="shared" si="11"/>
        <v>#REF!</v>
      </c>
      <c r="W762">
        <v>747</v>
      </c>
      <c r="Y762" s="228" t="e">
        <f>IF(LEN('OSNOVNA PLAČA'!#REF!)&gt;0&gt;0,'OSNOVNA PLAČA'!#REF!,"")</f>
        <v>#REF!</v>
      </c>
    </row>
    <row r="763" spans="22:25" x14ac:dyDescent="0.25">
      <c r="V763" t="e">
        <f t="shared" si="11"/>
        <v>#REF!</v>
      </c>
      <c r="W763">
        <v>748</v>
      </c>
      <c r="Y763" s="228" t="e">
        <f>IF(LEN('OSNOVNA PLAČA'!#REF!)&gt;0&gt;0,'OSNOVNA PLAČA'!#REF!,"")</f>
        <v>#REF!</v>
      </c>
    </row>
    <row r="764" spans="22:25" x14ac:dyDescent="0.25">
      <c r="V764" t="e">
        <f t="shared" si="11"/>
        <v>#REF!</v>
      </c>
      <c r="W764">
        <v>749</v>
      </c>
      <c r="Y764" s="228" t="e">
        <f>IF(LEN('OSNOVNA PLAČA'!#REF!)&gt;0&gt;0,'OSNOVNA PLAČA'!#REF!,"")</f>
        <v>#REF!</v>
      </c>
    </row>
    <row r="765" spans="22:25" x14ac:dyDescent="0.25">
      <c r="V765" t="e">
        <f t="shared" si="11"/>
        <v>#REF!</v>
      </c>
      <c r="W765">
        <v>750</v>
      </c>
      <c r="Y765" s="228" t="e">
        <f>IF(LEN('OSNOVNA PLAČA'!#REF!)&gt;0&gt;0,'OSNOVNA PLAČA'!#REF!,"")</f>
        <v>#REF!</v>
      </c>
    </row>
    <row r="766" spans="22:25" x14ac:dyDescent="0.25">
      <c r="V766" t="e">
        <f t="shared" si="11"/>
        <v>#REF!</v>
      </c>
      <c r="W766">
        <v>751</v>
      </c>
      <c r="Y766" s="228" t="e">
        <f>IF(LEN('OSNOVNA PLAČA'!#REF!)&gt;0&gt;0,'OSNOVNA PLAČA'!#REF!,"")</f>
        <v>#REF!</v>
      </c>
    </row>
    <row r="767" spans="22:25" x14ac:dyDescent="0.25">
      <c r="V767" t="e">
        <f t="shared" si="11"/>
        <v>#REF!</v>
      </c>
      <c r="W767">
        <v>752</v>
      </c>
      <c r="Y767" s="228" t="e">
        <f>IF(LEN('OSNOVNA PLAČA'!#REF!)&gt;0&gt;0,'OSNOVNA PLAČA'!#REF!,"")</f>
        <v>#REF!</v>
      </c>
    </row>
    <row r="768" spans="22:25" x14ac:dyDescent="0.25">
      <c r="V768" t="e">
        <f t="shared" si="11"/>
        <v>#REF!</v>
      </c>
      <c r="W768">
        <v>753</v>
      </c>
      <c r="Y768" s="228" t="e">
        <f>IF(LEN('OSNOVNA PLAČA'!#REF!)&gt;0&gt;0,'OSNOVNA PLAČA'!#REF!,"")</f>
        <v>#REF!</v>
      </c>
    </row>
    <row r="769" spans="22:25" x14ac:dyDescent="0.25">
      <c r="V769" t="e">
        <f t="shared" si="11"/>
        <v>#REF!</v>
      </c>
      <c r="W769">
        <v>754</v>
      </c>
      <c r="Y769" s="228" t="e">
        <f>IF(LEN('OSNOVNA PLAČA'!#REF!)&gt;0&gt;0,'OSNOVNA PLAČA'!#REF!,"")</f>
        <v>#REF!</v>
      </c>
    </row>
    <row r="770" spans="22:25" x14ac:dyDescent="0.25">
      <c r="V770" t="e">
        <f t="shared" si="11"/>
        <v>#REF!</v>
      </c>
      <c r="W770">
        <v>755</v>
      </c>
      <c r="Y770" s="228" t="e">
        <f>IF(LEN('OSNOVNA PLAČA'!#REF!)&gt;0&gt;0,'OSNOVNA PLAČA'!#REF!,"")</f>
        <v>#REF!</v>
      </c>
    </row>
    <row r="771" spans="22:25" x14ac:dyDescent="0.25">
      <c r="V771" t="e">
        <f t="shared" si="11"/>
        <v>#REF!</v>
      </c>
      <c r="W771">
        <v>756</v>
      </c>
      <c r="Y771" s="228" t="e">
        <f>IF(LEN('OSNOVNA PLAČA'!#REF!)&gt;0&gt;0,'OSNOVNA PLAČA'!#REF!,"")</f>
        <v>#REF!</v>
      </c>
    </row>
    <row r="772" spans="22:25" x14ac:dyDescent="0.25">
      <c r="V772" t="e">
        <f t="shared" si="11"/>
        <v>#REF!</v>
      </c>
      <c r="W772">
        <v>757</v>
      </c>
      <c r="Y772" s="228" t="e">
        <f>IF(LEN('OSNOVNA PLAČA'!#REF!)&gt;0&gt;0,'OSNOVNA PLAČA'!#REF!,"")</f>
        <v>#REF!</v>
      </c>
    </row>
    <row r="773" spans="22:25" x14ac:dyDescent="0.25">
      <c r="V773" t="e">
        <f t="shared" si="11"/>
        <v>#REF!</v>
      </c>
      <c r="W773">
        <v>758</v>
      </c>
      <c r="Y773" s="228" t="e">
        <f>IF(LEN('OSNOVNA PLAČA'!#REF!)&gt;0&gt;0,'OSNOVNA PLAČA'!#REF!,"")</f>
        <v>#REF!</v>
      </c>
    </row>
    <row r="774" spans="22:25" x14ac:dyDescent="0.25">
      <c r="V774" t="e">
        <f t="shared" si="11"/>
        <v>#REF!</v>
      </c>
      <c r="W774">
        <v>759</v>
      </c>
      <c r="Y774" s="228" t="e">
        <f>IF(LEN('OSNOVNA PLAČA'!#REF!)&gt;0&gt;0,'OSNOVNA PLAČA'!#REF!,"")</f>
        <v>#REF!</v>
      </c>
    </row>
    <row r="775" spans="22:25" x14ac:dyDescent="0.25">
      <c r="V775" t="e">
        <f t="shared" si="11"/>
        <v>#REF!</v>
      </c>
      <c r="W775">
        <v>760</v>
      </c>
      <c r="Y775" s="228" t="e">
        <f>IF(LEN('OSNOVNA PLAČA'!#REF!)&gt;0&gt;0,'OSNOVNA PLAČA'!#REF!,"")</f>
        <v>#REF!</v>
      </c>
    </row>
    <row r="776" spans="22:25" x14ac:dyDescent="0.25">
      <c r="V776" t="e">
        <f t="shared" si="11"/>
        <v>#REF!</v>
      </c>
      <c r="W776">
        <v>761</v>
      </c>
      <c r="Y776" s="228" t="e">
        <f>IF(LEN('OSNOVNA PLAČA'!#REF!)&gt;0&gt;0,'OSNOVNA PLAČA'!#REF!,"")</f>
        <v>#REF!</v>
      </c>
    </row>
    <row r="777" spans="22:25" x14ac:dyDescent="0.25">
      <c r="V777" t="e">
        <f t="shared" si="11"/>
        <v>#REF!</v>
      </c>
      <c r="W777">
        <v>762</v>
      </c>
      <c r="Y777" s="228" t="e">
        <f>IF(LEN('OSNOVNA PLAČA'!#REF!)&gt;0&gt;0,'OSNOVNA PLAČA'!#REF!,"")</f>
        <v>#REF!</v>
      </c>
    </row>
    <row r="778" spans="22:25" x14ac:dyDescent="0.25">
      <c r="V778" t="e">
        <f t="shared" si="11"/>
        <v>#REF!</v>
      </c>
      <c r="W778">
        <v>763</v>
      </c>
      <c r="Y778" s="228" t="e">
        <f>IF(LEN('OSNOVNA PLAČA'!#REF!)&gt;0&gt;0,'OSNOVNA PLAČA'!#REF!,"")</f>
        <v>#REF!</v>
      </c>
    </row>
    <row r="779" spans="22:25" x14ac:dyDescent="0.25">
      <c r="V779" t="e">
        <f t="shared" si="11"/>
        <v>#REF!</v>
      </c>
      <c r="W779">
        <v>764</v>
      </c>
      <c r="Y779" s="228" t="e">
        <f>IF(LEN('OSNOVNA PLAČA'!#REF!)&gt;0&gt;0,'OSNOVNA PLAČA'!#REF!,"")</f>
        <v>#REF!</v>
      </c>
    </row>
    <row r="780" spans="22:25" x14ac:dyDescent="0.25">
      <c r="V780" t="e">
        <f t="shared" si="11"/>
        <v>#REF!</v>
      </c>
      <c r="W780">
        <v>765</v>
      </c>
      <c r="Y780" s="228" t="e">
        <f>IF(LEN('OSNOVNA PLAČA'!#REF!)&gt;0&gt;0,'OSNOVNA PLAČA'!#REF!,"")</f>
        <v>#REF!</v>
      </c>
    </row>
    <row r="781" spans="22:25" x14ac:dyDescent="0.25">
      <c r="V781" t="e">
        <f t="shared" si="11"/>
        <v>#REF!</v>
      </c>
      <c r="W781">
        <v>766</v>
      </c>
      <c r="Y781" s="228" t="e">
        <f>IF(LEN('OSNOVNA PLAČA'!#REF!)&gt;0&gt;0,'OSNOVNA PLAČA'!#REF!,"")</f>
        <v>#REF!</v>
      </c>
    </row>
    <row r="782" spans="22:25" x14ac:dyDescent="0.25">
      <c r="V782" t="e">
        <f t="shared" si="11"/>
        <v>#REF!</v>
      </c>
      <c r="W782">
        <v>767</v>
      </c>
      <c r="Y782" s="228" t="e">
        <f>IF(LEN('OSNOVNA PLAČA'!#REF!)&gt;0&gt;0,'OSNOVNA PLAČA'!#REF!,"")</f>
        <v>#REF!</v>
      </c>
    </row>
    <row r="783" spans="22:25" x14ac:dyDescent="0.25">
      <c r="V783" t="e">
        <f t="shared" si="11"/>
        <v>#REF!</v>
      </c>
      <c r="W783">
        <v>768</v>
      </c>
      <c r="Y783" s="228" t="e">
        <f>IF(LEN('OSNOVNA PLAČA'!#REF!)&gt;0&gt;0,'OSNOVNA PLAČA'!#REF!,"")</f>
        <v>#REF!</v>
      </c>
    </row>
    <row r="784" spans="22:25" x14ac:dyDescent="0.25">
      <c r="V784" t="e">
        <f t="shared" si="11"/>
        <v>#REF!</v>
      </c>
      <c r="W784">
        <v>769</v>
      </c>
      <c r="Y784" s="228" t="e">
        <f>IF(LEN('OSNOVNA PLAČA'!#REF!)&gt;0&gt;0,'OSNOVNA PLAČA'!#REF!,"")</f>
        <v>#REF!</v>
      </c>
    </row>
    <row r="785" spans="22:25" x14ac:dyDescent="0.25">
      <c r="V785" t="e">
        <f t="shared" ref="V785:V848" si="12">IF(LEN(Y785)&gt;0,CONCATENATE(TEXT(W785,0),"   ",Y785),"")</f>
        <v>#REF!</v>
      </c>
      <c r="W785">
        <v>770</v>
      </c>
      <c r="Y785" s="228" t="e">
        <f>IF(LEN('OSNOVNA PLAČA'!#REF!)&gt;0&gt;0,'OSNOVNA PLAČA'!#REF!,"")</f>
        <v>#REF!</v>
      </c>
    </row>
    <row r="786" spans="22:25" x14ac:dyDescent="0.25">
      <c r="V786" t="e">
        <f t="shared" si="12"/>
        <v>#REF!</v>
      </c>
      <c r="W786">
        <v>771</v>
      </c>
      <c r="Y786" s="228" t="e">
        <f>IF(LEN('OSNOVNA PLAČA'!#REF!)&gt;0&gt;0,'OSNOVNA PLAČA'!#REF!,"")</f>
        <v>#REF!</v>
      </c>
    </row>
    <row r="787" spans="22:25" x14ac:dyDescent="0.25">
      <c r="V787" t="e">
        <f t="shared" si="12"/>
        <v>#REF!</v>
      </c>
      <c r="W787">
        <v>772</v>
      </c>
      <c r="Y787" s="228" t="e">
        <f>IF(LEN('OSNOVNA PLAČA'!#REF!)&gt;0&gt;0,'OSNOVNA PLAČA'!#REF!,"")</f>
        <v>#REF!</v>
      </c>
    </row>
    <row r="788" spans="22:25" x14ac:dyDescent="0.25">
      <c r="V788" t="e">
        <f t="shared" si="12"/>
        <v>#REF!</v>
      </c>
      <c r="W788">
        <v>773</v>
      </c>
      <c r="Y788" s="228" t="e">
        <f>IF(LEN('OSNOVNA PLAČA'!#REF!)&gt;0&gt;0,'OSNOVNA PLAČA'!#REF!,"")</f>
        <v>#REF!</v>
      </c>
    </row>
    <row r="789" spans="22:25" x14ac:dyDescent="0.25">
      <c r="V789" t="e">
        <f t="shared" si="12"/>
        <v>#REF!</v>
      </c>
      <c r="W789">
        <v>774</v>
      </c>
      <c r="Y789" s="228" t="e">
        <f>IF(LEN('OSNOVNA PLAČA'!#REF!)&gt;0&gt;0,'OSNOVNA PLAČA'!#REF!,"")</f>
        <v>#REF!</v>
      </c>
    </row>
    <row r="790" spans="22:25" x14ac:dyDescent="0.25">
      <c r="V790" t="e">
        <f t="shared" si="12"/>
        <v>#REF!</v>
      </c>
      <c r="W790">
        <v>775</v>
      </c>
      <c r="Y790" s="228" t="e">
        <f>IF(LEN('OSNOVNA PLAČA'!#REF!)&gt;0&gt;0,'OSNOVNA PLAČA'!#REF!,"")</f>
        <v>#REF!</v>
      </c>
    </row>
    <row r="791" spans="22:25" x14ac:dyDescent="0.25">
      <c r="V791" t="e">
        <f t="shared" si="12"/>
        <v>#REF!</v>
      </c>
      <c r="W791">
        <v>776</v>
      </c>
      <c r="Y791" s="228" t="e">
        <f>IF(LEN('OSNOVNA PLAČA'!#REF!)&gt;0&gt;0,'OSNOVNA PLAČA'!#REF!,"")</f>
        <v>#REF!</v>
      </c>
    </row>
    <row r="792" spans="22:25" x14ac:dyDescent="0.25">
      <c r="V792" t="e">
        <f t="shared" si="12"/>
        <v>#REF!</v>
      </c>
      <c r="W792">
        <v>777</v>
      </c>
      <c r="Y792" s="228" t="e">
        <f>IF(LEN('OSNOVNA PLAČA'!#REF!)&gt;0&gt;0,'OSNOVNA PLAČA'!#REF!,"")</f>
        <v>#REF!</v>
      </c>
    </row>
    <row r="793" spans="22:25" x14ac:dyDescent="0.25">
      <c r="V793" t="e">
        <f t="shared" si="12"/>
        <v>#REF!</v>
      </c>
      <c r="W793">
        <v>778</v>
      </c>
      <c r="Y793" s="228" t="e">
        <f>IF(LEN('OSNOVNA PLAČA'!#REF!)&gt;0&gt;0,'OSNOVNA PLAČA'!#REF!,"")</f>
        <v>#REF!</v>
      </c>
    </row>
    <row r="794" spans="22:25" x14ac:dyDescent="0.25">
      <c r="V794" t="e">
        <f t="shared" si="12"/>
        <v>#REF!</v>
      </c>
      <c r="W794">
        <v>779</v>
      </c>
      <c r="Y794" s="228" t="e">
        <f>IF(LEN('OSNOVNA PLAČA'!#REF!)&gt;0&gt;0,'OSNOVNA PLAČA'!#REF!,"")</f>
        <v>#REF!</v>
      </c>
    </row>
    <row r="795" spans="22:25" x14ac:dyDescent="0.25">
      <c r="V795" t="e">
        <f t="shared" si="12"/>
        <v>#REF!</v>
      </c>
      <c r="W795">
        <v>780</v>
      </c>
      <c r="Y795" s="228" t="e">
        <f>IF(LEN('OSNOVNA PLAČA'!#REF!)&gt;0&gt;0,'OSNOVNA PLAČA'!#REF!,"")</f>
        <v>#REF!</v>
      </c>
    </row>
    <row r="796" spans="22:25" x14ac:dyDescent="0.25">
      <c r="V796" t="e">
        <f t="shared" si="12"/>
        <v>#REF!</v>
      </c>
      <c r="W796">
        <v>781</v>
      </c>
      <c r="Y796" s="228" t="e">
        <f>IF(LEN('OSNOVNA PLAČA'!#REF!)&gt;0&gt;0,'OSNOVNA PLAČA'!#REF!,"")</f>
        <v>#REF!</v>
      </c>
    </row>
    <row r="797" spans="22:25" x14ac:dyDescent="0.25">
      <c r="V797" t="e">
        <f t="shared" si="12"/>
        <v>#REF!</v>
      </c>
      <c r="W797">
        <v>782</v>
      </c>
      <c r="Y797" s="228" t="e">
        <f>IF(LEN('OSNOVNA PLAČA'!#REF!)&gt;0&gt;0,'OSNOVNA PLAČA'!#REF!,"")</f>
        <v>#REF!</v>
      </c>
    </row>
    <row r="798" spans="22:25" x14ac:dyDescent="0.25">
      <c r="V798" t="e">
        <f t="shared" si="12"/>
        <v>#REF!</v>
      </c>
      <c r="W798">
        <v>783</v>
      </c>
      <c r="Y798" s="228" t="e">
        <f>IF(LEN('OSNOVNA PLAČA'!#REF!)&gt;0&gt;0,'OSNOVNA PLAČA'!#REF!,"")</f>
        <v>#REF!</v>
      </c>
    </row>
    <row r="799" spans="22:25" x14ac:dyDescent="0.25">
      <c r="V799" t="e">
        <f t="shared" si="12"/>
        <v>#REF!</v>
      </c>
      <c r="W799">
        <v>784</v>
      </c>
      <c r="Y799" s="228" t="e">
        <f>IF(LEN('OSNOVNA PLAČA'!#REF!)&gt;0&gt;0,'OSNOVNA PLAČA'!#REF!,"")</f>
        <v>#REF!</v>
      </c>
    </row>
    <row r="800" spans="22:25" x14ac:dyDescent="0.25">
      <c r="V800" t="e">
        <f t="shared" si="12"/>
        <v>#REF!</v>
      </c>
      <c r="W800">
        <v>785</v>
      </c>
      <c r="Y800" s="228" t="e">
        <f>IF(LEN('OSNOVNA PLAČA'!#REF!)&gt;0&gt;0,'OSNOVNA PLAČA'!#REF!,"")</f>
        <v>#REF!</v>
      </c>
    </row>
    <row r="801" spans="22:25" x14ac:dyDescent="0.25">
      <c r="V801" t="e">
        <f t="shared" si="12"/>
        <v>#REF!</v>
      </c>
      <c r="W801">
        <v>786</v>
      </c>
      <c r="Y801" s="228" t="e">
        <f>IF(LEN('OSNOVNA PLAČA'!#REF!)&gt;0&gt;0,'OSNOVNA PLAČA'!#REF!,"")</f>
        <v>#REF!</v>
      </c>
    </row>
    <row r="802" spans="22:25" x14ac:dyDescent="0.25">
      <c r="V802" t="e">
        <f t="shared" si="12"/>
        <v>#REF!</v>
      </c>
      <c r="W802">
        <v>787</v>
      </c>
      <c r="Y802" s="228" t="e">
        <f>IF(LEN('OSNOVNA PLAČA'!#REF!)&gt;0&gt;0,'OSNOVNA PLAČA'!#REF!,"")</f>
        <v>#REF!</v>
      </c>
    </row>
    <row r="803" spans="22:25" x14ac:dyDescent="0.25">
      <c r="V803" t="e">
        <f t="shared" si="12"/>
        <v>#REF!</v>
      </c>
      <c r="W803">
        <v>788</v>
      </c>
      <c r="Y803" s="228" t="e">
        <f>IF(LEN('OSNOVNA PLAČA'!#REF!)&gt;0&gt;0,'OSNOVNA PLAČA'!#REF!,"")</f>
        <v>#REF!</v>
      </c>
    </row>
    <row r="804" spans="22:25" x14ac:dyDescent="0.25">
      <c r="V804" t="e">
        <f t="shared" si="12"/>
        <v>#REF!</v>
      </c>
      <c r="W804">
        <v>789</v>
      </c>
      <c r="Y804" s="228" t="e">
        <f>IF(LEN('OSNOVNA PLAČA'!#REF!)&gt;0&gt;0,'OSNOVNA PLAČA'!#REF!,"")</f>
        <v>#REF!</v>
      </c>
    </row>
    <row r="805" spans="22:25" x14ac:dyDescent="0.25">
      <c r="V805" t="e">
        <f t="shared" si="12"/>
        <v>#REF!</v>
      </c>
      <c r="W805">
        <v>790</v>
      </c>
      <c r="Y805" s="228" t="e">
        <f>IF(LEN('OSNOVNA PLAČA'!#REF!)&gt;0&gt;0,'OSNOVNA PLAČA'!#REF!,"")</f>
        <v>#REF!</v>
      </c>
    </row>
    <row r="806" spans="22:25" x14ac:dyDescent="0.25">
      <c r="V806" t="e">
        <f t="shared" si="12"/>
        <v>#REF!</v>
      </c>
      <c r="W806">
        <v>791</v>
      </c>
      <c r="Y806" s="228" t="e">
        <f>IF(LEN('OSNOVNA PLAČA'!#REF!)&gt;0&gt;0,'OSNOVNA PLAČA'!#REF!,"")</f>
        <v>#REF!</v>
      </c>
    </row>
    <row r="807" spans="22:25" x14ac:dyDescent="0.25">
      <c r="V807" t="e">
        <f t="shared" si="12"/>
        <v>#REF!</v>
      </c>
      <c r="W807">
        <v>792</v>
      </c>
      <c r="Y807" s="228" t="e">
        <f>IF(LEN('OSNOVNA PLAČA'!#REF!)&gt;0&gt;0,'OSNOVNA PLAČA'!#REF!,"")</f>
        <v>#REF!</v>
      </c>
    </row>
    <row r="808" spans="22:25" x14ac:dyDescent="0.25">
      <c r="V808" t="e">
        <f t="shared" si="12"/>
        <v>#REF!</v>
      </c>
      <c r="W808">
        <v>793</v>
      </c>
      <c r="Y808" s="228" t="e">
        <f>IF(LEN('OSNOVNA PLAČA'!#REF!)&gt;0&gt;0,'OSNOVNA PLAČA'!#REF!,"")</f>
        <v>#REF!</v>
      </c>
    </row>
    <row r="809" spans="22:25" x14ac:dyDescent="0.25">
      <c r="V809" t="e">
        <f t="shared" si="12"/>
        <v>#REF!</v>
      </c>
      <c r="W809">
        <v>794</v>
      </c>
      <c r="Y809" s="228" t="e">
        <f>IF(LEN('OSNOVNA PLAČA'!#REF!)&gt;0&gt;0,'OSNOVNA PLAČA'!#REF!,"")</f>
        <v>#REF!</v>
      </c>
    </row>
    <row r="810" spans="22:25" x14ac:dyDescent="0.25">
      <c r="V810" t="e">
        <f t="shared" si="12"/>
        <v>#REF!</v>
      </c>
      <c r="W810">
        <v>795</v>
      </c>
      <c r="Y810" s="228" t="e">
        <f>IF(LEN('OSNOVNA PLAČA'!#REF!)&gt;0&gt;0,'OSNOVNA PLAČA'!#REF!,"")</f>
        <v>#REF!</v>
      </c>
    </row>
    <row r="811" spans="22:25" x14ac:dyDescent="0.25">
      <c r="V811" t="e">
        <f t="shared" si="12"/>
        <v>#REF!</v>
      </c>
      <c r="W811">
        <v>796</v>
      </c>
      <c r="Y811" s="228" t="e">
        <f>IF(LEN('OSNOVNA PLAČA'!#REF!)&gt;0&gt;0,'OSNOVNA PLAČA'!#REF!,"")</f>
        <v>#REF!</v>
      </c>
    </row>
    <row r="812" spans="22:25" x14ac:dyDescent="0.25">
      <c r="V812" t="e">
        <f t="shared" si="12"/>
        <v>#REF!</v>
      </c>
      <c r="W812">
        <v>797</v>
      </c>
      <c r="Y812" s="228" t="e">
        <f>IF(LEN('OSNOVNA PLAČA'!#REF!)&gt;0&gt;0,'OSNOVNA PLAČA'!#REF!,"")</f>
        <v>#REF!</v>
      </c>
    </row>
    <row r="813" spans="22:25" x14ac:dyDescent="0.25">
      <c r="V813" t="e">
        <f t="shared" si="12"/>
        <v>#REF!</v>
      </c>
      <c r="W813">
        <v>798</v>
      </c>
      <c r="Y813" s="228" t="e">
        <f>IF(LEN('OSNOVNA PLAČA'!#REF!)&gt;0&gt;0,'OSNOVNA PLAČA'!#REF!,"")</f>
        <v>#REF!</v>
      </c>
    </row>
    <row r="814" spans="22:25" x14ac:dyDescent="0.25">
      <c r="V814" t="e">
        <f t="shared" si="12"/>
        <v>#REF!</v>
      </c>
      <c r="W814">
        <v>799</v>
      </c>
      <c r="Y814" s="228" t="e">
        <f>IF(LEN('OSNOVNA PLAČA'!#REF!)&gt;0&gt;0,'OSNOVNA PLAČA'!#REF!,"")</f>
        <v>#REF!</v>
      </c>
    </row>
    <row r="815" spans="22:25" x14ac:dyDescent="0.25">
      <c r="V815" t="e">
        <f t="shared" si="12"/>
        <v>#REF!</v>
      </c>
      <c r="W815">
        <v>800</v>
      </c>
      <c r="Y815" s="228" t="e">
        <f>IF(LEN('OSNOVNA PLAČA'!#REF!)&gt;0&gt;0,'OSNOVNA PLAČA'!#REF!,"")</f>
        <v>#REF!</v>
      </c>
    </row>
    <row r="816" spans="22:25" x14ac:dyDescent="0.25">
      <c r="V816" t="e">
        <f t="shared" si="12"/>
        <v>#REF!</v>
      </c>
      <c r="W816">
        <v>801</v>
      </c>
      <c r="Y816" s="228" t="e">
        <f>IF(LEN('OSNOVNA PLAČA'!#REF!)&gt;0&gt;0,'OSNOVNA PLAČA'!#REF!,"")</f>
        <v>#REF!</v>
      </c>
    </row>
    <row r="817" spans="22:25" x14ac:dyDescent="0.25">
      <c r="V817" t="e">
        <f t="shared" si="12"/>
        <v>#REF!</v>
      </c>
      <c r="W817">
        <v>802</v>
      </c>
      <c r="Y817" s="228" t="e">
        <f>IF(LEN('OSNOVNA PLAČA'!#REF!)&gt;0&gt;0,'OSNOVNA PLAČA'!#REF!,"")</f>
        <v>#REF!</v>
      </c>
    </row>
    <row r="818" spans="22:25" x14ac:dyDescent="0.25">
      <c r="V818" t="e">
        <f t="shared" si="12"/>
        <v>#REF!</v>
      </c>
      <c r="W818">
        <v>803</v>
      </c>
      <c r="Y818" s="228" t="e">
        <f>IF(LEN('OSNOVNA PLAČA'!#REF!)&gt;0&gt;0,'OSNOVNA PLAČA'!#REF!,"")</f>
        <v>#REF!</v>
      </c>
    </row>
    <row r="819" spans="22:25" x14ac:dyDescent="0.25">
      <c r="V819" t="e">
        <f t="shared" si="12"/>
        <v>#REF!</v>
      </c>
      <c r="W819">
        <v>804</v>
      </c>
      <c r="Y819" s="228" t="e">
        <f>IF(LEN('OSNOVNA PLAČA'!#REF!)&gt;0&gt;0,'OSNOVNA PLAČA'!#REF!,"")</f>
        <v>#REF!</v>
      </c>
    </row>
    <row r="820" spans="22:25" x14ac:dyDescent="0.25">
      <c r="V820" t="e">
        <f t="shared" si="12"/>
        <v>#REF!</v>
      </c>
      <c r="W820">
        <v>805</v>
      </c>
      <c r="Y820" s="228" t="e">
        <f>IF(LEN('OSNOVNA PLAČA'!#REF!)&gt;0&gt;0,'OSNOVNA PLAČA'!#REF!,"")</f>
        <v>#REF!</v>
      </c>
    </row>
    <row r="821" spans="22:25" x14ac:dyDescent="0.25">
      <c r="V821" t="e">
        <f t="shared" si="12"/>
        <v>#REF!</v>
      </c>
      <c r="W821">
        <v>806</v>
      </c>
      <c r="Y821" s="228" t="e">
        <f>IF(LEN('OSNOVNA PLAČA'!#REF!)&gt;0&gt;0,'OSNOVNA PLAČA'!#REF!,"")</f>
        <v>#REF!</v>
      </c>
    </row>
    <row r="822" spans="22:25" x14ac:dyDescent="0.25">
      <c r="V822" t="e">
        <f t="shared" si="12"/>
        <v>#REF!</v>
      </c>
      <c r="W822">
        <v>807</v>
      </c>
      <c r="Y822" s="228" t="e">
        <f>IF(LEN('OSNOVNA PLAČA'!#REF!)&gt;0&gt;0,'OSNOVNA PLAČA'!#REF!,"")</f>
        <v>#REF!</v>
      </c>
    </row>
    <row r="823" spans="22:25" x14ac:dyDescent="0.25">
      <c r="V823" t="e">
        <f t="shared" si="12"/>
        <v>#REF!</v>
      </c>
      <c r="W823">
        <v>808</v>
      </c>
      <c r="Y823" s="228" t="e">
        <f>IF(LEN('OSNOVNA PLAČA'!#REF!)&gt;0&gt;0,'OSNOVNA PLAČA'!#REF!,"")</f>
        <v>#REF!</v>
      </c>
    </row>
    <row r="824" spans="22:25" x14ac:dyDescent="0.25">
      <c r="V824" t="e">
        <f t="shared" si="12"/>
        <v>#REF!</v>
      </c>
      <c r="W824">
        <v>809</v>
      </c>
      <c r="Y824" s="228" t="e">
        <f>IF(LEN('OSNOVNA PLAČA'!#REF!)&gt;0&gt;0,'OSNOVNA PLAČA'!#REF!,"")</f>
        <v>#REF!</v>
      </c>
    </row>
    <row r="825" spans="22:25" x14ac:dyDescent="0.25">
      <c r="V825" t="e">
        <f t="shared" si="12"/>
        <v>#REF!</v>
      </c>
      <c r="W825">
        <v>810</v>
      </c>
      <c r="Y825" s="228" t="e">
        <f>IF(LEN('OSNOVNA PLAČA'!#REF!)&gt;0&gt;0,'OSNOVNA PLAČA'!#REF!,"")</f>
        <v>#REF!</v>
      </c>
    </row>
    <row r="826" spans="22:25" x14ac:dyDescent="0.25">
      <c r="V826" t="e">
        <f t="shared" si="12"/>
        <v>#REF!</v>
      </c>
      <c r="W826">
        <v>811</v>
      </c>
      <c r="Y826" s="228" t="e">
        <f>IF(LEN('OSNOVNA PLAČA'!#REF!)&gt;0&gt;0,'OSNOVNA PLAČA'!#REF!,"")</f>
        <v>#REF!</v>
      </c>
    </row>
    <row r="827" spans="22:25" x14ac:dyDescent="0.25">
      <c r="V827" t="e">
        <f t="shared" si="12"/>
        <v>#REF!</v>
      </c>
      <c r="W827">
        <v>812</v>
      </c>
      <c r="Y827" s="228" t="e">
        <f>IF(LEN('OSNOVNA PLAČA'!#REF!)&gt;0&gt;0,'OSNOVNA PLAČA'!#REF!,"")</f>
        <v>#REF!</v>
      </c>
    </row>
    <row r="828" spans="22:25" x14ac:dyDescent="0.25">
      <c r="V828" t="e">
        <f t="shared" si="12"/>
        <v>#REF!</v>
      </c>
      <c r="W828">
        <v>813</v>
      </c>
      <c r="Y828" s="228" t="e">
        <f>IF(LEN('OSNOVNA PLAČA'!#REF!)&gt;0&gt;0,'OSNOVNA PLAČA'!#REF!,"")</f>
        <v>#REF!</v>
      </c>
    </row>
    <row r="829" spans="22:25" x14ac:dyDescent="0.25">
      <c r="V829" t="e">
        <f t="shared" si="12"/>
        <v>#REF!</v>
      </c>
      <c r="W829">
        <v>814</v>
      </c>
      <c r="Y829" s="228" t="e">
        <f>IF(LEN('OSNOVNA PLAČA'!#REF!)&gt;0&gt;0,'OSNOVNA PLAČA'!#REF!,"")</f>
        <v>#REF!</v>
      </c>
    </row>
    <row r="830" spans="22:25" x14ac:dyDescent="0.25">
      <c r="V830" t="e">
        <f t="shared" si="12"/>
        <v>#REF!</v>
      </c>
      <c r="W830">
        <v>815</v>
      </c>
      <c r="Y830" s="228" t="e">
        <f>IF(LEN('OSNOVNA PLAČA'!#REF!)&gt;0&gt;0,'OSNOVNA PLAČA'!#REF!,"")</f>
        <v>#REF!</v>
      </c>
    </row>
    <row r="831" spans="22:25" x14ac:dyDescent="0.25">
      <c r="V831" t="e">
        <f t="shared" si="12"/>
        <v>#REF!</v>
      </c>
      <c r="W831">
        <v>816</v>
      </c>
      <c r="Y831" s="228" t="e">
        <f>IF(LEN('OSNOVNA PLAČA'!#REF!)&gt;0&gt;0,'OSNOVNA PLAČA'!#REF!,"")</f>
        <v>#REF!</v>
      </c>
    </row>
    <row r="832" spans="22:25" x14ac:dyDescent="0.25">
      <c r="V832" t="e">
        <f t="shared" si="12"/>
        <v>#REF!</v>
      </c>
      <c r="W832">
        <v>817</v>
      </c>
      <c r="Y832" s="228" t="e">
        <f>IF(LEN('OSNOVNA PLAČA'!#REF!)&gt;0&gt;0,'OSNOVNA PLAČA'!#REF!,"")</f>
        <v>#REF!</v>
      </c>
    </row>
    <row r="833" spans="22:25" x14ac:dyDescent="0.25">
      <c r="V833" t="e">
        <f t="shared" si="12"/>
        <v>#REF!</v>
      </c>
      <c r="W833">
        <v>818</v>
      </c>
      <c r="Y833" s="228" t="e">
        <f>IF(LEN('OSNOVNA PLAČA'!#REF!)&gt;0&gt;0,'OSNOVNA PLAČA'!#REF!,"")</f>
        <v>#REF!</v>
      </c>
    </row>
    <row r="834" spans="22:25" x14ac:dyDescent="0.25">
      <c r="V834" t="e">
        <f t="shared" si="12"/>
        <v>#REF!</v>
      </c>
      <c r="W834">
        <v>819</v>
      </c>
      <c r="Y834" s="228" t="e">
        <f>IF(LEN('OSNOVNA PLAČA'!#REF!)&gt;0&gt;0,'OSNOVNA PLAČA'!#REF!,"")</f>
        <v>#REF!</v>
      </c>
    </row>
    <row r="835" spans="22:25" x14ac:dyDescent="0.25">
      <c r="V835" t="e">
        <f t="shared" si="12"/>
        <v>#REF!</v>
      </c>
      <c r="W835">
        <v>820</v>
      </c>
      <c r="Y835" s="228" t="e">
        <f>IF(LEN('OSNOVNA PLAČA'!#REF!)&gt;0&gt;0,'OSNOVNA PLAČA'!#REF!,"")</f>
        <v>#REF!</v>
      </c>
    </row>
    <row r="836" spans="22:25" x14ac:dyDescent="0.25">
      <c r="V836" t="e">
        <f t="shared" si="12"/>
        <v>#REF!</v>
      </c>
      <c r="W836">
        <v>821</v>
      </c>
      <c r="Y836" s="228" t="e">
        <f>IF(LEN('OSNOVNA PLAČA'!#REF!)&gt;0&gt;0,'OSNOVNA PLAČA'!#REF!,"")</f>
        <v>#REF!</v>
      </c>
    </row>
    <row r="837" spans="22:25" x14ac:dyDescent="0.25">
      <c r="V837" t="e">
        <f t="shared" si="12"/>
        <v>#REF!</v>
      </c>
      <c r="W837">
        <v>822</v>
      </c>
      <c r="Y837" s="228" t="e">
        <f>IF(LEN('OSNOVNA PLAČA'!#REF!)&gt;0&gt;0,'OSNOVNA PLAČA'!#REF!,"")</f>
        <v>#REF!</v>
      </c>
    </row>
    <row r="838" spans="22:25" x14ac:dyDescent="0.25">
      <c r="V838" t="e">
        <f t="shared" si="12"/>
        <v>#REF!</v>
      </c>
      <c r="W838">
        <v>823</v>
      </c>
      <c r="Y838" s="228" t="e">
        <f>IF(LEN('OSNOVNA PLAČA'!#REF!)&gt;0&gt;0,'OSNOVNA PLAČA'!#REF!,"")</f>
        <v>#REF!</v>
      </c>
    </row>
    <row r="839" spans="22:25" x14ac:dyDescent="0.25">
      <c r="V839" t="e">
        <f t="shared" si="12"/>
        <v>#REF!</v>
      </c>
      <c r="W839">
        <v>824</v>
      </c>
      <c r="Y839" s="228" t="e">
        <f>IF(LEN('OSNOVNA PLAČA'!#REF!)&gt;0&gt;0,'OSNOVNA PLAČA'!#REF!,"")</f>
        <v>#REF!</v>
      </c>
    </row>
    <row r="840" spans="22:25" x14ac:dyDescent="0.25">
      <c r="V840" t="e">
        <f t="shared" si="12"/>
        <v>#REF!</v>
      </c>
      <c r="W840">
        <v>825</v>
      </c>
      <c r="Y840" s="228" t="e">
        <f>IF(LEN('OSNOVNA PLAČA'!#REF!)&gt;0&gt;0,'OSNOVNA PLAČA'!#REF!,"")</f>
        <v>#REF!</v>
      </c>
    </row>
    <row r="841" spans="22:25" x14ac:dyDescent="0.25">
      <c r="V841" t="e">
        <f t="shared" si="12"/>
        <v>#REF!</v>
      </c>
      <c r="W841">
        <v>826</v>
      </c>
      <c r="Y841" s="228" t="e">
        <f>IF(LEN('OSNOVNA PLAČA'!#REF!)&gt;0&gt;0,'OSNOVNA PLAČA'!#REF!,"")</f>
        <v>#REF!</v>
      </c>
    </row>
    <row r="842" spans="22:25" x14ac:dyDescent="0.25">
      <c r="V842" t="e">
        <f t="shared" si="12"/>
        <v>#REF!</v>
      </c>
      <c r="W842">
        <v>827</v>
      </c>
      <c r="Y842" s="228" t="e">
        <f>IF(LEN('OSNOVNA PLAČA'!#REF!)&gt;0&gt;0,'OSNOVNA PLAČA'!#REF!,"")</f>
        <v>#REF!</v>
      </c>
    </row>
    <row r="843" spans="22:25" x14ac:dyDescent="0.25">
      <c r="V843" t="e">
        <f t="shared" si="12"/>
        <v>#REF!</v>
      </c>
      <c r="W843">
        <v>828</v>
      </c>
      <c r="Y843" s="228" t="e">
        <f>IF(LEN('OSNOVNA PLAČA'!#REF!)&gt;0&gt;0,'OSNOVNA PLAČA'!#REF!,"")</f>
        <v>#REF!</v>
      </c>
    </row>
    <row r="844" spans="22:25" x14ac:dyDescent="0.25">
      <c r="V844" t="e">
        <f t="shared" si="12"/>
        <v>#REF!</v>
      </c>
      <c r="W844">
        <v>829</v>
      </c>
      <c r="Y844" s="228" t="e">
        <f>IF(LEN('OSNOVNA PLAČA'!#REF!)&gt;0&gt;0,'OSNOVNA PLAČA'!#REF!,"")</f>
        <v>#REF!</v>
      </c>
    </row>
    <row r="845" spans="22:25" x14ac:dyDescent="0.25">
      <c r="V845" t="e">
        <f t="shared" si="12"/>
        <v>#REF!</v>
      </c>
      <c r="W845">
        <v>830</v>
      </c>
      <c r="Y845" s="228" t="e">
        <f>IF(LEN('OSNOVNA PLAČA'!#REF!)&gt;0&gt;0,'OSNOVNA PLAČA'!#REF!,"")</f>
        <v>#REF!</v>
      </c>
    </row>
    <row r="846" spans="22:25" x14ac:dyDescent="0.25">
      <c r="V846" t="e">
        <f t="shared" si="12"/>
        <v>#REF!</v>
      </c>
      <c r="W846">
        <v>831</v>
      </c>
      <c r="Y846" s="228" t="e">
        <f>IF(LEN('OSNOVNA PLAČA'!#REF!)&gt;0&gt;0,'OSNOVNA PLAČA'!#REF!,"")</f>
        <v>#REF!</v>
      </c>
    </row>
    <row r="847" spans="22:25" x14ac:dyDescent="0.25">
      <c r="V847" t="e">
        <f t="shared" si="12"/>
        <v>#REF!</v>
      </c>
      <c r="W847">
        <v>832</v>
      </c>
      <c r="Y847" s="228" t="e">
        <f>IF(LEN('OSNOVNA PLAČA'!#REF!)&gt;0&gt;0,'OSNOVNA PLAČA'!#REF!,"")</f>
        <v>#REF!</v>
      </c>
    </row>
    <row r="848" spans="22:25" x14ac:dyDescent="0.25">
      <c r="V848" t="e">
        <f t="shared" si="12"/>
        <v>#REF!</v>
      </c>
      <c r="W848">
        <v>833</v>
      </c>
      <c r="Y848" s="228" t="e">
        <f>IF(LEN('OSNOVNA PLAČA'!#REF!)&gt;0&gt;0,'OSNOVNA PLAČA'!#REF!,"")</f>
        <v>#REF!</v>
      </c>
    </row>
    <row r="849" spans="22:25" x14ac:dyDescent="0.25">
      <c r="V849" t="e">
        <f t="shared" ref="V849:V912" si="13">IF(LEN(Y849)&gt;0,CONCATENATE(TEXT(W849,0),"   ",Y849),"")</f>
        <v>#REF!</v>
      </c>
      <c r="W849">
        <v>834</v>
      </c>
      <c r="Y849" s="228" t="e">
        <f>IF(LEN('OSNOVNA PLAČA'!#REF!)&gt;0&gt;0,'OSNOVNA PLAČA'!#REF!,"")</f>
        <v>#REF!</v>
      </c>
    </row>
    <row r="850" spans="22:25" x14ac:dyDescent="0.25">
      <c r="V850" t="e">
        <f t="shared" si="13"/>
        <v>#REF!</v>
      </c>
      <c r="W850">
        <v>835</v>
      </c>
      <c r="Y850" s="228" t="e">
        <f>IF(LEN('OSNOVNA PLAČA'!#REF!)&gt;0&gt;0,'OSNOVNA PLAČA'!#REF!,"")</f>
        <v>#REF!</v>
      </c>
    </row>
    <row r="851" spans="22:25" x14ac:dyDescent="0.25">
      <c r="V851" t="e">
        <f t="shared" si="13"/>
        <v>#REF!</v>
      </c>
      <c r="W851">
        <v>836</v>
      </c>
      <c r="Y851" s="228" t="e">
        <f>IF(LEN('OSNOVNA PLAČA'!#REF!)&gt;0&gt;0,'OSNOVNA PLAČA'!#REF!,"")</f>
        <v>#REF!</v>
      </c>
    </row>
    <row r="852" spans="22:25" x14ac:dyDescent="0.25">
      <c r="V852" t="e">
        <f t="shared" si="13"/>
        <v>#REF!</v>
      </c>
      <c r="W852">
        <v>837</v>
      </c>
      <c r="Y852" s="228" t="e">
        <f>IF(LEN('OSNOVNA PLAČA'!#REF!)&gt;0&gt;0,'OSNOVNA PLAČA'!#REF!,"")</f>
        <v>#REF!</v>
      </c>
    </row>
    <row r="853" spans="22:25" x14ac:dyDescent="0.25">
      <c r="V853" t="e">
        <f t="shared" si="13"/>
        <v>#REF!</v>
      </c>
      <c r="W853">
        <v>838</v>
      </c>
      <c r="Y853" s="228" t="e">
        <f>IF(LEN('OSNOVNA PLAČA'!#REF!)&gt;0&gt;0,'OSNOVNA PLAČA'!#REF!,"")</f>
        <v>#REF!</v>
      </c>
    </row>
    <row r="854" spans="22:25" x14ac:dyDescent="0.25">
      <c r="V854" t="e">
        <f t="shared" si="13"/>
        <v>#REF!</v>
      </c>
      <c r="W854">
        <v>839</v>
      </c>
      <c r="Y854" s="228" t="e">
        <f>IF(LEN('OSNOVNA PLAČA'!#REF!)&gt;0&gt;0,'OSNOVNA PLAČA'!#REF!,"")</f>
        <v>#REF!</v>
      </c>
    </row>
    <row r="855" spans="22:25" x14ac:dyDescent="0.25">
      <c r="V855" t="e">
        <f t="shared" si="13"/>
        <v>#REF!</v>
      </c>
      <c r="W855">
        <v>840</v>
      </c>
      <c r="Y855" s="228" t="e">
        <f>IF(LEN('OSNOVNA PLAČA'!#REF!)&gt;0&gt;0,'OSNOVNA PLAČA'!#REF!,"")</f>
        <v>#REF!</v>
      </c>
    </row>
    <row r="856" spans="22:25" x14ac:dyDescent="0.25">
      <c r="V856" t="e">
        <f t="shared" si="13"/>
        <v>#REF!</v>
      </c>
      <c r="W856">
        <v>841</v>
      </c>
      <c r="Y856" s="228" t="e">
        <f>IF(LEN('OSNOVNA PLAČA'!#REF!)&gt;0&gt;0,'OSNOVNA PLAČA'!#REF!,"")</f>
        <v>#REF!</v>
      </c>
    </row>
    <row r="857" spans="22:25" x14ac:dyDescent="0.25">
      <c r="V857" t="e">
        <f t="shared" si="13"/>
        <v>#REF!</v>
      </c>
      <c r="W857">
        <v>842</v>
      </c>
      <c r="Y857" s="228" t="e">
        <f>IF(LEN('OSNOVNA PLAČA'!#REF!)&gt;0&gt;0,'OSNOVNA PLAČA'!#REF!,"")</f>
        <v>#REF!</v>
      </c>
    </row>
    <row r="858" spans="22:25" x14ac:dyDescent="0.25">
      <c r="V858" t="e">
        <f t="shared" si="13"/>
        <v>#REF!</v>
      </c>
      <c r="W858">
        <v>843</v>
      </c>
      <c r="Y858" s="228" t="e">
        <f>IF(LEN('OSNOVNA PLAČA'!#REF!)&gt;0&gt;0,'OSNOVNA PLAČA'!#REF!,"")</f>
        <v>#REF!</v>
      </c>
    </row>
    <row r="859" spans="22:25" x14ac:dyDescent="0.25">
      <c r="V859" t="e">
        <f t="shared" si="13"/>
        <v>#REF!</v>
      </c>
      <c r="W859">
        <v>844</v>
      </c>
      <c r="Y859" s="228" t="e">
        <f>IF(LEN('OSNOVNA PLAČA'!#REF!)&gt;0&gt;0,'OSNOVNA PLAČA'!#REF!,"")</f>
        <v>#REF!</v>
      </c>
    </row>
    <row r="860" spans="22:25" x14ac:dyDescent="0.25">
      <c r="V860" t="e">
        <f t="shared" si="13"/>
        <v>#REF!</v>
      </c>
      <c r="W860">
        <v>845</v>
      </c>
      <c r="Y860" s="228" t="e">
        <f>IF(LEN('OSNOVNA PLAČA'!#REF!)&gt;0&gt;0,'OSNOVNA PLAČA'!#REF!,"")</f>
        <v>#REF!</v>
      </c>
    </row>
    <row r="861" spans="22:25" x14ac:dyDescent="0.25">
      <c r="V861" t="e">
        <f t="shared" si="13"/>
        <v>#REF!</v>
      </c>
      <c r="W861">
        <v>846</v>
      </c>
      <c r="Y861" s="228" t="e">
        <f>IF(LEN('OSNOVNA PLAČA'!#REF!)&gt;0&gt;0,'OSNOVNA PLAČA'!#REF!,"")</f>
        <v>#REF!</v>
      </c>
    </row>
    <row r="862" spans="22:25" x14ac:dyDescent="0.25">
      <c r="V862" t="e">
        <f t="shared" si="13"/>
        <v>#REF!</v>
      </c>
      <c r="W862">
        <v>847</v>
      </c>
      <c r="Y862" s="228" t="e">
        <f>IF(LEN('OSNOVNA PLAČA'!#REF!)&gt;0&gt;0,'OSNOVNA PLAČA'!#REF!,"")</f>
        <v>#REF!</v>
      </c>
    </row>
    <row r="863" spans="22:25" x14ac:dyDescent="0.25">
      <c r="V863" t="e">
        <f t="shared" si="13"/>
        <v>#REF!</v>
      </c>
      <c r="W863">
        <v>848</v>
      </c>
      <c r="Y863" s="228" t="e">
        <f>IF(LEN('OSNOVNA PLAČA'!#REF!)&gt;0&gt;0,'OSNOVNA PLAČA'!#REF!,"")</f>
        <v>#REF!</v>
      </c>
    </row>
    <row r="864" spans="22:25" x14ac:dyDescent="0.25">
      <c r="V864" t="e">
        <f t="shared" si="13"/>
        <v>#REF!</v>
      </c>
      <c r="W864">
        <v>849</v>
      </c>
      <c r="Y864" s="228" t="e">
        <f>IF(LEN('OSNOVNA PLAČA'!#REF!)&gt;0&gt;0,'OSNOVNA PLAČA'!#REF!,"")</f>
        <v>#REF!</v>
      </c>
    </row>
    <row r="865" spans="22:25" x14ac:dyDescent="0.25">
      <c r="V865" t="e">
        <f t="shared" si="13"/>
        <v>#REF!</v>
      </c>
      <c r="W865">
        <v>850</v>
      </c>
      <c r="Y865" s="228" t="e">
        <f>IF(LEN('OSNOVNA PLAČA'!#REF!)&gt;0&gt;0,'OSNOVNA PLAČA'!#REF!,"")</f>
        <v>#REF!</v>
      </c>
    </row>
    <row r="866" spans="22:25" x14ac:dyDescent="0.25">
      <c r="V866" t="e">
        <f t="shared" si="13"/>
        <v>#REF!</v>
      </c>
      <c r="W866">
        <v>851</v>
      </c>
      <c r="Y866" s="228" t="e">
        <f>IF(LEN('OSNOVNA PLAČA'!#REF!)&gt;0&gt;0,'OSNOVNA PLAČA'!#REF!,"")</f>
        <v>#REF!</v>
      </c>
    </row>
    <row r="867" spans="22:25" x14ac:dyDescent="0.25">
      <c r="V867" t="e">
        <f t="shared" si="13"/>
        <v>#REF!</v>
      </c>
      <c r="W867">
        <v>852</v>
      </c>
      <c r="Y867" s="228" t="e">
        <f>IF(LEN('OSNOVNA PLAČA'!#REF!)&gt;0&gt;0,'OSNOVNA PLAČA'!#REF!,"")</f>
        <v>#REF!</v>
      </c>
    </row>
    <row r="868" spans="22:25" x14ac:dyDescent="0.25">
      <c r="V868" t="e">
        <f t="shared" si="13"/>
        <v>#REF!</v>
      </c>
      <c r="W868">
        <v>853</v>
      </c>
      <c r="Y868" s="228" t="e">
        <f>IF(LEN('OSNOVNA PLAČA'!#REF!)&gt;0&gt;0,'OSNOVNA PLAČA'!#REF!,"")</f>
        <v>#REF!</v>
      </c>
    </row>
    <row r="869" spans="22:25" x14ac:dyDescent="0.25">
      <c r="V869" t="e">
        <f t="shared" si="13"/>
        <v>#REF!</v>
      </c>
      <c r="W869">
        <v>854</v>
      </c>
      <c r="Y869" s="228" t="e">
        <f>IF(LEN('OSNOVNA PLAČA'!#REF!)&gt;0&gt;0,'OSNOVNA PLAČA'!#REF!,"")</f>
        <v>#REF!</v>
      </c>
    </row>
    <row r="870" spans="22:25" x14ac:dyDescent="0.25">
      <c r="V870" t="e">
        <f t="shared" si="13"/>
        <v>#REF!</v>
      </c>
      <c r="W870">
        <v>855</v>
      </c>
      <c r="Y870" s="228" t="e">
        <f>IF(LEN('OSNOVNA PLAČA'!#REF!)&gt;0&gt;0,'OSNOVNA PLAČA'!#REF!,"")</f>
        <v>#REF!</v>
      </c>
    </row>
    <row r="871" spans="22:25" x14ac:dyDescent="0.25">
      <c r="V871" t="e">
        <f t="shared" si="13"/>
        <v>#REF!</v>
      </c>
      <c r="W871">
        <v>856</v>
      </c>
      <c r="Y871" s="228" t="e">
        <f>IF(LEN('OSNOVNA PLAČA'!#REF!)&gt;0&gt;0,'OSNOVNA PLAČA'!#REF!,"")</f>
        <v>#REF!</v>
      </c>
    </row>
    <row r="872" spans="22:25" x14ac:dyDescent="0.25">
      <c r="V872" t="e">
        <f t="shared" si="13"/>
        <v>#REF!</v>
      </c>
      <c r="W872">
        <v>857</v>
      </c>
      <c r="Y872" s="228" t="e">
        <f>IF(LEN('OSNOVNA PLAČA'!#REF!)&gt;0&gt;0,'OSNOVNA PLAČA'!#REF!,"")</f>
        <v>#REF!</v>
      </c>
    </row>
    <row r="873" spans="22:25" x14ac:dyDescent="0.25">
      <c r="V873" t="e">
        <f t="shared" si="13"/>
        <v>#REF!</v>
      </c>
      <c r="W873">
        <v>858</v>
      </c>
      <c r="Y873" s="228" t="e">
        <f>IF(LEN('OSNOVNA PLAČA'!#REF!)&gt;0&gt;0,'OSNOVNA PLAČA'!#REF!,"")</f>
        <v>#REF!</v>
      </c>
    </row>
    <row r="874" spans="22:25" x14ac:dyDescent="0.25">
      <c r="V874" t="e">
        <f t="shared" si="13"/>
        <v>#REF!</v>
      </c>
      <c r="W874">
        <v>859</v>
      </c>
      <c r="Y874" s="228" t="e">
        <f>IF(LEN('OSNOVNA PLAČA'!#REF!)&gt;0&gt;0,'OSNOVNA PLAČA'!#REF!,"")</f>
        <v>#REF!</v>
      </c>
    </row>
    <row r="875" spans="22:25" x14ac:dyDescent="0.25">
      <c r="V875" t="e">
        <f t="shared" si="13"/>
        <v>#REF!</v>
      </c>
      <c r="W875">
        <v>860</v>
      </c>
      <c r="Y875" s="228" t="e">
        <f>IF(LEN('OSNOVNA PLAČA'!#REF!)&gt;0&gt;0,'OSNOVNA PLAČA'!#REF!,"")</f>
        <v>#REF!</v>
      </c>
    </row>
    <row r="876" spans="22:25" x14ac:dyDescent="0.25">
      <c r="V876" t="e">
        <f t="shared" si="13"/>
        <v>#REF!</v>
      </c>
      <c r="W876">
        <v>861</v>
      </c>
      <c r="Y876" s="228" t="e">
        <f>IF(LEN('OSNOVNA PLAČA'!#REF!)&gt;0&gt;0,'OSNOVNA PLAČA'!#REF!,"")</f>
        <v>#REF!</v>
      </c>
    </row>
    <row r="877" spans="22:25" x14ac:dyDescent="0.25">
      <c r="V877" t="e">
        <f t="shared" si="13"/>
        <v>#REF!</v>
      </c>
      <c r="W877">
        <v>862</v>
      </c>
      <c r="Y877" s="228" t="e">
        <f>IF(LEN('OSNOVNA PLAČA'!#REF!)&gt;0&gt;0,'OSNOVNA PLAČA'!#REF!,"")</f>
        <v>#REF!</v>
      </c>
    </row>
    <row r="878" spans="22:25" x14ac:dyDescent="0.25">
      <c r="V878" t="e">
        <f t="shared" si="13"/>
        <v>#REF!</v>
      </c>
      <c r="W878">
        <v>863</v>
      </c>
      <c r="Y878" s="228" t="e">
        <f>IF(LEN('OSNOVNA PLAČA'!#REF!)&gt;0&gt;0,'OSNOVNA PLAČA'!#REF!,"")</f>
        <v>#REF!</v>
      </c>
    </row>
    <row r="879" spans="22:25" x14ac:dyDescent="0.25">
      <c r="V879" t="e">
        <f t="shared" si="13"/>
        <v>#REF!</v>
      </c>
      <c r="W879">
        <v>864</v>
      </c>
      <c r="Y879" s="228" t="e">
        <f>IF(LEN('OSNOVNA PLAČA'!#REF!)&gt;0&gt;0,'OSNOVNA PLAČA'!#REF!,"")</f>
        <v>#REF!</v>
      </c>
    </row>
    <row r="880" spans="22:25" x14ac:dyDescent="0.25">
      <c r="V880" t="e">
        <f t="shared" si="13"/>
        <v>#REF!</v>
      </c>
      <c r="W880">
        <v>865</v>
      </c>
      <c r="Y880" s="228" t="e">
        <f>IF(LEN('OSNOVNA PLAČA'!#REF!)&gt;0&gt;0,'OSNOVNA PLAČA'!#REF!,"")</f>
        <v>#REF!</v>
      </c>
    </row>
    <row r="881" spans="22:25" x14ac:dyDescent="0.25">
      <c r="V881" t="e">
        <f t="shared" si="13"/>
        <v>#REF!</v>
      </c>
      <c r="W881">
        <v>866</v>
      </c>
      <c r="Y881" s="228" t="e">
        <f>IF(LEN('OSNOVNA PLAČA'!#REF!)&gt;0&gt;0,'OSNOVNA PLAČA'!#REF!,"")</f>
        <v>#REF!</v>
      </c>
    </row>
    <row r="882" spans="22:25" x14ac:dyDescent="0.25">
      <c r="V882" t="e">
        <f t="shared" si="13"/>
        <v>#REF!</v>
      </c>
      <c r="W882">
        <v>867</v>
      </c>
      <c r="Y882" s="228" t="e">
        <f>IF(LEN('OSNOVNA PLAČA'!#REF!)&gt;0&gt;0,'OSNOVNA PLAČA'!#REF!,"")</f>
        <v>#REF!</v>
      </c>
    </row>
    <row r="883" spans="22:25" x14ac:dyDescent="0.25">
      <c r="V883" t="e">
        <f t="shared" si="13"/>
        <v>#REF!</v>
      </c>
      <c r="W883">
        <v>868</v>
      </c>
      <c r="Y883" s="228" t="e">
        <f>IF(LEN('OSNOVNA PLAČA'!#REF!)&gt;0&gt;0,'OSNOVNA PLAČA'!#REF!,"")</f>
        <v>#REF!</v>
      </c>
    </row>
    <row r="884" spans="22:25" x14ac:dyDescent="0.25">
      <c r="V884" t="e">
        <f t="shared" si="13"/>
        <v>#REF!</v>
      </c>
      <c r="W884">
        <v>869</v>
      </c>
      <c r="Y884" s="228" t="e">
        <f>IF(LEN('OSNOVNA PLAČA'!#REF!)&gt;0&gt;0,'OSNOVNA PLAČA'!#REF!,"")</f>
        <v>#REF!</v>
      </c>
    </row>
    <row r="885" spans="22:25" x14ac:dyDescent="0.25">
      <c r="V885" t="e">
        <f t="shared" si="13"/>
        <v>#REF!</v>
      </c>
      <c r="W885">
        <v>870</v>
      </c>
      <c r="Y885" s="228" t="e">
        <f>IF(LEN('OSNOVNA PLAČA'!#REF!)&gt;0&gt;0,'OSNOVNA PLAČA'!#REF!,"")</f>
        <v>#REF!</v>
      </c>
    </row>
    <row r="886" spans="22:25" x14ac:dyDescent="0.25">
      <c r="V886" t="e">
        <f t="shared" si="13"/>
        <v>#REF!</v>
      </c>
      <c r="W886">
        <v>871</v>
      </c>
      <c r="Y886" s="228" t="e">
        <f>IF(LEN('OSNOVNA PLAČA'!#REF!)&gt;0&gt;0,'OSNOVNA PLAČA'!#REF!,"")</f>
        <v>#REF!</v>
      </c>
    </row>
    <row r="887" spans="22:25" x14ac:dyDescent="0.25">
      <c r="V887" t="e">
        <f t="shared" si="13"/>
        <v>#REF!</v>
      </c>
      <c r="W887">
        <v>872</v>
      </c>
      <c r="Y887" s="228" t="e">
        <f>IF(LEN('OSNOVNA PLAČA'!#REF!)&gt;0&gt;0,'OSNOVNA PLAČA'!#REF!,"")</f>
        <v>#REF!</v>
      </c>
    </row>
    <row r="888" spans="22:25" x14ac:dyDescent="0.25">
      <c r="V888" t="e">
        <f t="shared" si="13"/>
        <v>#REF!</v>
      </c>
      <c r="W888">
        <v>873</v>
      </c>
      <c r="Y888" s="228" t="e">
        <f>IF(LEN('OSNOVNA PLAČA'!#REF!)&gt;0&gt;0,'OSNOVNA PLAČA'!#REF!,"")</f>
        <v>#REF!</v>
      </c>
    </row>
    <row r="889" spans="22:25" x14ac:dyDescent="0.25">
      <c r="V889" t="e">
        <f t="shared" si="13"/>
        <v>#REF!</v>
      </c>
      <c r="W889">
        <v>874</v>
      </c>
      <c r="Y889" s="228" t="e">
        <f>IF(LEN('OSNOVNA PLAČA'!#REF!)&gt;0&gt;0,'OSNOVNA PLAČA'!#REF!,"")</f>
        <v>#REF!</v>
      </c>
    </row>
    <row r="890" spans="22:25" x14ac:dyDescent="0.25">
      <c r="V890" t="e">
        <f t="shared" si="13"/>
        <v>#REF!</v>
      </c>
      <c r="W890">
        <v>875</v>
      </c>
      <c r="Y890" s="228" t="e">
        <f>IF(LEN('OSNOVNA PLAČA'!#REF!)&gt;0&gt;0,'OSNOVNA PLAČA'!#REF!,"")</f>
        <v>#REF!</v>
      </c>
    </row>
    <row r="891" spans="22:25" x14ac:dyDescent="0.25">
      <c r="V891" t="e">
        <f t="shared" si="13"/>
        <v>#REF!</v>
      </c>
      <c r="W891">
        <v>876</v>
      </c>
      <c r="Y891" s="228" t="e">
        <f>IF(LEN('OSNOVNA PLAČA'!#REF!)&gt;0&gt;0,'OSNOVNA PLAČA'!#REF!,"")</f>
        <v>#REF!</v>
      </c>
    </row>
    <row r="892" spans="22:25" x14ac:dyDescent="0.25">
      <c r="V892" t="e">
        <f t="shared" si="13"/>
        <v>#REF!</v>
      </c>
      <c r="W892">
        <v>877</v>
      </c>
      <c r="Y892" s="228" t="e">
        <f>IF(LEN('OSNOVNA PLAČA'!#REF!)&gt;0&gt;0,'OSNOVNA PLAČA'!#REF!,"")</f>
        <v>#REF!</v>
      </c>
    </row>
    <row r="893" spans="22:25" x14ac:dyDescent="0.25">
      <c r="V893" t="e">
        <f t="shared" si="13"/>
        <v>#REF!</v>
      </c>
      <c r="W893">
        <v>878</v>
      </c>
      <c r="Y893" s="228" t="e">
        <f>IF(LEN('OSNOVNA PLAČA'!#REF!)&gt;0&gt;0,'OSNOVNA PLAČA'!#REF!,"")</f>
        <v>#REF!</v>
      </c>
    </row>
    <row r="894" spans="22:25" x14ac:dyDescent="0.25">
      <c r="V894" t="e">
        <f t="shared" si="13"/>
        <v>#REF!</v>
      </c>
      <c r="W894">
        <v>879</v>
      </c>
      <c r="Y894" s="228" t="e">
        <f>IF(LEN('OSNOVNA PLAČA'!#REF!)&gt;0&gt;0,'OSNOVNA PLAČA'!#REF!,"")</f>
        <v>#REF!</v>
      </c>
    </row>
    <row r="895" spans="22:25" x14ac:dyDescent="0.25">
      <c r="V895" t="e">
        <f t="shared" si="13"/>
        <v>#REF!</v>
      </c>
      <c r="W895">
        <v>880</v>
      </c>
      <c r="Y895" s="228" t="e">
        <f>IF(LEN('OSNOVNA PLAČA'!#REF!)&gt;0&gt;0,'OSNOVNA PLAČA'!#REF!,"")</f>
        <v>#REF!</v>
      </c>
    </row>
    <row r="896" spans="22:25" x14ac:dyDescent="0.25">
      <c r="V896" t="e">
        <f t="shared" si="13"/>
        <v>#REF!</v>
      </c>
      <c r="W896">
        <v>881</v>
      </c>
      <c r="Y896" s="228" t="e">
        <f>IF(LEN('OSNOVNA PLAČA'!#REF!)&gt;0&gt;0,'OSNOVNA PLAČA'!#REF!,"")</f>
        <v>#REF!</v>
      </c>
    </row>
    <row r="897" spans="22:25" x14ac:dyDescent="0.25">
      <c r="V897" t="e">
        <f t="shared" si="13"/>
        <v>#REF!</v>
      </c>
      <c r="W897">
        <v>882</v>
      </c>
      <c r="Y897" s="228" t="e">
        <f>IF(LEN('OSNOVNA PLAČA'!#REF!)&gt;0&gt;0,'OSNOVNA PLAČA'!#REF!,"")</f>
        <v>#REF!</v>
      </c>
    </row>
    <row r="898" spans="22:25" x14ac:dyDescent="0.25">
      <c r="V898" t="e">
        <f t="shared" si="13"/>
        <v>#REF!</v>
      </c>
      <c r="W898">
        <v>883</v>
      </c>
      <c r="Y898" s="228" t="e">
        <f>IF(LEN('OSNOVNA PLAČA'!#REF!)&gt;0&gt;0,'OSNOVNA PLAČA'!#REF!,"")</f>
        <v>#REF!</v>
      </c>
    </row>
    <row r="899" spans="22:25" x14ac:dyDescent="0.25">
      <c r="V899" t="e">
        <f t="shared" si="13"/>
        <v>#REF!</v>
      </c>
      <c r="W899">
        <v>884</v>
      </c>
      <c r="Y899" s="228" t="e">
        <f>IF(LEN('OSNOVNA PLAČA'!#REF!)&gt;0&gt;0,'OSNOVNA PLAČA'!#REF!,"")</f>
        <v>#REF!</v>
      </c>
    </row>
    <row r="900" spans="22:25" x14ac:dyDescent="0.25">
      <c r="V900" t="e">
        <f t="shared" si="13"/>
        <v>#REF!</v>
      </c>
      <c r="W900">
        <v>885</v>
      </c>
      <c r="Y900" s="228" t="e">
        <f>IF(LEN('OSNOVNA PLAČA'!#REF!)&gt;0&gt;0,'OSNOVNA PLAČA'!#REF!,"")</f>
        <v>#REF!</v>
      </c>
    </row>
    <row r="901" spans="22:25" x14ac:dyDescent="0.25">
      <c r="V901" t="e">
        <f t="shared" si="13"/>
        <v>#REF!</v>
      </c>
      <c r="W901">
        <v>886</v>
      </c>
      <c r="Y901" s="228" t="e">
        <f>IF(LEN('OSNOVNA PLAČA'!#REF!)&gt;0&gt;0,'OSNOVNA PLAČA'!#REF!,"")</f>
        <v>#REF!</v>
      </c>
    </row>
    <row r="902" spans="22:25" x14ac:dyDescent="0.25">
      <c r="V902" t="e">
        <f t="shared" si="13"/>
        <v>#REF!</v>
      </c>
      <c r="W902">
        <v>887</v>
      </c>
      <c r="Y902" s="228" t="e">
        <f>IF(LEN('OSNOVNA PLAČA'!#REF!)&gt;0&gt;0,'OSNOVNA PLAČA'!#REF!,"")</f>
        <v>#REF!</v>
      </c>
    </row>
    <row r="903" spans="22:25" x14ac:dyDescent="0.25">
      <c r="V903" t="e">
        <f t="shared" si="13"/>
        <v>#REF!</v>
      </c>
      <c r="W903">
        <v>888</v>
      </c>
      <c r="Y903" s="228" t="e">
        <f>IF(LEN('OSNOVNA PLAČA'!#REF!)&gt;0&gt;0,'OSNOVNA PLAČA'!#REF!,"")</f>
        <v>#REF!</v>
      </c>
    </row>
    <row r="904" spans="22:25" x14ac:dyDescent="0.25">
      <c r="V904" t="e">
        <f t="shared" si="13"/>
        <v>#REF!</v>
      </c>
      <c r="W904">
        <v>889</v>
      </c>
      <c r="Y904" s="228" t="e">
        <f>IF(LEN('OSNOVNA PLAČA'!#REF!)&gt;0&gt;0,'OSNOVNA PLAČA'!#REF!,"")</f>
        <v>#REF!</v>
      </c>
    </row>
    <row r="905" spans="22:25" x14ac:dyDescent="0.25">
      <c r="V905" t="e">
        <f t="shared" si="13"/>
        <v>#REF!</v>
      </c>
      <c r="W905">
        <v>890</v>
      </c>
      <c r="Y905" s="228" t="e">
        <f>IF(LEN('OSNOVNA PLAČA'!#REF!)&gt;0&gt;0,'OSNOVNA PLAČA'!#REF!,"")</f>
        <v>#REF!</v>
      </c>
    </row>
    <row r="906" spans="22:25" x14ac:dyDescent="0.25">
      <c r="V906" t="e">
        <f t="shared" si="13"/>
        <v>#REF!</v>
      </c>
      <c r="W906">
        <v>891</v>
      </c>
      <c r="Y906" s="228" t="e">
        <f>IF(LEN('OSNOVNA PLAČA'!#REF!)&gt;0&gt;0,'OSNOVNA PLAČA'!#REF!,"")</f>
        <v>#REF!</v>
      </c>
    </row>
    <row r="907" spans="22:25" x14ac:dyDescent="0.25">
      <c r="V907" t="e">
        <f t="shared" si="13"/>
        <v>#REF!</v>
      </c>
      <c r="W907">
        <v>892</v>
      </c>
      <c r="Y907" s="228" t="e">
        <f>IF(LEN('OSNOVNA PLAČA'!#REF!)&gt;0&gt;0,'OSNOVNA PLAČA'!#REF!,"")</f>
        <v>#REF!</v>
      </c>
    </row>
    <row r="908" spans="22:25" x14ac:dyDescent="0.25">
      <c r="V908" t="e">
        <f t="shared" si="13"/>
        <v>#REF!</v>
      </c>
      <c r="W908">
        <v>893</v>
      </c>
      <c r="Y908" s="228" t="e">
        <f>IF(LEN('OSNOVNA PLAČA'!#REF!)&gt;0&gt;0,'OSNOVNA PLAČA'!#REF!,"")</f>
        <v>#REF!</v>
      </c>
    </row>
    <row r="909" spans="22:25" x14ac:dyDescent="0.25">
      <c r="V909" t="e">
        <f t="shared" si="13"/>
        <v>#REF!</v>
      </c>
      <c r="W909">
        <v>894</v>
      </c>
      <c r="Y909" s="228" t="e">
        <f>IF(LEN('OSNOVNA PLAČA'!#REF!)&gt;0&gt;0,'OSNOVNA PLAČA'!#REF!,"")</f>
        <v>#REF!</v>
      </c>
    </row>
    <row r="910" spans="22:25" x14ac:dyDescent="0.25">
      <c r="V910" t="e">
        <f t="shared" si="13"/>
        <v>#REF!</v>
      </c>
      <c r="W910">
        <v>895</v>
      </c>
      <c r="Y910" s="228" t="e">
        <f>IF(LEN('OSNOVNA PLAČA'!#REF!)&gt;0&gt;0,'OSNOVNA PLAČA'!#REF!,"")</f>
        <v>#REF!</v>
      </c>
    </row>
    <row r="911" spans="22:25" x14ac:dyDescent="0.25">
      <c r="V911" t="e">
        <f t="shared" si="13"/>
        <v>#REF!</v>
      </c>
      <c r="W911">
        <v>896</v>
      </c>
      <c r="Y911" s="228" t="e">
        <f>IF(LEN('OSNOVNA PLAČA'!#REF!)&gt;0&gt;0,'OSNOVNA PLAČA'!#REF!,"")</f>
        <v>#REF!</v>
      </c>
    </row>
    <row r="912" spans="22:25" x14ac:dyDescent="0.25">
      <c r="V912" t="e">
        <f t="shared" si="13"/>
        <v>#REF!</v>
      </c>
      <c r="W912">
        <v>897</v>
      </c>
      <c r="Y912" s="228" t="e">
        <f>IF(LEN('OSNOVNA PLAČA'!#REF!)&gt;0&gt;0,'OSNOVNA PLAČA'!#REF!,"")</f>
        <v>#REF!</v>
      </c>
    </row>
    <row r="913" spans="22:25" x14ac:dyDescent="0.25">
      <c r="V913" t="e">
        <f t="shared" ref="V913:V976" si="14">IF(LEN(Y913)&gt;0,CONCATENATE(TEXT(W913,0),"   ",Y913),"")</f>
        <v>#REF!</v>
      </c>
      <c r="W913">
        <v>898</v>
      </c>
      <c r="Y913" s="228" t="e">
        <f>IF(LEN('OSNOVNA PLAČA'!#REF!)&gt;0&gt;0,'OSNOVNA PLAČA'!#REF!,"")</f>
        <v>#REF!</v>
      </c>
    </row>
    <row r="914" spans="22:25" x14ac:dyDescent="0.25">
      <c r="V914" t="e">
        <f t="shared" si="14"/>
        <v>#REF!</v>
      </c>
      <c r="W914">
        <v>899</v>
      </c>
      <c r="Y914" s="228" t="e">
        <f>IF(LEN('OSNOVNA PLAČA'!#REF!)&gt;0&gt;0,'OSNOVNA PLAČA'!#REF!,"")</f>
        <v>#REF!</v>
      </c>
    </row>
    <row r="915" spans="22:25" x14ac:dyDescent="0.25">
      <c r="V915" t="e">
        <f t="shared" si="14"/>
        <v>#REF!</v>
      </c>
      <c r="W915">
        <v>900</v>
      </c>
      <c r="Y915" s="228" t="e">
        <f>IF(LEN('OSNOVNA PLAČA'!#REF!)&gt;0&gt;0,'OSNOVNA PLAČA'!#REF!,"")</f>
        <v>#REF!</v>
      </c>
    </row>
    <row r="916" spans="22:25" x14ac:dyDescent="0.25">
      <c r="V916" t="e">
        <f t="shared" si="14"/>
        <v>#REF!</v>
      </c>
      <c r="W916">
        <v>901</v>
      </c>
      <c r="Y916" s="228" t="e">
        <f>IF(LEN('OSNOVNA PLAČA'!#REF!)&gt;0&gt;0,'OSNOVNA PLAČA'!#REF!,"")</f>
        <v>#REF!</v>
      </c>
    </row>
    <row r="917" spans="22:25" x14ac:dyDescent="0.25">
      <c r="V917" t="e">
        <f t="shared" si="14"/>
        <v>#REF!</v>
      </c>
      <c r="W917">
        <v>902</v>
      </c>
      <c r="Y917" s="228" t="e">
        <f>IF(LEN('OSNOVNA PLAČA'!#REF!)&gt;0&gt;0,'OSNOVNA PLAČA'!#REF!,"")</f>
        <v>#REF!</v>
      </c>
    </row>
    <row r="918" spans="22:25" x14ac:dyDescent="0.25">
      <c r="V918" t="e">
        <f t="shared" si="14"/>
        <v>#REF!</v>
      </c>
      <c r="W918">
        <v>903</v>
      </c>
      <c r="Y918" s="228" t="e">
        <f>IF(LEN('OSNOVNA PLAČA'!#REF!)&gt;0&gt;0,'OSNOVNA PLAČA'!#REF!,"")</f>
        <v>#REF!</v>
      </c>
    </row>
    <row r="919" spans="22:25" x14ac:dyDescent="0.25">
      <c r="V919" t="e">
        <f t="shared" si="14"/>
        <v>#REF!</v>
      </c>
      <c r="W919">
        <v>904</v>
      </c>
      <c r="Y919" s="228" t="e">
        <f>IF(LEN('OSNOVNA PLAČA'!#REF!)&gt;0&gt;0,'OSNOVNA PLAČA'!#REF!,"")</f>
        <v>#REF!</v>
      </c>
    </row>
    <row r="920" spans="22:25" x14ac:dyDescent="0.25">
      <c r="V920" t="e">
        <f t="shared" si="14"/>
        <v>#REF!</v>
      </c>
      <c r="W920">
        <v>905</v>
      </c>
      <c r="Y920" s="228" t="e">
        <f>IF(LEN('OSNOVNA PLAČA'!#REF!)&gt;0&gt;0,'OSNOVNA PLAČA'!#REF!,"")</f>
        <v>#REF!</v>
      </c>
    </row>
    <row r="921" spans="22:25" x14ac:dyDescent="0.25">
      <c r="V921" t="e">
        <f t="shared" si="14"/>
        <v>#REF!</v>
      </c>
      <c r="W921">
        <v>906</v>
      </c>
      <c r="Y921" s="228" t="e">
        <f>IF(LEN('OSNOVNA PLAČA'!#REF!)&gt;0&gt;0,'OSNOVNA PLAČA'!#REF!,"")</f>
        <v>#REF!</v>
      </c>
    </row>
    <row r="922" spans="22:25" x14ac:dyDescent="0.25">
      <c r="V922" t="e">
        <f t="shared" si="14"/>
        <v>#REF!</v>
      </c>
      <c r="W922">
        <v>907</v>
      </c>
      <c r="Y922" s="228" t="e">
        <f>IF(LEN('OSNOVNA PLAČA'!#REF!)&gt;0&gt;0,'OSNOVNA PLAČA'!#REF!,"")</f>
        <v>#REF!</v>
      </c>
    </row>
    <row r="923" spans="22:25" x14ac:dyDescent="0.25">
      <c r="V923" t="e">
        <f t="shared" si="14"/>
        <v>#REF!</v>
      </c>
      <c r="W923">
        <v>908</v>
      </c>
      <c r="Y923" s="228" t="e">
        <f>IF(LEN('OSNOVNA PLAČA'!#REF!)&gt;0&gt;0,'OSNOVNA PLAČA'!#REF!,"")</f>
        <v>#REF!</v>
      </c>
    </row>
    <row r="924" spans="22:25" x14ac:dyDescent="0.25">
      <c r="V924" t="e">
        <f t="shared" si="14"/>
        <v>#REF!</v>
      </c>
      <c r="W924">
        <v>909</v>
      </c>
      <c r="Y924" s="228" t="e">
        <f>IF(LEN('OSNOVNA PLAČA'!#REF!)&gt;0&gt;0,'OSNOVNA PLAČA'!#REF!,"")</f>
        <v>#REF!</v>
      </c>
    </row>
    <row r="925" spans="22:25" x14ac:dyDescent="0.25">
      <c r="V925" t="e">
        <f t="shared" si="14"/>
        <v>#REF!</v>
      </c>
      <c r="W925">
        <v>910</v>
      </c>
      <c r="Y925" s="228" t="e">
        <f>IF(LEN('OSNOVNA PLAČA'!#REF!)&gt;0&gt;0,'OSNOVNA PLAČA'!#REF!,"")</f>
        <v>#REF!</v>
      </c>
    </row>
    <row r="926" spans="22:25" x14ac:dyDescent="0.25">
      <c r="V926" t="e">
        <f t="shared" si="14"/>
        <v>#REF!</v>
      </c>
      <c r="W926">
        <v>911</v>
      </c>
      <c r="Y926" s="228" t="e">
        <f>IF(LEN('OSNOVNA PLAČA'!#REF!)&gt;0&gt;0,'OSNOVNA PLAČA'!#REF!,"")</f>
        <v>#REF!</v>
      </c>
    </row>
    <row r="927" spans="22:25" x14ac:dyDescent="0.25">
      <c r="V927" t="e">
        <f t="shared" si="14"/>
        <v>#REF!</v>
      </c>
      <c r="W927">
        <v>912</v>
      </c>
      <c r="Y927" s="228" t="e">
        <f>IF(LEN('OSNOVNA PLAČA'!#REF!)&gt;0&gt;0,'OSNOVNA PLAČA'!#REF!,"")</f>
        <v>#REF!</v>
      </c>
    </row>
    <row r="928" spans="22:25" x14ac:dyDescent="0.25">
      <c r="V928" t="e">
        <f t="shared" si="14"/>
        <v>#REF!</v>
      </c>
      <c r="W928">
        <v>913</v>
      </c>
      <c r="Y928" s="228" t="e">
        <f>IF(LEN('OSNOVNA PLAČA'!#REF!)&gt;0&gt;0,'OSNOVNA PLAČA'!#REF!,"")</f>
        <v>#REF!</v>
      </c>
    </row>
    <row r="929" spans="22:25" x14ac:dyDescent="0.25">
      <c r="V929" t="e">
        <f t="shared" si="14"/>
        <v>#REF!</v>
      </c>
      <c r="W929">
        <v>914</v>
      </c>
      <c r="Y929" s="228" t="e">
        <f>IF(LEN('OSNOVNA PLAČA'!#REF!)&gt;0&gt;0,'OSNOVNA PLAČA'!#REF!,"")</f>
        <v>#REF!</v>
      </c>
    </row>
    <row r="930" spans="22:25" x14ac:dyDescent="0.25">
      <c r="V930" t="e">
        <f t="shared" si="14"/>
        <v>#REF!</v>
      </c>
      <c r="W930">
        <v>915</v>
      </c>
      <c r="Y930" s="228" t="e">
        <f>IF(LEN('OSNOVNA PLAČA'!#REF!)&gt;0&gt;0,'OSNOVNA PLAČA'!#REF!,"")</f>
        <v>#REF!</v>
      </c>
    </row>
    <row r="931" spans="22:25" x14ac:dyDescent="0.25">
      <c r="V931" t="e">
        <f t="shared" si="14"/>
        <v>#REF!</v>
      </c>
      <c r="W931">
        <v>916</v>
      </c>
      <c r="Y931" s="228" t="e">
        <f>IF(LEN('OSNOVNA PLAČA'!#REF!)&gt;0&gt;0,'OSNOVNA PLAČA'!#REF!,"")</f>
        <v>#REF!</v>
      </c>
    </row>
    <row r="932" spans="22:25" x14ac:dyDescent="0.25">
      <c r="V932" t="e">
        <f t="shared" si="14"/>
        <v>#REF!</v>
      </c>
      <c r="W932">
        <v>917</v>
      </c>
      <c r="Y932" s="228" t="e">
        <f>IF(LEN('OSNOVNA PLAČA'!#REF!)&gt;0&gt;0,'OSNOVNA PLAČA'!#REF!,"")</f>
        <v>#REF!</v>
      </c>
    </row>
    <row r="933" spans="22:25" x14ac:dyDescent="0.25">
      <c r="V933" t="e">
        <f t="shared" si="14"/>
        <v>#REF!</v>
      </c>
      <c r="W933">
        <v>918</v>
      </c>
      <c r="Y933" s="228" t="e">
        <f>IF(LEN('OSNOVNA PLAČA'!#REF!)&gt;0&gt;0,'OSNOVNA PLAČA'!#REF!,"")</f>
        <v>#REF!</v>
      </c>
    </row>
    <row r="934" spans="22:25" x14ac:dyDescent="0.25">
      <c r="V934" t="e">
        <f t="shared" si="14"/>
        <v>#REF!</v>
      </c>
      <c r="W934">
        <v>919</v>
      </c>
      <c r="Y934" s="228" t="e">
        <f>IF(LEN('OSNOVNA PLAČA'!#REF!)&gt;0&gt;0,'OSNOVNA PLAČA'!#REF!,"")</f>
        <v>#REF!</v>
      </c>
    </row>
    <row r="935" spans="22:25" x14ac:dyDescent="0.25">
      <c r="V935" t="e">
        <f t="shared" si="14"/>
        <v>#REF!</v>
      </c>
      <c r="W935">
        <v>920</v>
      </c>
      <c r="Y935" s="228" t="e">
        <f>IF(LEN('OSNOVNA PLAČA'!#REF!)&gt;0&gt;0,'OSNOVNA PLAČA'!#REF!,"")</f>
        <v>#REF!</v>
      </c>
    </row>
    <row r="936" spans="22:25" x14ac:dyDescent="0.25">
      <c r="V936" t="e">
        <f t="shared" si="14"/>
        <v>#REF!</v>
      </c>
      <c r="W936">
        <v>921</v>
      </c>
      <c r="Y936" s="228" t="e">
        <f>IF(LEN('OSNOVNA PLAČA'!#REF!)&gt;0&gt;0,'OSNOVNA PLAČA'!#REF!,"")</f>
        <v>#REF!</v>
      </c>
    </row>
    <row r="937" spans="22:25" x14ac:dyDescent="0.25">
      <c r="V937" t="e">
        <f t="shared" si="14"/>
        <v>#REF!</v>
      </c>
      <c r="W937">
        <v>922</v>
      </c>
      <c r="Y937" s="228" t="e">
        <f>IF(LEN('OSNOVNA PLAČA'!#REF!)&gt;0&gt;0,'OSNOVNA PLAČA'!#REF!,"")</f>
        <v>#REF!</v>
      </c>
    </row>
    <row r="938" spans="22:25" x14ac:dyDescent="0.25">
      <c r="V938" t="e">
        <f t="shared" si="14"/>
        <v>#REF!</v>
      </c>
      <c r="W938">
        <v>923</v>
      </c>
      <c r="Y938" s="228" t="e">
        <f>IF(LEN('OSNOVNA PLAČA'!#REF!)&gt;0&gt;0,'OSNOVNA PLAČA'!#REF!,"")</f>
        <v>#REF!</v>
      </c>
    </row>
    <row r="939" spans="22:25" x14ac:dyDescent="0.25">
      <c r="V939" t="e">
        <f t="shared" si="14"/>
        <v>#REF!</v>
      </c>
      <c r="W939">
        <v>924</v>
      </c>
      <c r="Y939" s="228" t="e">
        <f>IF(LEN('OSNOVNA PLAČA'!#REF!)&gt;0&gt;0,'OSNOVNA PLAČA'!#REF!,"")</f>
        <v>#REF!</v>
      </c>
    </row>
    <row r="940" spans="22:25" x14ac:dyDescent="0.25">
      <c r="V940" t="e">
        <f t="shared" si="14"/>
        <v>#REF!</v>
      </c>
      <c r="W940">
        <v>925</v>
      </c>
      <c r="Y940" s="228" t="e">
        <f>IF(LEN('OSNOVNA PLAČA'!#REF!)&gt;0&gt;0,'OSNOVNA PLAČA'!#REF!,"")</f>
        <v>#REF!</v>
      </c>
    </row>
    <row r="941" spans="22:25" x14ac:dyDescent="0.25">
      <c r="V941" t="e">
        <f t="shared" si="14"/>
        <v>#REF!</v>
      </c>
      <c r="W941">
        <v>926</v>
      </c>
      <c r="Y941" s="228" t="e">
        <f>IF(LEN('OSNOVNA PLAČA'!#REF!)&gt;0&gt;0,'OSNOVNA PLAČA'!#REF!,"")</f>
        <v>#REF!</v>
      </c>
    </row>
    <row r="942" spans="22:25" x14ac:dyDescent="0.25">
      <c r="V942" t="e">
        <f t="shared" si="14"/>
        <v>#REF!</v>
      </c>
      <c r="W942">
        <v>927</v>
      </c>
      <c r="Y942" s="228" t="e">
        <f>IF(LEN('OSNOVNA PLAČA'!#REF!)&gt;0&gt;0,'OSNOVNA PLAČA'!#REF!,"")</f>
        <v>#REF!</v>
      </c>
    </row>
    <row r="943" spans="22:25" x14ac:dyDescent="0.25">
      <c r="V943" t="e">
        <f t="shared" si="14"/>
        <v>#REF!</v>
      </c>
      <c r="W943">
        <v>928</v>
      </c>
      <c r="Y943" s="228" t="e">
        <f>IF(LEN('OSNOVNA PLAČA'!#REF!)&gt;0&gt;0,'OSNOVNA PLAČA'!#REF!,"")</f>
        <v>#REF!</v>
      </c>
    </row>
    <row r="944" spans="22:25" x14ac:dyDescent="0.25">
      <c r="V944" t="e">
        <f t="shared" si="14"/>
        <v>#REF!</v>
      </c>
      <c r="W944">
        <v>929</v>
      </c>
      <c r="Y944" s="228" t="e">
        <f>IF(LEN('OSNOVNA PLAČA'!#REF!)&gt;0&gt;0,'OSNOVNA PLAČA'!#REF!,"")</f>
        <v>#REF!</v>
      </c>
    </row>
    <row r="945" spans="22:25" x14ac:dyDescent="0.25">
      <c r="V945" t="e">
        <f t="shared" si="14"/>
        <v>#REF!</v>
      </c>
      <c r="W945">
        <v>930</v>
      </c>
      <c r="Y945" s="228" t="e">
        <f>IF(LEN('OSNOVNA PLAČA'!#REF!)&gt;0&gt;0,'OSNOVNA PLAČA'!#REF!,"")</f>
        <v>#REF!</v>
      </c>
    </row>
    <row r="946" spans="22:25" x14ac:dyDescent="0.25">
      <c r="V946" t="e">
        <f t="shared" si="14"/>
        <v>#REF!</v>
      </c>
      <c r="W946">
        <v>931</v>
      </c>
      <c r="Y946" s="228" t="e">
        <f>IF(LEN('OSNOVNA PLAČA'!#REF!)&gt;0&gt;0,'OSNOVNA PLAČA'!#REF!,"")</f>
        <v>#REF!</v>
      </c>
    </row>
    <row r="947" spans="22:25" x14ac:dyDescent="0.25">
      <c r="V947" t="e">
        <f t="shared" si="14"/>
        <v>#REF!</v>
      </c>
      <c r="W947">
        <v>932</v>
      </c>
      <c r="Y947" s="228" t="e">
        <f>IF(LEN('OSNOVNA PLAČA'!#REF!)&gt;0&gt;0,'OSNOVNA PLAČA'!#REF!,"")</f>
        <v>#REF!</v>
      </c>
    </row>
    <row r="948" spans="22:25" x14ac:dyDescent="0.25">
      <c r="V948" t="e">
        <f t="shared" si="14"/>
        <v>#REF!</v>
      </c>
      <c r="W948">
        <v>933</v>
      </c>
      <c r="Y948" s="228" t="e">
        <f>IF(LEN('OSNOVNA PLAČA'!#REF!)&gt;0&gt;0,'OSNOVNA PLAČA'!#REF!,"")</f>
        <v>#REF!</v>
      </c>
    </row>
    <row r="949" spans="22:25" x14ac:dyDescent="0.25">
      <c r="V949" t="e">
        <f t="shared" si="14"/>
        <v>#REF!</v>
      </c>
      <c r="W949">
        <v>934</v>
      </c>
      <c r="Y949" s="228" t="e">
        <f>IF(LEN('OSNOVNA PLAČA'!#REF!)&gt;0&gt;0,'OSNOVNA PLAČA'!#REF!,"")</f>
        <v>#REF!</v>
      </c>
    </row>
    <row r="950" spans="22:25" x14ac:dyDescent="0.25">
      <c r="V950" t="e">
        <f t="shared" si="14"/>
        <v>#REF!</v>
      </c>
      <c r="W950">
        <v>935</v>
      </c>
      <c r="Y950" s="228" t="e">
        <f>IF(LEN('OSNOVNA PLAČA'!#REF!)&gt;0&gt;0,'OSNOVNA PLAČA'!#REF!,"")</f>
        <v>#REF!</v>
      </c>
    </row>
    <row r="951" spans="22:25" x14ac:dyDescent="0.25">
      <c r="V951" t="e">
        <f t="shared" si="14"/>
        <v>#REF!</v>
      </c>
      <c r="W951">
        <v>936</v>
      </c>
      <c r="Y951" s="228" t="e">
        <f>IF(LEN('OSNOVNA PLAČA'!#REF!)&gt;0&gt;0,'OSNOVNA PLAČA'!#REF!,"")</f>
        <v>#REF!</v>
      </c>
    </row>
    <row r="952" spans="22:25" x14ac:dyDescent="0.25">
      <c r="V952" t="e">
        <f t="shared" si="14"/>
        <v>#REF!</v>
      </c>
      <c r="W952">
        <v>937</v>
      </c>
      <c r="Y952" s="228" t="e">
        <f>IF(LEN('OSNOVNA PLAČA'!#REF!)&gt;0&gt;0,'OSNOVNA PLAČA'!#REF!,"")</f>
        <v>#REF!</v>
      </c>
    </row>
    <row r="953" spans="22:25" x14ac:dyDescent="0.25">
      <c r="V953" t="e">
        <f t="shared" si="14"/>
        <v>#REF!</v>
      </c>
      <c r="W953">
        <v>938</v>
      </c>
      <c r="Y953" s="228" t="e">
        <f>IF(LEN('OSNOVNA PLAČA'!#REF!)&gt;0&gt;0,'OSNOVNA PLAČA'!#REF!,"")</f>
        <v>#REF!</v>
      </c>
    </row>
    <row r="954" spans="22:25" x14ac:dyDescent="0.25">
      <c r="V954" t="e">
        <f t="shared" si="14"/>
        <v>#REF!</v>
      </c>
      <c r="W954">
        <v>939</v>
      </c>
      <c r="Y954" s="228" t="e">
        <f>IF(LEN('OSNOVNA PLAČA'!#REF!)&gt;0&gt;0,'OSNOVNA PLAČA'!#REF!,"")</f>
        <v>#REF!</v>
      </c>
    </row>
    <row r="955" spans="22:25" x14ac:dyDescent="0.25">
      <c r="V955" t="e">
        <f t="shared" si="14"/>
        <v>#REF!</v>
      </c>
      <c r="W955">
        <v>940</v>
      </c>
      <c r="Y955" s="228" t="e">
        <f>IF(LEN('OSNOVNA PLAČA'!#REF!)&gt;0&gt;0,'OSNOVNA PLAČA'!#REF!,"")</f>
        <v>#REF!</v>
      </c>
    </row>
    <row r="956" spans="22:25" x14ac:dyDescent="0.25">
      <c r="V956" t="e">
        <f t="shared" si="14"/>
        <v>#REF!</v>
      </c>
      <c r="W956">
        <v>941</v>
      </c>
      <c r="Y956" s="228" t="e">
        <f>IF(LEN('OSNOVNA PLAČA'!#REF!)&gt;0&gt;0,'OSNOVNA PLAČA'!#REF!,"")</f>
        <v>#REF!</v>
      </c>
    </row>
    <row r="957" spans="22:25" x14ac:dyDescent="0.25">
      <c r="V957" t="e">
        <f t="shared" si="14"/>
        <v>#REF!</v>
      </c>
      <c r="W957">
        <v>942</v>
      </c>
      <c r="Y957" s="228" t="e">
        <f>IF(LEN('OSNOVNA PLAČA'!#REF!)&gt;0&gt;0,'OSNOVNA PLAČA'!#REF!,"")</f>
        <v>#REF!</v>
      </c>
    </row>
    <row r="958" spans="22:25" x14ac:dyDescent="0.25">
      <c r="V958" t="e">
        <f t="shared" si="14"/>
        <v>#REF!</v>
      </c>
      <c r="W958">
        <v>943</v>
      </c>
      <c r="Y958" s="228" t="e">
        <f>IF(LEN('OSNOVNA PLAČA'!#REF!)&gt;0&gt;0,'OSNOVNA PLAČA'!#REF!,"")</f>
        <v>#REF!</v>
      </c>
    </row>
    <row r="959" spans="22:25" x14ac:dyDescent="0.25">
      <c r="V959" t="e">
        <f t="shared" si="14"/>
        <v>#REF!</v>
      </c>
      <c r="W959">
        <v>944</v>
      </c>
      <c r="Y959" s="228" t="e">
        <f>IF(LEN('OSNOVNA PLAČA'!#REF!)&gt;0&gt;0,'OSNOVNA PLAČA'!#REF!,"")</f>
        <v>#REF!</v>
      </c>
    </row>
    <row r="960" spans="22:25" x14ac:dyDescent="0.25">
      <c r="V960" t="e">
        <f t="shared" si="14"/>
        <v>#REF!</v>
      </c>
      <c r="W960">
        <v>945</v>
      </c>
      <c r="Y960" s="228" t="e">
        <f>IF(LEN('OSNOVNA PLAČA'!#REF!)&gt;0&gt;0,'OSNOVNA PLAČA'!#REF!,"")</f>
        <v>#REF!</v>
      </c>
    </row>
    <row r="961" spans="22:25" x14ac:dyDescent="0.25">
      <c r="V961" t="e">
        <f t="shared" si="14"/>
        <v>#REF!</v>
      </c>
      <c r="W961">
        <v>946</v>
      </c>
      <c r="Y961" s="228" t="e">
        <f>IF(LEN('OSNOVNA PLAČA'!#REF!)&gt;0&gt;0,'OSNOVNA PLAČA'!#REF!,"")</f>
        <v>#REF!</v>
      </c>
    </row>
    <row r="962" spans="22:25" x14ac:dyDescent="0.25">
      <c r="V962" t="e">
        <f t="shared" si="14"/>
        <v>#REF!</v>
      </c>
      <c r="W962">
        <v>947</v>
      </c>
      <c r="Y962" s="228" t="e">
        <f>IF(LEN('OSNOVNA PLAČA'!#REF!)&gt;0&gt;0,'OSNOVNA PLAČA'!#REF!,"")</f>
        <v>#REF!</v>
      </c>
    </row>
    <row r="963" spans="22:25" x14ac:dyDescent="0.25">
      <c r="V963" t="e">
        <f t="shared" si="14"/>
        <v>#REF!</v>
      </c>
      <c r="W963">
        <v>948</v>
      </c>
      <c r="Y963" s="228" t="e">
        <f>IF(LEN('OSNOVNA PLAČA'!#REF!)&gt;0&gt;0,'OSNOVNA PLAČA'!#REF!,"")</f>
        <v>#REF!</v>
      </c>
    </row>
    <row r="964" spans="22:25" x14ac:dyDescent="0.25">
      <c r="V964" t="e">
        <f t="shared" si="14"/>
        <v>#REF!</v>
      </c>
      <c r="W964">
        <v>949</v>
      </c>
      <c r="Y964" s="228" t="e">
        <f>IF(LEN('OSNOVNA PLAČA'!#REF!)&gt;0&gt;0,'OSNOVNA PLAČA'!#REF!,"")</f>
        <v>#REF!</v>
      </c>
    </row>
    <row r="965" spans="22:25" x14ac:dyDescent="0.25">
      <c r="V965" t="e">
        <f t="shared" si="14"/>
        <v>#REF!</v>
      </c>
      <c r="W965">
        <v>950</v>
      </c>
      <c r="Y965" s="228" t="e">
        <f>IF(LEN('OSNOVNA PLAČA'!#REF!)&gt;0&gt;0,'OSNOVNA PLAČA'!#REF!,"")</f>
        <v>#REF!</v>
      </c>
    </row>
    <row r="966" spans="22:25" x14ac:dyDescent="0.25">
      <c r="V966" t="e">
        <f t="shared" si="14"/>
        <v>#REF!</v>
      </c>
      <c r="W966">
        <v>951</v>
      </c>
      <c r="Y966" s="228" t="e">
        <f>IF(LEN('OSNOVNA PLAČA'!#REF!)&gt;0&gt;0,'OSNOVNA PLAČA'!#REF!,"")</f>
        <v>#REF!</v>
      </c>
    </row>
    <row r="967" spans="22:25" x14ac:dyDescent="0.25">
      <c r="V967" t="e">
        <f t="shared" si="14"/>
        <v>#REF!</v>
      </c>
      <c r="W967">
        <v>952</v>
      </c>
      <c r="Y967" s="228" t="e">
        <f>IF(LEN('OSNOVNA PLAČA'!#REF!)&gt;0&gt;0,'OSNOVNA PLAČA'!#REF!,"")</f>
        <v>#REF!</v>
      </c>
    </row>
    <row r="968" spans="22:25" x14ac:dyDescent="0.25">
      <c r="V968" t="e">
        <f t="shared" si="14"/>
        <v>#REF!</v>
      </c>
      <c r="W968">
        <v>953</v>
      </c>
      <c r="Y968" s="228" t="e">
        <f>IF(LEN('OSNOVNA PLAČA'!#REF!)&gt;0&gt;0,'OSNOVNA PLAČA'!#REF!,"")</f>
        <v>#REF!</v>
      </c>
    </row>
    <row r="969" spans="22:25" x14ac:dyDescent="0.25">
      <c r="V969" t="e">
        <f t="shared" si="14"/>
        <v>#REF!</v>
      </c>
      <c r="W969">
        <v>954</v>
      </c>
      <c r="Y969" s="228" t="e">
        <f>IF(LEN('OSNOVNA PLAČA'!#REF!)&gt;0&gt;0,'OSNOVNA PLAČA'!#REF!,"")</f>
        <v>#REF!</v>
      </c>
    </row>
    <row r="970" spans="22:25" x14ac:dyDescent="0.25">
      <c r="V970" t="e">
        <f t="shared" si="14"/>
        <v>#REF!</v>
      </c>
      <c r="W970">
        <v>955</v>
      </c>
      <c r="Y970" s="228" t="e">
        <f>IF(LEN('OSNOVNA PLAČA'!#REF!)&gt;0&gt;0,'OSNOVNA PLAČA'!#REF!,"")</f>
        <v>#REF!</v>
      </c>
    </row>
    <row r="971" spans="22:25" x14ac:dyDescent="0.25">
      <c r="V971" t="e">
        <f t="shared" si="14"/>
        <v>#REF!</v>
      </c>
      <c r="W971">
        <v>956</v>
      </c>
      <c r="Y971" s="228" t="e">
        <f>IF(LEN('OSNOVNA PLAČA'!#REF!)&gt;0&gt;0,'OSNOVNA PLAČA'!#REF!,"")</f>
        <v>#REF!</v>
      </c>
    </row>
    <row r="972" spans="22:25" x14ac:dyDescent="0.25">
      <c r="V972" t="e">
        <f t="shared" si="14"/>
        <v>#REF!</v>
      </c>
      <c r="W972">
        <v>957</v>
      </c>
      <c r="Y972" s="228" t="e">
        <f>IF(LEN('OSNOVNA PLAČA'!#REF!)&gt;0&gt;0,'OSNOVNA PLAČA'!#REF!,"")</f>
        <v>#REF!</v>
      </c>
    </row>
    <row r="973" spans="22:25" x14ac:dyDescent="0.25">
      <c r="V973" t="e">
        <f t="shared" si="14"/>
        <v>#REF!</v>
      </c>
      <c r="W973">
        <v>958</v>
      </c>
      <c r="Y973" s="228" t="e">
        <f>IF(LEN('OSNOVNA PLAČA'!#REF!)&gt;0&gt;0,'OSNOVNA PLAČA'!#REF!,"")</f>
        <v>#REF!</v>
      </c>
    </row>
    <row r="974" spans="22:25" x14ac:dyDescent="0.25">
      <c r="V974" t="e">
        <f t="shared" si="14"/>
        <v>#REF!</v>
      </c>
      <c r="W974">
        <v>959</v>
      </c>
      <c r="Y974" s="228" t="e">
        <f>IF(LEN('OSNOVNA PLAČA'!#REF!)&gt;0&gt;0,'OSNOVNA PLAČA'!#REF!,"")</f>
        <v>#REF!</v>
      </c>
    </row>
    <row r="975" spans="22:25" x14ac:dyDescent="0.25">
      <c r="V975" t="e">
        <f t="shared" si="14"/>
        <v>#REF!</v>
      </c>
      <c r="W975">
        <v>960</v>
      </c>
      <c r="Y975" s="228" t="e">
        <f>IF(LEN('OSNOVNA PLAČA'!#REF!)&gt;0&gt;0,'OSNOVNA PLAČA'!#REF!,"")</f>
        <v>#REF!</v>
      </c>
    </row>
    <row r="976" spans="22:25" x14ac:dyDescent="0.25">
      <c r="V976" t="e">
        <f t="shared" si="14"/>
        <v>#REF!</v>
      </c>
      <c r="W976">
        <v>961</v>
      </c>
      <c r="Y976" s="228" t="e">
        <f>IF(LEN('OSNOVNA PLAČA'!#REF!)&gt;0&gt;0,'OSNOVNA PLAČA'!#REF!,"")</f>
        <v>#REF!</v>
      </c>
    </row>
    <row r="977" spans="22:25" x14ac:dyDescent="0.25">
      <c r="V977" t="e">
        <f t="shared" ref="V977:V1015" si="15">IF(LEN(Y977)&gt;0,CONCATENATE(TEXT(W977,0),"   ",Y977),"")</f>
        <v>#REF!</v>
      </c>
      <c r="W977">
        <v>962</v>
      </c>
      <c r="Y977" s="228" t="e">
        <f>IF(LEN('OSNOVNA PLAČA'!#REF!)&gt;0&gt;0,'OSNOVNA PLAČA'!#REF!,"")</f>
        <v>#REF!</v>
      </c>
    </row>
    <row r="978" spans="22:25" x14ac:dyDescent="0.25">
      <c r="V978" t="e">
        <f t="shared" si="15"/>
        <v>#REF!</v>
      </c>
      <c r="W978">
        <v>963</v>
      </c>
      <c r="Y978" s="228" t="e">
        <f>IF(LEN('OSNOVNA PLAČA'!#REF!)&gt;0&gt;0,'OSNOVNA PLAČA'!#REF!,"")</f>
        <v>#REF!</v>
      </c>
    </row>
    <row r="979" spans="22:25" x14ac:dyDescent="0.25">
      <c r="V979" t="e">
        <f t="shared" si="15"/>
        <v>#REF!</v>
      </c>
      <c r="W979">
        <v>964</v>
      </c>
      <c r="Y979" s="228" t="e">
        <f>IF(LEN('OSNOVNA PLAČA'!#REF!)&gt;0&gt;0,'OSNOVNA PLAČA'!#REF!,"")</f>
        <v>#REF!</v>
      </c>
    </row>
    <row r="980" spans="22:25" x14ac:dyDescent="0.25">
      <c r="V980" t="e">
        <f t="shared" si="15"/>
        <v>#REF!</v>
      </c>
      <c r="W980">
        <v>965</v>
      </c>
      <c r="Y980" s="228" t="e">
        <f>IF(LEN('OSNOVNA PLAČA'!#REF!)&gt;0&gt;0,'OSNOVNA PLAČA'!#REF!,"")</f>
        <v>#REF!</v>
      </c>
    </row>
    <row r="981" spans="22:25" x14ac:dyDescent="0.25">
      <c r="V981" t="e">
        <f t="shared" si="15"/>
        <v>#REF!</v>
      </c>
      <c r="W981">
        <v>966</v>
      </c>
      <c r="Y981" s="228" t="e">
        <f>IF(LEN('OSNOVNA PLAČA'!#REF!)&gt;0&gt;0,'OSNOVNA PLAČA'!#REF!,"")</f>
        <v>#REF!</v>
      </c>
    </row>
    <row r="982" spans="22:25" x14ac:dyDescent="0.25">
      <c r="V982" t="e">
        <f t="shared" si="15"/>
        <v>#REF!</v>
      </c>
      <c r="W982">
        <v>967</v>
      </c>
      <c r="Y982" s="228" t="e">
        <f>IF(LEN('OSNOVNA PLAČA'!#REF!)&gt;0&gt;0,'OSNOVNA PLAČA'!#REF!,"")</f>
        <v>#REF!</v>
      </c>
    </row>
    <row r="983" spans="22:25" x14ac:dyDescent="0.25">
      <c r="V983" t="e">
        <f t="shared" si="15"/>
        <v>#REF!</v>
      </c>
      <c r="W983">
        <v>968</v>
      </c>
      <c r="Y983" s="228" t="e">
        <f>IF(LEN('OSNOVNA PLAČA'!#REF!)&gt;0&gt;0,'OSNOVNA PLAČA'!#REF!,"")</f>
        <v>#REF!</v>
      </c>
    </row>
    <row r="984" spans="22:25" x14ac:dyDescent="0.25">
      <c r="V984" t="e">
        <f t="shared" si="15"/>
        <v>#REF!</v>
      </c>
      <c r="W984">
        <v>969</v>
      </c>
      <c r="Y984" s="228" t="e">
        <f>IF(LEN('OSNOVNA PLAČA'!#REF!)&gt;0&gt;0,'OSNOVNA PLAČA'!#REF!,"")</f>
        <v>#REF!</v>
      </c>
    </row>
    <row r="985" spans="22:25" x14ac:dyDescent="0.25">
      <c r="V985" t="e">
        <f t="shared" si="15"/>
        <v>#REF!</v>
      </c>
      <c r="W985">
        <v>970</v>
      </c>
      <c r="Y985" s="228" t="e">
        <f>IF(LEN('OSNOVNA PLAČA'!#REF!)&gt;0&gt;0,'OSNOVNA PLAČA'!#REF!,"")</f>
        <v>#REF!</v>
      </c>
    </row>
    <row r="986" spans="22:25" x14ac:dyDescent="0.25">
      <c r="V986" t="e">
        <f t="shared" si="15"/>
        <v>#REF!</v>
      </c>
      <c r="W986">
        <v>971</v>
      </c>
      <c r="Y986" s="228" t="e">
        <f>IF(LEN('OSNOVNA PLAČA'!#REF!)&gt;0&gt;0,'OSNOVNA PLAČA'!#REF!,"")</f>
        <v>#REF!</v>
      </c>
    </row>
    <row r="987" spans="22:25" x14ac:dyDescent="0.25">
      <c r="V987" t="e">
        <f t="shared" si="15"/>
        <v>#REF!</v>
      </c>
      <c r="W987">
        <v>972</v>
      </c>
      <c r="Y987" s="228" t="e">
        <f>IF(LEN('OSNOVNA PLAČA'!#REF!)&gt;0&gt;0,'OSNOVNA PLAČA'!#REF!,"")</f>
        <v>#REF!</v>
      </c>
    </row>
    <row r="988" spans="22:25" x14ac:dyDescent="0.25">
      <c r="V988" t="e">
        <f t="shared" si="15"/>
        <v>#REF!</v>
      </c>
      <c r="W988">
        <v>973</v>
      </c>
      <c r="Y988" s="228" t="e">
        <f>IF(LEN('OSNOVNA PLAČA'!#REF!)&gt;0&gt;0,'OSNOVNA PLAČA'!#REF!,"")</f>
        <v>#REF!</v>
      </c>
    </row>
    <row r="989" spans="22:25" x14ac:dyDescent="0.25">
      <c r="V989" t="e">
        <f t="shared" si="15"/>
        <v>#REF!</v>
      </c>
      <c r="W989">
        <v>974</v>
      </c>
      <c r="Y989" s="228" t="e">
        <f>IF(LEN('OSNOVNA PLAČA'!#REF!)&gt;0&gt;0,'OSNOVNA PLAČA'!#REF!,"")</f>
        <v>#REF!</v>
      </c>
    </row>
    <row r="990" spans="22:25" x14ac:dyDescent="0.25">
      <c r="V990" t="e">
        <f t="shared" si="15"/>
        <v>#REF!</v>
      </c>
      <c r="W990">
        <v>975</v>
      </c>
      <c r="Y990" s="228" t="e">
        <f>IF(LEN('OSNOVNA PLAČA'!#REF!)&gt;0&gt;0,'OSNOVNA PLAČA'!#REF!,"")</f>
        <v>#REF!</v>
      </c>
    </row>
    <row r="991" spans="22:25" x14ac:dyDescent="0.25">
      <c r="V991" t="e">
        <f t="shared" si="15"/>
        <v>#REF!</v>
      </c>
      <c r="W991">
        <v>976</v>
      </c>
      <c r="Y991" s="228" t="e">
        <f>IF(LEN('OSNOVNA PLAČA'!#REF!)&gt;0&gt;0,'OSNOVNA PLAČA'!#REF!,"")</f>
        <v>#REF!</v>
      </c>
    </row>
    <row r="992" spans="22:25" x14ac:dyDescent="0.25">
      <c r="V992" t="e">
        <f t="shared" si="15"/>
        <v>#REF!</v>
      </c>
      <c r="W992">
        <v>977</v>
      </c>
      <c r="Y992" s="228" t="e">
        <f>IF(LEN('OSNOVNA PLAČA'!#REF!)&gt;0&gt;0,'OSNOVNA PLAČA'!#REF!,"")</f>
        <v>#REF!</v>
      </c>
    </row>
    <row r="993" spans="22:25" x14ac:dyDescent="0.25">
      <c r="V993" t="e">
        <f t="shared" si="15"/>
        <v>#REF!</v>
      </c>
      <c r="W993">
        <v>978</v>
      </c>
      <c r="Y993" s="228" t="e">
        <f>IF(LEN('OSNOVNA PLAČA'!#REF!)&gt;0&gt;0,'OSNOVNA PLAČA'!#REF!,"")</f>
        <v>#REF!</v>
      </c>
    </row>
    <row r="994" spans="22:25" x14ac:dyDescent="0.25">
      <c r="V994" t="e">
        <f t="shared" si="15"/>
        <v>#REF!</v>
      </c>
      <c r="W994">
        <v>979</v>
      </c>
      <c r="Y994" s="228" t="e">
        <f>IF(LEN('OSNOVNA PLAČA'!#REF!)&gt;0&gt;0,'OSNOVNA PLAČA'!#REF!,"")</f>
        <v>#REF!</v>
      </c>
    </row>
    <row r="995" spans="22:25" x14ac:dyDescent="0.25">
      <c r="V995" t="e">
        <f t="shared" si="15"/>
        <v>#REF!</v>
      </c>
      <c r="W995">
        <v>980</v>
      </c>
      <c r="Y995" s="228" t="e">
        <f>IF(LEN('OSNOVNA PLAČA'!#REF!)&gt;0&gt;0,'OSNOVNA PLAČA'!#REF!,"")</f>
        <v>#REF!</v>
      </c>
    </row>
    <row r="996" spans="22:25" x14ac:dyDescent="0.25">
      <c r="V996" t="e">
        <f t="shared" si="15"/>
        <v>#REF!</v>
      </c>
      <c r="W996">
        <v>981</v>
      </c>
      <c r="Y996" s="228" t="e">
        <f>IF(LEN('OSNOVNA PLAČA'!#REF!)&gt;0&gt;0,'OSNOVNA PLAČA'!#REF!,"")</f>
        <v>#REF!</v>
      </c>
    </row>
    <row r="997" spans="22:25" x14ac:dyDescent="0.25">
      <c r="V997" t="e">
        <f t="shared" si="15"/>
        <v>#REF!</v>
      </c>
      <c r="W997">
        <v>982</v>
      </c>
      <c r="Y997" s="228" t="e">
        <f>IF(LEN('OSNOVNA PLAČA'!#REF!)&gt;0&gt;0,'OSNOVNA PLAČA'!#REF!,"")</f>
        <v>#REF!</v>
      </c>
    </row>
    <row r="998" spans="22:25" x14ac:dyDescent="0.25">
      <c r="V998" t="e">
        <f t="shared" si="15"/>
        <v>#REF!</v>
      </c>
      <c r="W998">
        <v>983</v>
      </c>
      <c r="Y998" s="228" t="e">
        <f>IF(LEN('OSNOVNA PLAČA'!#REF!)&gt;0&gt;0,'OSNOVNA PLAČA'!#REF!,"")</f>
        <v>#REF!</v>
      </c>
    </row>
    <row r="999" spans="22:25" x14ac:dyDescent="0.25">
      <c r="V999" t="e">
        <f t="shared" si="15"/>
        <v>#REF!</v>
      </c>
      <c r="W999">
        <v>984</v>
      </c>
      <c r="Y999" s="228" t="e">
        <f>IF(LEN('OSNOVNA PLAČA'!#REF!)&gt;0&gt;0,'OSNOVNA PLAČA'!#REF!,"")</f>
        <v>#REF!</v>
      </c>
    </row>
    <row r="1000" spans="22:25" x14ac:dyDescent="0.25">
      <c r="V1000" t="e">
        <f t="shared" si="15"/>
        <v>#REF!</v>
      </c>
      <c r="W1000">
        <v>985</v>
      </c>
      <c r="Y1000" s="228" t="e">
        <f>IF(LEN('OSNOVNA PLAČA'!#REF!)&gt;0&gt;0,'OSNOVNA PLAČA'!#REF!,"")</f>
        <v>#REF!</v>
      </c>
    </row>
    <row r="1001" spans="22:25" x14ac:dyDescent="0.25">
      <c r="V1001" t="e">
        <f t="shared" si="15"/>
        <v>#REF!</v>
      </c>
      <c r="W1001">
        <v>986</v>
      </c>
      <c r="Y1001" s="228" t="e">
        <f>IF(LEN('OSNOVNA PLAČA'!#REF!)&gt;0&gt;0,'OSNOVNA PLAČA'!#REF!,"")</f>
        <v>#REF!</v>
      </c>
    </row>
    <row r="1002" spans="22:25" x14ac:dyDescent="0.25">
      <c r="V1002" t="e">
        <f t="shared" si="15"/>
        <v>#REF!</v>
      </c>
      <c r="W1002">
        <v>987</v>
      </c>
      <c r="Y1002" s="228" t="e">
        <f>IF(LEN('OSNOVNA PLAČA'!#REF!)&gt;0&gt;0,'OSNOVNA PLAČA'!#REF!,"")</f>
        <v>#REF!</v>
      </c>
    </row>
    <row r="1003" spans="22:25" x14ac:dyDescent="0.25">
      <c r="V1003" t="e">
        <f t="shared" si="15"/>
        <v>#REF!</v>
      </c>
      <c r="W1003">
        <v>988</v>
      </c>
      <c r="Y1003" s="228" t="e">
        <f>IF(LEN('OSNOVNA PLAČA'!#REF!)&gt;0&gt;0,'OSNOVNA PLAČA'!#REF!,"")</f>
        <v>#REF!</v>
      </c>
    </row>
    <row r="1004" spans="22:25" x14ac:dyDescent="0.25">
      <c r="V1004" t="e">
        <f t="shared" si="15"/>
        <v>#REF!</v>
      </c>
      <c r="W1004">
        <v>989</v>
      </c>
      <c r="Y1004" s="228" t="e">
        <f>IF(LEN('OSNOVNA PLAČA'!#REF!)&gt;0&gt;0,'OSNOVNA PLAČA'!#REF!,"")</f>
        <v>#REF!</v>
      </c>
    </row>
    <row r="1005" spans="22:25" x14ac:dyDescent="0.25">
      <c r="V1005" t="e">
        <f t="shared" si="15"/>
        <v>#REF!</v>
      </c>
      <c r="W1005">
        <v>990</v>
      </c>
      <c r="Y1005" s="228" t="e">
        <f>IF(LEN('OSNOVNA PLAČA'!#REF!)&gt;0&gt;0,'OSNOVNA PLAČA'!#REF!,"")</f>
        <v>#REF!</v>
      </c>
    </row>
    <row r="1006" spans="22:25" x14ac:dyDescent="0.25">
      <c r="V1006" t="e">
        <f t="shared" si="15"/>
        <v>#REF!</v>
      </c>
      <c r="W1006">
        <v>991</v>
      </c>
      <c r="Y1006" s="228" t="e">
        <f>IF(LEN('OSNOVNA PLAČA'!#REF!)&gt;0&gt;0,'OSNOVNA PLAČA'!#REF!,"")</f>
        <v>#REF!</v>
      </c>
    </row>
    <row r="1007" spans="22:25" x14ac:dyDescent="0.25">
      <c r="V1007" t="e">
        <f t="shared" si="15"/>
        <v>#REF!</v>
      </c>
      <c r="W1007">
        <v>992</v>
      </c>
      <c r="Y1007" s="228" t="e">
        <f>IF(LEN('OSNOVNA PLAČA'!#REF!)&gt;0&gt;0,'OSNOVNA PLAČA'!#REF!,"")</f>
        <v>#REF!</v>
      </c>
    </row>
    <row r="1008" spans="22:25" x14ac:dyDescent="0.25">
      <c r="V1008" t="e">
        <f t="shared" si="15"/>
        <v>#REF!</v>
      </c>
      <c r="W1008">
        <v>993</v>
      </c>
      <c r="Y1008" s="228" t="e">
        <f>IF(LEN('OSNOVNA PLAČA'!#REF!)&gt;0&gt;0,'OSNOVNA PLAČA'!#REF!,"")</f>
        <v>#REF!</v>
      </c>
    </row>
    <row r="1009" spans="22:25" x14ac:dyDescent="0.25">
      <c r="V1009" t="e">
        <f t="shared" si="15"/>
        <v>#REF!</v>
      </c>
      <c r="W1009">
        <v>994</v>
      </c>
      <c r="Y1009" s="228" t="e">
        <f>IF(LEN('OSNOVNA PLAČA'!#REF!)&gt;0&gt;0,'OSNOVNA PLAČA'!#REF!,"")</f>
        <v>#REF!</v>
      </c>
    </row>
    <row r="1010" spans="22:25" x14ac:dyDescent="0.25">
      <c r="V1010" t="e">
        <f t="shared" si="15"/>
        <v>#REF!</v>
      </c>
      <c r="W1010">
        <v>995</v>
      </c>
      <c r="Y1010" s="228" t="e">
        <f>IF(LEN('OSNOVNA PLAČA'!#REF!)&gt;0&gt;0,'OSNOVNA PLAČA'!#REF!,"")</f>
        <v>#REF!</v>
      </c>
    </row>
    <row r="1011" spans="22:25" x14ac:dyDescent="0.25">
      <c r="V1011" t="e">
        <f t="shared" si="15"/>
        <v>#REF!</v>
      </c>
      <c r="W1011">
        <v>996</v>
      </c>
      <c r="Y1011" s="228" t="e">
        <f>IF(LEN('OSNOVNA PLAČA'!#REF!)&gt;0&gt;0,'OSNOVNA PLAČA'!#REF!,"")</f>
        <v>#REF!</v>
      </c>
    </row>
    <row r="1012" spans="22:25" x14ac:dyDescent="0.25">
      <c r="V1012" t="e">
        <f t="shared" si="15"/>
        <v>#REF!</v>
      </c>
      <c r="W1012">
        <v>997</v>
      </c>
      <c r="Y1012" s="228" t="e">
        <f>IF(LEN('OSNOVNA PLAČA'!#REF!)&gt;0&gt;0,'OSNOVNA PLAČA'!#REF!,"")</f>
        <v>#REF!</v>
      </c>
    </row>
    <row r="1013" spans="22:25" x14ac:dyDescent="0.25">
      <c r="V1013" t="e">
        <f t="shared" si="15"/>
        <v>#REF!</v>
      </c>
      <c r="W1013">
        <v>998</v>
      </c>
      <c r="Y1013" s="228" t="e">
        <f>IF(LEN('OSNOVNA PLAČA'!#REF!)&gt;0&gt;0,'OSNOVNA PLAČA'!#REF!,"")</f>
        <v>#REF!</v>
      </c>
    </row>
    <row r="1014" spans="22:25" x14ac:dyDescent="0.25">
      <c r="V1014" t="e">
        <f t="shared" si="15"/>
        <v>#REF!</v>
      </c>
      <c r="W1014">
        <v>999</v>
      </c>
      <c r="Y1014" s="228" t="e">
        <f>IF(LEN('OSNOVNA PLAČA'!#REF!)&gt;0&gt;0,'OSNOVNA PLAČA'!#REF!,"")</f>
        <v>#REF!</v>
      </c>
    </row>
    <row r="1015" spans="22:25" x14ac:dyDescent="0.25">
      <c r="V1015" t="e">
        <f t="shared" si="15"/>
        <v>#REF!</v>
      </c>
      <c r="W1015">
        <v>1000</v>
      </c>
      <c r="Y1015" s="228" t="e">
        <f>IF(LEN('OSNOVNA PLAČA'!#REF!)&gt;0&gt;0,'OSNOVNA PLAČA'!#REF!,"")</f>
        <v>#REF!</v>
      </c>
    </row>
    <row r="1016" spans="22:25" x14ac:dyDescent="0.25">
      <c r="Y1016" s="228"/>
    </row>
  </sheetData>
  <sheetProtection algorithmName="SHA-512" hashValue="pJABV51K94ySy9/7vHDdvpUCYOLZNPUc4V2VjvEBDwubj9BFBxaz/cwDGlDOJK7eSuHs3Zsr09wa9W8HkN5G7g==" saltValue="kH7FPA1tmMptf8WKA8rLIQ==" spinCount="100000" sheet="1" objects="1" scenarios="1"/>
  <mergeCells count="17"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  <mergeCell ref="B1:I1"/>
    <mergeCell ref="B3:E4"/>
    <mergeCell ref="F3:F4"/>
    <mergeCell ref="G3:G4"/>
    <mergeCell ref="C6:E6"/>
  </mergeCells>
  <dataValidations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259"/>
  <sheetViews>
    <sheetView workbookViewId="0"/>
  </sheetViews>
  <sheetFormatPr defaultRowHeight="23.25" customHeight="1" x14ac:dyDescent="0.25"/>
  <cols>
    <col min="1" max="5" width="3.44140625" customWidth="1"/>
    <col min="8" max="8" width="41.109375" customWidth="1"/>
    <col min="9" max="9" width="25.5546875" customWidth="1"/>
    <col min="10" max="10" width="39.109375" customWidth="1"/>
  </cols>
  <sheetData>
    <row r="1" spans="7:10" ht="10.5" customHeight="1" x14ac:dyDescent="0.25"/>
    <row r="2" spans="7:10" ht="10.5" customHeight="1" x14ac:dyDescent="0.25"/>
    <row r="3" spans="7:10" ht="10.5" customHeight="1" x14ac:dyDescent="0.25"/>
    <row r="4" spans="7:10" ht="10.5" customHeight="1" x14ac:dyDescent="0.25"/>
    <row r="5" spans="7:10" ht="10.5" customHeight="1" x14ac:dyDescent="0.25"/>
    <row r="6" spans="7:10" ht="23.25" customHeight="1" x14ac:dyDescent="0.25">
      <c r="G6" s="152" t="s">
        <v>392</v>
      </c>
    </row>
    <row r="8" spans="7:10" ht="23.25" customHeight="1" thickBot="1" x14ac:dyDescent="0.3">
      <c r="G8" s="152" t="str">
        <f>"OBDOBJE: januar - marec " &amp; 'OSNOVNA PLAČA'!D5</f>
        <v>OBDOBJE: januar - marec 2024</v>
      </c>
    </row>
    <row r="9" spans="7:10" ht="23.25" customHeight="1" thickBot="1" x14ac:dyDescent="0.3">
      <c r="G9" s="409" t="s">
        <v>2</v>
      </c>
      <c r="H9" s="410"/>
      <c r="I9" s="410" t="s">
        <v>393</v>
      </c>
      <c r="J9" s="411"/>
    </row>
    <row r="10" spans="7:10" ht="23.25" customHeight="1" x14ac:dyDescent="0.25">
      <c r="G10" s="412" t="str">
        <f>+IF(LEN('OSNOVNA PLAČA'!B10)&gt;0,'LETNO OBVESTILO'!V16,"")</f>
        <v>1   A1</v>
      </c>
      <c r="H10" s="413"/>
      <c r="I10" s="414">
        <f>IF(LEN('1-3'!B16)&gt;0,'1-3'!K16,"")</f>
        <v>1</v>
      </c>
      <c r="J10" s="415"/>
    </row>
    <row r="11" spans="7:10" ht="23.25" customHeight="1" x14ac:dyDescent="0.25">
      <c r="G11" s="401" t="str">
        <f>+IF(LEN('OSNOVNA PLAČA'!B11)&gt;0,'LETNO OBVESTILO'!V17,"")</f>
        <v>2   A2</v>
      </c>
      <c r="H11" s="402"/>
      <c r="I11" s="403">
        <f>IF(LEN('1-3'!B17)&gt;0,'1-3'!K17,"")</f>
        <v>1</v>
      </c>
      <c r="J11" s="404"/>
    </row>
    <row r="12" spans="7:10" ht="23.25" customHeight="1" x14ac:dyDescent="0.25">
      <c r="G12" s="401" t="str">
        <f>+IF(LEN('OSNOVNA PLAČA'!B12)&gt;0,'LETNO OBVESTILO'!V18,"")</f>
        <v>3   A3</v>
      </c>
      <c r="H12" s="402"/>
      <c r="I12" s="403">
        <f>IF(LEN('1-3'!B18)&gt;0,'1-3'!K18,"")</f>
        <v>0</v>
      </c>
      <c r="J12" s="404"/>
    </row>
    <row r="13" spans="7:10" ht="23.25" customHeight="1" x14ac:dyDescent="0.25">
      <c r="G13" s="401" t="str">
        <f>+IF(LEN('OSNOVNA PLAČA'!B13)&gt;0,'LETNO OBVESTILO'!V19,"")</f>
        <v>4   A4</v>
      </c>
      <c r="H13" s="402"/>
      <c r="I13" s="403">
        <f>IF(LEN('1-3'!B19)&gt;0,'1-3'!K19,"")</f>
        <v>0</v>
      </c>
      <c r="J13" s="404"/>
    </row>
    <row r="14" spans="7:10" ht="23.25" customHeight="1" x14ac:dyDescent="0.25">
      <c r="G14" s="401" t="str">
        <f>+IF(LEN('OSNOVNA PLAČA'!B14)&gt;0,'LETNO OBVESTILO'!V20,"")</f>
        <v>5   A5</v>
      </c>
      <c r="H14" s="402"/>
      <c r="I14" s="403">
        <f>IF(LEN('1-3'!B20)&gt;0,'1-3'!K20,"")</f>
        <v>0</v>
      </c>
      <c r="J14" s="404"/>
    </row>
    <row r="15" spans="7:10" ht="23.25" customHeight="1" x14ac:dyDescent="0.25">
      <c r="G15" s="401" t="str">
        <f>+IF(LEN('OSNOVNA PLAČA'!B15)&gt;0,'LETNO OBVESTILO'!V21,"")</f>
        <v>6   A6</v>
      </c>
      <c r="H15" s="402"/>
      <c r="I15" s="403">
        <f>IF(LEN('1-3'!B21)&gt;0,'1-3'!K21,"")</f>
        <v>0</v>
      </c>
      <c r="J15" s="404"/>
    </row>
    <row r="16" spans="7:10" ht="23.25" customHeight="1" x14ac:dyDescent="0.25">
      <c r="G16" s="401" t="str">
        <f>+IF(LEN('OSNOVNA PLAČA'!B16)&gt;0,'LETNO OBVESTILO'!V22,"")</f>
        <v>7   A7</v>
      </c>
      <c r="H16" s="402"/>
      <c r="I16" s="403">
        <f>IF(LEN('1-3'!B22)&gt;0,'1-3'!K22,"")</f>
        <v>0</v>
      </c>
      <c r="J16" s="404"/>
    </row>
    <row r="17" spans="7:10" ht="23.25" customHeight="1" x14ac:dyDescent="0.25">
      <c r="G17" s="401" t="str">
        <f>+IF(LEN('OSNOVNA PLAČA'!B17)&gt;0,'LETNO OBVESTILO'!V23,"")</f>
        <v>8   A8</v>
      </c>
      <c r="H17" s="402"/>
      <c r="I17" s="403">
        <f>IF(LEN('1-3'!B23)&gt;0,'1-3'!K23,"")</f>
        <v>0</v>
      </c>
      <c r="J17" s="404"/>
    </row>
    <row r="18" spans="7:10" ht="23.25" customHeight="1" x14ac:dyDescent="0.25">
      <c r="G18" s="401" t="str">
        <f>+IF(LEN('OSNOVNA PLAČA'!B18)&gt;0,'LETNO OBVESTILO'!V24,"")</f>
        <v>9   A9</v>
      </c>
      <c r="H18" s="402"/>
      <c r="I18" s="403">
        <f>IF(LEN('1-3'!B24)&gt;0,'1-3'!K24,"")</f>
        <v>0</v>
      </c>
      <c r="J18" s="404"/>
    </row>
    <row r="19" spans="7:10" ht="23.25" customHeight="1" x14ac:dyDescent="0.25">
      <c r="G19" s="401" t="str">
        <f>+IF(LEN('OSNOVNA PLAČA'!B19)&gt;0,'LETNO OBVESTILO'!V25,"")</f>
        <v>10   A10</v>
      </c>
      <c r="H19" s="402"/>
      <c r="I19" s="403">
        <f>IF(LEN('1-3'!B25)&gt;0,'1-3'!K25,"")</f>
        <v>0</v>
      </c>
      <c r="J19" s="404"/>
    </row>
    <row r="20" spans="7:10" ht="23.25" customHeight="1" x14ac:dyDescent="0.25">
      <c r="G20" s="401" t="str">
        <f>+IF(LEN('OSNOVNA PLAČA'!B20)&gt;0,'LETNO OBVESTILO'!V26,"")</f>
        <v>11   A11</v>
      </c>
      <c r="H20" s="402"/>
      <c r="I20" s="403">
        <f>IF(LEN('1-3'!B26)&gt;0,'1-3'!K26,"")</f>
        <v>0</v>
      </c>
      <c r="J20" s="404"/>
    </row>
    <row r="21" spans="7:10" ht="23.25" customHeight="1" x14ac:dyDescent="0.25">
      <c r="G21" s="401" t="str">
        <f>+IF(LEN('OSNOVNA PLAČA'!B21)&gt;0,'LETNO OBVESTILO'!V27,"")</f>
        <v>12   A12</v>
      </c>
      <c r="H21" s="402"/>
      <c r="I21" s="403">
        <f>IF(LEN('1-3'!B27)&gt;0,'1-3'!K27,"")</f>
        <v>0</v>
      </c>
      <c r="J21" s="404"/>
    </row>
    <row r="22" spans="7:10" ht="23.25" customHeight="1" x14ac:dyDescent="0.25">
      <c r="G22" s="401" t="str">
        <f>+IF(LEN('OSNOVNA PLAČA'!B22)&gt;0,'LETNO OBVESTILO'!V28,"")</f>
        <v>13   A13</v>
      </c>
      <c r="H22" s="402"/>
      <c r="I22" s="403">
        <f>IF(LEN('1-3'!B28)&gt;0,'1-3'!K28,"")</f>
        <v>0</v>
      </c>
      <c r="J22" s="404"/>
    </row>
    <row r="23" spans="7:10" ht="23.25" customHeight="1" x14ac:dyDescent="0.25">
      <c r="G23" s="401" t="str">
        <f>+IF(LEN('OSNOVNA PLAČA'!B23)&gt;0,'LETNO OBVESTILO'!V29,"")</f>
        <v>14   A14</v>
      </c>
      <c r="H23" s="402"/>
      <c r="I23" s="403">
        <f>IF(LEN('1-3'!B29)&gt;0,'1-3'!K29,"")</f>
        <v>0</v>
      </c>
      <c r="J23" s="404"/>
    </row>
    <row r="24" spans="7:10" ht="23.25" customHeight="1" x14ac:dyDescent="0.25">
      <c r="G24" s="401" t="str">
        <f>+IF(LEN('OSNOVNA PLAČA'!B24)&gt;0,'LETNO OBVESTILO'!V30,"")</f>
        <v>15   A15</v>
      </c>
      <c r="H24" s="402"/>
      <c r="I24" s="403">
        <f>IF(LEN('1-3'!B30)&gt;0,'1-3'!K30,"")</f>
        <v>0</v>
      </c>
      <c r="J24" s="404"/>
    </row>
    <row r="25" spans="7:10" ht="23.25" customHeight="1" x14ac:dyDescent="0.25">
      <c r="G25" s="401" t="str">
        <f>+IF(LEN('OSNOVNA PLAČA'!B25)&gt;0,'LETNO OBVESTILO'!V31,"")</f>
        <v>16   A16</v>
      </c>
      <c r="H25" s="402"/>
      <c r="I25" s="403">
        <f>IF(LEN('1-3'!B31)&gt;0,'1-3'!K31,"")</f>
        <v>0</v>
      </c>
      <c r="J25" s="404"/>
    </row>
    <row r="26" spans="7:10" ht="23.25" customHeight="1" x14ac:dyDescent="0.25">
      <c r="G26" s="401" t="str">
        <f>+IF(LEN('OSNOVNA PLAČA'!B26)&gt;0,'LETNO OBVESTILO'!V32,"")</f>
        <v>17   A17</v>
      </c>
      <c r="H26" s="402"/>
      <c r="I26" s="403">
        <f>IF(LEN('1-3'!B32)&gt;0,'1-3'!K32,"")</f>
        <v>0</v>
      </c>
      <c r="J26" s="404"/>
    </row>
    <row r="27" spans="7:10" ht="23.25" customHeight="1" x14ac:dyDescent="0.25">
      <c r="G27" s="401" t="str">
        <f>+IF(LEN('OSNOVNA PLAČA'!B27)&gt;0,'LETNO OBVESTILO'!V33,"")</f>
        <v>18   A18</v>
      </c>
      <c r="H27" s="402"/>
      <c r="I27" s="403">
        <f>IF(LEN('1-3'!B33)&gt;0,'1-3'!K33,"")</f>
        <v>0</v>
      </c>
      <c r="J27" s="404"/>
    </row>
    <row r="28" spans="7:10" ht="23.25" customHeight="1" x14ac:dyDescent="0.25">
      <c r="G28" s="401" t="str">
        <f>+IF(LEN('OSNOVNA PLAČA'!B28)&gt;0,'LETNO OBVESTILO'!V34,"")</f>
        <v>19   A19</v>
      </c>
      <c r="H28" s="402"/>
      <c r="I28" s="403">
        <f>IF(LEN('1-3'!B34)&gt;0,'1-3'!K34,"")</f>
        <v>0</v>
      </c>
      <c r="J28" s="404"/>
    </row>
    <row r="29" spans="7:10" ht="23.25" customHeight="1" x14ac:dyDescent="0.25">
      <c r="G29" s="401" t="str">
        <f>+IF(LEN('OSNOVNA PLAČA'!B29)&gt;0,'LETNO OBVESTILO'!V35,"")</f>
        <v>20   A20</v>
      </c>
      <c r="H29" s="402"/>
      <c r="I29" s="403">
        <f>IF(LEN('1-3'!B35)&gt;0,'1-3'!K35,"")</f>
        <v>0</v>
      </c>
      <c r="J29" s="404"/>
    </row>
    <row r="30" spans="7:10" ht="23.25" customHeight="1" x14ac:dyDescent="0.25">
      <c r="G30" s="401" t="str">
        <f>+IF(LEN('OSNOVNA PLAČA'!B30)&gt;0,'LETNO OBVESTILO'!V36,"")</f>
        <v>21   A21</v>
      </c>
      <c r="H30" s="402"/>
      <c r="I30" s="403">
        <f>IF(LEN('1-3'!B36)&gt;0,'1-3'!K36,"")</f>
        <v>0</v>
      </c>
      <c r="J30" s="404"/>
    </row>
    <row r="31" spans="7:10" ht="23.25" customHeight="1" x14ac:dyDescent="0.25">
      <c r="G31" s="401" t="str">
        <f>+IF(LEN('OSNOVNA PLAČA'!B31)&gt;0,'LETNO OBVESTILO'!V37,"")</f>
        <v>22   A22</v>
      </c>
      <c r="H31" s="402"/>
      <c r="I31" s="403">
        <f>IF(LEN('1-3'!B37)&gt;0,'1-3'!K37,"")</f>
        <v>0</v>
      </c>
      <c r="J31" s="404"/>
    </row>
    <row r="32" spans="7:10" ht="23.25" customHeight="1" x14ac:dyDescent="0.25">
      <c r="G32" s="401" t="str">
        <f>+IF(LEN('OSNOVNA PLAČA'!B32)&gt;0,'LETNO OBVESTILO'!V38,"")</f>
        <v>23   A23</v>
      </c>
      <c r="H32" s="402"/>
      <c r="I32" s="403">
        <f>IF(LEN('1-3'!B38)&gt;0,'1-3'!K38,"")</f>
        <v>0</v>
      </c>
      <c r="J32" s="404"/>
    </row>
    <row r="33" spans="7:10" ht="23.25" customHeight="1" x14ac:dyDescent="0.25">
      <c r="G33" s="401" t="str">
        <f>+IF(LEN('OSNOVNA PLAČA'!B33)&gt;0,'LETNO OBVESTILO'!V39,"")</f>
        <v>24   A24</v>
      </c>
      <c r="H33" s="402"/>
      <c r="I33" s="403">
        <f>IF(LEN('1-3'!B39)&gt;0,'1-3'!K39,"")</f>
        <v>0</v>
      </c>
      <c r="J33" s="404"/>
    </row>
    <row r="34" spans="7:10" ht="23.25" customHeight="1" x14ac:dyDescent="0.25">
      <c r="G34" s="401" t="str">
        <f>+IF(LEN('OSNOVNA PLAČA'!B34)&gt;0,'LETNO OBVESTILO'!V40,"")</f>
        <v>25   A25</v>
      </c>
      <c r="H34" s="402"/>
      <c r="I34" s="403">
        <f>IF(LEN('1-3'!B40)&gt;0,'1-3'!K40,"")</f>
        <v>0</v>
      </c>
      <c r="J34" s="404"/>
    </row>
    <row r="35" spans="7:10" ht="23.25" customHeight="1" x14ac:dyDescent="0.25">
      <c r="G35" s="401" t="str">
        <f>+IF(LEN('OSNOVNA PLAČA'!B35)&gt;0,'LETNO OBVESTILO'!V41,"")</f>
        <v>26   A26</v>
      </c>
      <c r="H35" s="402"/>
      <c r="I35" s="403">
        <f>IF(LEN('1-3'!B41)&gt;0,'1-3'!K41,"")</f>
        <v>0</v>
      </c>
      <c r="J35" s="404"/>
    </row>
    <row r="36" spans="7:10" ht="23.25" customHeight="1" x14ac:dyDescent="0.25">
      <c r="G36" s="401" t="str">
        <f>+IF(LEN('OSNOVNA PLAČA'!B36)&gt;0,'LETNO OBVESTILO'!V42,"")</f>
        <v>27   A27</v>
      </c>
      <c r="H36" s="402"/>
      <c r="I36" s="403">
        <f>IF(LEN('1-3'!B42)&gt;0,'1-3'!K42,"")</f>
        <v>0</v>
      </c>
      <c r="J36" s="404"/>
    </row>
    <row r="37" spans="7:10" ht="23.25" customHeight="1" x14ac:dyDescent="0.25">
      <c r="G37" s="401" t="str">
        <f>+IF(LEN('OSNOVNA PLAČA'!B37)&gt;0,'LETNO OBVESTILO'!V43,"")</f>
        <v>28   A28</v>
      </c>
      <c r="H37" s="402"/>
      <c r="I37" s="403">
        <f>IF(LEN('1-3'!B43)&gt;0,'1-3'!K43,"")</f>
        <v>0</v>
      </c>
      <c r="J37" s="404"/>
    </row>
    <row r="38" spans="7:10" ht="23.25" customHeight="1" x14ac:dyDescent="0.25">
      <c r="G38" s="401" t="str">
        <f>+IF(LEN('OSNOVNA PLAČA'!B38)&gt;0,'LETNO OBVESTILO'!V44,"")</f>
        <v>29   A29</v>
      </c>
      <c r="H38" s="402"/>
      <c r="I38" s="403">
        <f>IF(LEN('1-3'!B44)&gt;0,'1-3'!K44,"")</f>
        <v>0</v>
      </c>
      <c r="J38" s="404"/>
    </row>
    <row r="39" spans="7:10" ht="23.25" customHeight="1" x14ac:dyDescent="0.25">
      <c r="G39" s="401" t="str">
        <f>+IF(LEN('OSNOVNA PLAČA'!B39)&gt;0,'LETNO OBVESTILO'!V45,"")</f>
        <v>30   A30</v>
      </c>
      <c r="H39" s="402"/>
      <c r="I39" s="403">
        <f>IF(LEN('1-3'!B45)&gt;0,'1-3'!K45,"")</f>
        <v>0</v>
      </c>
      <c r="J39" s="404"/>
    </row>
    <row r="40" spans="7:10" ht="23.25" customHeight="1" x14ac:dyDescent="0.25">
      <c r="G40" s="401" t="str">
        <f>+IF(LEN('OSNOVNA PLAČA'!B40)&gt;0,'LETNO OBVESTILO'!V46,"")</f>
        <v>31   A31</v>
      </c>
      <c r="H40" s="402"/>
      <c r="I40" s="403">
        <f>IF(LEN('1-3'!B46)&gt;0,'1-3'!K46,"")</f>
        <v>0</v>
      </c>
      <c r="J40" s="404"/>
    </row>
    <row r="41" spans="7:10" ht="23.25" customHeight="1" x14ac:dyDescent="0.25">
      <c r="G41" s="401" t="str">
        <f>+IF(LEN('OSNOVNA PLAČA'!B41)&gt;0,'LETNO OBVESTILO'!V47,"")</f>
        <v>32   A32</v>
      </c>
      <c r="H41" s="402"/>
      <c r="I41" s="403">
        <f>IF(LEN('1-3'!B47)&gt;0,'1-3'!K47,"")</f>
        <v>0</v>
      </c>
      <c r="J41" s="404"/>
    </row>
    <row r="42" spans="7:10" ht="23.25" customHeight="1" x14ac:dyDescent="0.25">
      <c r="G42" s="401" t="str">
        <f>+IF(LEN('OSNOVNA PLAČA'!B42)&gt;0,'LETNO OBVESTILO'!V48,"")</f>
        <v>33   A33</v>
      </c>
      <c r="H42" s="402"/>
      <c r="I42" s="403">
        <f>IF(LEN('1-3'!B48)&gt;0,'1-3'!K48,"")</f>
        <v>0</v>
      </c>
      <c r="J42" s="404"/>
    </row>
    <row r="43" spans="7:10" ht="23.25" customHeight="1" x14ac:dyDescent="0.25">
      <c r="G43" s="401" t="str">
        <f>+IF(LEN('OSNOVNA PLAČA'!B43)&gt;0,'LETNO OBVESTILO'!V49,"")</f>
        <v>34   A34</v>
      </c>
      <c r="H43" s="402"/>
      <c r="I43" s="403">
        <f>IF(LEN('1-3'!B49)&gt;0,'1-3'!K49,"")</f>
        <v>0</v>
      </c>
      <c r="J43" s="404"/>
    </row>
    <row r="44" spans="7:10" ht="23.25" customHeight="1" x14ac:dyDescent="0.25">
      <c r="G44" s="401" t="str">
        <f>+IF(LEN('OSNOVNA PLAČA'!B44)&gt;0,'LETNO OBVESTILO'!V50,"")</f>
        <v>35   A35</v>
      </c>
      <c r="H44" s="402"/>
      <c r="I44" s="403">
        <f>IF(LEN('1-3'!B50)&gt;0,'1-3'!K50,"")</f>
        <v>0</v>
      </c>
      <c r="J44" s="404"/>
    </row>
    <row r="45" spans="7:10" ht="23.25" customHeight="1" x14ac:dyDescent="0.25">
      <c r="G45" s="401" t="str">
        <f>+IF(LEN('OSNOVNA PLAČA'!B45)&gt;0,'LETNO OBVESTILO'!V51,"")</f>
        <v>36   A36</v>
      </c>
      <c r="H45" s="402"/>
      <c r="I45" s="403">
        <f>IF(LEN('1-3'!B51)&gt;0,'1-3'!K51,"")</f>
        <v>0</v>
      </c>
      <c r="J45" s="404"/>
    </row>
    <row r="46" spans="7:10" ht="23.25" customHeight="1" x14ac:dyDescent="0.25">
      <c r="G46" s="401" t="str">
        <f>+IF(LEN('OSNOVNA PLAČA'!B46)&gt;0,'LETNO OBVESTILO'!V52,"")</f>
        <v>37   A37</v>
      </c>
      <c r="H46" s="402"/>
      <c r="I46" s="403">
        <f>IF(LEN('1-3'!B52)&gt;0,'1-3'!K52,"")</f>
        <v>0</v>
      </c>
      <c r="J46" s="404"/>
    </row>
    <row r="47" spans="7:10" ht="23.25" customHeight="1" x14ac:dyDescent="0.25">
      <c r="G47" s="401" t="str">
        <f>+IF(LEN('OSNOVNA PLAČA'!B47)&gt;0,'LETNO OBVESTILO'!V53,"")</f>
        <v>38   A38</v>
      </c>
      <c r="H47" s="402"/>
      <c r="I47" s="403">
        <f>IF(LEN('1-3'!B53)&gt;0,'1-3'!K53,"")</f>
        <v>0</v>
      </c>
      <c r="J47" s="404"/>
    </row>
    <row r="48" spans="7:10" ht="23.25" customHeight="1" x14ac:dyDescent="0.25">
      <c r="G48" s="401" t="str">
        <f>+IF(LEN('OSNOVNA PLAČA'!B48)&gt;0,'LETNO OBVESTILO'!V54,"")</f>
        <v>39   A39</v>
      </c>
      <c r="H48" s="402"/>
      <c r="I48" s="403">
        <f>IF(LEN('1-3'!B54)&gt;0,'1-3'!K54,"")</f>
        <v>0</v>
      </c>
      <c r="J48" s="404"/>
    </row>
    <row r="49" spans="7:10" ht="23.25" customHeight="1" x14ac:dyDescent="0.25">
      <c r="G49" s="401" t="str">
        <f>+IF(LEN('OSNOVNA PLAČA'!B49)&gt;0,'LETNO OBVESTILO'!V55,"")</f>
        <v>40   A40</v>
      </c>
      <c r="H49" s="402"/>
      <c r="I49" s="403">
        <f>IF(LEN('1-3'!B55)&gt;0,'1-3'!K55,"")</f>
        <v>0</v>
      </c>
      <c r="J49" s="404"/>
    </row>
    <row r="50" spans="7:10" ht="23.25" customHeight="1" x14ac:dyDescent="0.25">
      <c r="G50" s="401" t="str">
        <f>+IF(LEN('OSNOVNA PLAČA'!B50)&gt;0,'LETNO OBVESTILO'!V56,"")</f>
        <v>41   A41</v>
      </c>
      <c r="H50" s="402"/>
      <c r="I50" s="403">
        <f>IF(LEN('1-3'!B56)&gt;0,'1-3'!K56,"")</f>
        <v>0</v>
      </c>
      <c r="J50" s="404"/>
    </row>
    <row r="51" spans="7:10" ht="23.25" customHeight="1" x14ac:dyDescent="0.25">
      <c r="G51" s="401" t="str">
        <f>+IF(LEN('OSNOVNA PLAČA'!B51)&gt;0,'LETNO OBVESTILO'!V57,"")</f>
        <v>42   A42</v>
      </c>
      <c r="H51" s="402"/>
      <c r="I51" s="403">
        <f>IF(LEN('1-3'!B57)&gt;0,'1-3'!K57,"")</f>
        <v>0</v>
      </c>
      <c r="J51" s="404"/>
    </row>
    <row r="52" spans="7:10" ht="23.25" customHeight="1" x14ac:dyDescent="0.25">
      <c r="G52" s="401" t="str">
        <f>+IF(LEN('OSNOVNA PLAČA'!B52)&gt;0,'LETNO OBVESTILO'!V58,"")</f>
        <v>43   A43</v>
      </c>
      <c r="H52" s="402"/>
      <c r="I52" s="403">
        <f>IF(LEN('1-3'!B58)&gt;0,'1-3'!K58,"")</f>
        <v>0</v>
      </c>
      <c r="J52" s="404"/>
    </row>
    <row r="53" spans="7:10" ht="23.25" customHeight="1" x14ac:dyDescent="0.25">
      <c r="G53" s="401" t="str">
        <f>+IF(LEN('OSNOVNA PLAČA'!B53)&gt;0,'LETNO OBVESTILO'!V59,"")</f>
        <v>44   A44</v>
      </c>
      <c r="H53" s="402"/>
      <c r="I53" s="403">
        <f>IF(LEN('1-3'!B59)&gt;0,'1-3'!K59,"")</f>
        <v>0</v>
      </c>
      <c r="J53" s="404"/>
    </row>
    <row r="54" spans="7:10" ht="23.25" customHeight="1" x14ac:dyDescent="0.25">
      <c r="G54" s="401" t="str">
        <f>+IF(LEN('OSNOVNA PLAČA'!B54)&gt;0,'LETNO OBVESTILO'!V60,"")</f>
        <v>45   A45</v>
      </c>
      <c r="H54" s="402"/>
      <c r="I54" s="403">
        <f>IF(LEN('1-3'!B60)&gt;0,'1-3'!K60,"")</f>
        <v>0</v>
      </c>
      <c r="J54" s="404"/>
    </row>
    <row r="55" spans="7:10" ht="23.25" customHeight="1" x14ac:dyDescent="0.25">
      <c r="G55" s="401" t="str">
        <f>+IF(LEN('OSNOVNA PLAČA'!B55)&gt;0,'LETNO OBVESTILO'!V61,"")</f>
        <v>46   A46</v>
      </c>
      <c r="H55" s="402"/>
      <c r="I55" s="403">
        <f>IF(LEN('1-3'!B61)&gt;0,'1-3'!K61,"")</f>
        <v>0</v>
      </c>
      <c r="J55" s="404"/>
    </row>
    <row r="56" spans="7:10" ht="23.25" customHeight="1" x14ac:dyDescent="0.25">
      <c r="G56" s="401" t="str">
        <f>+IF(LEN('OSNOVNA PLAČA'!B56)&gt;0,'LETNO OBVESTILO'!V62,"")</f>
        <v>47   A47</v>
      </c>
      <c r="H56" s="402"/>
      <c r="I56" s="403">
        <f>IF(LEN('1-3'!B62)&gt;0,'1-3'!K62,"")</f>
        <v>0</v>
      </c>
      <c r="J56" s="404"/>
    </row>
    <row r="57" spans="7:10" ht="23.25" customHeight="1" x14ac:dyDescent="0.25">
      <c r="G57" s="401" t="str">
        <f>+IF(LEN('OSNOVNA PLAČA'!B57)&gt;0,'LETNO OBVESTILO'!V63,"")</f>
        <v>48   A48</v>
      </c>
      <c r="H57" s="402"/>
      <c r="I57" s="403">
        <f>IF(LEN('1-3'!B63)&gt;0,'1-3'!K63,"")</f>
        <v>0</v>
      </c>
      <c r="J57" s="404"/>
    </row>
    <row r="58" spans="7:10" ht="23.25" customHeight="1" x14ac:dyDescent="0.25">
      <c r="G58" s="401" t="str">
        <f>+IF(LEN('OSNOVNA PLAČA'!B58)&gt;0,'LETNO OBVESTILO'!V64,"")</f>
        <v>49   A49</v>
      </c>
      <c r="H58" s="402"/>
      <c r="I58" s="403">
        <f>IF(LEN('1-3'!B64)&gt;0,'1-3'!K64,"")</f>
        <v>0</v>
      </c>
      <c r="J58" s="404"/>
    </row>
    <row r="59" spans="7:10" ht="23.25" customHeight="1" x14ac:dyDescent="0.25">
      <c r="G59" s="401" t="str">
        <f>+IF(LEN('OSNOVNA PLAČA'!B59)&gt;0,'LETNO OBVESTILO'!V65,"")</f>
        <v>50   A50</v>
      </c>
      <c r="H59" s="402"/>
      <c r="I59" s="403">
        <f>IF(LEN('1-3'!B65)&gt;0,'1-3'!K65,"")</f>
        <v>0</v>
      </c>
      <c r="J59" s="404"/>
    </row>
    <row r="60" spans="7:10" ht="23.25" customHeight="1" x14ac:dyDescent="0.25">
      <c r="G60" s="401" t="str">
        <f>+IF(LEN('OSNOVNA PLAČA'!B60)&gt;0,'LETNO OBVESTILO'!V66,"")</f>
        <v>51   A51</v>
      </c>
      <c r="H60" s="402"/>
      <c r="I60" s="403">
        <f>IF(LEN('1-3'!B66)&gt;0,'1-3'!K66,"")</f>
        <v>0</v>
      </c>
      <c r="J60" s="404"/>
    </row>
    <row r="61" spans="7:10" ht="23.25" customHeight="1" x14ac:dyDescent="0.25">
      <c r="G61" s="401" t="str">
        <f>+IF(LEN('OSNOVNA PLAČA'!B61)&gt;0,'LETNO OBVESTILO'!V67,"")</f>
        <v>52   A52</v>
      </c>
      <c r="H61" s="402"/>
      <c r="I61" s="403">
        <f>IF(LEN('1-3'!B67)&gt;0,'1-3'!K67,"")</f>
        <v>0</v>
      </c>
      <c r="J61" s="404"/>
    </row>
    <row r="62" spans="7:10" ht="23.25" customHeight="1" x14ac:dyDescent="0.25">
      <c r="G62" s="401" t="str">
        <f>+IF(LEN('OSNOVNA PLAČA'!B62)&gt;0,'LETNO OBVESTILO'!V68,"")</f>
        <v>53   A53</v>
      </c>
      <c r="H62" s="402"/>
      <c r="I62" s="403">
        <f>IF(LEN('1-3'!B68)&gt;0,'1-3'!K68,"")</f>
        <v>0</v>
      </c>
      <c r="J62" s="404"/>
    </row>
    <row r="63" spans="7:10" ht="23.25" customHeight="1" x14ac:dyDescent="0.25">
      <c r="G63" s="401" t="str">
        <f>+IF(LEN('OSNOVNA PLAČA'!B63)&gt;0,'LETNO OBVESTILO'!V69,"")</f>
        <v>54   A54</v>
      </c>
      <c r="H63" s="402"/>
      <c r="I63" s="403">
        <f>IF(LEN('1-3'!B69)&gt;0,'1-3'!K69,"")</f>
        <v>0</v>
      </c>
      <c r="J63" s="404"/>
    </row>
    <row r="64" spans="7:10" ht="23.25" customHeight="1" x14ac:dyDescent="0.25">
      <c r="G64" s="401" t="str">
        <f>+IF(LEN('OSNOVNA PLAČA'!B64)&gt;0,'LETNO OBVESTILO'!V70,"")</f>
        <v>55   A55</v>
      </c>
      <c r="H64" s="402"/>
      <c r="I64" s="403">
        <f>IF(LEN('1-3'!B70)&gt;0,'1-3'!K70,"")</f>
        <v>0</v>
      </c>
      <c r="J64" s="404"/>
    </row>
    <row r="65" spans="7:10" ht="23.25" customHeight="1" x14ac:dyDescent="0.25">
      <c r="G65" s="401" t="str">
        <f>+IF(LEN('OSNOVNA PLAČA'!B65)&gt;0,'LETNO OBVESTILO'!V71,"")</f>
        <v>56   A56</v>
      </c>
      <c r="H65" s="402"/>
      <c r="I65" s="403">
        <f>IF(LEN('1-3'!B71)&gt;0,'1-3'!K71,"")</f>
        <v>0</v>
      </c>
      <c r="J65" s="404"/>
    </row>
    <row r="66" spans="7:10" ht="23.25" customHeight="1" x14ac:dyDescent="0.25">
      <c r="G66" s="401" t="str">
        <f>+IF(LEN('OSNOVNA PLAČA'!B66)&gt;0,'LETNO OBVESTILO'!V72,"")</f>
        <v>57   A57</v>
      </c>
      <c r="H66" s="402"/>
      <c r="I66" s="403">
        <f>IF(LEN('1-3'!B72)&gt;0,'1-3'!K72,"")</f>
        <v>0</v>
      </c>
      <c r="J66" s="404"/>
    </row>
    <row r="67" spans="7:10" ht="23.25" customHeight="1" x14ac:dyDescent="0.25">
      <c r="G67" s="401" t="str">
        <f>+IF(LEN('OSNOVNA PLAČA'!B67)&gt;0,'LETNO OBVESTILO'!V73,"")</f>
        <v>58   A58</v>
      </c>
      <c r="H67" s="402"/>
      <c r="I67" s="403">
        <f>IF(LEN('1-3'!B73)&gt;0,'1-3'!K73,"")</f>
        <v>0</v>
      </c>
      <c r="J67" s="404"/>
    </row>
    <row r="68" spans="7:10" ht="23.25" customHeight="1" x14ac:dyDescent="0.25">
      <c r="G68" s="401" t="str">
        <f>+IF(LEN('OSNOVNA PLAČA'!B68)&gt;0,'LETNO OBVESTILO'!V74,"")</f>
        <v>59   A59</v>
      </c>
      <c r="H68" s="402"/>
      <c r="I68" s="403">
        <f>IF(LEN('1-3'!B74)&gt;0,'1-3'!K74,"")</f>
        <v>0</v>
      </c>
      <c r="J68" s="404"/>
    </row>
    <row r="69" spans="7:10" ht="23.25" customHeight="1" x14ac:dyDescent="0.25">
      <c r="G69" s="401" t="str">
        <f>+IF(LEN('OSNOVNA PLAČA'!B69)&gt;0,'LETNO OBVESTILO'!V75,"")</f>
        <v>60   A60</v>
      </c>
      <c r="H69" s="402"/>
      <c r="I69" s="403">
        <f>IF(LEN('1-3'!B75)&gt;0,'1-3'!K75,"")</f>
        <v>0</v>
      </c>
      <c r="J69" s="404"/>
    </row>
    <row r="70" spans="7:10" ht="23.25" customHeight="1" x14ac:dyDescent="0.25">
      <c r="G70" s="401" t="str">
        <f>+IF(LEN('OSNOVNA PLAČA'!B70)&gt;0,'LETNO OBVESTILO'!V76,"")</f>
        <v>61   A61</v>
      </c>
      <c r="H70" s="402"/>
      <c r="I70" s="403">
        <f>IF(LEN('1-3'!B76)&gt;0,'1-3'!K76,"")</f>
        <v>0</v>
      </c>
      <c r="J70" s="404"/>
    </row>
    <row r="71" spans="7:10" ht="23.25" customHeight="1" x14ac:dyDescent="0.25">
      <c r="G71" s="401" t="str">
        <f>+IF(LEN('OSNOVNA PLAČA'!B71)&gt;0,'LETNO OBVESTILO'!V77,"")</f>
        <v>62   A62</v>
      </c>
      <c r="H71" s="402"/>
      <c r="I71" s="403">
        <f>IF(LEN('1-3'!B77)&gt;0,'1-3'!K77,"")</f>
        <v>0</v>
      </c>
      <c r="J71" s="404"/>
    </row>
    <row r="72" spans="7:10" ht="23.25" customHeight="1" x14ac:dyDescent="0.25">
      <c r="G72" s="401" t="str">
        <f>+IF(LEN('OSNOVNA PLAČA'!B72)&gt;0,'LETNO OBVESTILO'!V78,"")</f>
        <v>63   A63</v>
      </c>
      <c r="H72" s="402"/>
      <c r="I72" s="403">
        <f>IF(LEN('1-3'!B78)&gt;0,'1-3'!K78,"")</f>
        <v>0</v>
      </c>
      <c r="J72" s="404"/>
    </row>
    <row r="73" spans="7:10" ht="23.25" customHeight="1" x14ac:dyDescent="0.25">
      <c r="G73" s="401" t="str">
        <f>+IF(LEN('OSNOVNA PLAČA'!B73)&gt;0,'LETNO OBVESTILO'!V79,"")</f>
        <v>64   A64</v>
      </c>
      <c r="H73" s="402"/>
      <c r="I73" s="403">
        <f>IF(LEN('1-3'!B79)&gt;0,'1-3'!K79,"")</f>
        <v>0</v>
      </c>
      <c r="J73" s="404"/>
    </row>
    <row r="74" spans="7:10" ht="23.25" customHeight="1" x14ac:dyDescent="0.25">
      <c r="G74" s="401" t="str">
        <f>+IF(LEN('OSNOVNA PLAČA'!B74)&gt;0,'LETNO OBVESTILO'!V80,"")</f>
        <v>65   A65</v>
      </c>
      <c r="H74" s="402"/>
      <c r="I74" s="403">
        <f>IF(LEN('1-3'!B80)&gt;0,'1-3'!K80,"")</f>
        <v>0</v>
      </c>
      <c r="J74" s="404"/>
    </row>
    <row r="75" spans="7:10" ht="23.25" customHeight="1" x14ac:dyDescent="0.25">
      <c r="G75" s="401" t="str">
        <f>+IF(LEN('OSNOVNA PLAČA'!B75)&gt;0,'LETNO OBVESTILO'!V81,"")</f>
        <v>66   A66</v>
      </c>
      <c r="H75" s="402"/>
      <c r="I75" s="403">
        <f>IF(LEN('1-3'!B81)&gt;0,'1-3'!K81,"")</f>
        <v>0</v>
      </c>
      <c r="J75" s="404"/>
    </row>
    <row r="76" spans="7:10" ht="23.25" customHeight="1" x14ac:dyDescent="0.25">
      <c r="G76" s="401" t="str">
        <f>+IF(LEN('OSNOVNA PLAČA'!B76)&gt;0,'LETNO OBVESTILO'!V82,"")</f>
        <v>67   A67</v>
      </c>
      <c r="H76" s="402"/>
      <c r="I76" s="403">
        <f>IF(LEN('1-3'!B82)&gt;0,'1-3'!K82,"")</f>
        <v>0</v>
      </c>
      <c r="J76" s="404"/>
    </row>
    <row r="77" spans="7:10" ht="23.25" customHeight="1" x14ac:dyDescent="0.25">
      <c r="G77" s="401" t="str">
        <f>+IF(LEN('OSNOVNA PLAČA'!B77)&gt;0,'LETNO OBVESTILO'!V83,"")</f>
        <v>68   A68</v>
      </c>
      <c r="H77" s="402"/>
      <c r="I77" s="403">
        <f>IF(LEN('1-3'!B83)&gt;0,'1-3'!K83,"")</f>
        <v>0</v>
      </c>
      <c r="J77" s="404"/>
    </row>
    <row r="78" spans="7:10" ht="23.25" customHeight="1" x14ac:dyDescent="0.25">
      <c r="G78" s="401" t="str">
        <f>+IF(LEN('OSNOVNA PLAČA'!B78)&gt;0,'LETNO OBVESTILO'!V84,"")</f>
        <v>69   A69</v>
      </c>
      <c r="H78" s="402"/>
      <c r="I78" s="403">
        <f>IF(LEN('1-3'!B84)&gt;0,'1-3'!K84,"")</f>
        <v>0</v>
      </c>
      <c r="J78" s="404"/>
    </row>
    <row r="79" spans="7:10" ht="23.25" customHeight="1" x14ac:dyDescent="0.25">
      <c r="G79" s="401" t="str">
        <f>+IF(LEN('OSNOVNA PLAČA'!B79)&gt;0,'LETNO OBVESTILO'!V85,"")</f>
        <v>70   A70</v>
      </c>
      <c r="H79" s="402"/>
      <c r="I79" s="403">
        <f>IF(LEN('1-3'!B85)&gt;0,'1-3'!K85,"")</f>
        <v>0</v>
      </c>
      <c r="J79" s="404"/>
    </row>
    <row r="80" spans="7:10" ht="23.25" customHeight="1" x14ac:dyDescent="0.25">
      <c r="G80" s="401" t="str">
        <f>+IF(LEN('OSNOVNA PLAČA'!B80)&gt;0,'LETNO OBVESTILO'!V86,"")</f>
        <v>71   A71</v>
      </c>
      <c r="H80" s="402"/>
      <c r="I80" s="403">
        <f>IF(LEN('1-3'!B86)&gt;0,'1-3'!K86,"")</f>
        <v>0</v>
      </c>
      <c r="J80" s="404"/>
    </row>
    <row r="81" spans="7:10" ht="23.25" customHeight="1" x14ac:dyDescent="0.25">
      <c r="G81" s="401" t="str">
        <f>+IF(LEN('OSNOVNA PLAČA'!B81)&gt;0,'LETNO OBVESTILO'!V87,"")</f>
        <v>72   A72</v>
      </c>
      <c r="H81" s="402"/>
      <c r="I81" s="403">
        <f>IF(LEN('1-3'!B87)&gt;0,'1-3'!K87,"")</f>
        <v>0</v>
      </c>
      <c r="J81" s="404"/>
    </row>
    <row r="82" spans="7:10" ht="23.25" customHeight="1" x14ac:dyDescent="0.25">
      <c r="G82" s="401" t="str">
        <f>+IF(LEN('OSNOVNA PLAČA'!B82)&gt;0,'LETNO OBVESTILO'!V88,"")</f>
        <v>73   A73</v>
      </c>
      <c r="H82" s="402"/>
      <c r="I82" s="403">
        <f>IF(LEN('1-3'!B88)&gt;0,'1-3'!K88,"")</f>
        <v>0</v>
      </c>
      <c r="J82" s="404"/>
    </row>
    <row r="83" spans="7:10" ht="23.25" customHeight="1" x14ac:dyDescent="0.25">
      <c r="G83" s="401" t="str">
        <f>+IF(LEN('OSNOVNA PLAČA'!B83)&gt;0,'LETNO OBVESTILO'!V89,"")</f>
        <v>74   A74</v>
      </c>
      <c r="H83" s="402"/>
      <c r="I83" s="403">
        <f>IF(LEN('1-3'!B89)&gt;0,'1-3'!K89,"")</f>
        <v>0</v>
      </c>
      <c r="J83" s="404"/>
    </row>
    <row r="84" spans="7:10" ht="23.25" customHeight="1" x14ac:dyDescent="0.25">
      <c r="G84" s="401" t="str">
        <f>+IF(LEN('OSNOVNA PLAČA'!B84)&gt;0,'LETNO OBVESTILO'!V90,"")</f>
        <v>75   A75</v>
      </c>
      <c r="H84" s="402"/>
      <c r="I84" s="403">
        <f>IF(LEN('1-3'!B90)&gt;0,'1-3'!K90,"")</f>
        <v>0</v>
      </c>
      <c r="J84" s="404"/>
    </row>
    <row r="85" spans="7:10" ht="23.25" customHeight="1" x14ac:dyDescent="0.25">
      <c r="G85" s="401" t="str">
        <f>+IF(LEN('OSNOVNA PLAČA'!B85)&gt;0,'LETNO OBVESTILO'!V91,"")</f>
        <v>76   A76</v>
      </c>
      <c r="H85" s="402"/>
      <c r="I85" s="403">
        <f>IF(LEN('1-3'!B91)&gt;0,'1-3'!K91,"")</f>
        <v>0</v>
      </c>
      <c r="J85" s="404"/>
    </row>
    <row r="86" spans="7:10" ht="23.25" customHeight="1" x14ac:dyDescent="0.25">
      <c r="G86" s="401" t="str">
        <f>+IF(LEN('OSNOVNA PLAČA'!B86)&gt;0,'LETNO OBVESTILO'!V92,"")</f>
        <v>77   A77</v>
      </c>
      <c r="H86" s="402"/>
      <c r="I86" s="403">
        <f>IF(LEN('1-3'!B92)&gt;0,'1-3'!K92,"")</f>
        <v>0</v>
      </c>
      <c r="J86" s="404"/>
    </row>
    <row r="87" spans="7:10" ht="23.25" customHeight="1" x14ac:dyDescent="0.25">
      <c r="G87" s="401" t="str">
        <f>+IF(LEN('OSNOVNA PLAČA'!B87)&gt;0,'LETNO OBVESTILO'!V93,"")</f>
        <v>78   A78</v>
      </c>
      <c r="H87" s="402"/>
      <c r="I87" s="403">
        <f>IF(LEN('1-3'!B93)&gt;0,'1-3'!K93,"")</f>
        <v>0</v>
      </c>
      <c r="J87" s="404"/>
    </row>
    <row r="88" spans="7:10" ht="23.25" customHeight="1" x14ac:dyDescent="0.25">
      <c r="G88" s="401" t="str">
        <f>+IF(LEN('OSNOVNA PLAČA'!B88)&gt;0,'LETNO OBVESTILO'!V94,"")</f>
        <v>79   A79</v>
      </c>
      <c r="H88" s="402"/>
      <c r="I88" s="403">
        <f>IF(LEN('1-3'!B94)&gt;0,'1-3'!K94,"")</f>
        <v>0</v>
      </c>
      <c r="J88" s="404"/>
    </row>
    <row r="89" spans="7:10" ht="23.25" customHeight="1" x14ac:dyDescent="0.25">
      <c r="G89" s="401" t="str">
        <f>+IF(LEN('OSNOVNA PLAČA'!B89)&gt;0,'LETNO OBVESTILO'!V95,"")</f>
        <v>80   A80</v>
      </c>
      <c r="H89" s="402"/>
      <c r="I89" s="403">
        <f>IF(LEN('1-3'!B95)&gt;0,'1-3'!K95,"")</f>
        <v>0</v>
      </c>
      <c r="J89" s="404"/>
    </row>
    <row r="90" spans="7:10" ht="23.25" customHeight="1" x14ac:dyDescent="0.25">
      <c r="G90" s="401" t="str">
        <f>+IF(LEN('OSNOVNA PLAČA'!B90)&gt;0,'LETNO OBVESTILO'!V96,"")</f>
        <v>81   A81</v>
      </c>
      <c r="H90" s="402"/>
      <c r="I90" s="403">
        <f>IF(LEN('1-3'!B96)&gt;0,'1-3'!K96,"")</f>
        <v>0</v>
      </c>
      <c r="J90" s="404"/>
    </row>
    <row r="91" spans="7:10" ht="23.25" customHeight="1" x14ac:dyDescent="0.25">
      <c r="G91" s="401" t="str">
        <f>+IF(LEN('OSNOVNA PLAČA'!B91)&gt;0,'LETNO OBVESTILO'!V97,"")</f>
        <v>82   A82</v>
      </c>
      <c r="H91" s="402"/>
      <c r="I91" s="403">
        <f>IF(LEN('1-3'!B97)&gt;0,'1-3'!K97,"")</f>
        <v>0</v>
      </c>
      <c r="J91" s="404"/>
    </row>
    <row r="92" spans="7:10" ht="23.25" customHeight="1" x14ac:dyDescent="0.25">
      <c r="G92" s="401" t="str">
        <f>+IF(LEN('OSNOVNA PLAČA'!B92)&gt;0,'LETNO OBVESTILO'!V98,"")</f>
        <v>83   A83</v>
      </c>
      <c r="H92" s="402"/>
      <c r="I92" s="403">
        <f>IF(LEN('1-3'!B98)&gt;0,'1-3'!K98,"")</f>
        <v>0</v>
      </c>
      <c r="J92" s="404"/>
    </row>
    <row r="93" spans="7:10" ht="23.25" customHeight="1" x14ac:dyDescent="0.25">
      <c r="G93" s="401" t="str">
        <f>+IF(LEN('OSNOVNA PLAČA'!B93)&gt;0,'LETNO OBVESTILO'!V99,"")</f>
        <v>84   A84</v>
      </c>
      <c r="H93" s="402"/>
      <c r="I93" s="403">
        <f>IF(LEN('1-3'!B99)&gt;0,'1-3'!K99,"")</f>
        <v>0</v>
      </c>
      <c r="J93" s="404"/>
    </row>
    <row r="94" spans="7:10" ht="23.25" customHeight="1" x14ac:dyDescent="0.25">
      <c r="G94" s="401" t="str">
        <f>+IF(LEN('OSNOVNA PLAČA'!B94)&gt;0,'LETNO OBVESTILO'!V100,"")</f>
        <v>85   A85</v>
      </c>
      <c r="H94" s="402"/>
      <c r="I94" s="403">
        <f>IF(LEN('1-3'!B100)&gt;0,'1-3'!K100,"")</f>
        <v>0</v>
      </c>
      <c r="J94" s="404"/>
    </row>
    <row r="95" spans="7:10" ht="23.25" customHeight="1" x14ac:dyDescent="0.25">
      <c r="G95" s="401" t="str">
        <f>+IF(LEN('OSNOVNA PLAČA'!B95)&gt;0,'LETNO OBVESTILO'!V101,"")</f>
        <v>86   A86</v>
      </c>
      <c r="H95" s="402"/>
      <c r="I95" s="403">
        <f>IF(LEN('1-3'!B101)&gt;0,'1-3'!K101,"")</f>
        <v>0</v>
      </c>
      <c r="J95" s="404"/>
    </row>
    <row r="96" spans="7:10" ht="23.25" customHeight="1" x14ac:dyDescent="0.25">
      <c r="G96" s="401" t="str">
        <f>+IF(LEN('OSNOVNA PLAČA'!B96)&gt;0,'LETNO OBVESTILO'!V102,"")</f>
        <v>87   A87</v>
      </c>
      <c r="H96" s="402"/>
      <c r="I96" s="403">
        <f>IF(LEN('1-3'!B102)&gt;0,'1-3'!K102,"")</f>
        <v>0</v>
      </c>
      <c r="J96" s="404"/>
    </row>
    <row r="97" spans="7:10" ht="23.25" customHeight="1" x14ac:dyDescent="0.25">
      <c r="G97" s="401" t="str">
        <f>+IF(LEN('OSNOVNA PLAČA'!B97)&gt;0,'LETNO OBVESTILO'!V103,"")</f>
        <v>88   A88</v>
      </c>
      <c r="H97" s="402"/>
      <c r="I97" s="403">
        <f>IF(LEN('1-3'!B103)&gt;0,'1-3'!K103,"")</f>
        <v>0</v>
      </c>
      <c r="J97" s="404"/>
    </row>
    <row r="98" spans="7:10" ht="23.25" customHeight="1" x14ac:dyDescent="0.25">
      <c r="G98" s="401" t="str">
        <f>+IF(LEN('OSNOVNA PLAČA'!B98)&gt;0,'LETNO OBVESTILO'!V104,"")</f>
        <v>89   A89</v>
      </c>
      <c r="H98" s="402"/>
      <c r="I98" s="403">
        <f>IF(LEN('1-3'!B104)&gt;0,'1-3'!K104,"")</f>
        <v>0</v>
      </c>
      <c r="J98" s="404"/>
    </row>
    <row r="99" spans="7:10" ht="23.25" customHeight="1" x14ac:dyDescent="0.25">
      <c r="G99" s="401" t="str">
        <f>+IF(LEN('OSNOVNA PLAČA'!B99)&gt;0,'LETNO OBVESTILO'!V105,"")</f>
        <v>90   A90</v>
      </c>
      <c r="H99" s="402"/>
      <c r="I99" s="403">
        <f>IF(LEN('1-3'!B105)&gt;0,'1-3'!K105,"")</f>
        <v>0</v>
      </c>
      <c r="J99" s="404"/>
    </row>
    <row r="100" spans="7:10" ht="23.25" customHeight="1" x14ac:dyDescent="0.25">
      <c r="G100" s="401" t="str">
        <f>+IF(LEN('OSNOVNA PLAČA'!B100)&gt;0,'LETNO OBVESTILO'!V106,"")</f>
        <v>91   A91</v>
      </c>
      <c r="H100" s="402"/>
      <c r="I100" s="403">
        <f>IF(LEN('1-3'!B106)&gt;0,'1-3'!K106,"")</f>
        <v>0</v>
      </c>
      <c r="J100" s="404"/>
    </row>
    <row r="101" spans="7:10" ht="23.25" customHeight="1" x14ac:dyDescent="0.25">
      <c r="G101" s="401" t="str">
        <f>+IF(LEN('OSNOVNA PLAČA'!B101)&gt;0,'LETNO OBVESTILO'!V107,"")</f>
        <v>92   A92</v>
      </c>
      <c r="H101" s="402"/>
      <c r="I101" s="403">
        <f>IF(LEN('1-3'!B107)&gt;0,'1-3'!K107,"")</f>
        <v>0</v>
      </c>
      <c r="J101" s="404"/>
    </row>
    <row r="102" spans="7:10" ht="23.25" customHeight="1" x14ac:dyDescent="0.25">
      <c r="G102" s="401" t="str">
        <f>+IF(LEN('OSNOVNA PLAČA'!B102)&gt;0,'LETNO OBVESTILO'!V108,"")</f>
        <v>93   A93</v>
      </c>
      <c r="H102" s="402"/>
      <c r="I102" s="403">
        <f>IF(LEN('1-3'!B108)&gt;0,'1-3'!K108,"")</f>
        <v>0</v>
      </c>
      <c r="J102" s="404"/>
    </row>
    <row r="103" spans="7:10" ht="23.25" customHeight="1" x14ac:dyDescent="0.25">
      <c r="G103" s="401" t="str">
        <f>+IF(LEN('OSNOVNA PLAČA'!B103)&gt;0,'LETNO OBVESTILO'!V109,"")</f>
        <v>94   A94</v>
      </c>
      <c r="H103" s="402"/>
      <c r="I103" s="403">
        <f>IF(LEN('1-3'!B109)&gt;0,'1-3'!K109,"")</f>
        <v>0</v>
      </c>
      <c r="J103" s="404"/>
    </row>
    <row r="104" spans="7:10" ht="23.25" customHeight="1" x14ac:dyDescent="0.25">
      <c r="G104" s="401" t="str">
        <f>+IF(LEN('OSNOVNA PLAČA'!B104)&gt;0,'LETNO OBVESTILO'!V110,"")</f>
        <v>95   A95</v>
      </c>
      <c r="H104" s="402"/>
      <c r="I104" s="403">
        <f>IF(LEN('1-3'!B110)&gt;0,'1-3'!K110,"")</f>
        <v>0</v>
      </c>
      <c r="J104" s="404"/>
    </row>
    <row r="105" spans="7:10" ht="23.25" customHeight="1" x14ac:dyDescent="0.25">
      <c r="G105" s="401" t="str">
        <f>+IF(LEN('OSNOVNA PLAČA'!B105)&gt;0,'LETNO OBVESTILO'!V111,"")</f>
        <v>96   A96</v>
      </c>
      <c r="H105" s="402"/>
      <c r="I105" s="403">
        <f>IF(LEN('1-3'!B111)&gt;0,'1-3'!K111,"")</f>
        <v>0</v>
      </c>
      <c r="J105" s="404"/>
    </row>
    <row r="106" spans="7:10" ht="23.25" customHeight="1" x14ac:dyDescent="0.25">
      <c r="G106" s="401" t="str">
        <f>+IF(LEN('OSNOVNA PLAČA'!B106)&gt;0,'LETNO OBVESTILO'!V112,"")</f>
        <v>97   A97</v>
      </c>
      <c r="H106" s="402"/>
      <c r="I106" s="403">
        <f>IF(LEN('1-3'!B112)&gt;0,'1-3'!K112,"")</f>
        <v>0</v>
      </c>
      <c r="J106" s="404"/>
    </row>
    <row r="107" spans="7:10" ht="23.25" customHeight="1" x14ac:dyDescent="0.25">
      <c r="G107" s="401" t="str">
        <f>+IF(LEN('OSNOVNA PLAČA'!B107)&gt;0,'LETNO OBVESTILO'!V113,"")</f>
        <v>98   A98</v>
      </c>
      <c r="H107" s="402"/>
      <c r="I107" s="403">
        <f>IF(LEN('1-3'!B113)&gt;0,'1-3'!K113,"")</f>
        <v>0</v>
      </c>
      <c r="J107" s="404"/>
    </row>
    <row r="108" spans="7:10" ht="23.25" customHeight="1" x14ac:dyDescent="0.25">
      <c r="G108" s="401" t="str">
        <f>+IF(LEN('OSNOVNA PLAČA'!B108)&gt;0,'LETNO OBVESTILO'!V114,"")</f>
        <v>99   A99</v>
      </c>
      <c r="H108" s="402"/>
      <c r="I108" s="403">
        <f>IF(LEN('1-3'!B114)&gt;0,'1-3'!K114,"")</f>
        <v>0</v>
      </c>
      <c r="J108" s="404"/>
    </row>
    <row r="109" spans="7:10" ht="23.25" customHeight="1" x14ac:dyDescent="0.25">
      <c r="G109" s="401" t="str">
        <f>+IF(LEN('OSNOVNA PLAČA'!B109)&gt;0,'LETNO OBVESTILO'!V115,"")</f>
        <v>100   A100</v>
      </c>
      <c r="H109" s="402"/>
      <c r="I109" s="403">
        <f>IF(LEN('1-3'!B115)&gt;0,'1-3'!K115,"")</f>
        <v>0</v>
      </c>
      <c r="J109" s="404"/>
    </row>
    <row r="110" spans="7:10" ht="23.25" customHeight="1" x14ac:dyDescent="0.25">
      <c r="G110" s="401" t="str">
        <f>+IF(LEN('OSNOVNA PLAČA'!B110)&gt;0,'LETNO OBVESTILO'!V116,"")</f>
        <v>101   A101</v>
      </c>
      <c r="H110" s="402"/>
      <c r="I110" s="403">
        <f>IF(LEN('1-3'!B116)&gt;0,'1-3'!K116,"")</f>
        <v>0</v>
      </c>
      <c r="J110" s="404"/>
    </row>
    <row r="111" spans="7:10" ht="23.25" customHeight="1" x14ac:dyDescent="0.25">
      <c r="G111" s="401" t="str">
        <f>+IF(LEN('OSNOVNA PLAČA'!B111)&gt;0,'LETNO OBVESTILO'!V117,"")</f>
        <v>102   A102</v>
      </c>
      <c r="H111" s="402"/>
      <c r="I111" s="403">
        <f>IF(LEN('1-3'!B117)&gt;0,'1-3'!K117,"")</f>
        <v>0</v>
      </c>
      <c r="J111" s="404"/>
    </row>
    <row r="112" spans="7:10" ht="23.25" customHeight="1" x14ac:dyDescent="0.25">
      <c r="G112" s="401" t="str">
        <f>+IF(LEN('OSNOVNA PLAČA'!B112)&gt;0,'LETNO OBVESTILO'!V118,"")</f>
        <v>103   A103</v>
      </c>
      <c r="H112" s="402"/>
      <c r="I112" s="403">
        <f>IF(LEN('1-3'!B118)&gt;0,'1-3'!K118,"")</f>
        <v>0</v>
      </c>
      <c r="J112" s="404"/>
    </row>
    <row r="113" spans="7:10" ht="23.25" customHeight="1" x14ac:dyDescent="0.25">
      <c r="G113" s="401" t="str">
        <f>+IF(LEN('OSNOVNA PLAČA'!B113)&gt;0,'LETNO OBVESTILO'!V119,"")</f>
        <v>104   A104</v>
      </c>
      <c r="H113" s="402"/>
      <c r="I113" s="403">
        <f>IF(LEN('1-3'!B119)&gt;0,'1-3'!K119,"")</f>
        <v>0</v>
      </c>
      <c r="J113" s="404"/>
    </row>
    <row r="114" spans="7:10" ht="23.25" customHeight="1" x14ac:dyDescent="0.25">
      <c r="G114" s="401" t="str">
        <f>+IF(LEN('OSNOVNA PLAČA'!B114)&gt;0,'LETNO OBVESTILO'!V120,"")</f>
        <v>105   A105</v>
      </c>
      <c r="H114" s="402"/>
      <c r="I114" s="403">
        <f>IF(LEN('1-3'!B120)&gt;0,'1-3'!K120,"")</f>
        <v>0</v>
      </c>
      <c r="J114" s="404"/>
    </row>
    <row r="115" spans="7:10" ht="23.25" customHeight="1" x14ac:dyDescent="0.25">
      <c r="G115" s="401" t="str">
        <f>+IF(LEN('OSNOVNA PLAČA'!B115)&gt;0,'LETNO OBVESTILO'!V121,"")</f>
        <v>106   A106</v>
      </c>
      <c r="H115" s="402"/>
      <c r="I115" s="403">
        <f>IF(LEN('1-3'!B121)&gt;0,'1-3'!K121,"")</f>
        <v>0</v>
      </c>
      <c r="J115" s="404"/>
    </row>
    <row r="116" spans="7:10" ht="23.25" customHeight="1" x14ac:dyDescent="0.25">
      <c r="G116" s="401" t="str">
        <f>+IF(LEN('OSNOVNA PLAČA'!B116)&gt;0,'LETNO OBVESTILO'!V122,"")</f>
        <v>107   A107</v>
      </c>
      <c r="H116" s="402"/>
      <c r="I116" s="403">
        <f>IF(LEN('1-3'!B122)&gt;0,'1-3'!K122,"")</f>
        <v>0</v>
      </c>
      <c r="J116" s="404"/>
    </row>
    <row r="117" spans="7:10" ht="23.25" customHeight="1" x14ac:dyDescent="0.25">
      <c r="G117" s="401" t="str">
        <f>+IF(LEN('OSNOVNA PLAČA'!B117)&gt;0,'LETNO OBVESTILO'!V123,"")</f>
        <v>108   A108</v>
      </c>
      <c r="H117" s="402"/>
      <c r="I117" s="403">
        <f>IF(LEN('1-3'!B123)&gt;0,'1-3'!K123,"")</f>
        <v>0</v>
      </c>
      <c r="J117" s="404"/>
    </row>
    <row r="118" spans="7:10" ht="23.25" customHeight="1" x14ac:dyDescent="0.25">
      <c r="G118" s="401" t="str">
        <f>+IF(LEN('OSNOVNA PLAČA'!B118)&gt;0,'LETNO OBVESTILO'!V124,"")</f>
        <v>109   A109</v>
      </c>
      <c r="H118" s="402"/>
      <c r="I118" s="403">
        <f>IF(LEN('1-3'!B124)&gt;0,'1-3'!K124,"")</f>
        <v>0</v>
      </c>
      <c r="J118" s="404"/>
    </row>
    <row r="119" spans="7:10" ht="23.25" customHeight="1" x14ac:dyDescent="0.25">
      <c r="G119" s="401" t="str">
        <f>+IF(LEN('OSNOVNA PLAČA'!B119)&gt;0,'LETNO OBVESTILO'!V125,"")</f>
        <v>110   A110</v>
      </c>
      <c r="H119" s="402"/>
      <c r="I119" s="403">
        <f>IF(LEN('1-3'!B125)&gt;0,'1-3'!K125,"")</f>
        <v>0</v>
      </c>
      <c r="J119" s="404"/>
    </row>
    <row r="120" spans="7:10" ht="23.25" customHeight="1" x14ac:dyDescent="0.25">
      <c r="G120" s="401" t="str">
        <f>+IF(LEN('OSNOVNA PLAČA'!B120)&gt;0,'LETNO OBVESTILO'!V126,"")</f>
        <v>111   A111</v>
      </c>
      <c r="H120" s="402"/>
      <c r="I120" s="403">
        <f>IF(LEN('1-3'!B126)&gt;0,'1-3'!K126,"")</f>
        <v>0</v>
      </c>
      <c r="J120" s="404"/>
    </row>
    <row r="121" spans="7:10" ht="23.25" customHeight="1" x14ac:dyDescent="0.25">
      <c r="G121" s="401" t="str">
        <f>+IF(LEN('OSNOVNA PLAČA'!B121)&gt;0,'LETNO OBVESTILO'!V127,"")</f>
        <v>112   A112</v>
      </c>
      <c r="H121" s="402"/>
      <c r="I121" s="403">
        <f>IF(LEN('1-3'!B127)&gt;0,'1-3'!K127,"")</f>
        <v>0</v>
      </c>
      <c r="J121" s="404"/>
    </row>
    <row r="122" spans="7:10" ht="23.25" customHeight="1" x14ac:dyDescent="0.25">
      <c r="G122" s="401" t="str">
        <f>+IF(LEN('OSNOVNA PLAČA'!B122)&gt;0,'LETNO OBVESTILO'!V128,"")</f>
        <v>113   A113</v>
      </c>
      <c r="H122" s="402"/>
      <c r="I122" s="403">
        <f>IF(LEN('1-3'!B128)&gt;0,'1-3'!K128,"")</f>
        <v>0</v>
      </c>
      <c r="J122" s="404"/>
    </row>
    <row r="123" spans="7:10" ht="23.25" customHeight="1" x14ac:dyDescent="0.25">
      <c r="G123" s="401" t="str">
        <f>+IF(LEN('OSNOVNA PLAČA'!B123)&gt;0,'LETNO OBVESTILO'!V129,"")</f>
        <v>114   A114</v>
      </c>
      <c r="H123" s="402"/>
      <c r="I123" s="403">
        <f>IF(LEN('1-3'!B129)&gt;0,'1-3'!K129,"")</f>
        <v>0</v>
      </c>
      <c r="J123" s="404"/>
    </row>
    <row r="124" spans="7:10" ht="23.25" customHeight="1" x14ac:dyDescent="0.25">
      <c r="G124" s="401" t="str">
        <f>+IF(LEN('OSNOVNA PLAČA'!B124)&gt;0,'LETNO OBVESTILO'!V130,"")</f>
        <v>115   A115</v>
      </c>
      <c r="H124" s="402"/>
      <c r="I124" s="403">
        <f>IF(LEN('1-3'!B130)&gt;0,'1-3'!K130,"")</f>
        <v>0</v>
      </c>
      <c r="J124" s="404"/>
    </row>
    <row r="125" spans="7:10" ht="23.25" customHeight="1" x14ac:dyDescent="0.25">
      <c r="G125" s="401" t="str">
        <f>+IF(LEN('OSNOVNA PLAČA'!B125)&gt;0,'LETNO OBVESTILO'!V131,"")</f>
        <v>116   A116</v>
      </c>
      <c r="H125" s="402"/>
      <c r="I125" s="403">
        <f>IF(LEN('1-3'!B131)&gt;0,'1-3'!K131,"")</f>
        <v>0</v>
      </c>
      <c r="J125" s="404"/>
    </row>
    <row r="126" spans="7:10" ht="23.25" customHeight="1" x14ac:dyDescent="0.25">
      <c r="G126" s="401" t="str">
        <f>+IF(LEN('OSNOVNA PLAČA'!B126)&gt;0,'LETNO OBVESTILO'!V132,"")</f>
        <v>117   A117</v>
      </c>
      <c r="H126" s="402"/>
      <c r="I126" s="403">
        <f>IF(LEN('1-3'!B132)&gt;0,'1-3'!K132,"")</f>
        <v>0</v>
      </c>
      <c r="J126" s="404"/>
    </row>
    <row r="127" spans="7:10" ht="23.25" customHeight="1" x14ac:dyDescent="0.25">
      <c r="G127" s="401" t="str">
        <f>+IF(LEN('OSNOVNA PLAČA'!B127)&gt;0,'LETNO OBVESTILO'!V133,"")</f>
        <v>118   A118</v>
      </c>
      <c r="H127" s="402"/>
      <c r="I127" s="403">
        <f>IF(LEN('1-3'!B133)&gt;0,'1-3'!K133,"")</f>
        <v>0</v>
      </c>
      <c r="J127" s="404"/>
    </row>
    <row r="128" spans="7:10" ht="23.25" customHeight="1" x14ac:dyDescent="0.25">
      <c r="G128" s="401" t="str">
        <f>+IF(LEN('OSNOVNA PLAČA'!B128)&gt;0,'LETNO OBVESTILO'!V134,"")</f>
        <v>119   A119</v>
      </c>
      <c r="H128" s="402"/>
      <c r="I128" s="403">
        <f>IF(LEN('1-3'!B134)&gt;0,'1-3'!K134,"")</f>
        <v>0</v>
      </c>
      <c r="J128" s="404"/>
    </row>
    <row r="129" spans="7:10" ht="23.25" customHeight="1" x14ac:dyDescent="0.25">
      <c r="G129" s="401" t="str">
        <f>+IF(LEN('OSNOVNA PLAČA'!B129)&gt;0,'LETNO OBVESTILO'!V135,"")</f>
        <v>120   A120</v>
      </c>
      <c r="H129" s="402"/>
      <c r="I129" s="403">
        <f>IF(LEN('1-3'!B135)&gt;0,'1-3'!K135,"")</f>
        <v>0</v>
      </c>
      <c r="J129" s="404"/>
    </row>
    <row r="130" spans="7:10" ht="23.25" customHeight="1" x14ac:dyDescent="0.25">
      <c r="G130" s="401" t="str">
        <f>+IF(LEN('OSNOVNA PLAČA'!B130)&gt;0,'LETNO OBVESTILO'!V136,"")</f>
        <v>121   A121</v>
      </c>
      <c r="H130" s="402"/>
      <c r="I130" s="403">
        <f>IF(LEN('1-3'!B136)&gt;0,'1-3'!K136,"")</f>
        <v>0</v>
      </c>
      <c r="J130" s="404"/>
    </row>
    <row r="131" spans="7:10" ht="23.25" customHeight="1" x14ac:dyDescent="0.25">
      <c r="G131" s="401" t="str">
        <f>+IF(LEN('OSNOVNA PLAČA'!B131)&gt;0,'LETNO OBVESTILO'!V137,"")</f>
        <v>122   A122</v>
      </c>
      <c r="H131" s="402"/>
      <c r="I131" s="403">
        <f>IF(LEN('1-3'!B137)&gt;0,'1-3'!K137,"")</f>
        <v>0</v>
      </c>
      <c r="J131" s="404"/>
    </row>
    <row r="132" spans="7:10" ht="23.25" customHeight="1" x14ac:dyDescent="0.25">
      <c r="G132" s="401" t="str">
        <f>+IF(LEN('OSNOVNA PLAČA'!B132)&gt;0,'LETNO OBVESTILO'!V138,"")</f>
        <v>123   A123</v>
      </c>
      <c r="H132" s="402"/>
      <c r="I132" s="403">
        <f>IF(LEN('1-3'!B138)&gt;0,'1-3'!K138,"")</f>
        <v>0</v>
      </c>
      <c r="J132" s="404"/>
    </row>
    <row r="133" spans="7:10" ht="23.25" customHeight="1" x14ac:dyDescent="0.25">
      <c r="G133" s="401" t="str">
        <f>+IF(LEN('OSNOVNA PLAČA'!B133)&gt;0,'LETNO OBVESTILO'!V139,"")</f>
        <v>124   A124</v>
      </c>
      <c r="H133" s="402"/>
      <c r="I133" s="403">
        <f>IF(LEN('1-3'!B139)&gt;0,'1-3'!K139,"")</f>
        <v>0</v>
      </c>
      <c r="J133" s="404"/>
    </row>
    <row r="134" spans="7:10" ht="23.25" customHeight="1" x14ac:dyDescent="0.25">
      <c r="G134" s="401" t="str">
        <f>+IF(LEN('OSNOVNA PLAČA'!B134)&gt;0,'LETNO OBVESTILO'!V140,"")</f>
        <v>125   A125</v>
      </c>
      <c r="H134" s="402"/>
      <c r="I134" s="403">
        <f>IF(LEN('1-3'!B140)&gt;0,'1-3'!K140,"")</f>
        <v>0</v>
      </c>
      <c r="J134" s="404"/>
    </row>
    <row r="135" spans="7:10" ht="23.25" customHeight="1" x14ac:dyDescent="0.25">
      <c r="G135" s="401" t="str">
        <f>+IF(LEN('OSNOVNA PLAČA'!B135)&gt;0,'LETNO OBVESTILO'!V141,"")</f>
        <v>126   A126</v>
      </c>
      <c r="H135" s="402"/>
      <c r="I135" s="403">
        <f>IF(LEN('1-3'!B141)&gt;0,'1-3'!K141,"")</f>
        <v>0</v>
      </c>
      <c r="J135" s="404"/>
    </row>
    <row r="136" spans="7:10" ht="23.25" customHeight="1" x14ac:dyDescent="0.25">
      <c r="G136" s="401" t="str">
        <f>+IF(LEN('OSNOVNA PLAČA'!B136)&gt;0,'LETNO OBVESTILO'!V142,"")</f>
        <v>127   A127</v>
      </c>
      <c r="H136" s="402"/>
      <c r="I136" s="403">
        <f>IF(LEN('1-3'!B142)&gt;0,'1-3'!K142,"")</f>
        <v>0</v>
      </c>
      <c r="J136" s="404"/>
    </row>
    <row r="137" spans="7:10" ht="23.25" customHeight="1" x14ac:dyDescent="0.25">
      <c r="G137" s="401" t="str">
        <f>+IF(LEN('OSNOVNA PLAČA'!B137)&gt;0,'LETNO OBVESTILO'!V143,"")</f>
        <v>128   A128</v>
      </c>
      <c r="H137" s="402"/>
      <c r="I137" s="403">
        <f>IF(LEN('1-3'!B143)&gt;0,'1-3'!K143,"")</f>
        <v>0</v>
      </c>
      <c r="J137" s="404"/>
    </row>
    <row r="138" spans="7:10" ht="23.25" customHeight="1" x14ac:dyDescent="0.25">
      <c r="G138" s="401" t="str">
        <f>+IF(LEN('OSNOVNA PLAČA'!B138)&gt;0,'LETNO OBVESTILO'!V144,"")</f>
        <v>129   A129</v>
      </c>
      <c r="H138" s="402"/>
      <c r="I138" s="403">
        <f>IF(LEN('1-3'!B144)&gt;0,'1-3'!K144,"")</f>
        <v>0</v>
      </c>
      <c r="J138" s="404"/>
    </row>
    <row r="139" spans="7:10" ht="23.25" customHeight="1" x14ac:dyDescent="0.25">
      <c r="G139" s="401" t="str">
        <f>+IF(LEN('OSNOVNA PLAČA'!B139)&gt;0,'LETNO OBVESTILO'!V145,"")</f>
        <v>130   A130</v>
      </c>
      <c r="H139" s="402"/>
      <c r="I139" s="403">
        <f>IF(LEN('1-3'!B145)&gt;0,'1-3'!K145,"")</f>
        <v>0</v>
      </c>
      <c r="J139" s="404"/>
    </row>
    <row r="140" spans="7:10" ht="23.25" customHeight="1" x14ac:dyDescent="0.25">
      <c r="G140" s="401" t="str">
        <f>+IF(LEN('OSNOVNA PLAČA'!B140)&gt;0,'LETNO OBVESTILO'!V146,"")</f>
        <v>131   A131</v>
      </c>
      <c r="H140" s="402"/>
      <c r="I140" s="403">
        <f>IF(LEN('1-3'!B146)&gt;0,'1-3'!K146,"")</f>
        <v>0</v>
      </c>
      <c r="J140" s="404"/>
    </row>
    <row r="141" spans="7:10" ht="23.25" customHeight="1" x14ac:dyDescent="0.25">
      <c r="G141" s="401" t="str">
        <f>+IF(LEN('OSNOVNA PLAČA'!B141)&gt;0,'LETNO OBVESTILO'!V147,"")</f>
        <v>132   A132</v>
      </c>
      <c r="H141" s="402"/>
      <c r="I141" s="403">
        <f>IF(LEN('1-3'!B147)&gt;0,'1-3'!K147,"")</f>
        <v>0</v>
      </c>
      <c r="J141" s="404"/>
    </row>
    <row r="142" spans="7:10" ht="23.25" customHeight="1" x14ac:dyDescent="0.25">
      <c r="G142" s="401" t="str">
        <f>+IF(LEN('OSNOVNA PLAČA'!B142)&gt;0,'LETNO OBVESTILO'!V148,"")</f>
        <v>133   A133</v>
      </c>
      <c r="H142" s="402"/>
      <c r="I142" s="403">
        <f>IF(LEN('1-3'!B148)&gt;0,'1-3'!K148,"")</f>
        <v>0</v>
      </c>
      <c r="J142" s="404"/>
    </row>
    <row r="143" spans="7:10" ht="23.25" customHeight="1" x14ac:dyDescent="0.25">
      <c r="G143" s="401" t="str">
        <f>+IF(LEN('OSNOVNA PLAČA'!B143)&gt;0,'LETNO OBVESTILO'!V149,"")</f>
        <v>134   A134</v>
      </c>
      <c r="H143" s="402"/>
      <c r="I143" s="403">
        <f>IF(LEN('1-3'!B149)&gt;0,'1-3'!K149,"")</f>
        <v>0</v>
      </c>
      <c r="J143" s="404"/>
    </row>
    <row r="144" spans="7:10" ht="23.25" customHeight="1" x14ac:dyDescent="0.25">
      <c r="G144" s="401" t="str">
        <f>+IF(LEN('OSNOVNA PLAČA'!B144)&gt;0,'LETNO OBVESTILO'!V150,"")</f>
        <v>135   A135</v>
      </c>
      <c r="H144" s="402"/>
      <c r="I144" s="403">
        <f>IF(LEN('1-3'!B150)&gt;0,'1-3'!K150,"")</f>
        <v>0</v>
      </c>
      <c r="J144" s="404"/>
    </row>
    <row r="145" spans="7:10" ht="23.25" customHeight="1" x14ac:dyDescent="0.25">
      <c r="G145" s="401" t="str">
        <f>+IF(LEN('OSNOVNA PLAČA'!B145)&gt;0,'LETNO OBVESTILO'!V151,"")</f>
        <v>136   A136</v>
      </c>
      <c r="H145" s="402"/>
      <c r="I145" s="403">
        <f>IF(LEN('1-3'!B151)&gt;0,'1-3'!K151,"")</f>
        <v>0</v>
      </c>
      <c r="J145" s="404"/>
    </row>
    <row r="146" spans="7:10" ht="23.25" customHeight="1" x14ac:dyDescent="0.25">
      <c r="G146" s="401" t="str">
        <f>+IF(LEN('OSNOVNA PLAČA'!B146)&gt;0,'LETNO OBVESTILO'!V152,"")</f>
        <v>137   A137</v>
      </c>
      <c r="H146" s="402"/>
      <c r="I146" s="403">
        <f>IF(LEN('1-3'!B152)&gt;0,'1-3'!K152,"")</f>
        <v>0</v>
      </c>
      <c r="J146" s="404"/>
    </row>
    <row r="147" spans="7:10" ht="23.25" customHeight="1" x14ac:dyDescent="0.25">
      <c r="G147" s="401" t="str">
        <f>+IF(LEN('OSNOVNA PLAČA'!B147)&gt;0,'LETNO OBVESTILO'!V153,"")</f>
        <v>138   A138</v>
      </c>
      <c r="H147" s="402"/>
      <c r="I147" s="403">
        <f>IF(LEN('1-3'!B153)&gt;0,'1-3'!K153,"")</f>
        <v>0</v>
      </c>
      <c r="J147" s="404"/>
    </row>
    <row r="148" spans="7:10" ht="23.25" customHeight="1" x14ac:dyDescent="0.25">
      <c r="G148" s="401" t="str">
        <f>+IF(LEN('OSNOVNA PLAČA'!B148)&gt;0,'LETNO OBVESTILO'!V154,"")</f>
        <v>139   A139</v>
      </c>
      <c r="H148" s="402"/>
      <c r="I148" s="403">
        <f>IF(LEN('1-3'!B154)&gt;0,'1-3'!K154,"")</f>
        <v>0</v>
      </c>
      <c r="J148" s="404"/>
    </row>
    <row r="149" spans="7:10" ht="23.25" customHeight="1" x14ac:dyDescent="0.25">
      <c r="G149" s="401" t="str">
        <f>+IF(LEN('OSNOVNA PLAČA'!B149)&gt;0,'LETNO OBVESTILO'!V155,"")</f>
        <v>140   A140</v>
      </c>
      <c r="H149" s="402"/>
      <c r="I149" s="403">
        <f>IF(LEN('1-3'!B155)&gt;0,'1-3'!K155,"")</f>
        <v>0</v>
      </c>
      <c r="J149" s="404"/>
    </row>
    <row r="150" spans="7:10" ht="23.25" customHeight="1" x14ac:dyDescent="0.25">
      <c r="G150" s="401" t="str">
        <f>+IF(LEN('OSNOVNA PLAČA'!B150)&gt;0,'LETNO OBVESTILO'!V156,"")</f>
        <v>141   A141</v>
      </c>
      <c r="H150" s="402"/>
      <c r="I150" s="403">
        <f>IF(LEN('1-3'!B156)&gt;0,'1-3'!K156,"")</f>
        <v>0</v>
      </c>
      <c r="J150" s="404"/>
    </row>
    <row r="151" spans="7:10" ht="23.25" customHeight="1" x14ac:dyDescent="0.25">
      <c r="G151" s="401" t="str">
        <f>+IF(LEN('OSNOVNA PLAČA'!B151)&gt;0,'LETNO OBVESTILO'!V157,"")</f>
        <v>142   A142</v>
      </c>
      <c r="H151" s="402"/>
      <c r="I151" s="403">
        <f>IF(LEN('1-3'!B157)&gt;0,'1-3'!K157,"")</f>
        <v>0</v>
      </c>
      <c r="J151" s="404"/>
    </row>
    <row r="152" spans="7:10" ht="23.25" customHeight="1" x14ac:dyDescent="0.25">
      <c r="G152" s="401" t="str">
        <f>+IF(LEN('OSNOVNA PLAČA'!B152)&gt;0,'LETNO OBVESTILO'!V158,"")</f>
        <v>143   A143</v>
      </c>
      <c r="H152" s="402"/>
      <c r="I152" s="403">
        <f>IF(LEN('1-3'!B158)&gt;0,'1-3'!K158,"")</f>
        <v>0</v>
      </c>
      <c r="J152" s="404"/>
    </row>
    <row r="153" spans="7:10" ht="23.25" customHeight="1" x14ac:dyDescent="0.25">
      <c r="G153" s="401" t="str">
        <f>+IF(LEN('OSNOVNA PLAČA'!B153)&gt;0,'LETNO OBVESTILO'!V159,"")</f>
        <v>144   A144</v>
      </c>
      <c r="H153" s="402"/>
      <c r="I153" s="403">
        <f>IF(LEN('1-3'!B159)&gt;0,'1-3'!K159,"")</f>
        <v>0</v>
      </c>
      <c r="J153" s="404"/>
    </row>
    <row r="154" spans="7:10" ht="23.25" customHeight="1" x14ac:dyDescent="0.25">
      <c r="G154" s="401" t="str">
        <f>+IF(LEN('OSNOVNA PLAČA'!B154)&gt;0,'LETNO OBVESTILO'!V160,"")</f>
        <v>145   A145</v>
      </c>
      <c r="H154" s="402"/>
      <c r="I154" s="403">
        <f>IF(LEN('1-3'!B160)&gt;0,'1-3'!K160,"")</f>
        <v>0</v>
      </c>
      <c r="J154" s="404"/>
    </row>
    <row r="155" spans="7:10" ht="23.25" customHeight="1" x14ac:dyDescent="0.25">
      <c r="G155" s="401" t="str">
        <f>+IF(LEN('OSNOVNA PLAČA'!B155)&gt;0,'LETNO OBVESTILO'!V161,"")</f>
        <v>146   A146</v>
      </c>
      <c r="H155" s="402"/>
      <c r="I155" s="403">
        <f>IF(LEN('1-3'!B161)&gt;0,'1-3'!K161,"")</f>
        <v>0</v>
      </c>
      <c r="J155" s="404"/>
    </row>
    <row r="156" spans="7:10" ht="23.25" customHeight="1" x14ac:dyDescent="0.25">
      <c r="G156" s="401" t="str">
        <f>+IF(LEN('OSNOVNA PLAČA'!B156)&gt;0,'LETNO OBVESTILO'!V162,"")</f>
        <v>147   A147</v>
      </c>
      <c r="H156" s="402"/>
      <c r="I156" s="403">
        <f>IF(LEN('1-3'!B162)&gt;0,'1-3'!K162,"")</f>
        <v>0</v>
      </c>
      <c r="J156" s="404"/>
    </row>
    <row r="157" spans="7:10" ht="23.25" customHeight="1" x14ac:dyDescent="0.25">
      <c r="G157" s="401" t="str">
        <f>+IF(LEN('OSNOVNA PLAČA'!B157)&gt;0,'LETNO OBVESTILO'!V163,"")</f>
        <v>148   A148</v>
      </c>
      <c r="H157" s="402"/>
      <c r="I157" s="403">
        <f>IF(LEN('1-3'!B163)&gt;0,'1-3'!K163,"")</f>
        <v>0</v>
      </c>
      <c r="J157" s="404"/>
    </row>
    <row r="158" spans="7:10" ht="23.25" customHeight="1" x14ac:dyDescent="0.25">
      <c r="G158" s="401" t="str">
        <f>+IF(LEN('OSNOVNA PLAČA'!B158)&gt;0,'LETNO OBVESTILO'!V164,"")</f>
        <v>149   A149</v>
      </c>
      <c r="H158" s="402"/>
      <c r="I158" s="403">
        <f>IF(LEN('1-3'!B164)&gt;0,'1-3'!K164,"")</f>
        <v>0</v>
      </c>
      <c r="J158" s="404"/>
    </row>
    <row r="159" spans="7:10" ht="23.25" customHeight="1" x14ac:dyDescent="0.25">
      <c r="G159" s="401" t="str">
        <f>+IF(LEN('OSNOVNA PLAČA'!B159)&gt;0,'LETNO OBVESTILO'!V165,"")</f>
        <v>150   A150</v>
      </c>
      <c r="H159" s="402"/>
      <c r="I159" s="403">
        <f>IF(LEN('1-3'!B165)&gt;0,'1-3'!K165,"")</f>
        <v>0</v>
      </c>
      <c r="J159" s="404"/>
    </row>
    <row r="160" spans="7:10" ht="23.25" customHeight="1" x14ac:dyDescent="0.25">
      <c r="G160" s="401" t="str">
        <f>+IF(LEN('OSNOVNA PLAČA'!B160)&gt;0,'LETNO OBVESTILO'!V166,"")</f>
        <v>151   A151</v>
      </c>
      <c r="H160" s="402"/>
      <c r="I160" s="403">
        <f>IF(LEN('1-3'!B166)&gt;0,'1-3'!K166,"")</f>
        <v>0</v>
      </c>
      <c r="J160" s="404"/>
    </row>
    <row r="161" spans="7:10" ht="23.25" customHeight="1" x14ac:dyDescent="0.25">
      <c r="G161" s="401" t="str">
        <f>+IF(LEN('OSNOVNA PLAČA'!B161)&gt;0,'LETNO OBVESTILO'!V167,"")</f>
        <v>152   A152</v>
      </c>
      <c r="H161" s="402"/>
      <c r="I161" s="403">
        <f>IF(LEN('1-3'!B167)&gt;0,'1-3'!K167,"")</f>
        <v>0</v>
      </c>
      <c r="J161" s="404"/>
    </row>
    <row r="162" spans="7:10" ht="23.25" customHeight="1" x14ac:dyDescent="0.25">
      <c r="G162" s="401" t="str">
        <f>+IF(LEN('OSNOVNA PLAČA'!B162)&gt;0,'LETNO OBVESTILO'!V168,"")</f>
        <v>153   A153</v>
      </c>
      <c r="H162" s="402"/>
      <c r="I162" s="403">
        <f>IF(LEN('1-3'!B168)&gt;0,'1-3'!K168,"")</f>
        <v>0</v>
      </c>
      <c r="J162" s="404"/>
    </row>
    <row r="163" spans="7:10" ht="23.25" customHeight="1" x14ac:dyDescent="0.25">
      <c r="G163" s="401" t="str">
        <f>+IF(LEN('OSNOVNA PLAČA'!B163)&gt;0,'LETNO OBVESTILO'!V169,"")</f>
        <v>154   A154</v>
      </c>
      <c r="H163" s="402"/>
      <c r="I163" s="403">
        <f>IF(LEN('1-3'!B169)&gt;0,'1-3'!K169,"")</f>
        <v>0</v>
      </c>
      <c r="J163" s="404"/>
    </row>
    <row r="164" spans="7:10" ht="23.25" customHeight="1" x14ac:dyDescent="0.25">
      <c r="G164" s="401" t="str">
        <f>+IF(LEN('OSNOVNA PLAČA'!B164)&gt;0,'LETNO OBVESTILO'!V170,"")</f>
        <v>155   A155</v>
      </c>
      <c r="H164" s="402"/>
      <c r="I164" s="403">
        <f>IF(LEN('1-3'!B170)&gt;0,'1-3'!K170,"")</f>
        <v>0</v>
      </c>
      <c r="J164" s="404"/>
    </row>
    <row r="165" spans="7:10" ht="23.25" customHeight="1" x14ac:dyDescent="0.25">
      <c r="G165" s="401" t="str">
        <f>+IF(LEN('OSNOVNA PLAČA'!B165)&gt;0,'LETNO OBVESTILO'!V171,"")</f>
        <v>156   A156</v>
      </c>
      <c r="H165" s="402"/>
      <c r="I165" s="403">
        <f>IF(LEN('1-3'!B171)&gt;0,'1-3'!K171,"")</f>
        <v>0</v>
      </c>
      <c r="J165" s="404"/>
    </row>
    <row r="166" spans="7:10" ht="23.25" customHeight="1" x14ac:dyDescent="0.25">
      <c r="G166" s="401" t="str">
        <f>+IF(LEN('OSNOVNA PLAČA'!B166)&gt;0,'LETNO OBVESTILO'!V172,"")</f>
        <v>157   A157</v>
      </c>
      <c r="H166" s="402"/>
      <c r="I166" s="403">
        <f>IF(LEN('1-3'!B172)&gt;0,'1-3'!K172,"")</f>
        <v>0</v>
      </c>
      <c r="J166" s="404"/>
    </row>
    <row r="167" spans="7:10" ht="23.25" customHeight="1" x14ac:dyDescent="0.25">
      <c r="G167" s="401" t="str">
        <f>+IF(LEN('OSNOVNA PLAČA'!B167)&gt;0,'LETNO OBVESTILO'!V173,"")</f>
        <v>158   A158</v>
      </c>
      <c r="H167" s="402"/>
      <c r="I167" s="403">
        <f>IF(LEN('1-3'!B173)&gt;0,'1-3'!K173,"")</f>
        <v>0</v>
      </c>
      <c r="J167" s="404"/>
    </row>
    <row r="168" spans="7:10" ht="23.25" customHeight="1" x14ac:dyDescent="0.25">
      <c r="G168" s="401" t="str">
        <f>+IF(LEN('OSNOVNA PLAČA'!B168)&gt;0,'LETNO OBVESTILO'!V174,"")</f>
        <v>159   A159</v>
      </c>
      <c r="H168" s="402"/>
      <c r="I168" s="403">
        <f>IF(LEN('1-3'!B174)&gt;0,'1-3'!K174,"")</f>
        <v>0</v>
      </c>
      <c r="J168" s="404"/>
    </row>
    <row r="169" spans="7:10" ht="23.25" customHeight="1" x14ac:dyDescent="0.25">
      <c r="G169" s="401" t="str">
        <f>+IF(LEN('OSNOVNA PLAČA'!B169)&gt;0,'LETNO OBVESTILO'!V175,"")</f>
        <v>160   A160</v>
      </c>
      <c r="H169" s="402"/>
      <c r="I169" s="403">
        <f>IF(LEN('1-3'!B175)&gt;0,'1-3'!K175,"")</f>
        <v>0</v>
      </c>
      <c r="J169" s="404"/>
    </row>
    <row r="170" spans="7:10" ht="23.25" customHeight="1" x14ac:dyDescent="0.25">
      <c r="G170" s="401" t="str">
        <f>+IF(LEN('OSNOVNA PLAČA'!B170)&gt;0,'LETNO OBVESTILO'!V176,"")</f>
        <v>161   A161</v>
      </c>
      <c r="H170" s="402"/>
      <c r="I170" s="403">
        <f>IF(LEN('1-3'!B176)&gt;0,'1-3'!K176,"")</f>
        <v>0</v>
      </c>
      <c r="J170" s="404"/>
    </row>
    <row r="171" spans="7:10" ht="23.25" customHeight="1" x14ac:dyDescent="0.25">
      <c r="G171" s="401" t="str">
        <f>+IF(LEN('OSNOVNA PLAČA'!B171)&gt;0,'LETNO OBVESTILO'!V177,"")</f>
        <v>162   A162</v>
      </c>
      <c r="H171" s="402"/>
      <c r="I171" s="403">
        <f>IF(LEN('1-3'!B177)&gt;0,'1-3'!K177,"")</f>
        <v>0</v>
      </c>
      <c r="J171" s="404"/>
    </row>
    <row r="172" spans="7:10" ht="23.25" customHeight="1" x14ac:dyDescent="0.25">
      <c r="G172" s="401" t="str">
        <f>+IF(LEN('OSNOVNA PLAČA'!B172)&gt;0,'LETNO OBVESTILO'!V178,"")</f>
        <v>163   A163</v>
      </c>
      <c r="H172" s="402"/>
      <c r="I172" s="403">
        <f>IF(LEN('1-3'!B178)&gt;0,'1-3'!K178,"")</f>
        <v>0</v>
      </c>
      <c r="J172" s="404"/>
    </row>
    <row r="173" spans="7:10" ht="23.25" customHeight="1" x14ac:dyDescent="0.25">
      <c r="G173" s="401" t="str">
        <f>+IF(LEN('OSNOVNA PLAČA'!B173)&gt;0,'LETNO OBVESTILO'!V179,"")</f>
        <v>164   A164</v>
      </c>
      <c r="H173" s="402"/>
      <c r="I173" s="403">
        <f>IF(LEN('1-3'!B179)&gt;0,'1-3'!K179,"")</f>
        <v>0</v>
      </c>
      <c r="J173" s="404"/>
    </row>
    <row r="174" spans="7:10" ht="23.25" customHeight="1" x14ac:dyDescent="0.25">
      <c r="G174" s="401" t="str">
        <f>+IF(LEN('OSNOVNA PLAČA'!B174)&gt;0,'LETNO OBVESTILO'!V180,"")</f>
        <v>165   A165</v>
      </c>
      <c r="H174" s="402"/>
      <c r="I174" s="403">
        <f>IF(LEN('1-3'!B180)&gt;0,'1-3'!K180,"")</f>
        <v>0</v>
      </c>
      <c r="J174" s="404"/>
    </row>
    <row r="175" spans="7:10" ht="23.25" customHeight="1" x14ac:dyDescent="0.25">
      <c r="G175" s="401" t="str">
        <f>+IF(LEN('OSNOVNA PLAČA'!B175)&gt;0,'LETNO OBVESTILO'!V181,"")</f>
        <v>166   A166</v>
      </c>
      <c r="H175" s="402"/>
      <c r="I175" s="403">
        <f>IF(LEN('1-3'!B181)&gt;0,'1-3'!K181,"")</f>
        <v>0</v>
      </c>
      <c r="J175" s="404"/>
    </row>
    <row r="176" spans="7:10" ht="23.25" customHeight="1" x14ac:dyDescent="0.25">
      <c r="G176" s="401" t="str">
        <f>+IF(LEN('OSNOVNA PLAČA'!B176)&gt;0,'LETNO OBVESTILO'!V182,"")</f>
        <v>167   A167</v>
      </c>
      <c r="H176" s="402"/>
      <c r="I176" s="403">
        <f>IF(LEN('1-3'!B182)&gt;0,'1-3'!K182,"")</f>
        <v>0</v>
      </c>
      <c r="J176" s="404"/>
    </row>
    <row r="177" spans="7:10" ht="23.25" customHeight="1" x14ac:dyDescent="0.25">
      <c r="G177" s="401" t="str">
        <f>+IF(LEN('OSNOVNA PLAČA'!B177)&gt;0,'LETNO OBVESTILO'!V183,"")</f>
        <v>168   A168</v>
      </c>
      <c r="H177" s="402"/>
      <c r="I177" s="403">
        <f>IF(LEN('1-3'!B183)&gt;0,'1-3'!K183,"")</f>
        <v>0</v>
      </c>
      <c r="J177" s="404"/>
    </row>
    <row r="178" spans="7:10" ht="23.25" customHeight="1" x14ac:dyDescent="0.25">
      <c r="G178" s="401" t="str">
        <f>+IF(LEN('OSNOVNA PLAČA'!B178)&gt;0,'LETNO OBVESTILO'!V184,"")</f>
        <v>169   A169</v>
      </c>
      <c r="H178" s="402"/>
      <c r="I178" s="403">
        <f>IF(LEN('1-3'!B184)&gt;0,'1-3'!K184,"")</f>
        <v>0</v>
      </c>
      <c r="J178" s="404"/>
    </row>
    <row r="179" spans="7:10" ht="23.25" customHeight="1" x14ac:dyDescent="0.25">
      <c r="G179" s="401" t="str">
        <f>+IF(LEN('OSNOVNA PLAČA'!B179)&gt;0,'LETNO OBVESTILO'!V185,"")</f>
        <v>170   A170</v>
      </c>
      <c r="H179" s="402"/>
      <c r="I179" s="403">
        <f>IF(LEN('1-3'!B185)&gt;0,'1-3'!K185,"")</f>
        <v>0</v>
      </c>
      <c r="J179" s="404"/>
    </row>
    <row r="180" spans="7:10" ht="23.25" customHeight="1" x14ac:dyDescent="0.25">
      <c r="G180" s="401" t="str">
        <f>+IF(LEN('OSNOVNA PLAČA'!B180)&gt;0,'LETNO OBVESTILO'!V186,"")</f>
        <v>171   A171</v>
      </c>
      <c r="H180" s="402"/>
      <c r="I180" s="403">
        <f>IF(LEN('1-3'!B186)&gt;0,'1-3'!K186,"")</f>
        <v>0</v>
      </c>
      <c r="J180" s="404"/>
    </row>
    <row r="181" spans="7:10" ht="23.25" customHeight="1" x14ac:dyDescent="0.25">
      <c r="G181" s="401" t="str">
        <f>+IF(LEN('OSNOVNA PLAČA'!B181)&gt;0,'LETNO OBVESTILO'!V187,"")</f>
        <v>172   A172</v>
      </c>
      <c r="H181" s="402"/>
      <c r="I181" s="403">
        <f>IF(LEN('1-3'!B187)&gt;0,'1-3'!K187,"")</f>
        <v>0</v>
      </c>
      <c r="J181" s="404"/>
    </row>
    <row r="182" spans="7:10" ht="23.25" customHeight="1" x14ac:dyDescent="0.25">
      <c r="G182" s="401" t="str">
        <f>+IF(LEN('OSNOVNA PLAČA'!B182)&gt;0,'LETNO OBVESTILO'!V188,"")</f>
        <v>173   A173</v>
      </c>
      <c r="H182" s="402"/>
      <c r="I182" s="403">
        <f>IF(LEN('1-3'!B188)&gt;0,'1-3'!K188,"")</f>
        <v>0</v>
      </c>
      <c r="J182" s="404"/>
    </row>
    <row r="183" spans="7:10" ht="23.25" customHeight="1" x14ac:dyDescent="0.25">
      <c r="G183" s="401" t="str">
        <f>+IF(LEN('OSNOVNA PLAČA'!B183)&gt;0,'LETNO OBVESTILO'!V189,"")</f>
        <v>174   A174</v>
      </c>
      <c r="H183" s="402"/>
      <c r="I183" s="403">
        <f>IF(LEN('1-3'!B189)&gt;0,'1-3'!K189,"")</f>
        <v>0</v>
      </c>
      <c r="J183" s="404"/>
    </row>
    <row r="184" spans="7:10" ht="23.25" customHeight="1" x14ac:dyDescent="0.25">
      <c r="G184" s="401" t="str">
        <f>+IF(LEN('OSNOVNA PLAČA'!B184)&gt;0,'LETNO OBVESTILO'!V190,"")</f>
        <v>175   A175</v>
      </c>
      <c r="H184" s="402"/>
      <c r="I184" s="403">
        <f>IF(LEN('1-3'!B190)&gt;0,'1-3'!K190,"")</f>
        <v>0</v>
      </c>
      <c r="J184" s="404"/>
    </row>
    <row r="185" spans="7:10" ht="23.25" customHeight="1" x14ac:dyDescent="0.25">
      <c r="G185" s="401" t="str">
        <f>+IF(LEN('OSNOVNA PLAČA'!B185)&gt;0,'LETNO OBVESTILO'!V191,"")</f>
        <v>176   A176</v>
      </c>
      <c r="H185" s="402"/>
      <c r="I185" s="403">
        <f>IF(LEN('1-3'!B191)&gt;0,'1-3'!K191,"")</f>
        <v>0</v>
      </c>
      <c r="J185" s="404"/>
    </row>
    <row r="186" spans="7:10" ht="23.25" customHeight="1" x14ac:dyDescent="0.25">
      <c r="G186" s="401" t="str">
        <f>+IF(LEN('OSNOVNA PLAČA'!B186)&gt;0,'LETNO OBVESTILO'!V192,"")</f>
        <v>177   A177</v>
      </c>
      <c r="H186" s="402"/>
      <c r="I186" s="403">
        <f>IF(LEN('1-3'!B192)&gt;0,'1-3'!K192,"")</f>
        <v>0</v>
      </c>
      <c r="J186" s="404"/>
    </row>
    <row r="187" spans="7:10" ht="23.25" customHeight="1" x14ac:dyDescent="0.25">
      <c r="G187" s="401" t="str">
        <f>+IF(LEN('OSNOVNA PLAČA'!B187)&gt;0,'LETNO OBVESTILO'!V193,"")</f>
        <v>178   A178</v>
      </c>
      <c r="H187" s="402"/>
      <c r="I187" s="403">
        <f>IF(LEN('1-3'!B193)&gt;0,'1-3'!K193,"")</f>
        <v>0</v>
      </c>
      <c r="J187" s="404"/>
    </row>
    <row r="188" spans="7:10" ht="23.25" customHeight="1" x14ac:dyDescent="0.25">
      <c r="G188" s="401" t="str">
        <f>+IF(LEN('OSNOVNA PLAČA'!B188)&gt;0,'LETNO OBVESTILO'!V194,"")</f>
        <v>179   A179</v>
      </c>
      <c r="H188" s="402"/>
      <c r="I188" s="403">
        <f>IF(LEN('1-3'!B194)&gt;0,'1-3'!K194,"")</f>
        <v>0</v>
      </c>
      <c r="J188" s="404"/>
    </row>
    <row r="189" spans="7:10" ht="23.25" customHeight="1" x14ac:dyDescent="0.25">
      <c r="G189" s="401" t="str">
        <f>+IF(LEN('OSNOVNA PLAČA'!B189)&gt;0,'LETNO OBVESTILO'!V195,"")</f>
        <v>180   A180</v>
      </c>
      <c r="H189" s="402"/>
      <c r="I189" s="403">
        <f>IF(LEN('1-3'!B195)&gt;0,'1-3'!K195,"")</f>
        <v>0</v>
      </c>
      <c r="J189" s="404"/>
    </row>
    <row r="190" spans="7:10" ht="23.25" customHeight="1" x14ac:dyDescent="0.25">
      <c r="G190" s="401" t="str">
        <f>+IF(LEN('OSNOVNA PLAČA'!B190)&gt;0,'LETNO OBVESTILO'!V196,"")</f>
        <v>181   A181</v>
      </c>
      <c r="H190" s="402"/>
      <c r="I190" s="403">
        <f>IF(LEN('1-3'!B196)&gt;0,'1-3'!K196,"")</f>
        <v>0</v>
      </c>
      <c r="J190" s="404"/>
    </row>
    <row r="191" spans="7:10" ht="23.25" customHeight="1" x14ac:dyDescent="0.25">
      <c r="G191" s="401" t="str">
        <f>+IF(LEN('OSNOVNA PLAČA'!B191)&gt;0,'LETNO OBVESTILO'!V197,"")</f>
        <v>182   A182</v>
      </c>
      <c r="H191" s="402"/>
      <c r="I191" s="403">
        <f>IF(LEN('1-3'!B197)&gt;0,'1-3'!K197,"")</f>
        <v>0</v>
      </c>
      <c r="J191" s="404"/>
    </row>
    <row r="192" spans="7:10" ht="23.25" customHeight="1" x14ac:dyDescent="0.25">
      <c r="G192" s="401" t="str">
        <f>+IF(LEN('OSNOVNA PLAČA'!B192)&gt;0,'LETNO OBVESTILO'!V198,"")</f>
        <v>183   A183</v>
      </c>
      <c r="H192" s="402"/>
      <c r="I192" s="403">
        <f>IF(LEN('1-3'!B198)&gt;0,'1-3'!K198,"")</f>
        <v>0</v>
      </c>
      <c r="J192" s="404"/>
    </row>
    <row r="193" spans="7:10" ht="23.25" customHeight="1" x14ac:dyDescent="0.25">
      <c r="G193" s="401" t="str">
        <f>+IF(LEN('OSNOVNA PLAČA'!B193)&gt;0,'LETNO OBVESTILO'!V199,"")</f>
        <v>184   A184</v>
      </c>
      <c r="H193" s="402"/>
      <c r="I193" s="403">
        <f>IF(LEN('1-3'!B199)&gt;0,'1-3'!K199,"")</f>
        <v>0</v>
      </c>
      <c r="J193" s="404"/>
    </row>
    <row r="194" spans="7:10" ht="23.25" customHeight="1" x14ac:dyDescent="0.25">
      <c r="G194" s="401" t="str">
        <f>+IF(LEN('OSNOVNA PLAČA'!B194)&gt;0,'LETNO OBVESTILO'!V200,"")</f>
        <v>185   A185</v>
      </c>
      <c r="H194" s="402"/>
      <c r="I194" s="403">
        <f>IF(LEN('1-3'!B200)&gt;0,'1-3'!K200,"")</f>
        <v>0</v>
      </c>
      <c r="J194" s="404"/>
    </row>
    <row r="195" spans="7:10" ht="23.25" customHeight="1" x14ac:dyDescent="0.25">
      <c r="G195" s="401" t="str">
        <f>+IF(LEN('OSNOVNA PLAČA'!B195)&gt;0,'LETNO OBVESTILO'!V201,"")</f>
        <v>186   A186</v>
      </c>
      <c r="H195" s="402"/>
      <c r="I195" s="403">
        <f>IF(LEN('1-3'!B201)&gt;0,'1-3'!K201,"")</f>
        <v>0</v>
      </c>
      <c r="J195" s="404"/>
    </row>
    <row r="196" spans="7:10" ht="23.25" customHeight="1" x14ac:dyDescent="0.25">
      <c r="G196" s="401" t="str">
        <f>+IF(LEN('OSNOVNA PLAČA'!B196)&gt;0,'LETNO OBVESTILO'!V202,"")</f>
        <v>187   A187</v>
      </c>
      <c r="H196" s="402"/>
      <c r="I196" s="403">
        <f>IF(LEN('1-3'!B202)&gt;0,'1-3'!K202,"")</f>
        <v>0</v>
      </c>
      <c r="J196" s="404"/>
    </row>
    <row r="197" spans="7:10" ht="23.25" customHeight="1" x14ac:dyDescent="0.25">
      <c r="G197" s="401" t="str">
        <f>+IF(LEN('OSNOVNA PLAČA'!B197)&gt;0,'LETNO OBVESTILO'!V203,"")</f>
        <v>188   A188</v>
      </c>
      <c r="H197" s="402"/>
      <c r="I197" s="403">
        <f>IF(LEN('1-3'!B203)&gt;0,'1-3'!K203,"")</f>
        <v>0</v>
      </c>
      <c r="J197" s="404"/>
    </row>
    <row r="198" spans="7:10" ht="23.25" customHeight="1" x14ac:dyDescent="0.25">
      <c r="G198" s="401" t="str">
        <f>+IF(LEN('OSNOVNA PLAČA'!B198)&gt;0,'LETNO OBVESTILO'!V204,"")</f>
        <v>189   A189</v>
      </c>
      <c r="H198" s="402"/>
      <c r="I198" s="403">
        <f>IF(LEN('1-3'!B204)&gt;0,'1-3'!K204,"")</f>
        <v>0</v>
      </c>
      <c r="J198" s="404"/>
    </row>
    <row r="199" spans="7:10" ht="23.25" customHeight="1" x14ac:dyDescent="0.25">
      <c r="G199" s="401" t="str">
        <f>+IF(LEN('OSNOVNA PLAČA'!B199)&gt;0,'LETNO OBVESTILO'!V205,"")</f>
        <v>190   A190</v>
      </c>
      <c r="H199" s="402"/>
      <c r="I199" s="403">
        <f>IF(LEN('1-3'!B205)&gt;0,'1-3'!K205,"")</f>
        <v>0</v>
      </c>
      <c r="J199" s="404"/>
    </row>
    <row r="200" spans="7:10" ht="23.25" customHeight="1" x14ac:dyDescent="0.25">
      <c r="G200" s="401" t="str">
        <f>+IF(LEN('OSNOVNA PLAČA'!B200)&gt;0,'LETNO OBVESTILO'!V206,"")</f>
        <v>191   A191</v>
      </c>
      <c r="H200" s="402"/>
      <c r="I200" s="403">
        <f>IF(LEN('1-3'!B206)&gt;0,'1-3'!K206,"")</f>
        <v>0</v>
      </c>
      <c r="J200" s="404"/>
    </row>
    <row r="201" spans="7:10" ht="23.25" customHeight="1" x14ac:dyDescent="0.25">
      <c r="G201" s="401" t="str">
        <f>+IF(LEN('OSNOVNA PLAČA'!B201)&gt;0,'LETNO OBVESTILO'!V207,"")</f>
        <v>192   A192</v>
      </c>
      <c r="H201" s="402"/>
      <c r="I201" s="403">
        <f>IF(LEN('1-3'!B207)&gt;0,'1-3'!K207,"")</f>
        <v>0</v>
      </c>
      <c r="J201" s="404"/>
    </row>
    <row r="202" spans="7:10" ht="23.25" customHeight="1" x14ac:dyDescent="0.25">
      <c r="G202" s="401" t="str">
        <f>+IF(LEN('OSNOVNA PLAČA'!B202)&gt;0,'LETNO OBVESTILO'!V208,"")</f>
        <v>193   A193</v>
      </c>
      <c r="H202" s="402"/>
      <c r="I202" s="403">
        <f>IF(LEN('1-3'!B208)&gt;0,'1-3'!K208,"")</f>
        <v>0</v>
      </c>
      <c r="J202" s="404"/>
    </row>
    <row r="203" spans="7:10" ht="23.25" customHeight="1" x14ac:dyDescent="0.25">
      <c r="G203" s="401" t="str">
        <f>+IF(LEN('OSNOVNA PLAČA'!B203)&gt;0,'LETNO OBVESTILO'!V209,"")</f>
        <v>194   A194</v>
      </c>
      <c r="H203" s="402"/>
      <c r="I203" s="403">
        <f>IF(LEN('1-3'!B209)&gt;0,'1-3'!K209,"")</f>
        <v>0</v>
      </c>
      <c r="J203" s="404"/>
    </row>
    <row r="204" spans="7:10" ht="23.25" customHeight="1" x14ac:dyDescent="0.25">
      <c r="G204" s="401" t="str">
        <f>+IF(LEN('OSNOVNA PLAČA'!B204)&gt;0,'LETNO OBVESTILO'!V210,"")</f>
        <v>195   A195</v>
      </c>
      <c r="H204" s="402"/>
      <c r="I204" s="403">
        <f>IF(LEN('1-3'!B210)&gt;0,'1-3'!K210,"")</f>
        <v>0</v>
      </c>
      <c r="J204" s="404"/>
    </row>
    <row r="205" spans="7:10" ht="23.25" customHeight="1" x14ac:dyDescent="0.25">
      <c r="G205" s="401" t="str">
        <f>+IF(LEN('OSNOVNA PLAČA'!B205)&gt;0,'LETNO OBVESTILO'!V211,"")</f>
        <v>196   A196</v>
      </c>
      <c r="H205" s="402"/>
      <c r="I205" s="403">
        <f>IF(LEN('1-3'!B211)&gt;0,'1-3'!K211,"")</f>
        <v>0</v>
      </c>
      <c r="J205" s="404"/>
    </row>
    <row r="206" spans="7:10" ht="23.25" customHeight="1" x14ac:dyDescent="0.25">
      <c r="G206" s="401" t="str">
        <f>+IF(LEN('OSNOVNA PLAČA'!B206)&gt;0,'LETNO OBVESTILO'!V212,"")</f>
        <v>197   A197</v>
      </c>
      <c r="H206" s="402"/>
      <c r="I206" s="403">
        <f>IF(LEN('1-3'!B212)&gt;0,'1-3'!K212,"")</f>
        <v>0</v>
      </c>
      <c r="J206" s="404"/>
    </row>
    <row r="207" spans="7:10" ht="23.25" customHeight="1" x14ac:dyDescent="0.25">
      <c r="G207" s="401" t="str">
        <f>+IF(LEN('OSNOVNA PLAČA'!B207)&gt;0,'LETNO OBVESTILO'!V213,"")</f>
        <v>198   A198</v>
      </c>
      <c r="H207" s="402"/>
      <c r="I207" s="403">
        <f>IF(LEN('1-3'!B213)&gt;0,'1-3'!K213,"")</f>
        <v>0</v>
      </c>
      <c r="J207" s="404"/>
    </row>
    <row r="208" spans="7:10" ht="23.25" customHeight="1" x14ac:dyDescent="0.25">
      <c r="G208" s="401" t="str">
        <f>+IF(LEN('OSNOVNA PLAČA'!B208)&gt;0,'LETNO OBVESTILO'!V214,"")</f>
        <v>199   A199</v>
      </c>
      <c r="H208" s="402"/>
      <c r="I208" s="403">
        <f>IF(LEN('1-3'!B214)&gt;0,'1-3'!K214,"")</f>
        <v>0</v>
      </c>
      <c r="J208" s="404"/>
    </row>
    <row r="209" spans="7:10" ht="23.25" customHeight="1" x14ac:dyDescent="0.25">
      <c r="G209" s="401" t="str">
        <f>+IF(LEN('OSNOVNA PLAČA'!B209)&gt;0,'LETNO OBVESTILO'!V215,"")</f>
        <v>200   A200</v>
      </c>
      <c r="H209" s="402"/>
      <c r="I209" s="403">
        <f>IF(LEN('1-3'!B215)&gt;0,'1-3'!K215,"")</f>
        <v>0</v>
      </c>
      <c r="J209" s="404"/>
    </row>
    <row r="210" spans="7:10" ht="23.25" customHeight="1" x14ac:dyDescent="0.25">
      <c r="G210" s="401" t="str">
        <f>+IF(LEN('OSNOVNA PLAČA'!B210)&gt;0,'LETNO OBVESTILO'!V216,"")</f>
        <v>201   A201</v>
      </c>
      <c r="H210" s="402"/>
      <c r="I210" s="403">
        <f>IF(LEN('1-3'!B216)&gt;0,'1-3'!K216,"")</f>
        <v>0</v>
      </c>
      <c r="J210" s="404"/>
    </row>
    <row r="211" spans="7:10" ht="23.25" customHeight="1" x14ac:dyDescent="0.25">
      <c r="G211" s="401" t="str">
        <f>+IF(LEN('OSNOVNA PLAČA'!B211)&gt;0,'LETNO OBVESTILO'!V217,"")</f>
        <v>202   A202</v>
      </c>
      <c r="H211" s="402"/>
      <c r="I211" s="403">
        <f>IF(LEN('1-3'!B217)&gt;0,'1-3'!K217,"")</f>
        <v>0</v>
      </c>
      <c r="J211" s="404"/>
    </row>
    <row r="212" spans="7:10" ht="23.25" customHeight="1" x14ac:dyDescent="0.25">
      <c r="G212" s="401" t="str">
        <f>+IF(LEN('OSNOVNA PLAČA'!B212)&gt;0,'LETNO OBVESTILO'!V218,"")</f>
        <v>203   A203</v>
      </c>
      <c r="H212" s="402"/>
      <c r="I212" s="403">
        <f>IF(LEN('1-3'!B218)&gt;0,'1-3'!K218,"")</f>
        <v>0</v>
      </c>
      <c r="J212" s="404"/>
    </row>
    <row r="213" spans="7:10" ht="23.25" customHeight="1" x14ac:dyDescent="0.25">
      <c r="G213" s="401" t="str">
        <f>+IF(LEN('OSNOVNA PLAČA'!B213)&gt;0,'LETNO OBVESTILO'!V219,"")</f>
        <v>204   A204</v>
      </c>
      <c r="H213" s="402"/>
      <c r="I213" s="403">
        <f>IF(LEN('1-3'!B219)&gt;0,'1-3'!K219,"")</f>
        <v>0</v>
      </c>
      <c r="J213" s="404"/>
    </row>
    <row r="214" spans="7:10" ht="23.25" customHeight="1" x14ac:dyDescent="0.25">
      <c r="G214" s="401" t="str">
        <f>+IF(LEN('OSNOVNA PLAČA'!B214)&gt;0,'LETNO OBVESTILO'!V220,"")</f>
        <v>205   A205</v>
      </c>
      <c r="H214" s="402"/>
      <c r="I214" s="403">
        <f>IF(LEN('1-3'!B220)&gt;0,'1-3'!K220,"")</f>
        <v>0</v>
      </c>
      <c r="J214" s="404"/>
    </row>
    <row r="215" spans="7:10" ht="23.25" customHeight="1" x14ac:dyDescent="0.25">
      <c r="G215" s="401" t="str">
        <f>+IF(LEN('OSNOVNA PLAČA'!B215)&gt;0,'LETNO OBVESTILO'!V221,"")</f>
        <v>206   A206</v>
      </c>
      <c r="H215" s="402"/>
      <c r="I215" s="403">
        <f>IF(LEN('1-3'!B221)&gt;0,'1-3'!K221,"")</f>
        <v>0</v>
      </c>
      <c r="J215" s="404"/>
    </row>
    <row r="216" spans="7:10" ht="23.25" customHeight="1" x14ac:dyDescent="0.25">
      <c r="G216" s="401" t="str">
        <f>+IF(LEN('OSNOVNA PLAČA'!B216)&gt;0,'LETNO OBVESTILO'!V222,"")</f>
        <v>207   A207</v>
      </c>
      <c r="H216" s="402"/>
      <c r="I216" s="403">
        <f>IF(LEN('1-3'!B222)&gt;0,'1-3'!K222,"")</f>
        <v>0</v>
      </c>
      <c r="J216" s="404"/>
    </row>
    <row r="217" spans="7:10" ht="23.25" customHeight="1" x14ac:dyDescent="0.25">
      <c r="G217" s="401" t="str">
        <f>+IF(LEN('OSNOVNA PLAČA'!B217)&gt;0,'LETNO OBVESTILO'!V223,"")</f>
        <v>208   A208</v>
      </c>
      <c r="H217" s="402"/>
      <c r="I217" s="403">
        <f>IF(LEN('1-3'!B223)&gt;0,'1-3'!K223,"")</f>
        <v>0</v>
      </c>
      <c r="J217" s="404"/>
    </row>
    <row r="218" spans="7:10" ht="23.25" customHeight="1" x14ac:dyDescent="0.25">
      <c r="G218" s="401" t="str">
        <f>+IF(LEN('OSNOVNA PLAČA'!B218)&gt;0,'LETNO OBVESTILO'!V224,"")</f>
        <v>209   A209</v>
      </c>
      <c r="H218" s="402"/>
      <c r="I218" s="403">
        <f>IF(LEN('1-3'!B224)&gt;0,'1-3'!K224,"")</f>
        <v>0</v>
      </c>
      <c r="J218" s="404"/>
    </row>
    <row r="219" spans="7:10" ht="23.25" customHeight="1" x14ac:dyDescent="0.25">
      <c r="G219" s="401" t="str">
        <f>+IF(LEN('OSNOVNA PLAČA'!B219)&gt;0,'LETNO OBVESTILO'!V225,"")</f>
        <v>210   A210</v>
      </c>
      <c r="H219" s="402"/>
      <c r="I219" s="403">
        <f>IF(LEN('1-3'!B225)&gt;0,'1-3'!K225,"")</f>
        <v>0</v>
      </c>
      <c r="J219" s="404"/>
    </row>
    <row r="220" spans="7:10" ht="23.25" customHeight="1" x14ac:dyDescent="0.25">
      <c r="G220" s="401" t="str">
        <f>+IF(LEN('OSNOVNA PLAČA'!B220)&gt;0,'LETNO OBVESTILO'!V226,"")</f>
        <v>211   A211</v>
      </c>
      <c r="H220" s="402"/>
      <c r="I220" s="403">
        <f>IF(LEN('1-3'!B226)&gt;0,'1-3'!K226,"")</f>
        <v>0</v>
      </c>
      <c r="J220" s="404"/>
    </row>
    <row r="221" spans="7:10" ht="23.25" customHeight="1" x14ac:dyDescent="0.25">
      <c r="G221" s="401" t="str">
        <f>+IF(LEN('OSNOVNA PLAČA'!B221)&gt;0,'LETNO OBVESTILO'!V227,"")</f>
        <v>212   A212</v>
      </c>
      <c r="H221" s="402"/>
      <c r="I221" s="403">
        <f>IF(LEN('1-3'!B227)&gt;0,'1-3'!K227,"")</f>
        <v>0</v>
      </c>
      <c r="J221" s="404"/>
    </row>
    <row r="222" spans="7:10" ht="23.25" customHeight="1" x14ac:dyDescent="0.25">
      <c r="G222" s="401" t="str">
        <f>+IF(LEN('OSNOVNA PLAČA'!B222)&gt;0,'LETNO OBVESTILO'!V228,"")</f>
        <v>213   A213</v>
      </c>
      <c r="H222" s="402"/>
      <c r="I222" s="403">
        <f>IF(LEN('1-3'!B228)&gt;0,'1-3'!K228,"")</f>
        <v>0</v>
      </c>
      <c r="J222" s="404"/>
    </row>
    <row r="223" spans="7:10" ht="23.25" customHeight="1" x14ac:dyDescent="0.25">
      <c r="G223" s="401" t="str">
        <f>+IF(LEN('OSNOVNA PLAČA'!B223)&gt;0,'LETNO OBVESTILO'!V229,"")</f>
        <v>214   A214</v>
      </c>
      <c r="H223" s="402"/>
      <c r="I223" s="403">
        <f>IF(LEN('1-3'!B229)&gt;0,'1-3'!K229,"")</f>
        <v>0</v>
      </c>
      <c r="J223" s="404"/>
    </row>
    <row r="224" spans="7:10" ht="23.25" customHeight="1" x14ac:dyDescent="0.25">
      <c r="G224" s="401" t="str">
        <f>+IF(LEN('OSNOVNA PLAČA'!B224)&gt;0,'LETNO OBVESTILO'!V230,"")</f>
        <v>215   A215</v>
      </c>
      <c r="H224" s="402"/>
      <c r="I224" s="403">
        <f>IF(LEN('1-3'!B230)&gt;0,'1-3'!K230,"")</f>
        <v>0</v>
      </c>
      <c r="J224" s="404"/>
    </row>
    <row r="225" spans="7:10" ht="23.25" customHeight="1" x14ac:dyDescent="0.25">
      <c r="G225" s="401" t="str">
        <f>+IF(LEN('OSNOVNA PLAČA'!B225)&gt;0,'LETNO OBVESTILO'!V231,"")</f>
        <v>216   A216</v>
      </c>
      <c r="H225" s="402"/>
      <c r="I225" s="403">
        <f>IF(LEN('1-3'!B231)&gt;0,'1-3'!K231,"")</f>
        <v>0</v>
      </c>
      <c r="J225" s="404"/>
    </row>
    <row r="226" spans="7:10" ht="23.25" customHeight="1" x14ac:dyDescent="0.25">
      <c r="G226" s="401" t="str">
        <f>+IF(LEN('OSNOVNA PLAČA'!B226)&gt;0,'LETNO OBVESTILO'!V232,"")</f>
        <v>217   A217</v>
      </c>
      <c r="H226" s="402"/>
      <c r="I226" s="403">
        <f>IF(LEN('1-3'!B232)&gt;0,'1-3'!K232,"")</f>
        <v>0</v>
      </c>
      <c r="J226" s="404"/>
    </row>
    <row r="227" spans="7:10" ht="23.25" customHeight="1" x14ac:dyDescent="0.25">
      <c r="G227" s="401" t="str">
        <f>+IF(LEN('OSNOVNA PLAČA'!B227)&gt;0,'LETNO OBVESTILO'!V233,"")</f>
        <v>218   A218</v>
      </c>
      <c r="H227" s="402"/>
      <c r="I227" s="403">
        <f>IF(LEN('1-3'!B233)&gt;0,'1-3'!K233,"")</f>
        <v>0</v>
      </c>
      <c r="J227" s="404"/>
    </row>
    <row r="228" spans="7:10" ht="23.25" customHeight="1" x14ac:dyDescent="0.25">
      <c r="G228" s="401" t="str">
        <f>+IF(LEN('OSNOVNA PLAČA'!B228)&gt;0,'LETNO OBVESTILO'!V234,"")</f>
        <v>219   A219</v>
      </c>
      <c r="H228" s="402"/>
      <c r="I228" s="403">
        <f>IF(LEN('1-3'!B234)&gt;0,'1-3'!K234,"")</f>
        <v>0</v>
      </c>
      <c r="J228" s="404"/>
    </row>
    <row r="229" spans="7:10" ht="23.25" customHeight="1" x14ac:dyDescent="0.25">
      <c r="G229" s="401" t="str">
        <f>+IF(LEN('OSNOVNA PLAČA'!B229)&gt;0,'LETNO OBVESTILO'!V235,"")</f>
        <v>220   A220</v>
      </c>
      <c r="H229" s="402"/>
      <c r="I229" s="403">
        <f>IF(LEN('1-3'!B235)&gt;0,'1-3'!K235,"")</f>
        <v>0</v>
      </c>
      <c r="J229" s="404"/>
    </row>
    <row r="230" spans="7:10" ht="23.25" customHeight="1" x14ac:dyDescent="0.25">
      <c r="G230" s="401" t="str">
        <f>+IF(LEN('OSNOVNA PLAČA'!B230)&gt;0,'LETNO OBVESTILO'!V236,"")</f>
        <v>221   A221</v>
      </c>
      <c r="H230" s="402"/>
      <c r="I230" s="403">
        <f>IF(LEN('1-3'!B236)&gt;0,'1-3'!K236,"")</f>
        <v>0</v>
      </c>
      <c r="J230" s="404"/>
    </row>
    <row r="231" spans="7:10" ht="23.25" customHeight="1" x14ac:dyDescent="0.25">
      <c r="G231" s="401" t="str">
        <f>+IF(LEN('OSNOVNA PLAČA'!B231)&gt;0,'LETNO OBVESTILO'!V237,"")</f>
        <v>222   A222</v>
      </c>
      <c r="H231" s="402"/>
      <c r="I231" s="403">
        <f>IF(LEN('1-3'!B237)&gt;0,'1-3'!K237,"")</f>
        <v>0</v>
      </c>
      <c r="J231" s="404"/>
    </row>
    <row r="232" spans="7:10" ht="23.25" customHeight="1" x14ac:dyDescent="0.25">
      <c r="G232" s="401" t="str">
        <f>+IF(LEN('OSNOVNA PLAČA'!B232)&gt;0,'LETNO OBVESTILO'!V238,"")</f>
        <v>223   A223</v>
      </c>
      <c r="H232" s="402"/>
      <c r="I232" s="403">
        <f>IF(LEN('1-3'!B238)&gt;0,'1-3'!K238,"")</f>
        <v>0</v>
      </c>
      <c r="J232" s="404"/>
    </row>
    <row r="233" spans="7:10" ht="23.25" customHeight="1" x14ac:dyDescent="0.25">
      <c r="G233" s="401" t="str">
        <f>+IF(LEN('OSNOVNA PLAČA'!B233)&gt;0,'LETNO OBVESTILO'!V239,"")</f>
        <v>224   A224</v>
      </c>
      <c r="H233" s="402"/>
      <c r="I233" s="403">
        <f>IF(LEN('1-3'!B239)&gt;0,'1-3'!K239,"")</f>
        <v>0</v>
      </c>
      <c r="J233" s="404"/>
    </row>
    <row r="234" spans="7:10" ht="23.25" customHeight="1" x14ac:dyDescent="0.25">
      <c r="G234" s="401" t="str">
        <f>+IF(LEN('OSNOVNA PLAČA'!B234)&gt;0,'LETNO OBVESTILO'!V240,"")</f>
        <v>225   A225</v>
      </c>
      <c r="H234" s="402"/>
      <c r="I234" s="403">
        <f>IF(LEN('1-3'!B240)&gt;0,'1-3'!K240,"")</f>
        <v>0</v>
      </c>
      <c r="J234" s="404"/>
    </row>
    <row r="235" spans="7:10" ht="23.25" customHeight="1" x14ac:dyDescent="0.25">
      <c r="G235" s="401" t="str">
        <f>+IF(LEN('OSNOVNA PLAČA'!B235)&gt;0,'LETNO OBVESTILO'!V241,"")</f>
        <v>226   A226</v>
      </c>
      <c r="H235" s="402"/>
      <c r="I235" s="403">
        <f>IF(LEN('1-3'!B241)&gt;0,'1-3'!K241,"")</f>
        <v>0</v>
      </c>
      <c r="J235" s="404"/>
    </row>
    <row r="236" spans="7:10" ht="23.25" customHeight="1" x14ac:dyDescent="0.25">
      <c r="G236" s="401" t="str">
        <f>+IF(LEN('OSNOVNA PLAČA'!B236)&gt;0,'LETNO OBVESTILO'!V242,"")</f>
        <v>227   A227</v>
      </c>
      <c r="H236" s="402"/>
      <c r="I236" s="403">
        <f>IF(LEN('1-3'!B242)&gt;0,'1-3'!K242,"")</f>
        <v>0</v>
      </c>
      <c r="J236" s="404"/>
    </row>
    <row r="237" spans="7:10" ht="23.25" customHeight="1" x14ac:dyDescent="0.25">
      <c r="G237" s="401" t="str">
        <f>+IF(LEN('OSNOVNA PLAČA'!B237)&gt;0,'LETNO OBVESTILO'!V243,"")</f>
        <v>228   A228</v>
      </c>
      <c r="H237" s="402"/>
      <c r="I237" s="403">
        <f>IF(LEN('1-3'!B243)&gt;0,'1-3'!K243,"")</f>
        <v>0</v>
      </c>
      <c r="J237" s="404"/>
    </row>
    <row r="238" spans="7:10" ht="23.25" customHeight="1" x14ac:dyDescent="0.25">
      <c r="G238" s="401" t="str">
        <f>+IF(LEN('OSNOVNA PLAČA'!B238)&gt;0,'LETNO OBVESTILO'!V244,"")</f>
        <v>229   A229</v>
      </c>
      <c r="H238" s="402"/>
      <c r="I238" s="403">
        <f>IF(LEN('1-3'!B244)&gt;0,'1-3'!K244,"")</f>
        <v>0</v>
      </c>
      <c r="J238" s="404"/>
    </row>
    <row r="239" spans="7:10" ht="23.25" customHeight="1" x14ac:dyDescent="0.25">
      <c r="G239" s="401" t="str">
        <f>+IF(LEN('OSNOVNA PLAČA'!B239)&gt;0,'LETNO OBVESTILO'!V245,"")</f>
        <v>230   A230</v>
      </c>
      <c r="H239" s="402"/>
      <c r="I239" s="403">
        <f>IF(LEN('1-3'!B245)&gt;0,'1-3'!K245,"")</f>
        <v>0</v>
      </c>
      <c r="J239" s="404"/>
    </row>
    <row r="240" spans="7:10" ht="23.25" customHeight="1" x14ac:dyDescent="0.25">
      <c r="G240" s="401" t="str">
        <f>+IF(LEN('OSNOVNA PLAČA'!B240)&gt;0,'LETNO OBVESTILO'!V246,"")</f>
        <v>231   A231</v>
      </c>
      <c r="H240" s="402"/>
      <c r="I240" s="403">
        <f>IF(LEN('1-3'!B246)&gt;0,'1-3'!K246,"")</f>
        <v>0</v>
      </c>
      <c r="J240" s="404"/>
    </row>
    <row r="241" spans="7:10" ht="23.25" customHeight="1" x14ac:dyDescent="0.25">
      <c r="G241" s="401" t="str">
        <f>+IF(LEN('OSNOVNA PLAČA'!B241)&gt;0,'LETNO OBVESTILO'!V247,"")</f>
        <v>232   A232</v>
      </c>
      <c r="H241" s="402"/>
      <c r="I241" s="403">
        <f>IF(LEN('1-3'!B247)&gt;0,'1-3'!K247,"")</f>
        <v>0</v>
      </c>
      <c r="J241" s="404"/>
    </row>
    <row r="242" spans="7:10" ht="23.25" customHeight="1" x14ac:dyDescent="0.25">
      <c r="G242" s="401" t="str">
        <f>+IF(LEN('OSNOVNA PLAČA'!B242)&gt;0,'LETNO OBVESTILO'!V248,"")</f>
        <v>233   A233</v>
      </c>
      <c r="H242" s="402"/>
      <c r="I242" s="403">
        <f>IF(LEN('1-3'!B248)&gt;0,'1-3'!K248,"")</f>
        <v>0</v>
      </c>
      <c r="J242" s="404"/>
    </row>
    <row r="243" spans="7:10" ht="23.25" customHeight="1" x14ac:dyDescent="0.25">
      <c r="G243" s="401" t="str">
        <f>+IF(LEN('OSNOVNA PLAČA'!B243)&gt;0,'LETNO OBVESTILO'!V249,"")</f>
        <v>234   A234</v>
      </c>
      <c r="H243" s="402"/>
      <c r="I243" s="403">
        <f>IF(LEN('1-3'!B249)&gt;0,'1-3'!K249,"")</f>
        <v>0</v>
      </c>
      <c r="J243" s="404"/>
    </row>
    <row r="244" spans="7:10" ht="23.25" customHeight="1" x14ac:dyDescent="0.25">
      <c r="G244" s="401" t="str">
        <f>+IF(LEN('OSNOVNA PLAČA'!B244)&gt;0,'LETNO OBVESTILO'!V250,"")</f>
        <v>235   A235</v>
      </c>
      <c r="H244" s="402"/>
      <c r="I244" s="403">
        <f>IF(LEN('1-3'!B250)&gt;0,'1-3'!K250,"")</f>
        <v>0</v>
      </c>
      <c r="J244" s="404"/>
    </row>
    <row r="245" spans="7:10" ht="23.25" customHeight="1" x14ac:dyDescent="0.25">
      <c r="G245" s="401" t="str">
        <f>+IF(LEN('OSNOVNA PLAČA'!B245)&gt;0,'LETNO OBVESTILO'!V251,"")</f>
        <v>236   A236</v>
      </c>
      <c r="H245" s="402"/>
      <c r="I245" s="403">
        <f>IF(LEN('1-3'!B251)&gt;0,'1-3'!K251,"")</f>
        <v>0</v>
      </c>
      <c r="J245" s="404"/>
    </row>
    <row r="246" spans="7:10" ht="23.25" customHeight="1" x14ac:dyDescent="0.25">
      <c r="G246" s="401" t="str">
        <f>+IF(LEN('OSNOVNA PLAČA'!B246)&gt;0,'LETNO OBVESTILO'!V252,"")</f>
        <v>237   A237</v>
      </c>
      <c r="H246" s="402"/>
      <c r="I246" s="403">
        <f>IF(LEN('1-3'!B252)&gt;0,'1-3'!K252,"")</f>
        <v>0</v>
      </c>
      <c r="J246" s="404"/>
    </row>
    <row r="247" spans="7:10" ht="23.25" customHeight="1" x14ac:dyDescent="0.25">
      <c r="G247" s="401" t="str">
        <f>+IF(LEN('OSNOVNA PLAČA'!B247)&gt;0,'LETNO OBVESTILO'!V253,"")</f>
        <v>238   A238</v>
      </c>
      <c r="H247" s="402"/>
      <c r="I247" s="403">
        <f>IF(LEN('1-3'!B253)&gt;0,'1-3'!K253,"")</f>
        <v>0</v>
      </c>
      <c r="J247" s="404"/>
    </row>
    <row r="248" spans="7:10" ht="23.25" customHeight="1" x14ac:dyDescent="0.25">
      <c r="G248" s="401" t="str">
        <f>+IF(LEN('OSNOVNA PLAČA'!B248)&gt;0,'LETNO OBVESTILO'!V254,"")</f>
        <v>239   A239</v>
      </c>
      <c r="H248" s="402"/>
      <c r="I248" s="403">
        <f>IF(LEN('1-3'!B254)&gt;0,'1-3'!K254,"")</f>
        <v>0</v>
      </c>
      <c r="J248" s="404"/>
    </row>
    <row r="249" spans="7:10" ht="23.25" customHeight="1" x14ac:dyDescent="0.25">
      <c r="G249" s="401" t="str">
        <f>+IF(LEN('OSNOVNA PLAČA'!B249)&gt;0,'LETNO OBVESTILO'!V255,"")</f>
        <v>240   A240</v>
      </c>
      <c r="H249" s="402"/>
      <c r="I249" s="403">
        <f>IF(LEN('1-3'!B255)&gt;0,'1-3'!K255,"")</f>
        <v>0</v>
      </c>
      <c r="J249" s="404"/>
    </row>
    <row r="250" spans="7:10" ht="23.25" customHeight="1" x14ac:dyDescent="0.25">
      <c r="G250" s="401" t="str">
        <f>+IF(LEN('OSNOVNA PLAČA'!B250)&gt;0,'LETNO OBVESTILO'!V256,"")</f>
        <v>241   A241</v>
      </c>
      <c r="H250" s="402"/>
      <c r="I250" s="403">
        <f>IF(LEN('1-3'!B256)&gt;0,'1-3'!K256,"")</f>
        <v>0</v>
      </c>
      <c r="J250" s="404"/>
    </row>
    <row r="251" spans="7:10" ht="23.25" customHeight="1" x14ac:dyDescent="0.25">
      <c r="G251" s="401" t="str">
        <f>+IF(LEN('OSNOVNA PLAČA'!B251)&gt;0,'LETNO OBVESTILO'!V257,"")</f>
        <v>242   A242</v>
      </c>
      <c r="H251" s="402"/>
      <c r="I251" s="403">
        <f>IF(LEN('1-3'!B257)&gt;0,'1-3'!K257,"")</f>
        <v>0</v>
      </c>
      <c r="J251" s="404"/>
    </row>
    <row r="252" spans="7:10" ht="23.25" customHeight="1" x14ac:dyDescent="0.25">
      <c r="G252" s="401" t="str">
        <f>+IF(LEN('OSNOVNA PLAČA'!B252)&gt;0,'LETNO OBVESTILO'!V258,"")</f>
        <v>243   A243</v>
      </c>
      <c r="H252" s="402"/>
      <c r="I252" s="403">
        <f>IF(LEN('1-3'!B258)&gt;0,'1-3'!K258,"")</f>
        <v>0</v>
      </c>
      <c r="J252" s="404"/>
    </row>
    <row r="253" spans="7:10" ht="23.25" customHeight="1" x14ac:dyDescent="0.25">
      <c r="G253" s="401" t="str">
        <f>+IF(LEN('OSNOVNA PLAČA'!B253)&gt;0,'LETNO OBVESTILO'!V259,"")</f>
        <v>244   A244</v>
      </c>
      <c r="H253" s="402"/>
      <c r="I253" s="403">
        <f>IF(LEN('1-3'!B259)&gt;0,'1-3'!K259,"")</f>
        <v>0</v>
      </c>
      <c r="J253" s="404"/>
    </row>
    <row r="254" spans="7:10" ht="23.25" customHeight="1" x14ac:dyDescent="0.25">
      <c r="G254" s="401" t="str">
        <f>+IF(LEN('OSNOVNA PLAČA'!B254)&gt;0,'LETNO OBVESTILO'!V260,"")</f>
        <v>245   A245</v>
      </c>
      <c r="H254" s="402"/>
      <c r="I254" s="403">
        <f>IF(LEN('1-3'!B260)&gt;0,'1-3'!K260,"")</f>
        <v>0</v>
      </c>
      <c r="J254" s="404"/>
    </row>
    <row r="255" spans="7:10" ht="23.25" customHeight="1" x14ac:dyDescent="0.25">
      <c r="G255" s="401" t="str">
        <f>+IF(LEN('OSNOVNA PLAČA'!B255)&gt;0,'LETNO OBVESTILO'!V261,"")</f>
        <v>246   A246</v>
      </c>
      <c r="H255" s="402"/>
      <c r="I255" s="403">
        <f>IF(LEN('1-3'!B261)&gt;0,'1-3'!K261,"")</f>
        <v>0</v>
      </c>
      <c r="J255" s="404"/>
    </row>
    <row r="256" spans="7:10" ht="23.25" customHeight="1" x14ac:dyDescent="0.25">
      <c r="G256" s="401" t="str">
        <f>+IF(LEN('OSNOVNA PLAČA'!B256)&gt;0,'LETNO OBVESTILO'!V262,"")</f>
        <v>247   A247</v>
      </c>
      <c r="H256" s="402"/>
      <c r="I256" s="403">
        <f>IF(LEN('1-3'!B262)&gt;0,'1-3'!K262,"")</f>
        <v>0</v>
      </c>
      <c r="J256" s="404"/>
    </row>
    <row r="257" spans="7:10" ht="23.25" customHeight="1" x14ac:dyDescent="0.25">
      <c r="G257" s="401" t="str">
        <f>+IF(LEN('OSNOVNA PLAČA'!B257)&gt;0,'LETNO OBVESTILO'!V263,"")</f>
        <v>248   A248</v>
      </c>
      <c r="H257" s="402"/>
      <c r="I257" s="403">
        <f>IF(LEN('1-3'!B263)&gt;0,'1-3'!K263,"")</f>
        <v>0</v>
      </c>
      <c r="J257" s="404"/>
    </row>
    <row r="258" spans="7:10" ht="23.25" customHeight="1" x14ac:dyDescent="0.25">
      <c r="G258" s="401" t="str">
        <f>+IF(LEN('OSNOVNA PLAČA'!B258)&gt;0,'LETNO OBVESTILO'!V264,"")</f>
        <v>249   A249</v>
      </c>
      <c r="H258" s="402"/>
      <c r="I258" s="403">
        <f>IF(LEN('1-3'!B264)&gt;0,'1-3'!K264,"")</f>
        <v>0</v>
      </c>
      <c r="J258" s="404"/>
    </row>
    <row r="259" spans="7:10" ht="23.25" customHeight="1" thickBot="1" x14ac:dyDescent="0.3">
      <c r="G259" s="405" t="str">
        <f>+IF(LEN('OSNOVNA PLAČA'!B259)&gt;0,'LETNO OBVESTILO'!V265,"")</f>
        <v>250   A250</v>
      </c>
      <c r="H259" s="406"/>
      <c r="I259" s="407">
        <f>IF(LEN('1-3'!B265)&gt;0,'1-3'!K265,"")</f>
        <v>0</v>
      </c>
      <c r="J259" s="408"/>
    </row>
  </sheetData>
  <mergeCells count="5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53:H153"/>
    <mergeCell ref="I153:J153"/>
    <mergeCell ref="G154:H154"/>
    <mergeCell ref="I154:J154"/>
    <mergeCell ref="G155:H155"/>
    <mergeCell ref="I155:J155"/>
    <mergeCell ref="G168:H168"/>
    <mergeCell ref="I168:J168"/>
    <mergeCell ref="G169:H169"/>
    <mergeCell ref="I169:J169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71:H171"/>
    <mergeCell ref="I171:J171"/>
    <mergeCell ref="G172:H172"/>
    <mergeCell ref="I172:J172"/>
    <mergeCell ref="G173:H173"/>
    <mergeCell ref="I173:J173"/>
    <mergeCell ref="G186:H186"/>
    <mergeCell ref="I186:J186"/>
    <mergeCell ref="G187:H187"/>
    <mergeCell ref="I187:J187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89:H189"/>
    <mergeCell ref="I189:J189"/>
    <mergeCell ref="G190:H190"/>
    <mergeCell ref="I190:J190"/>
    <mergeCell ref="G191:H191"/>
    <mergeCell ref="I191:J191"/>
    <mergeCell ref="G204:H204"/>
    <mergeCell ref="I204:J204"/>
    <mergeCell ref="G205:H205"/>
    <mergeCell ref="I205:J205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207:H207"/>
    <mergeCell ref="I207:J207"/>
    <mergeCell ref="G208:H208"/>
    <mergeCell ref="I208:J208"/>
    <mergeCell ref="G209:H209"/>
    <mergeCell ref="I209:J209"/>
    <mergeCell ref="G222:H222"/>
    <mergeCell ref="I222:J222"/>
    <mergeCell ref="G223:H223"/>
    <mergeCell ref="I223:J223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25:H225"/>
    <mergeCell ref="I225:J225"/>
    <mergeCell ref="G226:H226"/>
    <mergeCell ref="I226:J226"/>
    <mergeCell ref="G227:H227"/>
    <mergeCell ref="I227:J227"/>
    <mergeCell ref="G240:H240"/>
    <mergeCell ref="I240:J240"/>
    <mergeCell ref="G241:H241"/>
    <mergeCell ref="I241:J241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94B0-F7EE-4A22-9CEB-411D8CC67BB1}">
  <dimension ref="G1:J259"/>
  <sheetViews>
    <sheetView workbookViewId="0"/>
  </sheetViews>
  <sheetFormatPr defaultRowHeight="13.2" x14ac:dyDescent="0.25"/>
  <cols>
    <col min="1" max="5" width="3.44140625" customWidth="1"/>
    <col min="8" max="8" width="41.109375" customWidth="1"/>
    <col min="9" max="9" width="25.5546875" customWidth="1"/>
    <col min="10" max="10" width="39.109375" customWidth="1"/>
  </cols>
  <sheetData>
    <row r="1" spans="7:10" ht="10.5" customHeight="1" x14ac:dyDescent="0.25"/>
    <row r="2" spans="7:10" ht="10.5" customHeight="1" x14ac:dyDescent="0.25"/>
    <row r="3" spans="7:10" ht="10.5" customHeight="1" x14ac:dyDescent="0.25"/>
    <row r="4" spans="7:10" ht="10.5" customHeight="1" x14ac:dyDescent="0.25"/>
    <row r="5" spans="7:10" ht="10.5" customHeight="1" x14ac:dyDescent="0.25"/>
    <row r="6" spans="7:10" ht="23.25" customHeight="1" x14ac:dyDescent="0.25">
      <c r="G6" s="152" t="s">
        <v>392</v>
      </c>
    </row>
    <row r="8" spans="7:10" ht="23.25" customHeight="1" thickBot="1" x14ac:dyDescent="0.3">
      <c r="G8" s="152" t="str">
        <f>"OBDOBJE: april - junij " &amp; 'OSNOVNA PLAČA'!D5</f>
        <v>OBDOBJE: april - junij 2024</v>
      </c>
    </row>
    <row r="9" spans="7:10" ht="23.25" customHeight="1" thickBot="1" x14ac:dyDescent="0.3">
      <c r="G9" s="409" t="s">
        <v>2</v>
      </c>
      <c r="H9" s="410"/>
      <c r="I9" s="410" t="s">
        <v>393</v>
      </c>
      <c r="J9" s="411"/>
    </row>
    <row r="10" spans="7:10" ht="23.25" customHeight="1" x14ac:dyDescent="0.25">
      <c r="G10" s="412" t="str">
        <f>+IF(LEN('OSNOVNA PLAČA'!B10)&gt;0,'LETNO OBVESTILO'!V16,"")</f>
        <v>1   A1</v>
      </c>
      <c r="H10" s="413"/>
      <c r="I10" s="414">
        <f ca="1">IF(LEN('4-6'!B16)&gt;0,'4-6'!K16,"")</f>
        <v>2</v>
      </c>
      <c r="J10" s="415"/>
    </row>
    <row r="11" spans="7:10" ht="23.25" customHeight="1" x14ac:dyDescent="0.25">
      <c r="G11" s="401" t="str">
        <f>+IF(LEN('OSNOVNA PLAČA'!B11)&gt;0,'LETNO OBVESTILO'!V17,"")</f>
        <v>2   A2</v>
      </c>
      <c r="H11" s="402"/>
      <c r="I11" s="403">
        <f ca="1">IF(LEN('4-6'!B17)&gt;0,'4-6'!K17,"")</f>
        <v>3</v>
      </c>
      <c r="J11" s="404"/>
    </row>
    <row r="12" spans="7:10" ht="23.25" customHeight="1" x14ac:dyDescent="0.25">
      <c r="G12" s="401" t="str">
        <f>+IF(LEN('OSNOVNA PLAČA'!B12)&gt;0,'LETNO OBVESTILO'!V18,"")</f>
        <v>3   A3</v>
      </c>
      <c r="H12" s="402"/>
      <c r="I12" s="403">
        <f ca="1">IF(LEN('4-6'!B18)&gt;0,'4-6'!K18,"")</f>
        <v>0</v>
      </c>
      <c r="J12" s="404"/>
    </row>
    <row r="13" spans="7:10" ht="23.25" customHeight="1" x14ac:dyDescent="0.25">
      <c r="G13" s="401" t="str">
        <f>+IF(LEN('OSNOVNA PLAČA'!B13)&gt;0,'LETNO OBVESTILO'!V19,"")</f>
        <v>4   A4</v>
      </c>
      <c r="H13" s="402"/>
      <c r="I13" s="403">
        <f ca="1">IF(LEN('4-6'!B19)&gt;0,'4-6'!K19,"")</f>
        <v>0</v>
      </c>
      <c r="J13" s="404"/>
    </row>
    <row r="14" spans="7:10" ht="23.25" customHeight="1" x14ac:dyDescent="0.25">
      <c r="G14" s="401" t="str">
        <f>+IF(LEN('OSNOVNA PLAČA'!B14)&gt;0,'LETNO OBVESTILO'!V20,"")</f>
        <v>5   A5</v>
      </c>
      <c r="H14" s="402"/>
      <c r="I14" s="403">
        <f ca="1">IF(LEN('4-6'!B20)&gt;0,'4-6'!K20,"")</f>
        <v>0</v>
      </c>
      <c r="J14" s="404"/>
    </row>
    <row r="15" spans="7:10" ht="23.25" customHeight="1" x14ac:dyDescent="0.25">
      <c r="G15" s="401" t="str">
        <f>+IF(LEN('OSNOVNA PLAČA'!B15)&gt;0,'LETNO OBVESTILO'!V21,"")</f>
        <v>6   A6</v>
      </c>
      <c r="H15" s="402"/>
      <c r="I15" s="403">
        <f ca="1">IF(LEN('4-6'!B21)&gt;0,'4-6'!K21,"")</f>
        <v>2</v>
      </c>
      <c r="J15" s="404"/>
    </row>
    <row r="16" spans="7:10" ht="23.25" customHeight="1" x14ac:dyDescent="0.25">
      <c r="G16" s="401" t="str">
        <f>+IF(LEN('OSNOVNA PLAČA'!B16)&gt;0,'LETNO OBVESTILO'!V22,"")</f>
        <v>7   A7</v>
      </c>
      <c r="H16" s="402"/>
      <c r="I16" s="403">
        <f ca="1">IF(LEN('4-6'!B22)&gt;0,'4-6'!K22,"")</f>
        <v>0</v>
      </c>
      <c r="J16" s="404"/>
    </row>
    <row r="17" spans="7:10" ht="23.25" customHeight="1" x14ac:dyDescent="0.25">
      <c r="G17" s="401" t="str">
        <f>+IF(LEN('OSNOVNA PLAČA'!B17)&gt;0,'LETNO OBVESTILO'!V23,"")</f>
        <v>8   A8</v>
      </c>
      <c r="H17" s="402"/>
      <c r="I17" s="403">
        <f ca="1">IF(LEN('4-6'!B23)&gt;0,'4-6'!K23,"")</f>
        <v>0</v>
      </c>
      <c r="J17" s="404"/>
    </row>
    <row r="18" spans="7:10" ht="23.25" customHeight="1" x14ac:dyDescent="0.25">
      <c r="G18" s="401" t="str">
        <f>+IF(LEN('OSNOVNA PLAČA'!B18)&gt;0,'LETNO OBVESTILO'!V24,"")</f>
        <v>9   A9</v>
      </c>
      <c r="H18" s="402"/>
      <c r="I18" s="403">
        <f ca="1">IF(LEN('4-6'!B24)&gt;0,'4-6'!K24,"")</f>
        <v>0</v>
      </c>
      <c r="J18" s="404"/>
    </row>
    <row r="19" spans="7:10" ht="23.25" customHeight="1" x14ac:dyDescent="0.25">
      <c r="G19" s="401" t="str">
        <f>+IF(LEN('OSNOVNA PLAČA'!B19)&gt;0,'LETNO OBVESTILO'!V25,"")</f>
        <v>10   A10</v>
      </c>
      <c r="H19" s="402"/>
      <c r="I19" s="403">
        <f ca="1">IF(LEN('4-6'!B25)&gt;0,'4-6'!K25,"")</f>
        <v>0</v>
      </c>
      <c r="J19" s="404"/>
    </row>
    <row r="20" spans="7:10" ht="23.25" customHeight="1" x14ac:dyDescent="0.25">
      <c r="G20" s="401" t="str">
        <f>+IF(LEN('OSNOVNA PLAČA'!B20)&gt;0,'LETNO OBVESTILO'!V26,"")</f>
        <v>11   A11</v>
      </c>
      <c r="H20" s="402"/>
      <c r="I20" s="403">
        <f ca="1">IF(LEN('4-6'!B26)&gt;0,'4-6'!K26,"")</f>
        <v>0</v>
      </c>
      <c r="J20" s="404"/>
    </row>
    <row r="21" spans="7:10" ht="23.25" customHeight="1" x14ac:dyDescent="0.25">
      <c r="G21" s="401" t="str">
        <f>+IF(LEN('OSNOVNA PLAČA'!B21)&gt;0,'LETNO OBVESTILO'!V27,"")</f>
        <v>12   A12</v>
      </c>
      <c r="H21" s="402"/>
      <c r="I21" s="403">
        <f ca="1">IF(LEN('4-6'!B27)&gt;0,'4-6'!K27,"")</f>
        <v>0</v>
      </c>
      <c r="J21" s="404"/>
    </row>
    <row r="22" spans="7:10" ht="23.25" customHeight="1" x14ac:dyDescent="0.25">
      <c r="G22" s="401" t="str">
        <f>+IF(LEN('OSNOVNA PLAČA'!B22)&gt;0,'LETNO OBVESTILO'!V28,"")</f>
        <v>13   A13</v>
      </c>
      <c r="H22" s="402"/>
      <c r="I22" s="403">
        <f ca="1">IF(LEN('4-6'!B28)&gt;0,'4-6'!K28,"")</f>
        <v>0</v>
      </c>
      <c r="J22" s="404"/>
    </row>
    <row r="23" spans="7:10" ht="23.25" customHeight="1" x14ac:dyDescent="0.25">
      <c r="G23" s="401" t="str">
        <f>+IF(LEN('OSNOVNA PLAČA'!B23)&gt;0,'LETNO OBVESTILO'!V29,"")</f>
        <v>14   A14</v>
      </c>
      <c r="H23" s="402"/>
      <c r="I23" s="403">
        <f ca="1">IF(LEN('4-6'!B29)&gt;0,'4-6'!K29,"")</f>
        <v>0</v>
      </c>
      <c r="J23" s="404"/>
    </row>
    <row r="24" spans="7:10" ht="23.25" customHeight="1" x14ac:dyDescent="0.25">
      <c r="G24" s="401" t="str">
        <f>+IF(LEN('OSNOVNA PLAČA'!B24)&gt;0,'LETNO OBVESTILO'!V30,"")</f>
        <v>15   A15</v>
      </c>
      <c r="H24" s="402"/>
      <c r="I24" s="403">
        <f ca="1">IF(LEN('4-6'!B30)&gt;0,'4-6'!K30,"")</f>
        <v>0</v>
      </c>
      <c r="J24" s="404"/>
    </row>
    <row r="25" spans="7:10" ht="23.25" customHeight="1" x14ac:dyDescent="0.25">
      <c r="G25" s="401" t="str">
        <f>+IF(LEN('OSNOVNA PLAČA'!B25)&gt;0,'LETNO OBVESTILO'!V31,"")</f>
        <v>16   A16</v>
      </c>
      <c r="H25" s="402"/>
      <c r="I25" s="403">
        <f ca="1">IF(LEN('4-6'!B31)&gt;0,'4-6'!K31,"")</f>
        <v>0</v>
      </c>
      <c r="J25" s="404"/>
    </row>
    <row r="26" spans="7:10" ht="23.25" customHeight="1" x14ac:dyDescent="0.25">
      <c r="G26" s="401" t="str">
        <f>+IF(LEN('OSNOVNA PLAČA'!B26)&gt;0,'LETNO OBVESTILO'!V32,"")</f>
        <v>17   A17</v>
      </c>
      <c r="H26" s="402"/>
      <c r="I26" s="403">
        <f ca="1">IF(LEN('4-6'!B32)&gt;0,'4-6'!K32,"")</f>
        <v>0</v>
      </c>
      <c r="J26" s="404"/>
    </row>
    <row r="27" spans="7:10" ht="23.25" customHeight="1" x14ac:dyDescent="0.25">
      <c r="G27" s="401" t="str">
        <f>+IF(LEN('OSNOVNA PLAČA'!B27)&gt;0,'LETNO OBVESTILO'!V33,"")</f>
        <v>18   A18</v>
      </c>
      <c r="H27" s="402"/>
      <c r="I27" s="403">
        <f ca="1">IF(LEN('4-6'!B33)&gt;0,'4-6'!K33,"")</f>
        <v>0</v>
      </c>
      <c r="J27" s="404"/>
    </row>
    <row r="28" spans="7:10" ht="23.25" customHeight="1" x14ac:dyDescent="0.25">
      <c r="G28" s="401" t="str">
        <f>+IF(LEN('OSNOVNA PLAČA'!B28)&gt;0,'LETNO OBVESTILO'!V34,"")</f>
        <v>19   A19</v>
      </c>
      <c r="H28" s="402"/>
      <c r="I28" s="403">
        <f ca="1">IF(LEN('4-6'!B34)&gt;0,'4-6'!K34,"")</f>
        <v>0</v>
      </c>
      <c r="J28" s="404"/>
    </row>
    <row r="29" spans="7:10" ht="23.25" customHeight="1" x14ac:dyDescent="0.25">
      <c r="G29" s="401" t="str">
        <f>+IF(LEN('OSNOVNA PLAČA'!B29)&gt;0,'LETNO OBVESTILO'!V35,"")</f>
        <v>20   A20</v>
      </c>
      <c r="H29" s="402"/>
      <c r="I29" s="403">
        <f ca="1">IF(LEN('4-6'!B35)&gt;0,'4-6'!K35,"")</f>
        <v>0</v>
      </c>
      <c r="J29" s="404"/>
    </row>
    <row r="30" spans="7:10" ht="23.25" customHeight="1" x14ac:dyDescent="0.25">
      <c r="G30" s="401" t="str">
        <f>+IF(LEN('OSNOVNA PLAČA'!B30)&gt;0,'LETNO OBVESTILO'!V36,"")</f>
        <v>21   A21</v>
      </c>
      <c r="H30" s="402"/>
      <c r="I30" s="403">
        <f ca="1">IF(LEN('4-6'!B36)&gt;0,'4-6'!K36,"")</f>
        <v>0</v>
      </c>
      <c r="J30" s="404"/>
    </row>
    <row r="31" spans="7:10" ht="23.25" customHeight="1" x14ac:dyDescent="0.25">
      <c r="G31" s="401" t="str">
        <f>+IF(LEN('OSNOVNA PLAČA'!B31)&gt;0,'LETNO OBVESTILO'!V37,"")</f>
        <v>22   A22</v>
      </c>
      <c r="H31" s="402"/>
      <c r="I31" s="403">
        <f ca="1">IF(LEN('4-6'!B37)&gt;0,'4-6'!K37,"")</f>
        <v>0</v>
      </c>
      <c r="J31" s="404"/>
    </row>
    <row r="32" spans="7:10" ht="23.25" customHeight="1" x14ac:dyDescent="0.25">
      <c r="G32" s="401" t="str">
        <f>+IF(LEN('OSNOVNA PLAČA'!B32)&gt;0,'LETNO OBVESTILO'!V38,"")</f>
        <v>23   A23</v>
      </c>
      <c r="H32" s="402"/>
      <c r="I32" s="403">
        <f ca="1">IF(LEN('4-6'!B38)&gt;0,'4-6'!K38,"")</f>
        <v>0</v>
      </c>
      <c r="J32" s="404"/>
    </row>
    <row r="33" spans="7:10" ht="23.25" customHeight="1" x14ac:dyDescent="0.25">
      <c r="G33" s="401" t="str">
        <f>+IF(LEN('OSNOVNA PLAČA'!B33)&gt;0,'LETNO OBVESTILO'!V39,"")</f>
        <v>24   A24</v>
      </c>
      <c r="H33" s="402"/>
      <c r="I33" s="403">
        <f ca="1">IF(LEN('4-6'!B39)&gt;0,'4-6'!K39,"")</f>
        <v>0</v>
      </c>
      <c r="J33" s="404"/>
    </row>
    <row r="34" spans="7:10" ht="23.25" customHeight="1" x14ac:dyDescent="0.25">
      <c r="G34" s="401" t="str">
        <f>+IF(LEN('OSNOVNA PLAČA'!B34)&gt;0,'LETNO OBVESTILO'!V40,"")</f>
        <v>25   A25</v>
      </c>
      <c r="H34" s="402"/>
      <c r="I34" s="403">
        <f ca="1">IF(LEN('4-6'!B40)&gt;0,'4-6'!K40,"")</f>
        <v>0</v>
      </c>
      <c r="J34" s="404"/>
    </row>
    <row r="35" spans="7:10" ht="23.25" customHeight="1" x14ac:dyDescent="0.25">
      <c r="G35" s="401" t="str">
        <f>+IF(LEN('OSNOVNA PLAČA'!B35)&gt;0,'LETNO OBVESTILO'!V41,"")</f>
        <v>26   A26</v>
      </c>
      <c r="H35" s="402"/>
      <c r="I35" s="403">
        <f ca="1">IF(LEN('4-6'!B41)&gt;0,'4-6'!K41,"")</f>
        <v>0</v>
      </c>
      <c r="J35" s="404"/>
    </row>
    <row r="36" spans="7:10" ht="23.25" customHeight="1" x14ac:dyDescent="0.25">
      <c r="G36" s="401" t="str">
        <f>+IF(LEN('OSNOVNA PLAČA'!B36)&gt;0,'LETNO OBVESTILO'!V42,"")</f>
        <v>27   A27</v>
      </c>
      <c r="H36" s="402"/>
      <c r="I36" s="403">
        <f ca="1">IF(LEN('4-6'!B42)&gt;0,'4-6'!K42,"")</f>
        <v>0</v>
      </c>
      <c r="J36" s="404"/>
    </row>
    <row r="37" spans="7:10" ht="23.25" customHeight="1" x14ac:dyDescent="0.25">
      <c r="G37" s="401" t="str">
        <f>+IF(LEN('OSNOVNA PLAČA'!B37)&gt;0,'LETNO OBVESTILO'!V43,"")</f>
        <v>28   A28</v>
      </c>
      <c r="H37" s="402"/>
      <c r="I37" s="403">
        <f ca="1">IF(LEN('4-6'!B43)&gt;0,'4-6'!K43,"")</f>
        <v>0</v>
      </c>
      <c r="J37" s="404"/>
    </row>
    <row r="38" spans="7:10" ht="23.25" customHeight="1" x14ac:dyDescent="0.25">
      <c r="G38" s="401" t="str">
        <f>+IF(LEN('OSNOVNA PLAČA'!B38)&gt;0,'LETNO OBVESTILO'!V44,"")</f>
        <v>29   A29</v>
      </c>
      <c r="H38" s="402"/>
      <c r="I38" s="403">
        <f ca="1">IF(LEN('4-6'!B44)&gt;0,'4-6'!K44,"")</f>
        <v>0</v>
      </c>
      <c r="J38" s="404"/>
    </row>
    <row r="39" spans="7:10" ht="23.25" customHeight="1" x14ac:dyDescent="0.25">
      <c r="G39" s="401" t="str">
        <f>+IF(LEN('OSNOVNA PLAČA'!B39)&gt;0,'LETNO OBVESTILO'!V45,"")</f>
        <v>30   A30</v>
      </c>
      <c r="H39" s="402"/>
      <c r="I39" s="403">
        <f ca="1">IF(LEN('4-6'!B45)&gt;0,'4-6'!K45,"")</f>
        <v>0</v>
      </c>
      <c r="J39" s="404"/>
    </row>
    <row r="40" spans="7:10" ht="23.25" customHeight="1" x14ac:dyDescent="0.25">
      <c r="G40" s="401" t="str">
        <f>+IF(LEN('OSNOVNA PLAČA'!B40)&gt;0,'LETNO OBVESTILO'!V46,"")</f>
        <v>31   A31</v>
      </c>
      <c r="H40" s="402"/>
      <c r="I40" s="403">
        <f ca="1">IF(LEN('4-6'!B46)&gt;0,'4-6'!K46,"")</f>
        <v>0</v>
      </c>
      <c r="J40" s="404"/>
    </row>
    <row r="41" spans="7:10" ht="23.25" customHeight="1" x14ac:dyDescent="0.25">
      <c r="G41" s="401" t="str">
        <f>+IF(LEN('OSNOVNA PLAČA'!B41)&gt;0,'LETNO OBVESTILO'!V47,"")</f>
        <v>32   A32</v>
      </c>
      <c r="H41" s="402"/>
      <c r="I41" s="403">
        <f ca="1">IF(LEN('4-6'!B47)&gt;0,'4-6'!K47,"")</f>
        <v>0</v>
      </c>
      <c r="J41" s="404"/>
    </row>
    <row r="42" spans="7:10" ht="23.25" customHeight="1" x14ac:dyDescent="0.25">
      <c r="G42" s="401" t="str">
        <f>+IF(LEN('OSNOVNA PLAČA'!B42)&gt;0,'LETNO OBVESTILO'!V48,"")</f>
        <v>33   A33</v>
      </c>
      <c r="H42" s="402"/>
      <c r="I42" s="403">
        <f ca="1">IF(LEN('4-6'!B48)&gt;0,'4-6'!K48,"")</f>
        <v>0</v>
      </c>
      <c r="J42" s="404"/>
    </row>
    <row r="43" spans="7:10" ht="23.25" customHeight="1" x14ac:dyDescent="0.25">
      <c r="G43" s="401" t="str">
        <f>+IF(LEN('OSNOVNA PLAČA'!B43)&gt;0,'LETNO OBVESTILO'!V49,"")</f>
        <v>34   A34</v>
      </c>
      <c r="H43" s="402"/>
      <c r="I43" s="403">
        <f ca="1">IF(LEN('4-6'!B49)&gt;0,'4-6'!K49,"")</f>
        <v>0</v>
      </c>
      <c r="J43" s="404"/>
    </row>
    <row r="44" spans="7:10" ht="23.25" customHeight="1" x14ac:dyDescent="0.25">
      <c r="G44" s="401" t="str">
        <f>+IF(LEN('OSNOVNA PLAČA'!B44)&gt;0,'LETNO OBVESTILO'!V50,"")</f>
        <v>35   A35</v>
      </c>
      <c r="H44" s="402"/>
      <c r="I44" s="403">
        <f ca="1">IF(LEN('4-6'!B50)&gt;0,'4-6'!K50,"")</f>
        <v>0</v>
      </c>
      <c r="J44" s="404"/>
    </row>
    <row r="45" spans="7:10" ht="23.25" customHeight="1" x14ac:dyDescent="0.25">
      <c r="G45" s="401" t="str">
        <f>+IF(LEN('OSNOVNA PLAČA'!B45)&gt;0,'LETNO OBVESTILO'!V51,"")</f>
        <v>36   A36</v>
      </c>
      <c r="H45" s="402"/>
      <c r="I45" s="403">
        <f ca="1">IF(LEN('4-6'!B51)&gt;0,'4-6'!K51,"")</f>
        <v>0</v>
      </c>
      <c r="J45" s="404"/>
    </row>
    <row r="46" spans="7:10" ht="23.25" customHeight="1" x14ac:dyDescent="0.25">
      <c r="G46" s="401" t="str">
        <f>+IF(LEN('OSNOVNA PLAČA'!B46)&gt;0,'LETNO OBVESTILO'!V52,"")</f>
        <v>37   A37</v>
      </c>
      <c r="H46" s="402"/>
      <c r="I46" s="403">
        <f ca="1">IF(LEN('4-6'!B52)&gt;0,'4-6'!K52,"")</f>
        <v>0</v>
      </c>
      <c r="J46" s="404"/>
    </row>
    <row r="47" spans="7:10" ht="23.25" customHeight="1" x14ac:dyDescent="0.25">
      <c r="G47" s="401" t="str">
        <f>+IF(LEN('OSNOVNA PLAČA'!B47)&gt;0,'LETNO OBVESTILO'!V53,"")</f>
        <v>38   A38</v>
      </c>
      <c r="H47" s="402"/>
      <c r="I47" s="403">
        <f ca="1">IF(LEN('4-6'!B53)&gt;0,'4-6'!K53,"")</f>
        <v>0</v>
      </c>
      <c r="J47" s="404"/>
    </row>
    <row r="48" spans="7:10" ht="23.25" customHeight="1" x14ac:dyDescent="0.25">
      <c r="G48" s="401" t="str">
        <f>+IF(LEN('OSNOVNA PLAČA'!B48)&gt;0,'LETNO OBVESTILO'!V54,"")</f>
        <v>39   A39</v>
      </c>
      <c r="H48" s="402"/>
      <c r="I48" s="403">
        <f ca="1">IF(LEN('4-6'!B54)&gt;0,'4-6'!K54,"")</f>
        <v>0</v>
      </c>
      <c r="J48" s="404"/>
    </row>
    <row r="49" spans="7:10" ht="23.25" customHeight="1" x14ac:dyDescent="0.25">
      <c r="G49" s="401" t="str">
        <f>+IF(LEN('OSNOVNA PLAČA'!B49)&gt;0,'LETNO OBVESTILO'!V55,"")</f>
        <v>40   A40</v>
      </c>
      <c r="H49" s="402"/>
      <c r="I49" s="403">
        <f ca="1">IF(LEN('4-6'!B55)&gt;0,'4-6'!K55,"")</f>
        <v>0</v>
      </c>
      <c r="J49" s="404"/>
    </row>
    <row r="50" spans="7:10" ht="23.25" customHeight="1" x14ac:dyDescent="0.25">
      <c r="G50" s="401" t="str">
        <f>+IF(LEN('OSNOVNA PLAČA'!B50)&gt;0,'LETNO OBVESTILO'!V56,"")</f>
        <v>41   A41</v>
      </c>
      <c r="H50" s="402"/>
      <c r="I50" s="403">
        <f ca="1">IF(LEN('4-6'!B56)&gt;0,'4-6'!K56,"")</f>
        <v>0</v>
      </c>
      <c r="J50" s="404"/>
    </row>
    <row r="51" spans="7:10" ht="23.25" customHeight="1" x14ac:dyDescent="0.25">
      <c r="G51" s="401" t="str">
        <f>+IF(LEN('OSNOVNA PLAČA'!B51)&gt;0,'LETNO OBVESTILO'!V57,"")</f>
        <v>42   A42</v>
      </c>
      <c r="H51" s="402"/>
      <c r="I51" s="403">
        <f ca="1">IF(LEN('4-6'!B57)&gt;0,'4-6'!K57,"")</f>
        <v>0</v>
      </c>
      <c r="J51" s="404"/>
    </row>
    <row r="52" spans="7:10" ht="23.25" customHeight="1" x14ac:dyDescent="0.25">
      <c r="G52" s="401" t="str">
        <f>+IF(LEN('OSNOVNA PLAČA'!B52)&gt;0,'LETNO OBVESTILO'!V58,"")</f>
        <v>43   A43</v>
      </c>
      <c r="H52" s="402"/>
      <c r="I52" s="403">
        <f ca="1">IF(LEN('4-6'!B58)&gt;0,'4-6'!K58,"")</f>
        <v>0</v>
      </c>
      <c r="J52" s="404"/>
    </row>
    <row r="53" spans="7:10" ht="23.25" customHeight="1" x14ac:dyDescent="0.25">
      <c r="G53" s="401" t="str">
        <f>+IF(LEN('OSNOVNA PLAČA'!B53)&gt;0,'LETNO OBVESTILO'!V59,"")</f>
        <v>44   A44</v>
      </c>
      <c r="H53" s="402"/>
      <c r="I53" s="403">
        <f ca="1">IF(LEN('4-6'!B59)&gt;0,'4-6'!K59,"")</f>
        <v>0</v>
      </c>
      <c r="J53" s="404"/>
    </row>
    <row r="54" spans="7:10" ht="23.25" customHeight="1" x14ac:dyDescent="0.25">
      <c r="G54" s="401" t="str">
        <f>+IF(LEN('OSNOVNA PLAČA'!B54)&gt;0,'LETNO OBVESTILO'!V60,"")</f>
        <v>45   A45</v>
      </c>
      <c r="H54" s="402"/>
      <c r="I54" s="403">
        <f ca="1">IF(LEN('4-6'!B60)&gt;0,'4-6'!K60,"")</f>
        <v>0</v>
      </c>
      <c r="J54" s="404"/>
    </row>
    <row r="55" spans="7:10" ht="23.25" customHeight="1" x14ac:dyDescent="0.25">
      <c r="G55" s="401" t="str">
        <f>+IF(LEN('OSNOVNA PLAČA'!B55)&gt;0,'LETNO OBVESTILO'!V61,"")</f>
        <v>46   A46</v>
      </c>
      <c r="H55" s="402"/>
      <c r="I55" s="403">
        <f ca="1">IF(LEN('4-6'!B61)&gt;0,'4-6'!K61,"")</f>
        <v>0</v>
      </c>
      <c r="J55" s="404"/>
    </row>
    <row r="56" spans="7:10" ht="23.25" customHeight="1" x14ac:dyDescent="0.25">
      <c r="G56" s="401" t="str">
        <f>+IF(LEN('OSNOVNA PLAČA'!B56)&gt;0,'LETNO OBVESTILO'!V62,"")</f>
        <v>47   A47</v>
      </c>
      <c r="H56" s="402"/>
      <c r="I56" s="403">
        <f ca="1">IF(LEN('4-6'!B62)&gt;0,'4-6'!K62,"")</f>
        <v>0</v>
      </c>
      <c r="J56" s="404"/>
    </row>
    <row r="57" spans="7:10" ht="23.25" customHeight="1" x14ac:dyDescent="0.25">
      <c r="G57" s="401" t="str">
        <f>+IF(LEN('OSNOVNA PLAČA'!B57)&gt;0,'LETNO OBVESTILO'!V63,"")</f>
        <v>48   A48</v>
      </c>
      <c r="H57" s="402"/>
      <c r="I57" s="403">
        <f ca="1">IF(LEN('4-6'!B63)&gt;0,'4-6'!K63,"")</f>
        <v>0</v>
      </c>
      <c r="J57" s="404"/>
    </row>
    <row r="58" spans="7:10" ht="23.25" customHeight="1" x14ac:dyDescent="0.25">
      <c r="G58" s="401" t="str">
        <f>+IF(LEN('OSNOVNA PLAČA'!B58)&gt;0,'LETNO OBVESTILO'!V64,"")</f>
        <v>49   A49</v>
      </c>
      <c r="H58" s="402"/>
      <c r="I58" s="403">
        <f ca="1">IF(LEN('4-6'!B64)&gt;0,'4-6'!K64,"")</f>
        <v>0</v>
      </c>
      <c r="J58" s="404"/>
    </row>
    <row r="59" spans="7:10" ht="23.25" customHeight="1" x14ac:dyDescent="0.25">
      <c r="G59" s="401" t="str">
        <f>+IF(LEN('OSNOVNA PLAČA'!B59)&gt;0,'LETNO OBVESTILO'!V65,"")</f>
        <v>50   A50</v>
      </c>
      <c r="H59" s="402"/>
      <c r="I59" s="403">
        <f ca="1">IF(LEN('4-6'!B65)&gt;0,'4-6'!K65,"")</f>
        <v>0</v>
      </c>
      <c r="J59" s="404"/>
    </row>
    <row r="60" spans="7:10" ht="23.25" customHeight="1" x14ac:dyDescent="0.25">
      <c r="G60" s="401" t="str">
        <f>+IF(LEN('OSNOVNA PLAČA'!B60)&gt;0,'LETNO OBVESTILO'!V66,"")</f>
        <v>51   A51</v>
      </c>
      <c r="H60" s="402"/>
      <c r="I60" s="403">
        <f ca="1">IF(LEN('4-6'!B66)&gt;0,'4-6'!K66,"")</f>
        <v>0</v>
      </c>
      <c r="J60" s="404"/>
    </row>
    <row r="61" spans="7:10" ht="23.25" customHeight="1" x14ac:dyDescent="0.25">
      <c r="G61" s="401" t="str">
        <f>+IF(LEN('OSNOVNA PLAČA'!B61)&gt;0,'LETNO OBVESTILO'!V67,"")</f>
        <v>52   A52</v>
      </c>
      <c r="H61" s="402"/>
      <c r="I61" s="403">
        <f ca="1">IF(LEN('4-6'!B67)&gt;0,'4-6'!K67,"")</f>
        <v>0</v>
      </c>
      <c r="J61" s="404"/>
    </row>
    <row r="62" spans="7:10" ht="23.25" customHeight="1" x14ac:dyDescent="0.25">
      <c r="G62" s="401" t="str">
        <f>+IF(LEN('OSNOVNA PLAČA'!B62)&gt;0,'LETNO OBVESTILO'!V68,"")</f>
        <v>53   A53</v>
      </c>
      <c r="H62" s="402"/>
      <c r="I62" s="403">
        <f ca="1">IF(LEN('4-6'!B68)&gt;0,'4-6'!K68,"")</f>
        <v>0</v>
      </c>
      <c r="J62" s="404"/>
    </row>
    <row r="63" spans="7:10" ht="23.25" customHeight="1" x14ac:dyDescent="0.25">
      <c r="G63" s="401" t="str">
        <f>+IF(LEN('OSNOVNA PLAČA'!B63)&gt;0,'LETNO OBVESTILO'!V69,"")</f>
        <v>54   A54</v>
      </c>
      <c r="H63" s="402"/>
      <c r="I63" s="403">
        <f ca="1">IF(LEN('4-6'!B69)&gt;0,'4-6'!K69,"")</f>
        <v>0</v>
      </c>
      <c r="J63" s="404"/>
    </row>
    <row r="64" spans="7:10" ht="23.25" customHeight="1" x14ac:dyDescent="0.25">
      <c r="G64" s="401" t="str">
        <f>+IF(LEN('OSNOVNA PLAČA'!B64)&gt;0,'LETNO OBVESTILO'!V70,"")</f>
        <v>55   A55</v>
      </c>
      <c r="H64" s="402"/>
      <c r="I64" s="403">
        <f ca="1">IF(LEN('4-6'!B70)&gt;0,'4-6'!K70,"")</f>
        <v>0</v>
      </c>
      <c r="J64" s="404"/>
    </row>
    <row r="65" spans="7:10" ht="23.25" customHeight="1" x14ac:dyDescent="0.25">
      <c r="G65" s="401" t="str">
        <f>+IF(LEN('OSNOVNA PLAČA'!B65)&gt;0,'LETNO OBVESTILO'!V71,"")</f>
        <v>56   A56</v>
      </c>
      <c r="H65" s="402"/>
      <c r="I65" s="403">
        <f ca="1">IF(LEN('4-6'!B71)&gt;0,'4-6'!K71,"")</f>
        <v>0</v>
      </c>
      <c r="J65" s="404"/>
    </row>
    <row r="66" spans="7:10" ht="23.25" customHeight="1" x14ac:dyDescent="0.25">
      <c r="G66" s="401" t="str">
        <f>+IF(LEN('OSNOVNA PLAČA'!B66)&gt;0,'LETNO OBVESTILO'!V72,"")</f>
        <v>57   A57</v>
      </c>
      <c r="H66" s="402"/>
      <c r="I66" s="403">
        <f ca="1">IF(LEN('4-6'!B72)&gt;0,'4-6'!K72,"")</f>
        <v>0</v>
      </c>
      <c r="J66" s="404"/>
    </row>
    <row r="67" spans="7:10" ht="23.25" customHeight="1" x14ac:dyDescent="0.25">
      <c r="G67" s="401" t="str">
        <f>+IF(LEN('OSNOVNA PLAČA'!B67)&gt;0,'LETNO OBVESTILO'!V73,"")</f>
        <v>58   A58</v>
      </c>
      <c r="H67" s="402"/>
      <c r="I67" s="403">
        <f ca="1">IF(LEN('4-6'!B73)&gt;0,'4-6'!K73,"")</f>
        <v>0</v>
      </c>
      <c r="J67" s="404"/>
    </row>
    <row r="68" spans="7:10" ht="23.25" customHeight="1" x14ac:dyDescent="0.25">
      <c r="G68" s="401" t="str">
        <f>+IF(LEN('OSNOVNA PLAČA'!B68)&gt;0,'LETNO OBVESTILO'!V74,"")</f>
        <v>59   A59</v>
      </c>
      <c r="H68" s="402"/>
      <c r="I68" s="403">
        <f ca="1">IF(LEN('4-6'!B74)&gt;0,'4-6'!K74,"")</f>
        <v>0</v>
      </c>
      <c r="J68" s="404"/>
    </row>
    <row r="69" spans="7:10" ht="23.25" customHeight="1" x14ac:dyDescent="0.25">
      <c r="G69" s="401" t="str">
        <f>+IF(LEN('OSNOVNA PLAČA'!B69)&gt;0,'LETNO OBVESTILO'!V75,"")</f>
        <v>60   A60</v>
      </c>
      <c r="H69" s="402"/>
      <c r="I69" s="403">
        <f ca="1">IF(LEN('4-6'!B75)&gt;0,'4-6'!K75,"")</f>
        <v>0</v>
      </c>
      <c r="J69" s="404"/>
    </row>
    <row r="70" spans="7:10" ht="23.25" customHeight="1" x14ac:dyDescent="0.25">
      <c r="G70" s="401" t="str">
        <f>+IF(LEN('OSNOVNA PLAČA'!B70)&gt;0,'LETNO OBVESTILO'!V76,"")</f>
        <v>61   A61</v>
      </c>
      <c r="H70" s="402"/>
      <c r="I70" s="403">
        <f ca="1">IF(LEN('4-6'!B76)&gt;0,'4-6'!K76,"")</f>
        <v>0</v>
      </c>
      <c r="J70" s="404"/>
    </row>
    <row r="71" spans="7:10" ht="23.25" customHeight="1" x14ac:dyDescent="0.25">
      <c r="G71" s="401" t="str">
        <f>+IF(LEN('OSNOVNA PLAČA'!B71)&gt;0,'LETNO OBVESTILO'!V77,"")</f>
        <v>62   A62</v>
      </c>
      <c r="H71" s="402"/>
      <c r="I71" s="403">
        <f ca="1">IF(LEN('4-6'!B77)&gt;0,'4-6'!K77,"")</f>
        <v>0</v>
      </c>
      <c r="J71" s="404"/>
    </row>
    <row r="72" spans="7:10" ht="23.25" customHeight="1" x14ac:dyDescent="0.25">
      <c r="G72" s="401" t="str">
        <f>+IF(LEN('OSNOVNA PLAČA'!B72)&gt;0,'LETNO OBVESTILO'!V78,"")</f>
        <v>63   A63</v>
      </c>
      <c r="H72" s="402"/>
      <c r="I72" s="403">
        <f ca="1">IF(LEN('4-6'!B78)&gt;0,'4-6'!K78,"")</f>
        <v>0</v>
      </c>
      <c r="J72" s="404"/>
    </row>
    <row r="73" spans="7:10" ht="23.25" customHeight="1" x14ac:dyDescent="0.25">
      <c r="G73" s="401" t="str">
        <f>+IF(LEN('OSNOVNA PLAČA'!B73)&gt;0,'LETNO OBVESTILO'!V79,"")</f>
        <v>64   A64</v>
      </c>
      <c r="H73" s="402"/>
      <c r="I73" s="403">
        <f ca="1">IF(LEN('4-6'!B79)&gt;0,'4-6'!K79,"")</f>
        <v>0</v>
      </c>
      <c r="J73" s="404"/>
    </row>
    <row r="74" spans="7:10" ht="23.25" customHeight="1" x14ac:dyDescent="0.25">
      <c r="G74" s="401" t="str">
        <f>+IF(LEN('OSNOVNA PLAČA'!B74)&gt;0,'LETNO OBVESTILO'!V80,"")</f>
        <v>65   A65</v>
      </c>
      <c r="H74" s="402"/>
      <c r="I74" s="403">
        <f ca="1">IF(LEN('4-6'!B80)&gt;0,'4-6'!K80,"")</f>
        <v>0</v>
      </c>
      <c r="J74" s="404"/>
    </row>
    <row r="75" spans="7:10" ht="23.25" customHeight="1" x14ac:dyDescent="0.25">
      <c r="G75" s="401" t="str">
        <f>+IF(LEN('OSNOVNA PLAČA'!B75)&gt;0,'LETNO OBVESTILO'!V81,"")</f>
        <v>66   A66</v>
      </c>
      <c r="H75" s="402"/>
      <c r="I75" s="403">
        <f ca="1">IF(LEN('4-6'!B81)&gt;0,'4-6'!K81,"")</f>
        <v>0</v>
      </c>
      <c r="J75" s="404"/>
    </row>
    <row r="76" spans="7:10" ht="23.25" customHeight="1" x14ac:dyDescent="0.25">
      <c r="G76" s="401" t="str">
        <f>+IF(LEN('OSNOVNA PLAČA'!B76)&gt;0,'LETNO OBVESTILO'!V82,"")</f>
        <v>67   A67</v>
      </c>
      <c r="H76" s="402"/>
      <c r="I76" s="403">
        <f ca="1">IF(LEN('4-6'!B82)&gt;0,'4-6'!K82,"")</f>
        <v>0</v>
      </c>
      <c r="J76" s="404"/>
    </row>
    <row r="77" spans="7:10" ht="23.25" customHeight="1" x14ac:dyDescent="0.25">
      <c r="G77" s="401" t="str">
        <f>+IF(LEN('OSNOVNA PLAČA'!B77)&gt;0,'LETNO OBVESTILO'!V83,"")</f>
        <v>68   A68</v>
      </c>
      <c r="H77" s="402"/>
      <c r="I77" s="403">
        <f ca="1">IF(LEN('4-6'!B83)&gt;0,'4-6'!K83,"")</f>
        <v>0</v>
      </c>
      <c r="J77" s="404"/>
    </row>
    <row r="78" spans="7:10" ht="23.25" customHeight="1" x14ac:dyDescent="0.25">
      <c r="G78" s="401" t="str">
        <f>+IF(LEN('OSNOVNA PLAČA'!B78)&gt;0,'LETNO OBVESTILO'!V84,"")</f>
        <v>69   A69</v>
      </c>
      <c r="H78" s="402"/>
      <c r="I78" s="403">
        <f ca="1">IF(LEN('4-6'!B84)&gt;0,'4-6'!K84,"")</f>
        <v>0</v>
      </c>
      <c r="J78" s="404"/>
    </row>
    <row r="79" spans="7:10" ht="23.25" customHeight="1" x14ac:dyDescent="0.25">
      <c r="G79" s="401" t="str">
        <f>+IF(LEN('OSNOVNA PLAČA'!B79)&gt;0,'LETNO OBVESTILO'!V85,"")</f>
        <v>70   A70</v>
      </c>
      <c r="H79" s="402"/>
      <c r="I79" s="403">
        <f ca="1">IF(LEN('4-6'!B85)&gt;0,'4-6'!K85,"")</f>
        <v>0</v>
      </c>
      <c r="J79" s="404"/>
    </row>
    <row r="80" spans="7:10" ht="23.25" customHeight="1" x14ac:dyDescent="0.25">
      <c r="G80" s="401" t="str">
        <f>+IF(LEN('OSNOVNA PLAČA'!B80)&gt;0,'LETNO OBVESTILO'!V86,"")</f>
        <v>71   A71</v>
      </c>
      <c r="H80" s="402"/>
      <c r="I80" s="403">
        <f ca="1">IF(LEN('4-6'!B86)&gt;0,'4-6'!K86,"")</f>
        <v>0</v>
      </c>
      <c r="J80" s="404"/>
    </row>
    <row r="81" spans="7:10" ht="23.25" customHeight="1" x14ac:dyDescent="0.25">
      <c r="G81" s="401" t="str">
        <f>+IF(LEN('OSNOVNA PLAČA'!B81)&gt;0,'LETNO OBVESTILO'!V87,"")</f>
        <v>72   A72</v>
      </c>
      <c r="H81" s="402"/>
      <c r="I81" s="403">
        <f ca="1">IF(LEN('4-6'!B87)&gt;0,'4-6'!K87,"")</f>
        <v>0</v>
      </c>
      <c r="J81" s="404"/>
    </row>
    <row r="82" spans="7:10" ht="23.25" customHeight="1" x14ac:dyDescent="0.25">
      <c r="G82" s="401" t="str">
        <f>+IF(LEN('OSNOVNA PLAČA'!B82)&gt;0,'LETNO OBVESTILO'!V88,"")</f>
        <v>73   A73</v>
      </c>
      <c r="H82" s="402"/>
      <c r="I82" s="403">
        <f ca="1">IF(LEN('4-6'!B88)&gt;0,'4-6'!K88,"")</f>
        <v>0</v>
      </c>
      <c r="J82" s="404"/>
    </row>
    <row r="83" spans="7:10" ht="23.25" customHeight="1" x14ac:dyDescent="0.25">
      <c r="G83" s="401" t="str">
        <f>+IF(LEN('OSNOVNA PLAČA'!B83)&gt;0,'LETNO OBVESTILO'!V89,"")</f>
        <v>74   A74</v>
      </c>
      <c r="H83" s="402"/>
      <c r="I83" s="403">
        <f ca="1">IF(LEN('4-6'!B89)&gt;0,'4-6'!K89,"")</f>
        <v>0</v>
      </c>
      <c r="J83" s="404"/>
    </row>
    <row r="84" spans="7:10" ht="23.25" customHeight="1" x14ac:dyDescent="0.25">
      <c r="G84" s="401" t="str">
        <f>+IF(LEN('OSNOVNA PLAČA'!B84)&gt;0,'LETNO OBVESTILO'!V90,"")</f>
        <v>75   A75</v>
      </c>
      <c r="H84" s="402"/>
      <c r="I84" s="403">
        <f ca="1">IF(LEN('4-6'!B90)&gt;0,'4-6'!K90,"")</f>
        <v>0</v>
      </c>
      <c r="J84" s="404"/>
    </row>
    <row r="85" spans="7:10" ht="23.25" customHeight="1" x14ac:dyDescent="0.25">
      <c r="G85" s="401" t="str">
        <f>+IF(LEN('OSNOVNA PLAČA'!B85)&gt;0,'LETNO OBVESTILO'!V91,"")</f>
        <v>76   A76</v>
      </c>
      <c r="H85" s="402"/>
      <c r="I85" s="403">
        <f ca="1">IF(LEN('4-6'!B91)&gt;0,'4-6'!K91,"")</f>
        <v>0</v>
      </c>
      <c r="J85" s="404"/>
    </row>
    <row r="86" spans="7:10" ht="23.25" customHeight="1" x14ac:dyDescent="0.25">
      <c r="G86" s="401" t="str">
        <f>+IF(LEN('OSNOVNA PLAČA'!B86)&gt;0,'LETNO OBVESTILO'!V92,"")</f>
        <v>77   A77</v>
      </c>
      <c r="H86" s="402"/>
      <c r="I86" s="403">
        <f ca="1">IF(LEN('4-6'!B92)&gt;0,'4-6'!K92,"")</f>
        <v>0</v>
      </c>
      <c r="J86" s="404"/>
    </row>
    <row r="87" spans="7:10" ht="23.25" customHeight="1" x14ac:dyDescent="0.25">
      <c r="G87" s="401" t="str">
        <f>+IF(LEN('OSNOVNA PLAČA'!B87)&gt;0,'LETNO OBVESTILO'!V93,"")</f>
        <v>78   A78</v>
      </c>
      <c r="H87" s="402"/>
      <c r="I87" s="403">
        <f ca="1">IF(LEN('4-6'!B93)&gt;0,'4-6'!K93,"")</f>
        <v>0</v>
      </c>
      <c r="J87" s="404"/>
    </row>
    <row r="88" spans="7:10" ht="23.25" customHeight="1" x14ac:dyDescent="0.25">
      <c r="G88" s="401" t="str">
        <f>+IF(LEN('OSNOVNA PLAČA'!B88)&gt;0,'LETNO OBVESTILO'!V94,"")</f>
        <v>79   A79</v>
      </c>
      <c r="H88" s="402"/>
      <c r="I88" s="403">
        <f ca="1">IF(LEN('4-6'!B94)&gt;0,'4-6'!K94,"")</f>
        <v>0</v>
      </c>
      <c r="J88" s="404"/>
    </row>
    <row r="89" spans="7:10" ht="23.25" customHeight="1" x14ac:dyDescent="0.25">
      <c r="G89" s="401" t="str">
        <f>+IF(LEN('OSNOVNA PLAČA'!B89)&gt;0,'LETNO OBVESTILO'!V95,"")</f>
        <v>80   A80</v>
      </c>
      <c r="H89" s="402"/>
      <c r="I89" s="403">
        <f ca="1">IF(LEN('4-6'!B95)&gt;0,'4-6'!K95,"")</f>
        <v>0</v>
      </c>
      <c r="J89" s="404"/>
    </row>
    <row r="90" spans="7:10" ht="23.25" customHeight="1" x14ac:dyDescent="0.25">
      <c r="G90" s="401" t="str">
        <f>+IF(LEN('OSNOVNA PLAČA'!B90)&gt;0,'LETNO OBVESTILO'!V96,"")</f>
        <v>81   A81</v>
      </c>
      <c r="H90" s="402"/>
      <c r="I90" s="403">
        <f ca="1">IF(LEN('4-6'!B96)&gt;0,'4-6'!K96,"")</f>
        <v>0</v>
      </c>
      <c r="J90" s="404"/>
    </row>
    <row r="91" spans="7:10" ht="23.25" customHeight="1" x14ac:dyDescent="0.25">
      <c r="G91" s="401" t="str">
        <f>+IF(LEN('OSNOVNA PLAČA'!B91)&gt;0,'LETNO OBVESTILO'!V97,"")</f>
        <v>82   A82</v>
      </c>
      <c r="H91" s="402"/>
      <c r="I91" s="403">
        <f ca="1">IF(LEN('4-6'!B97)&gt;0,'4-6'!K97,"")</f>
        <v>0</v>
      </c>
      <c r="J91" s="404"/>
    </row>
    <row r="92" spans="7:10" ht="23.25" customHeight="1" x14ac:dyDescent="0.25">
      <c r="G92" s="401" t="str">
        <f>+IF(LEN('OSNOVNA PLAČA'!B92)&gt;0,'LETNO OBVESTILO'!V98,"")</f>
        <v>83   A83</v>
      </c>
      <c r="H92" s="402"/>
      <c r="I92" s="403">
        <f ca="1">IF(LEN('4-6'!B98)&gt;0,'4-6'!K98,"")</f>
        <v>0</v>
      </c>
      <c r="J92" s="404"/>
    </row>
    <row r="93" spans="7:10" ht="23.25" customHeight="1" x14ac:dyDescent="0.25">
      <c r="G93" s="401" t="str">
        <f>+IF(LEN('OSNOVNA PLAČA'!B93)&gt;0,'LETNO OBVESTILO'!V99,"")</f>
        <v>84   A84</v>
      </c>
      <c r="H93" s="402"/>
      <c r="I93" s="403">
        <f ca="1">IF(LEN('4-6'!B99)&gt;0,'4-6'!K99,"")</f>
        <v>0</v>
      </c>
      <c r="J93" s="404"/>
    </row>
    <row r="94" spans="7:10" ht="23.25" customHeight="1" x14ac:dyDescent="0.25">
      <c r="G94" s="401" t="str">
        <f>+IF(LEN('OSNOVNA PLAČA'!B94)&gt;0,'LETNO OBVESTILO'!V100,"")</f>
        <v>85   A85</v>
      </c>
      <c r="H94" s="402"/>
      <c r="I94" s="403">
        <f ca="1">IF(LEN('4-6'!B100)&gt;0,'4-6'!K100,"")</f>
        <v>0</v>
      </c>
      <c r="J94" s="404"/>
    </row>
    <row r="95" spans="7:10" ht="23.25" customHeight="1" x14ac:dyDescent="0.25">
      <c r="G95" s="401" t="str">
        <f>+IF(LEN('OSNOVNA PLAČA'!B95)&gt;0,'LETNO OBVESTILO'!V101,"")</f>
        <v>86   A86</v>
      </c>
      <c r="H95" s="402"/>
      <c r="I95" s="403">
        <f ca="1">IF(LEN('4-6'!B101)&gt;0,'4-6'!K101,"")</f>
        <v>0</v>
      </c>
      <c r="J95" s="404"/>
    </row>
    <row r="96" spans="7:10" ht="23.25" customHeight="1" x14ac:dyDescent="0.25">
      <c r="G96" s="401" t="str">
        <f>+IF(LEN('OSNOVNA PLAČA'!B96)&gt;0,'LETNO OBVESTILO'!V102,"")</f>
        <v>87   A87</v>
      </c>
      <c r="H96" s="402"/>
      <c r="I96" s="403">
        <f ca="1">IF(LEN('4-6'!B102)&gt;0,'4-6'!K102,"")</f>
        <v>0</v>
      </c>
      <c r="J96" s="404"/>
    </row>
    <row r="97" spans="7:10" ht="23.25" customHeight="1" x14ac:dyDescent="0.25">
      <c r="G97" s="401" t="str">
        <f>+IF(LEN('OSNOVNA PLAČA'!B97)&gt;0,'LETNO OBVESTILO'!V103,"")</f>
        <v>88   A88</v>
      </c>
      <c r="H97" s="402"/>
      <c r="I97" s="403">
        <f ca="1">IF(LEN('4-6'!B103)&gt;0,'4-6'!K103,"")</f>
        <v>0</v>
      </c>
      <c r="J97" s="404"/>
    </row>
    <row r="98" spans="7:10" ht="23.25" customHeight="1" x14ac:dyDescent="0.25">
      <c r="G98" s="401" t="str">
        <f>+IF(LEN('OSNOVNA PLAČA'!B98)&gt;0,'LETNO OBVESTILO'!V104,"")</f>
        <v>89   A89</v>
      </c>
      <c r="H98" s="402"/>
      <c r="I98" s="403">
        <f ca="1">IF(LEN('4-6'!B104)&gt;0,'4-6'!K104,"")</f>
        <v>0</v>
      </c>
      <c r="J98" s="404"/>
    </row>
    <row r="99" spans="7:10" ht="23.25" customHeight="1" x14ac:dyDescent="0.25">
      <c r="G99" s="401" t="str">
        <f>+IF(LEN('OSNOVNA PLAČA'!B99)&gt;0,'LETNO OBVESTILO'!V105,"")</f>
        <v>90   A90</v>
      </c>
      <c r="H99" s="402"/>
      <c r="I99" s="403">
        <f ca="1">IF(LEN('4-6'!B105)&gt;0,'4-6'!K105,"")</f>
        <v>0</v>
      </c>
      <c r="J99" s="404"/>
    </row>
    <row r="100" spans="7:10" ht="23.25" customHeight="1" x14ac:dyDescent="0.25">
      <c r="G100" s="401" t="str">
        <f>+IF(LEN('OSNOVNA PLAČA'!B100)&gt;0,'LETNO OBVESTILO'!V106,"")</f>
        <v>91   A91</v>
      </c>
      <c r="H100" s="402"/>
      <c r="I100" s="403">
        <f ca="1">IF(LEN('4-6'!B106)&gt;0,'4-6'!K106,"")</f>
        <v>0</v>
      </c>
      <c r="J100" s="404"/>
    </row>
    <row r="101" spans="7:10" ht="23.25" customHeight="1" x14ac:dyDescent="0.25">
      <c r="G101" s="401" t="str">
        <f>+IF(LEN('OSNOVNA PLAČA'!B101)&gt;0,'LETNO OBVESTILO'!V107,"")</f>
        <v>92   A92</v>
      </c>
      <c r="H101" s="402"/>
      <c r="I101" s="403">
        <f ca="1">IF(LEN('4-6'!B107)&gt;0,'4-6'!K107,"")</f>
        <v>0</v>
      </c>
      <c r="J101" s="404"/>
    </row>
    <row r="102" spans="7:10" ht="23.25" customHeight="1" x14ac:dyDescent="0.25">
      <c r="G102" s="401" t="str">
        <f>+IF(LEN('OSNOVNA PLAČA'!B102)&gt;0,'LETNO OBVESTILO'!V108,"")</f>
        <v>93   A93</v>
      </c>
      <c r="H102" s="402"/>
      <c r="I102" s="403">
        <f ca="1">IF(LEN('4-6'!B108)&gt;0,'4-6'!K108,"")</f>
        <v>0</v>
      </c>
      <c r="J102" s="404"/>
    </row>
    <row r="103" spans="7:10" ht="23.25" customHeight="1" x14ac:dyDescent="0.25">
      <c r="G103" s="401" t="str">
        <f>+IF(LEN('OSNOVNA PLAČA'!B103)&gt;0,'LETNO OBVESTILO'!V109,"")</f>
        <v>94   A94</v>
      </c>
      <c r="H103" s="402"/>
      <c r="I103" s="403">
        <f ca="1">IF(LEN('4-6'!B109)&gt;0,'4-6'!K109,"")</f>
        <v>0</v>
      </c>
      <c r="J103" s="404"/>
    </row>
    <row r="104" spans="7:10" ht="23.25" customHeight="1" x14ac:dyDescent="0.25">
      <c r="G104" s="401" t="str">
        <f>+IF(LEN('OSNOVNA PLAČA'!B104)&gt;0,'LETNO OBVESTILO'!V110,"")</f>
        <v>95   A95</v>
      </c>
      <c r="H104" s="402"/>
      <c r="I104" s="403">
        <f ca="1">IF(LEN('4-6'!B110)&gt;0,'4-6'!K110,"")</f>
        <v>0</v>
      </c>
      <c r="J104" s="404"/>
    </row>
    <row r="105" spans="7:10" ht="23.25" customHeight="1" x14ac:dyDescent="0.25">
      <c r="G105" s="401" t="str">
        <f>+IF(LEN('OSNOVNA PLAČA'!B105)&gt;0,'LETNO OBVESTILO'!V111,"")</f>
        <v>96   A96</v>
      </c>
      <c r="H105" s="402"/>
      <c r="I105" s="403">
        <f ca="1">IF(LEN('4-6'!B111)&gt;0,'4-6'!K111,"")</f>
        <v>0</v>
      </c>
      <c r="J105" s="404"/>
    </row>
    <row r="106" spans="7:10" ht="23.25" customHeight="1" x14ac:dyDescent="0.25">
      <c r="G106" s="401" t="str">
        <f>+IF(LEN('OSNOVNA PLAČA'!B106)&gt;0,'LETNO OBVESTILO'!V112,"")</f>
        <v>97   A97</v>
      </c>
      <c r="H106" s="402"/>
      <c r="I106" s="403">
        <f ca="1">IF(LEN('4-6'!B112)&gt;0,'4-6'!K112,"")</f>
        <v>0</v>
      </c>
      <c r="J106" s="404"/>
    </row>
    <row r="107" spans="7:10" ht="23.25" customHeight="1" x14ac:dyDescent="0.25">
      <c r="G107" s="401" t="str">
        <f>+IF(LEN('OSNOVNA PLAČA'!B107)&gt;0,'LETNO OBVESTILO'!V113,"")</f>
        <v>98   A98</v>
      </c>
      <c r="H107" s="402"/>
      <c r="I107" s="403">
        <f ca="1">IF(LEN('4-6'!B113)&gt;0,'4-6'!K113,"")</f>
        <v>0</v>
      </c>
      <c r="J107" s="404"/>
    </row>
    <row r="108" spans="7:10" ht="23.25" customHeight="1" x14ac:dyDescent="0.25">
      <c r="G108" s="401" t="str">
        <f>+IF(LEN('OSNOVNA PLAČA'!B108)&gt;0,'LETNO OBVESTILO'!V114,"")</f>
        <v>99   A99</v>
      </c>
      <c r="H108" s="402"/>
      <c r="I108" s="403">
        <f ca="1">IF(LEN('4-6'!B114)&gt;0,'4-6'!K114,"")</f>
        <v>0</v>
      </c>
      <c r="J108" s="404"/>
    </row>
    <row r="109" spans="7:10" ht="23.25" customHeight="1" x14ac:dyDescent="0.25">
      <c r="G109" s="401" t="str">
        <f>+IF(LEN('OSNOVNA PLAČA'!B109)&gt;0,'LETNO OBVESTILO'!V115,"")</f>
        <v>100   A100</v>
      </c>
      <c r="H109" s="402"/>
      <c r="I109" s="403">
        <f ca="1">IF(LEN('4-6'!B115)&gt;0,'4-6'!K115,"")</f>
        <v>0</v>
      </c>
      <c r="J109" s="404"/>
    </row>
    <row r="110" spans="7:10" ht="23.25" customHeight="1" x14ac:dyDescent="0.25">
      <c r="G110" s="401" t="str">
        <f>+IF(LEN('OSNOVNA PLAČA'!B110)&gt;0,'LETNO OBVESTILO'!V116,"")</f>
        <v>101   A101</v>
      </c>
      <c r="H110" s="402"/>
      <c r="I110" s="403">
        <f ca="1">IF(LEN('4-6'!B116)&gt;0,'4-6'!K116,"")</f>
        <v>0</v>
      </c>
      <c r="J110" s="404"/>
    </row>
    <row r="111" spans="7:10" ht="23.25" customHeight="1" x14ac:dyDescent="0.25">
      <c r="G111" s="401" t="str">
        <f>+IF(LEN('OSNOVNA PLAČA'!B111)&gt;0,'LETNO OBVESTILO'!V117,"")</f>
        <v>102   A102</v>
      </c>
      <c r="H111" s="402"/>
      <c r="I111" s="403">
        <f ca="1">IF(LEN('4-6'!B117)&gt;0,'4-6'!K117,"")</f>
        <v>0</v>
      </c>
      <c r="J111" s="404"/>
    </row>
    <row r="112" spans="7:10" ht="23.25" customHeight="1" x14ac:dyDescent="0.25">
      <c r="G112" s="401" t="str">
        <f>+IF(LEN('OSNOVNA PLAČA'!B112)&gt;0,'LETNO OBVESTILO'!V118,"")</f>
        <v>103   A103</v>
      </c>
      <c r="H112" s="402"/>
      <c r="I112" s="403">
        <f ca="1">IF(LEN('4-6'!B118)&gt;0,'4-6'!K118,"")</f>
        <v>0</v>
      </c>
      <c r="J112" s="404"/>
    </row>
    <row r="113" spans="7:10" ht="23.25" customHeight="1" x14ac:dyDescent="0.25">
      <c r="G113" s="401" t="str">
        <f>+IF(LEN('OSNOVNA PLAČA'!B113)&gt;0,'LETNO OBVESTILO'!V119,"")</f>
        <v>104   A104</v>
      </c>
      <c r="H113" s="402"/>
      <c r="I113" s="403">
        <f ca="1">IF(LEN('4-6'!B119)&gt;0,'4-6'!K119,"")</f>
        <v>0</v>
      </c>
      <c r="J113" s="404"/>
    </row>
    <row r="114" spans="7:10" ht="23.25" customHeight="1" x14ac:dyDescent="0.25">
      <c r="G114" s="401" t="str">
        <f>+IF(LEN('OSNOVNA PLAČA'!B114)&gt;0,'LETNO OBVESTILO'!V120,"")</f>
        <v>105   A105</v>
      </c>
      <c r="H114" s="402"/>
      <c r="I114" s="403">
        <f ca="1">IF(LEN('4-6'!B120)&gt;0,'4-6'!K120,"")</f>
        <v>0</v>
      </c>
      <c r="J114" s="404"/>
    </row>
    <row r="115" spans="7:10" ht="23.25" customHeight="1" x14ac:dyDescent="0.25">
      <c r="G115" s="401" t="str">
        <f>+IF(LEN('OSNOVNA PLAČA'!B115)&gt;0,'LETNO OBVESTILO'!V121,"")</f>
        <v>106   A106</v>
      </c>
      <c r="H115" s="402"/>
      <c r="I115" s="403">
        <f ca="1">IF(LEN('4-6'!B121)&gt;0,'4-6'!K121,"")</f>
        <v>0</v>
      </c>
      <c r="J115" s="404"/>
    </row>
    <row r="116" spans="7:10" ht="23.25" customHeight="1" x14ac:dyDescent="0.25">
      <c r="G116" s="401" t="str">
        <f>+IF(LEN('OSNOVNA PLAČA'!B116)&gt;0,'LETNO OBVESTILO'!V122,"")</f>
        <v>107   A107</v>
      </c>
      <c r="H116" s="402"/>
      <c r="I116" s="403">
        <f ca="1">IF(LEN('4-6'!B122)&gt;0,'4-6'!K122,"")</f>
        <v>0</v>
      </c>
      <c r="J116" s="404"/>
    </row>
    <row r="117" spans="7:10" ht="23.25" customHeight="1" x14ac:dyDescent="0.25">
      <c r="G117" s="401" t="str">
        <f>+IF(LEN('OSNOVNA PLAČA'!B117)&gt;0,'LETNO OBVESTILO'!V123,"")</f>
        <v>108   A108</v>
      </c>
      <c r="H117" s="402"/>
      <c r="I117" s="403">
        <f ca="1">IF(LEN('4-6'!B123)&gt;0,'4-6'!K123,"")</f>
        <v>0</v>
      </c>
      <c r="J117" s="404"/>
    </row>
    <row r="118" spans="7:10" ht="23.25" customHeight="1" x14ac:dyDescent="0.25">
      <c r="G118" s="401" t="str">
        <f>+IF(LEN('OSNOVNA PLAČA'!B118)&gt;0,'LETNO OBVESTILO'!V124,"")</f>
        <v>109   A109</v>
      </c>
      <c r="H118" s="402"/>
      <c r="I118" s="403">
        <f ca="1">IF(LEN('4-6'!B124)&gt;0,'4-6'!K124,"")</f>
        <v>0</v>
      </c>
      <c r="J118" s="404"/>
    </row>
    <row r="119" spans="7:10" ht="23.25" customHeight="1" x14ac:dyDescent="0.25">
      <c r="G119" s="401" t="str">
        <f>+IF(LEN('OSNOVNA PLAČA'!B119)&gt;0,'LETNO OBVESTILO'!V125,"")</f>
        <v>110   A110</v>
      </c>
      <c r="H119" s="402"/>
      <c r="I119" s="403">
        <f ca="1">IF(LEN('4-6'!B125)&gt;0,'4-6'!K125,"")</f>
        <v>0</v>
      </c>
      <c r="J119" s="404"/>
    </row>
    <row r="120" spans="7:10" ht="23.25" customHeight="1" x14ac:dyDescent="0.25">
      <c r="G120" s="401" t="str">
        <f>+IF(LEN('OSNOVNA PLAČA'!B120)&gt;0,'LETNO OBVESTILO'!V126,"")</f>
        <v>111   A111</v>
      </c>
      <c r="H120" s="402"/>
      <c r="I120" s="403">
        <f ca="1">IF(LEN('4-6'!B126)&gt;0,'4-6'!K126,"")</f>
        <v>0</v>
      </c>
      <c r="J120" s="404"/>
    </row>
    <row r="121" spans="7:10" ht="23.25" customHeight="1" x14ac:dyDescent="0.25">
      <c r="G121" s="401" t="str">
        <f>+IF(LEN('OSNOVNA PLAČA'!B121)&gt;0,'LETNO OBVESTILO'!V127,"")</f>
        <v>112   A112</v>
      </c>
      <c r="H121" s="402"/>
      <c r="I121" s="403">
        <f ca="1">IF(LEN('4-6'!B127)&gt;0,'4-6'!K127,"")</f>
        <v>0</v>
      </c>
      <c r="J121" s="404"/>
    </row>
    <row r="122" spans="7:10" ht="23.25" customHeight="1" x14ac:dyDescent="0.25">
      <c r="G122" s="401" t="str">
        <f>+IF(LEN('OSNOVNA PLAČA'!B122)&gt;0,'LETNO OBVESTILO'!V128,"")</f>
        <v>113   A113</v>
      </c>
      <c r="H122" s="402"/>
      <c r="I122" s="403">
        <f ca="1">IF(LEN('4-6'!B128)&gt;0,'4-6'!K128,"")</f>
        <v>0</v>
      </c>
      <c r="J122" s="404"/>
    </row>
    <row r="123" spans="7:10" ht="23.25" customHeight="1" x14ac:dyDescent="0.25">
      <c r="G123" s="401" t="str">
        <f>+IF(LEN('OSNOVNA PLAČA'!B123)&gt;0,'LETNO OBVESTILO'!V129,"")</f>
        <v>114   A114</v>
      </c>
      <c r="H123" s="402"/>
      <c r="I123" s="403">
        <f ca="1">IF(LEN('4-6'!B129)&gt;0,'4-6'!K129,"")</f>
        <v>0</v>
      </c>
      <c r="J123" s="404"/>
    </row>
    <row r="124" spans="7:10" ht="23.25" customHeight="1" x14ac:dyDescent="0.25">
      <c r="G124" s="401" t="str">
        <f>+IF(LEN('OSNOVNA PLAČA'!B124)&gt;0,'LETNO OBVESTILO'!V130,"")</f>
        <v>115   A115</v>
      </c>
      <c r="H124" s="402"/>
      <c r="I124" s="403">
        <f ca="1">IF(LEN('4-6'!B130)&gt;0,'4-6'!K130,"")</f>
        <v>0</v>
      </c>
      <c r="J124" s="404"/>
    </row>
    <row r="125" spans="7:10" ht="23.25" customHeight="1" x14ac:dyDescent="0.25">
      <c r="G125" s="401" t="str">
        <f>+IF(LEN('OSNOVNA PLAČA'!B125)&gt;0,'LETNO OBVESTILO'!V131,"")</f>
        <v>116   A116</v>
      </c>
      <c r="H125" s="402"/>
      <c r="I125" s="403">
        <f ca="1">IF(LEN('4-6'!B131)&gt;0,'4-6'!K131,"")</f>
        <v>0</v>
      </c>
      <c r="J125" s="404"/>
    </row>
    <row r="126" spans="7:10" ht="23.25" customHeight="1" x14ac:dyDescent="0.25">
      <c r="G126" s="401" t="str">
        <f>+IF(LEN('OSNOVNA PLAČA'!B126)&gt;0,'LETNO OBVESTILO'!V132,"")</f>
        <v>117   A117</v>
      </c>
      <c r="H126" s="402"/>
      <c r="I126" s="403">
        <f ca="1">IF(LEN('4-6'!B132)&gt;0,'4-6'!K132,"")</f>
        <v>0</v>
      </c>
      <c r="J126" s="404"/>
    </row>
    <row r="127" spans="7:10" ht="23.25" customHeight="1" x14ac:dyDescent="0.25">
      <c r="G127" s="401" t="str">
        <f>+IF(LEN('OSNOVNA PLAČA'!B127)&gt;0,'LETNO OBVESTILO'!V133,"")</f>
        <v>118   A118</v>
      </c>
      <c r="H127" s="402"/>
      <c r="I127" s="403">
        <f ca="1">IF(LEN('4-6'!B133)&gt;0,'4-6'!K133,"")</f>
        <v>0</v>
      </c>
      <c r="J127" s="404"/>
    </row>
    <row r="128" spans="7:10" ht="23.25" customHeight="1" x14ac:dyDescent="0.25">
      <c r="G128" s="401" t="str">
        <f>+IF(LEN('OSNOVNA PLAČA'!B128)&gt;0,'LETNO OBVESTILO'!V134,"")</f>
        <v>119   A119</v>
      </c>
      <c r="H128" s="402"/>
      <c r="I128" s="403">
        <f ca="1">IF(LEN('4-6'!B134)&gt;0,'4-6'!K134,"")</f>
        <v>0</v>
      </c>
      <c r="J128" s="404"/>
    </row>
    <row r="129" spans="7:10" ht="23.25" customHeight="1" x14ac:dyDescent="0.25">
      <c r="G129" s="401" t="str">
        <f>+IF(LEN('OSNOVNA PLAČA'!B129)&gt;0,'LETNO OBVESTILO'!V135,"")</f>
        <v>120   A120</v>
      </c>
      <c r="H129" s="402"/>
      <c r="I129" s="403">
        <f ca="1">IF(LEN('4-6'!B135)&gt;0,'4-6'!K135,"")</f>
        <v>0</v>
      </c>
      <c r="J129" s="404"/>
    </row>
    <row r="130" spans="7:10" ht="23.25" customHeight="1" x14ac:dyDescent="0.25">
      <c r="G130" s="401" t="str">
        <f>+IF(LEN('OSNOVNA PLAČA'!B130)&gt;0,'LETNO OBVESTILO'!V136,"")</f>
        <v>121   A121</v>
      </c>
      <c r="H130" s="402"/>
      <c r="I130" s="403">
        <f ca="1">IF(LEN('4-6'!B136)&gt;0,'4-6'!K136,"")</f>
        <v>0</v>
      </c>
      <c r="J130" s="404"/>
    </row>
    <row r="131" spans="7:10" ht="23.25" customHeight="1" x14ac:dyDescent="0.25">
      <c r="G131" s="401" t="str">
        <f>+IF(LEN('OSNOVNA PLAČA'!B131)&gt;0,'LETNO OBVESTILO'!V137,"")</f>
        <v>122   A122</v>
      </c>
      <c r="H131" s="402"/>
      <c r="I131" s="403">
        <f ca="1">IF(LEN('4-6'!B137)&gt;0,'4-6'!K137,"")</f>
        <v>0</v>
      </c>
      <c r="J131" s="404"/>
    </row>
    <row r="132" spans="7:10" ht="23.25" customHeight="1" x14ac:dyDescent="0.25">
      <c r="G132" s="401" t="str">
        <f>+IF(LEN('OSNOVNA PLAČA'!B132)&gt;0,'LETNO OBVESTILO'!V138,"")</f>
        <v>123   A123</v>
      </c>
      <c r="H132" s="402"/>
      <c r="I132" s="403">
        <f ca="1">IF(LEN('4-6'!B138)&gt;0,'4-6'!K138,"")</f>
        <v>0</v>
      </c>
      <c r="J132" s="404"/>
    </row>
    <row r="133" spans="7:10" ht="23.25" customHeight="1" x14ac:dyDescent="0.25">
      <c r="G133" s="401" t="str">
        <f>+IF(LEN('OSNOVNA PLAČA'!B133)&gt;0,'LETNO OBVESTILO'!V139,"")</f>
        <v>124   A124</v>
      </c>
      <c r="H133" s="402"/>
      <c r="I133" s="403">
        <f ca="1">IF(LEN('4-6'!B139)&gt;0,'4-6'!K139,"")</f>
        <v>0</v>
      </c>
      <c r="J133" s="404"/>
    </row>
    <row r="134" spans="7:10" ht="23.25" customHeight="1" x14ac:dyDescent="0.25">
      <c r="G134" s="401" t="str">
        <f>+IF(LEN('OSNOVNA PLAČA'!B134)&gt;0,'LETNO OBVESTILO'!V140,"")</f>
        <v>125   A125</v>
      </c>
      <c r="H134" s="402"/>
      <c r="I134" s="403">
        <f ca="1">IF(LEN('4-6'!B140)&gt;0,'4-6'!K140,"")</f>
        <v>0</v>
      </c>
      <c r="J134" s="404"/>
    </row>
    <row r="135" spans="7:10" ht="23.25" customHeight="1" x14ac:dyDescent="0.25">
      <c r="G135" s="401" t="str">
        <f>+IF(LEN('OSNOVNA PLAČA'!B135)&gt;0,'LETNO OBVESTILO'!V141,"")</f>
        <v>126   A126</v>
      </c>
      <c r="H135" s="402"/>
      <c r="I135" s="403">
        <f ca="1">IF(LEN('4-6'!B141)&gt;0,'4-6'!K141,"")</f>
        <v>0</v>
      </c>
      <c r="J135" s="404"/>
    </row>
    <row r="136" spans="7:10" ht="23.25" customHeight="1" x14ac:dyDescent="0.25">
      <c r="G136" s="401" t="str">
        <f>+IF(LEN('OSNOVNA PLAČA'!B136)&gt;0,'LETNO OBVESTILO'!V142,"")</f>
        <v>127   A127</v>
      </c>
      <c r="H136" s="402"/>
      <c r="I136" s="403">
        <f ca="1">IF(LEN('4-6'!B142)&gt;0,'4-6'!K142,"")</f>
        <v>0</v>
      </c>
      <c r="J136" s="404"/>
    </row>
    <row r="137" spans="7:10" ht="23.25" customHeight="1" x14ac:dyDescent="0.25">
      <c r="G137" s="401" t="str">
        <f>+IF(LEN('OSNOVNA PLAČA'!B137)&gt;0,'LETNO OBVESTILO'!V143,"")</f>
        <v>128   A128</v>
      </c>
      <c r="H137" s="402"/>
      <c r="I137" s="403">
        <f ca="1">IF(LEN('4-6'!B143)&gt;0,'4-6'!K143,"")</f>
        <v>0</v>
      </c>
      <c r="J137" s="404"/>
    </row>
    <row r="138" spans="7:10" ht="23.25" customHeight="1" x14ac:dyDescent="0.25">
      <c r="G138" s="401" t="str">
        <f>+IF(LEN('OSNOVNA PLAČA'!B138)&gt;0,'LETNO OBVESTILO'!V144,"")</f>
        <v>129   A129</v>
      </c>
      <c r="H138" s="402"/>
      <c r="I138" s="403">
        <f ca="1">IF(LEN('4-6'!B144)&gt;0,'4-6'!K144,"")</f>
        <v>0</v>
      </c>
      <c r="J138" s="404"/>
    </row>
    <row r="139" spans="7:10" ht="23.25" customHeight="1" x14ac:dyDescent="0.25">
      <c r="G139" s="401" t="str">
        <f>+IF(LEN('OSNOVNA PLAČA'!B139)&gt;0,'LETNO OBVESTILO'!V145,"")</f>
        <v>130   A130</v>
      </c>
      <c r="H139" s="402"/>
      <c r="I139" s="403">
        <f ca="1">IF(LEN('4-6'!B145)&gt;0,'4-6'!K145,"")</f>
        <v>0</v>
      </c>
      <c r="J139" s="404"/>
    </row>
    <row r="140" spans="7:10" ht="23.25" customHeight="1" x14ac:dyDescent="0.25">
      <c r="G140" s="401" t="str">
        <f>+IF(LEN('OSNOVNA PLAČA'!B140)&gt;0,'LETNO OBVESTILO'!V146,"")</f>
        <v>131   A131</v>
      </c>
      <c r="H140" s="402"/>
      <c r="I140" s="403">
        <f ca="1">IF(LEN('4-6'!B146)&gt;0,'4-6'!K146,"")</f>
        <v>0</v>
      </c>
      <c r="J140" s="404"/>
    </row>
    <row r="141" spans="7:10" ht="23.25" customHeight="1" x14ac:dyDescent="0.25">
      <c r="G141" s="401" t="str">
        <f>+IF(LEN('OSNOVNA PLAČA'!B141)&gt;0,'LETNO OBVESTILO'!V147,"")</f>
        <v>132   A132</v>
      </c>
      <c r="H141" s="402"/>
      <c r="I141" s="403">
        <f ca="1">IF(LEN('4-6'!B147)&gt;0,'4-6'!K147,"")</f>
        <v>0</v>
      </c>
      <c r="J141" s="404"/>
    </row>
    <row r="142" spans="7:10" ht="23.25" customHeight="1" x14ac:dyDescent="0.25">
      <c r="G142" s="401" t="str">
        <f>+IF(LEN('OSNOVNA PLAČA'!B142)&gt;0,'LETNO OBVESTILO'!V148,"")</f>
        <v>133   A133</v>
      </c>
      <c r="H142" s="402"/>
      <c r="I142" s="403">
        <f ca="1">IF(LEN('4-6'!B148)&gt;0,'4-6'!K148,"")</f>
        <v>0</v>
      </c>
      <c r="J142" s="404"/>
    </row>
    <row r="143" spans="7:10" ht="23.25" customHeight="1" x14ac:dyDescent="0.25">
      <c r="G143" s="401" t="str">
        <f>+IF(LEN('OSNOVNA PLAČA'!B143)&gt;0,'LETNO OBVESTILO'!V149,"")</f>
        <v>134   A134</v>
      </c>
      <c r="H143" s="402"/>
      <c r="I143" s="403">
        <f ca="1">IF(LEN('4-6'!B149)&gt;0,'4-6'!K149,"")</f>
        <v>0</v>
      </c>
      <c r="J143" s="404"/>
    </row>
    <row r="144" spans="7:10" ht="23.25" customHeight="1" x14ac:dyDescent="0.25">
      <c r="G144" s="401" t="str">
        <f>+IF(LEN('OSNOVNA PLAČA'!B144)&gt;0,'LETNO OBVESTILO'!V150,"")</f>
        <v>135   A135</v>
      </c>
      <c r="H144" s="402"/>
      <c r="I144" s="403">
        <f ca="1">IF(LEN('4-6'!B150)&gt;0,'4-6'!K150,"")</f>
        <v>0</v>
      </c>
      <c r="J144" s="404"/>
    </row>
    <row r="145" spans="7:10" ht="23.25" customHeight="1" x14ac:dyDescent="0.25">
      <c r="G145" s="401" t="str">
        <f>+IF(LEN('OSNOVNA PLAČA'!B145)&gt;0,'LETNO OBVESTILO'!V151,"")</f>
        <v>136   A136</v>
      </c>
      <c r="H145" s="402"/>
      <c r="I145" s="403">
        <f ca="1">IF(LEN('4-6'!B151)&gt;0,'4-6'!K151,"")</f>
        <v>0</v>
      </c>
      <c r="J145" s="404"/>
    </row>
    <row r="146" spans="7:10" ht="23.25" customHeight="1" x14ac:dyDescent="0.25">
      <c r="G146" s="401" t="str">
        <f>+IF(LEN('OSNOVNA PLAČA'!B146)&gt;0,'LETNO OBVESTILO'!V152,"")</f>
        <v>137   A137</v>
      </c>
      <c r="H146" s="402"/>
      <c r="I146" s="403">
        <f ca="1">IF(LEN('4-6'!B152)&gt;0,'4-6'!K152,"")</f>
        <v>0</v>
      </c>
      <c r="J146" s="404"/>
    </row>
    <row r="147" spans="7:10" ht="23.25" customHeight="1" x14ac:dyDescent="0.25">
      <c r="G147" s="401" t="str">
        <f>+IF(LEN('OSNOVNA PLAČA'!B147)&gt;0,'LETNO OBVESTILO'!V153,"")</f>
        <v>138   A138</v>
      </c>
      <c r="H147" s="402"/>
      <c r="I147" s="403">
        <f ca="1">IF(LEN('4-6'!B153)&gt;0,'4-6'!K153,"")</f>
        <v>0</v>
      </c>
      <c r="J147" s="404"/>
    </row>
    <row r="148" spans="7:10" ht="23.25" customHeight="1" x14ac:dyDescent="0.25">
      <c r="G148" s="401" t="str">
        <f>+IF(LEN('OSNOVNA PLAČA'!B148)&gt;0,'LETNO OBVESTILO'!V154,"")</f>
        <v>139   A139</v>
      </c>
      <c r="H148" s="402"/>
      <c r="I148" s="403">
        <f ca="1">IF(LEN('4-6'!B154)&gt;0,'4-6'!K154,"")</f>
        <v>0</v>
      </c>
      <c r="J148" s="404"/>
    </row>
    <row r="149" spans="7:10" ht="23.25" customHeight="1" x14ac:dyDescent="0.25">
      <c r="G149" s="401" t="str">
        <f>+IF(LEN('OSNOVNA PLAČA'!B149)&gt;0,'LETNO OBVESTILO'!V155,"")</f>
        <v>140   A140</v>
      </c>
      <c r="H149" s="402"/>
      <c r="I149" s="403">
        <f ca="1">IF(LEN('4-6'!B155)&gt;0,'4-6'!K155,"")</f>
        <v>0</v>
      </c>
      <c r="J149" s="404"/>
    </row>
    <row r="150" spans="7:10" ht="23.25" customHeight="1" x14ac:dyDescent="0.25">
      <c r="G150" s="401" t="str">
        <f>+IF(LEN('OSNOVNA PLAČA'!B150)&gt;0,'LETNO OBVESTILO'!V156,"")</f>
        <v>141   A141</v>
      </c>
      <c r="H150" s="402"/>
      <c r="I150" s="403">
        <f ca="1">IF(LEN('4-6'!B156)&gt;0,'4-6'!K156,"")</f>
        <v>0</v>
      </c>
      <c r="J150" s="404"/>
    </row>
    <row r="151" spans="7:10" ht="23.25" customHeight="1" x14ac:dyDescent="0.25">
      <c r="G151" s="401" t="str">
        <f>+IF(LEN('OSNOVNA PLAČA'!B151)&gt;0,'LETNO OBVESTILO'!V157,"")</f>
        <v>142   A142</v>
      </c>
      <c r="H151" s="402"/>
      <c r="I151" s="403">
        <f ca="1">IF(LEN('4-6'!B157)&gt;0,'4-6'!K157,"")</f>
        <v>0</v>
      </c>
      <c r="J151" s="404"/>
    </row>
    <row r="152" spans="7:10" ht="23.25" customHeight="1" x14ac:dyDescent="0.25">
      <c r="G152" s="401" t="str">
        <f>+IF(LEN('OSNOVNA PLAČA'!B152)&gt;0,'LETNO OBVESTILO'!V158,"")</f>
        <v>143   A143</v>
      </c>
      <c r="H152" s="402"/>
      <c r="I152" s="403">
        <f ca="1">IF(LEN('4-6'!B158)&gt;0,'4-6'!K158,"")</f>
        <v>0</v>
      </c>
      <c r="J152" s="404"/>
    </row>
    <row r="153" spans="7:10" ht="23.25" customHeight="1" x14ac:dyDescent="0.25">
      <c r="G153" s="401" t="str">
        <f>+IF(LEN('OSNOVNA PLAČA'!B153)&gt;0,'LETNO OBVESTILO'!V159,"")</f>
        <v>144   A144</v>
      </c>
      <c r="H153" s="402"/>
      <c r="I153" s="403">
        <f ca="1">IF(LEN('4-6'!B159)&gt;0,'4-6'!K159,"")</f>
        <v>0</v>
      </c>
      <c r="J153" s="404"/>
    </row>
    <row r="154" spans="7:10" ht="23.25" customHeight="1" x14ac:dyDescent="0.25">
      <c r="G154" s="401" t="str">
        <f>+IF(LEN('OSNOVNA PLAČA'!B154)&gt;0,'LETNO OBVESTILO'!V160,"")</f>
        <v>145   A145</v>
      </c>
      <c r="H154" s="402"/>
      <c r="I154" s="403">
        <f ca="1">IF(LEN('4-6'!B160)&gt;0,'4-6'!K160,"")</f>
        <v>0</v>
      </c>
      <c r="J154" s="404"/>
    </row>
    <row r="155" spans="7:10" ht="23.25" customHeight="1" x14ac:dyDescent="0.25">
      <c r="G155" s="401" t="str">
        <f>+IF(LEN('OSNOVNA PLAČA'!B155)&gt;0,'LETNO OBVESTILO'!V161,"")</f>
        <v>146   A146</v>
      </c>
      <c r="H155" s="402"/>
      <c r="I155" s="403">
        <f ca="1">IF(LEN('4-6'!B161)&gt;0,'4-6'!K161,"")</f>
        <v>0</v>
      </c>
      <c r="J155" s="404"/>
    </row>
    <row r="156" spans="7:10" ht="23.25" customHeight="1" x14ac:dyDescent="0.25">
      <c r="G156" s="401" t="str">
        <f>+IF(LEN('OSNOVNA PLAČA'!B156)&gt;0,'LETNO OBVESTILO'!V162,"")</f>
        <v>147   A147</v>
      </c>
      <c r="H156" s="402"/>
      <c r="I156" s="403">
        <f ca="1">IF(LEN('4-6'!B162)&gt;0,'4-6'!K162,"")</f>
        <v>0</v>
      </c>
      <c r="J156" s="404"/>
    </row>
    <row r="157" spans="7:10" ht="23.25" customHeight="1" x14ac:dyDescent="0.25">
      <c r="G157" s="401" t="str">
        <f>+IF(LEN('OSNOVNA PLAČA'!B157)&gt;0,'LETNO OBVESTILO'!V163,"")</f>
        <v>148   A148</v>
      </c>
      <c r="H157" s="402"/>
      <c r="I157" s="403">
        <f ca="1">IF(LEN('4-6'!B163)&gt;0,'4-6'!K163,"")</f>
        <v>0</v>
      </c>
      <c r="J157" s="404"/>
    </row>
    <row r="158" spans="7:10" ht="23.25" customHeight="1" x14ac:dyDescent="0.25">
      <c r="G158" s="401" t="str">
        <f>+IF(LEN('OSNOVNA PLAČA'!B158)&gt;0,'LETNO OBVESTILO'!V164,"")</f>
        <v>149   A149</v>
      </c>
      <c r="H158" s="402"/>
      <c r="I158" s="403">
        <f ca="1">IF(LEN('4-6'!B164)&gt;0,'4-6'!K164,"")</f>
        <v>0</v>
      </c>
      <c r="J158" s="404"/>
    </row>
    <row r="159" spans="7:10" ht="23.25" customHeight="1" x14ac:dyDescent="0.25">
      <c r="G159" s="401" t="str">
        <f>+IF(LEN('OSNOVNA PLAČA'!B159)&gt;0,'LETNO OBVESTILO'!V165,"")</f>
        <v>150   A150</v>
      </c>
      <c r="H159" s="402"/>
      <c r="I159" s="403">
        <f ca="1">IF(LEN('4-6'!B165)&gt;0,'4-6'!K165,"")</f>
        <v>0</v>
      </c>
      <c r="J159" s="404"/>
    </row>
    <row r="160" spans="7:10" ht="23.25" customHeight="1" x14ac:dyDescent="0.25">
      <c r="G160" s="401" t="str">
        <f>+IF(LEN('OSNOVNA PLAČA'!B160)&gt;0,'LETNO OBVESTILO'!V166,"")</f>
        <v>151   A151</v>
      </c>
      <c r="H160" s="402"/>
      <c r="I160" s="403">
        <f ca="1">IF(LEN('4-6'!B166)&gt;0,'4-6'!K166,"")</f>
        <v>0</v>
      </c>
      <c r="J160" s="404"/>
    </row>
    <row r="161" spans="7:10" ht="23.25" customHeight="1" x14ac:dyDescent="0.25">
      <c r="G161" s="401" t="str">
        <f>+IF(LEN('OSNOVNA PLAČA'!B161)&gt;0,'LETNO OBVESTILO'!V167,"")</f>
        <v>152   A152</v>
      </c>
      <c r="H161" s="402"/>
      <c r="I161" s="403">
        <f ca="1">IF(LEN('4-6'!B167)&gt;0,'4-6'!K167,"")</f>
        <v>0</v>
      </c>
      <c r="J161" s="404"/>
    </row>
    <row r="162" spans="7:10" ht="23.25" customHeight="1" x14ac:dyDescent="0.25">
      <c r="G162" s="401" t="str">
        <f>+IF(LEN('OSNOVNA PLAČA'!B162)&gt;0,'LETNO OBVESTILO'!V168,"")</f>
        <v>153   A153</v>
      </c>
      <c r="H162" s="402"/>
      <c r="I162" s="403">
        <f ca="1">IF(LEN('4-6'!B168)&gt;0,'4-6'!K168,"")</f>
        <v>0</v>
      </c>
      <c r="J162" s="404"/>
    </row>
    <row r="163" spans="7:10" ht="23.25" customHeight="1" x14ac:dyDescent="0.25">
      <c r="G163" s="401" t="str">
        <f>+IF(LEN('OSNOVNA PLAČA'!B163)&gt;0,'LETNO OBVESTILO'!V169,"")</f>
        <v>154   A154</v>
      </c>
      <c r="H163" s="402"/>
      <c r="I163" s="403">
        <f ca="1">IF(LEN('4-6'!B169)&gt;0,'4-6'!K169,"")</f>
        <v>0</v>
      </c>
      <c r="J163" s="404"/>
    </row>
    <row r="164" spans="7:10" ht="23.25" customHeight="1" x14ac:dyDescent="0.25">
      <c r="G164" s="401" t="str">
        <f>+IF(LEN('OSNOVNA PLAČA'!B164)&gt;0,'LETNO OBVESTILO'!V170,"")</f>
        <v>155   A155</v>
      </c>
      <c r="H164" s="402"/>
      <c r="I164" s="403">
        <f ca="1">IF(LEN('4-6'!B170)&gt;0,'4-6'!K170,"")</f>
        <v>0</v>
      </c>
      <c r="J164" s="404"/>
    </row>
    <row r="165" spans="7:10" ht="23.25" customHeight="1" x14ac:dyDescent="0.25">
      <c r="G165" s="401" t="str">
        <f>+IF(LEN('OSNOVNA PLAČA'!B165)&gt;0,'LETNO OBVESTILO'!V171,"")</f>
        <v>156   A156</v>
      </c>
      <c r="H165" s="402"/>
      <c r="I165" s="403">
        <f ca="1">IF(LEN('4-6'!B171)&gt;0,'4-6'!K171,"")</f>
        <v>0</v>
      </c>
      <c r="J165" s="404"/>
    </row>
    <row r="166" spans="7:10" ht="23.25" customHeight="1" x14ac:dyDescent="0.25">
      <c r="G166" s="401" t="str">
        <f>+IF(LEN('OSNOVNA PLAČA'!B166)&gt;0,'LETNO OBVESTILO'!V172,"")</f>
        <v>157   A157</v>
      </c>
      <c r="H166" s="402"/>
      <c r="I166" s="403">
        <f ca="1">IF(LEN('4-6'!B172)&gt;0,'4-6'!K172,"")</f>
        <v>0</v>
      </c>
      <c r="J166" s="404"/>
    </row>
    <row r="167" spans="7:10" ht="23.25" customHeight="1" x14ac:dyDescent="0.25">
      <c r="G167" s="401" t="str">
        <f>+IF(LEN('OSNOVNA PLAČA'!B167)&gt;0,'LETNO OBVESTILO'!V173,"")</f>
        <v>158   A158</v>
      </c>
      <c r="H167" s="402"/>
      <c r="I167" s="403">
        <f ca="1">IF(LEN('4-6'!B173)&gt;0,'4-6'!K173,"")</f>
        <v>0</v>
      </c>
      <c r="J167" s="404"/>
    </row>
    <row r="168" spans="7:10" ht="23.25" customHeight="1" x14ac:dyDescent="0.25">
      <c r="G168" s="401" t="str">
        <f>+IF(LEN('OSNOVNA PLAČA'!B168)&gt;0,'LETNO OBVESTILO'!V174,"")</f>
        <v>159   A159</v>
      </c>
      <c r="H168" s="402"/>
      <c r="I168" s="403">
        <f ca="1">IF(LEN('4-6'!B174)&gt;0,'4-6'!K174,"")</f>
        <v>0</v>
      </c>
      <c r="J168" s="404"/>
    </row>
    <row r="169" spans="7:10" ht="23.25" customHeight="1" x14ac:dyDescent="0.25">
      <c r="G169" s="401" t="str">
        <f>+IF(LEN('OSNOVNA PLAČA'!B169)&gt;0,'LETNO OBVESTILO'!V175,"")</f>
        <v>160   A160</v>
      </c>
      <c r="H169" s="402"/>
      <c r="I169" s="403">
        <f ca="1">IF(LEN('4-6'!B175)&gt;0,'4-6'!K175,"")</f>
        <v>0</v>
      </c>
      <c r="J169" s="404"/>
    </row>
    <row r="170" spans="7:10" ht="23.25" customHeight="1" x14ac:dyDescent="0.25">
      <c r="G170" s="401" t="str">
        <f>+IF(LEN('OSNOVNA PLAČA'!B170)&gt;0,'LETNO OBVESTILO'!V176,"")</f>
        <v>161   A161</v>
      </c>
      <c r="H170" s="402"/>
      <c r="I170" s="403">
        <f ca="1">IF(LEN('4-6'!B176)&gt;0,'4-6'!K176,"")</f>
        <v>0</v>
      </c>
      <c r="J170" s="404"/>
    </row>
    <row r="171" spans="7:10" ht="23.25" customHeight="1" x14ac:dyDescent="0.25">
      <c r="G171" s="401" t="str">
        <f>+IF(LEN('OSNOVNA PLAČA'!B171)&gt;0,'LETNO OBVESTILO'!V177,"")</f>
        <v>162   A162</v>
      </c>
      <c r="H171" s="402"/>
      <c r="I171" s="403">
        <f ca="1">IF(LEN('4-6'!B177)&gt;0,'4-6'!K177,"")</f>
        <v>0</v>
      </c>
      <c r="J171" s="404"/>
    </row>
    <row r="172" spans="7:10" ht="23.25" customHeight="1" x14ac:dyDescent="0.25">
      <c r="G172" s="401" t="str">
        <f>+IF(LEN('OSNOVNA PLAČA'!B172)&gt;0,'LETNO OBVESTILO'!V178,"")</f>
        <v>163   A163</v>
      </c>
      <c r="H172" s="402"/>
      <c r="I172" s="403">
        <f ca="1">IF(LEN('4-6'!B178)&gt;0,'4-6'!K178,"")</f>
        <v>0</v>
      </c>
      <c r="J172" s="404"/>
    </row>
    <row r="173" spans="7:10" ht="23.25" customHeight="1" x14ac:dyDescent="0.25">
      <c r="G173" s="401" t="str">
        <f>+IF(LEN('OSNOVNA PLAČA'!B173)&gt;0,'LETNO OBVESTILO'!V179,"")</f>
        <v>164   A164</v>
      </c>
      <c r="H173" s="402"/>
      <c r="I173" s="403">
        <f ca="1">IF(LEN('4-6'!B179)&gt;0,'4-6'!K179,"")</f>
        <v>0</v>
      </c>
      <c r="J173" s="404"/>
    </row>
    <row r="174" spans="7:10" ht="23.25" customHeight="1" x14ac:dyDescent="0.25">
      <c r="G174" s="401" t="str">
        <f>+IF(LEN('OSNOVNA PLAČA'!B174)&gt;0,'LETNO OBVESTILO'!V180,"")</f>
        <v>165   A165</v>
      </c>
      <c r="H174" s="402"/>
      <c r="I174" s="403">
        <f ca="1">IF(LEN('4-6'!B180)&gt;0,'4-6'!K180,"")</f>
        <v>0</v>
      </c>
      <c r="J174" s="404"/>
    </row>
    <row r="175" spans="7:10" ht="23.25" customHeight="1" x14ac:dyDescent="0.25">
      <c r="G175" s="401" t="str">
        <f>+IF(LEN('OSNOVNA PLAČA'!B175)&gt;0,'LETNO OBVESTILO'!V181,"")</f>
        <v>166   A166</v>
      </c>
      <c r="H175" s="402"/>
      <c r="I175" s="403">
        <f ca="1">IF(LEN('4-6'!B181)&gt;0,'4-6'!K181,"")</f>
        <v>0</v>
      </c>
      <c r="J175" s="404"/>
    </row>
    <row r="176" spans="7:10" ht="23.25" customHeight="1" x14ac:dyDescent="0.25">
      <c r="G176" s="401" t="str">
        <f>+IF(LEN('OSNOVNA PLAČA'!B176)&gt;0,'LETNO OBVESTILO'!V182,"")</f>
        <v>167   A167</v>
      </c>
      <c r="H176" s="402"/>
      <c r="I176" s="403">
        <f ca="1">IF(LEN('4-6'!B182)&gt;0,'4-6'!K182,"")</f>
        <v>0</v>
      </c>
      <c r="J176" s="404"/>
    </row>
    <row r="177" spans="7:10" ht="23.25" customHeight="1" x14ac:dyDescent="0.25">
      <c r="G177" s="401" t="str">
        <f>+IF(LEN('OSNOVNA PLAČA'!B177)&gt;0,'LETNO OBVESTILO'!V183,"")</f>
        <v>168   A168</v>
      </c>
      <c r="H177" s="402"/>
      <c r="I177" s="403">
        <f ca="1">IF(LEN('4-6'!B183)&gt;0,'4-6'!K183,"")</f>
        <v>0</v>
      </c>
      <c r="J177" s="404"/>
    </row>
    <row r="178" spans="7:10" ht="23.25" customHeight="1" x14ac:dyDescent="0.25">
      <c r="G178" s="401" t="str">
        <f>+IF(LEN('OSNOVNA PLAČA'!B178)&gt;0,'LETNO OBVESTILO'!V184,"")</f>
        <v>169   A169</v>
      </c>
      <c r="H178" s="402"/>
      <c r="I178" s="403">
        <f ca="1">IF(LEN('4-6'!B184)&gt;0,'4-6'!K184,"")</f>
        <v>0</v>
      </c>
      <c r="J178" s="404"/>
    </row>
    <row r="179" spans="7:10" ht="23.25" customHeight="1" x14ac:dyDescent="0.25">
      <c r="G179" s="401" t="str">
        <f>+IF(LEN('OSNOVNA PLAČA'!B179)&gt;0,'LETNO OBVESTILO'!V185,"")</f>
        <v>170   A170</v>
      </c>
      <c r="H179" s="402"/>
      <c r="I179" s="403">
        <f ca="1">IF(LEN('4-6'!B185)&gt;0,'4-6'!K185,"")</f>
        <v>0</v>
      </c>
      <c r="J179" s="404"/>
    </row>
    <row r="180" spans="7:10" ht="23.25" customHeight="1" x14ac:dyDescent="0.25">
      <c r="G180" s="401" t="str">
        <f>+IF(LEN('OSNOVNA PLAČA'!B180)&gt;0,'LETNO OBVESTILO'!V186,"")</f>
        <v>171   A171</v>
      </c>
      <c r="H180" s="402"/>
      <c r="I180" s="403">
        <f ca="1">IF(LEN('4-6'!B186)&gt;0,'4-6'!K186,"")</f>
        <v>0</v>
      </c>
      <c r="J180" s="404"/>
    </row>
    <row r="181" spans="7:10" ht="23.25" customHeight="1" x14ac:dyDescent="0.25">
      <c r="G181" s="401" t="str">
        <f>+IF(LEN('OSNOVNA PLAČA'!B181)&gt;0,'LETNO OBVESTILO'!V187,"")</f>
        <v>172   A172</v>
      </c>
      <c r="H181" s="402"/>
      <c r="I181" s="403">
        <f ca="1">IF(LEN('4-6'!B187)&gt;0,'4-6'!K187,"")</f>
        <v>0</v>
      </c>
      <c r="J181" s="404"/>
    </row>
    <row r="182" spans="7:10" ht="23.25" customHeight="1" x14ac:dyDescent="0.25">
      <c r="G182" s="401" t="str">
        <f>+IF(LEN('OSNOVNA PLAČA'!B182)&gt;0,'LETNO OBVESTILO'!V188,"")</f>
        <v>173   A173</v>
      </c>
      <c r="H182" s="402"/>
      <c r="I182" s="403">
        <f ca="1">IF(LEN('4-6'!B188)&gt;0,'4-6'!K188,"")</f>
        <v>0</v>
      </c>
      <c r="J182" s="404"/>
    </row>
    <row r="183" spans="7:10" ht="23.25" customHeight="1" x14ac:dyDescent="0.25">
      <c r="G183" s="401" t="str">
        <f>+IF(LEN('OSNOVNA PLAČA'!B183)&gt;0,'LETNO OBVESTILO'!V189,"")</f>
        <v>174   A174</v>
      </c>
      <c r="H183" s="402"/>
      <c r="I183" s="403">
        <f ca="1">IF(LEN('4-6'!B189)&gt;0,'4-6'!K189,"")</f>
        <v>0</v>
      </c>
      <c r="J183" s="404"/>
    </row>
    <row r="184" spans="7:10" ht="23.25" customHeight="1" x14ac:dyDescent="0.25">
      <c r="G184" s="401" t="str">
        <f>+IF(LEN('OSNOVNA PLAČA'!B184)&gt;0,'LETNO OBVESTILO'!V190,"")</f>
        <v>175   A175</v>
      </c>
      <c r="H184" s="402"/>
      <c r="I184" s="403">
        <f ca="1">IF(LEN('4-6'!B190)&gt;0,'4-6'!K190,"")</f>
        <v>0</v>
      </c>
      <c r="J184" s="404"/>
    </row>
    <row r="185" spans="7:10" ht="23.25" customHeight="1" x14ac:dyDescent="0.25">
      <c r="G185" s="401" t="str">
        <f>+IF(LEN('OSNOVNA PLAČA'!B185)&gt;0,'LETNO OBVESTILO'!V191,"")</f>
        <v>176   A176</v>
      </c>
      <c r="H185" s="402"/>
      <c r="I185" s="403">
        <f ca="1">IF(LEN('4-6'!B191)&gt;0,'4-6'!K191,"")</f>
        <v>0</v>
      </c>
      <c r="J185" s="404"/>
    </row>
    <row r="186" spans="7:10" ht="23.25" customHeight="1" x14ac:dyDescent="0.25">
      <c r="G186" s="401" t="str">
        <f>+IF(LEN('OSNOVNA PLAČA'!B186)&gt;0,'LETNO OBVESTILO'!V192,"")</f>
        <v>177   A177</v>
      </c>
      <c r="H186" s="402"/>
      <c r="I186" s="403">
        <f ca="1">IF(LEN('4-6'!B192)&gt;0,'4-6'!K192,"")</f>
        <v>0</v>
      </c>
      <c r="J186" s="404"/>
    </row>
    <row r="187" spans="7:10" ht="23.25" customHeight="1" x14ac:dyDescent="0.25">
      <c r="G187" s="401" t="str">
        <f>+IF(LEN('OSNOVNA PLAČA'!B187)&gt;0,'LETNO OBVESTILO'!V193,"")</f>
        <v>178   A178</v>
      </c>
      <c r="H187" s="402"/>
      <c r="I187" s="403">
        <f ca="1">IF(LEN('4-6'!B193)&gt;0,'4-6'!K193,"")</f>
        <v>0</v>
      </c>
      <c r="J187" s="404"/>
    </row>
    <row r="188" spans="7:10" ht="23.25" customHeight="1" x14ac:dyDescent="0.25">
      <c r="G188" s="401" t="str">
        <f>+IF(LEN('OSNOVNA PLAČA'!B188)&gt;0,'LETNO OBVESTILO'!V194,"")</f>
        <v>179   A179</v>
      </c>
      <c r="H188" s="402"/>
      <c r="I188" s="403">
        <f ca="1">IF(LEN('4-6'!B194)&gt;0,'4-6'!K194,"")</f>
        <v>0</v>
      </c>
      <c r="J188" s="404"/>
    </row>
    <row r="189" spans="7:10" ht="23.25" customHeight="1" x14ac:dyDescent="0.25">
      <c r="G189" s="401" t="str">
        <f>+IF(LEN('OSNOVNA PLAČA'!B189)&gt;0,'LETNO OBVESTILO'!V195,"")</f>
        <v>180   A180</v>
      </c>
      <c r="H189" s="402"/>
      <c r="I189" s="403">
        <f ca="1">IF(LEN('4-6'!B195)&gt;0,'4-6'!K195,"")</f>
        <v>0</v>
      </c>
      <c r="J189" s="404"/>
    </row>
    <row r="190" spans="7:10" ht="23.25" customHeight="1" x14ac:dyDescent="0.25">
      <c r="G190" s="401" t="str">
        <f>+IF(LEN('OSNOVNA PLAČA'!B190)&gt;0,'LETNO OBVESTILO'!V196,"")</f>
        <v>181   A181</v>
      </c>
      <c r="H190" s="402"/>
      <c r="I190" s="403">
        <f ca="1">IF(LEN('4-6'!B196)&gt;0,'4-6'!K196,"")</f>
        <v>0</v>
      </c>
      <c r="J190" s="404"/>
    </row>
    <row r="191" spans="7:10" ht="23.25" customHeight="1" x14ac:dyDescent="0.25">
      <c r="G191" s="401" t="str">
        <f>+IF(LEN('OSNOVNA PLAČA'!B191)&gt;0,'LETNO OBVESTILO'!V197,"")</f>
        <v>182   A182</v>
      </c>
      <c r="H191" s="402"/>
      <c r="I191" s="403">
        <f ca="1">IF(LEN('4-6'!B197)&gt;0,'4-6'!K197,"")</f>
        <v>0</v>
      </c>
      <c r="J191" s="404"/>
    </row>
    <row r="192" spans="7:10" ht="23.25" customHeight="1" x14ac:dyDescent="0.25">
      <c r="G192" s="401" t="str">
        <f>+IF(LEN('OSNOVNA PLAČA'!B192)&gt;0,'LETNO OBVESTILO'!V198,"")</f>
        <v>183   A183</v>
      </c>
      <c r="H192" s="402"/>
      <c r="I192" s="403">
        <f ca="1">IF(LEN('4-6'!B198)&gt;0,'4-6'!K198,"")</f>
        <v>0</v>
      </c>
      <c r="J192" s="404"/>
    </row>
    <row r="193" spans="7:10" ht="23.25" customHeight="1" x14ac:dyDescent="0.25">
      <c r="G193" s="401" t="str">
        <f>+IF(LEN('OSNOVNA PLAČA'!B193)&gt;0,'LETNO OBVESTILO'!V199,"")</f>
        <v>184   A184</v>
      </c>
      <c r="H193" s="402"/>
      <c r="I193" s="403">
        <f ca="1">IF(LEN('4-6'!B199)&gt;0,'4-6'!K199,"")</f>
        <v>0</v>
      </c>
      <c r="J193" s="404"/>
    </row>
    <row r="194" spans="7:10" ht="23.25" customHeight="1" x14ac:dyDescent="0.25">
      <c r="G194" s="401" t="str">
        <f>+IF(LEN('OSNOVNA PLAČA'!B194)&gt;0,'LETNO OBVESTILO'!V200,"")</f>
        <v>185   A185</v>
      </c>
      <c r="H194" s="402"/>
      <c r="I194" s="403">
        <f ca="1">IF(LEN('4-6'!B200)&gt;0,'4-6'!K200,"")</f>
        <v>0</v>
      </c>
      <c r="J194" s="404"/>
    </row>
    <row r="195" spans="7:10" ht="23.25" customHeight="1" x14ac:dyDescent="0.25">
      <c r="G195" s="401" t="str">
        <f>+IF(LEN('OSNOVNA PLAČA'!B195)&gt;0,'LETNO OBVESTILO'!V201,"")</f>
        <v>186   A186</v>
      </c>
      <c r="H195" s="402"/>
      <c r="I195" s="403">
        <f ca="1">IF(LEN('4-6'!B201)&gt;0,'4-6'!K201,"")</f>
        <v>0</v>
      </c>
      <c r="J195" s="404"/>
    </row>
    <row r="196" spans="7:10" ht="23.25" customHeight="1" x14ac:dyDescent="0.25">
      <c r="G196" s="401" t="str">
        <f>+IF(LEN('OSNOVNA PLAČA'!B196)&gt;0,'LETNO OBVESTILO'!V202,"")</f>
        <v>187   A187</v>
      </c>
      <c r="H196" s="402"/>
      <c r="I196" s="403">
        <f ca="1">IF(LEN('4-6'!B202)&gt;0,'4-6'!K202,"")</f>
        <v>0</v>
      </c>
      <c r="J196" s="404"/>
    </row>
    <row r="197" spans="7:10" ht="23.25" customHeight="1" x14ac:dyDescent="0.25">
      <c r="G197" s="401" t="str">
        <f>+IF(LEN('OSNOVNA PLAČA'!B197)&gt;0,'LETNO OBVESTILO'!V203,"")</f>
        <v>188   A188</v>
      </c>
      <c r="H197" s="402"/>
      <c r="I197" s="403">
        <f ca="1">IF(LEN('4-6'!B203)&gt;0,'4-6'!K203,"")</f>
        <v>0</v>
      </c>
      <c r="J197" s="404"/>
    </row>
    <row r="198" spans="7:10" ht="23.25" customHeight="1" x14ac:dyDescent="0.25">
      <c r="G198" s="401" t="str">
        <f>+IF(LEN('OSNOVNA PLAČA'!B198)&gt;0,'LETNO OBVESTILO'!V204,"")</f>
        <v>189   A189</v>
      </c>
      <c r="H198" s="402"/>
      <c r="I198" s="403">
        <f ca="1">IF(LEN('4-6'!B204)&gt;0,'4-6'!K204,"")</f>
        <v>0</v>
      </c>
      <c r="J198" s="404"/>
    </row>
    <row r="199" spans="7:10" ht="23.25" customHeight="1" x14ac:dyDescent="0.25">
      <c r="G199" s="401" t="str">
        <f>+IF(LEN('OSNOVNA PLAČA'!B199)&gt;0,'LETNO OBVESTILO'!V205,"")</f>
        <v>190   A190</v>
      </c>
      <c r="H199" s="402"/>
      <c r="I199" s="403">
        <f ca="1">IF(LEN('4-6'!B205)&gt;0,'4-6'!K205,"")</f>
        <v>0</v>
      </c>
      <c r="J199" s="404"/>
    </row>
    <row r="200" spans="7:10" ht="23.25" customHeight="1" x14ac:dyDescent="0.25">
      <c r="G200" s="401" t="str">
        <f>+IF(LEN('OSNOVNA PLAČA'!B200)&gt;0,'LETNO OBVESTILO'!V206,"")</f>
        <v>191   A191</v>
      </c>
      <c r="H200" s="402"/>
      <c r="I200" s="403">
        <f ca="1">IF(LEN('4-6'!B206)&gt;0,'4-6'!K206,"")</f>
        <v>0</v>
      </c>
      <c r="J200" s="404"/>
    </row>
    <row r="201" spans="7:10" ht="23.25" customHeight="1" x14ac:dyDescent="0.25">
      <c r="G201" s="401" t="str">
        <f>+IF(LEN('OSNOVNA PLAČA'!B201)&gt;0,'LETNO OBVESTILO'!V207,"")</f>
        <v>192   A192</v>
      </c>
      <c r="H201" s="402"/>
      <c r="I201" s="403">
        <f ca="1">IF(LEN('4-6'!B207)&gt;0,'4-6'!K207,"")</f>
        <v>0</v>
      </c>
      <c r="J201" s="404"/>
    </row>
    <row r="202" spans="7:10" ht="23.25" customHeight="1" x14ac:dyDescent="0.25">
      <c r="G202" s="401" t="str">
        <f>+IF(LEN('OSNOVNA PLAČA'!B202)&gt;0,'LETNO OBVESTILO'!V208,"")</f>
        <v>193   A193</v>
      </c>
      <c r="H202" s="402"/>
      <c r="I202" s="403">
        <f ca="1">IF(LEN('4-6'!B208)&gt;0,'4-6'!K208,"")</f>
        <v>0</v>
      </c>
      <c r="J202" s="404"/>
    </row>
    <row r="203" spans="7:10" ht="23.25" customHeight="1" x14ac:dyDescent="0.25">
      <c r="G203" s="401" t="str">
        <f>+IF(LEN('OSNOVNA PLAČA'!B203)&gt;0,'LETNO OBVESTILO'!V209,"")</f>
        <v>194   A194</v>
      </c>
      <c r="H203" s="402"/>
      <c r="I203" s="403">
        <f ca="1">IF(LEN('4-6'!B209)&gt;0,'4-6'!K209,"")</f>
        <v>0</v>
      </c>
      <c r="J203" s="404"/>
    </row>
    <row r="204" spans="7:10" ht="23.25" customHeight="1" x14ac:dyDescent="0.25">
      <c r="G204" s="401" t="str">
        <f>+IF(LEN('OSNOVNA PLAČA'!B204)&gt;0,'LETNO OBVESTILO'!V210,"")</f>
        <v>195   A195</v>
      </c>
      <c r="H204" s="402"/>
      <c r="I204" s="403">
        <f ca="1">IF(LEN('4-6'!B210)&gt;0,'4-6'!K210,"")</f>
        <v>0</v>
      </c>
      <c r="J204" s="404"/>
    </row>
    <row r="205" spans="7:10" ht="23.25" customHeight="1" x14ac:dyDescent="0.25">
      <c r="G205" s="401" t="str">
        <f>+IF(LEN('OSNOVNA PLAČA'!B205)&gt;0,'LETNO OBVESTILO'!V211,"")</f>
        <v>196   A196</v>
      </c>
      <c r="H205" s="402"/>
      <c r="I205" s="403">
        <f ca="1">IF(LEN('4-6'!B211)&gt;0,'4-6'!K211,"")</f>
        <v>0</v>
      </c>
      <c r="J205" s="404"/>
    </row>
    <row r="206" spans="7:10" ht="23.25" customHeight="1" x14ac:dyDescent="0.25">
      <c r="G206" s="401" t="str">
        <f>+IF(LEN('OSNOVNA PLAČA'!B206)&gt;0,'LETNO OBVESTILO'!V212,"")</f>
        <v>197   A197</v>
      </c>
      <c r="H206" s="402"/>
      <c r="I206" s="403">
        <f ca="1">IF(LEN('4-6'!B212)&gt;0,'4-6'!K212,"")</f>
        <v>0</v>
      </c>
      <c r="J206" s="404"/>
    </row>
    <row r="207" spans="7:10" ht="23.25" customHeight="1" x14ac:dyDescent="0.25">
      <c r="G207" s="401" t="str">
        <f>+IF(LEN('OSNOVNA PLAČA'!B207)&gt;0,'LETNO OBVESTILO'!V213,"")</f>
        <v>198   A198</v>
      </c>
      <c r="H207" s="402"/>
      <c r="I207" s="403">
        <f ca="1">IF(LEN('4-6'!B213)&gt;0,'4-6'!K213,"")</f>
        <v>0</v>
      </c>
      <c r="J207" s="404"/>
    </row>
    <row r="208" spans="7:10" ht="23.25" customHeight="1" x14ac:dyDescent="0.25">
      <c r="G208" s="401" t="str">
        <f>+IF(LEN('OSNOVNA PLAČA'!B208)&gt;0,'LETNO OBVESTILO'!V214,"")</f>
        <v>199   A199</v>
      </c>
      <c r="H208" s="402"/>
      <c r="I208" s="403">
        <f ca="1">IF(LEN('4-6'!B214)&gt;0,'4-6'!K214,"")</f>
        <v>0</v>
      </c>
      <c r="J208" s="404"/>
    </row>
    <row r="209" spans="7:10" ht="23.25" customHeight="1" x14ac:dyDescent="0.25">
      <c r="G209" s="401" t="str">
        <f>+IF(LEN('OSNOVNA PLAČA'!B209)&gt;0,'LETNO OBVESTILO'!V215,"")</f>
        <v>200   A200</v>
      </c>
      <c r="H209" s="402"/>
      <c r="I209" s="403">
        <f ca="1">IF(LEN('4-6'!B215)&gt;0,'4-6'!K215,"")</f>
        <v>0</v>
      </c>
      <c r="J209" s="404"/>
    </row>
    <row r="210" spans="7:10" ht="23.25" customHeight="1" x14ac:dyDescent="0.25">
      <c r="G210" s="401" t="str">
        <f>+IF(LEN('OSNOVNA PLAČA'!B210)&gt;0,'LETNO OBVESTILO'!V216,"")</f>
        <v>201   A201</v>
      </c>
      <c r="H210" s="402"/>
      <c r="I210" s="403">
        <f ca="1">IF(LEN('4-6'!B216)&gt;0,'4-6'!K216,"")</f>
        <v>0</v>
      </c>
      <c r="J210" s="404"/>
    </row>
    <row r="211" spans="7:10" ht="23.25" customHeight="1" x14ac:dyDescent="0.25">
      <c r="G211" s="401" t="str">
        <f>+IF(LEN('OSNOVNA PLAČA'!B211)&gt;0,'LETNO OBVESTILO'!V217,"")</f>
        <v>202   A202</v>
      </c>
      <c r="H211" s="402"/>
      <c r="I211" s="403">
        <f ca="1">IF(LEN('4-6'!B217)&gt;0,'4-6'!K217,"")</f>
        <v>0</v>
      </c>
      <c r="J211" s="404"/>
    </row>
    <row r="212" spans="7:10" ht="23.25" customHeight="1" x14ac:dyDescent="0.25">
      <c r="G212" s="401" t="str">
        <f>+IF(LEN('OSNOVNA PLAČA'!B212)&gt;0,'LETNO OBVESTILO'!V218,"")</f>
        <v>203   A203</v>
      </c>
      <c r="H212" s="402"/>
      <c r="I212" s="403">
        <f ca="1">IF(LEN('4-6'!B218)&gt;0,'4-6'!K218,"")</f>
        <v>0</v>
      </c>
      <c r="J212" s="404"/>
    </row>
    <row r="213" spans="7:10" ht="23.25" customHeight="1" x14ac:dyDescent="0.25">
      <c r="G213" s="401" t="str">
        <f>+IF(LEN('OSNOVNA PLAČA'!B213)&gt;0,'LETNO OBVESTILO'!V219,"")</f>
        <v>204   A204</v>
      </c>
      <c r="H213" s="402"/>
      <c r="I213" s="403">
        <f ca="1">IF(LEN('4-6'!B219)&gt;0,'4-6'!K219,"")</f>
        <v>0</v>
      </c>
      <c r="J213" s="404"/>
    </row>
    <row r="214" spans="7:10" ht="23.25" customHeight="1" x14ac:dyDescent="0.25">
      <c r="G214" s="401" t="str">
        <f>+IF(LEN('OSNOVNA PLAČA'!B214)&gt;0,'LETNO OBVESTILO'!V220,"")</f>
        <v>205   A205</v>
      </c>
      <c r="H214" s="402"/>
      <c r="I214" s="403">
        <f ca="1">IF(LEN('4-6'!B220)&gt;0,'4-6'!K220,"")</f>
        <v>0</v>
      </c>
      <c r="J214" s="404"/>
    </row>
    <row r="215" spans="7:10" ht="23.25" customHeight="1" x14ac:dyDescent="0.25">
      <c r="G215" s="401" t="str">
        <f>+IF(LEN('OSNOVNA PLAČA'!B215)&gt;0,'LETNO OBVESTILO'!V221,"")</f>
        <v>206   A206</v>
      </c>
      <c r="H215" s="402"/>
      <c r="I215" s="403">
        <f ca="1">IF(LEN('4-6'!B221)&gt;0,'4-6'!K221,"")</f>
        <v>0</v>
      </c>
      <c r="J215" s="404"/>
    </row>
    <row r="216" spans="7:10" ht="23.25" customHeight="1" x14ac:dyDescent="0.25">
      <c r="G216" s="401" t="str">
        <f>+IF(LEN('OSNOVNA PLAČA'!B216)&gt;0,'LETNO OBVESTILO'!V222,"")</f>
        <v>207   A207</v>
      </c>
      <c r="H216" s="402"/>
      <c r="I216" s="403">
        <f ca="1">IF(LEN('4-6'!B222)&gt;0,'4-6'!K222,"")</f>
        <v>0</v>
      </c>
      <c r="J216" s="404"/>
    </row>
    <row r="217" spans="7:10" ht="23.25" customHeight="1" x14ac:dyDescent="0.25">
      <c r="G217" s="401" t="str">
        <f>+IF(LEN('OSNOVNA PLAČA'!B217)&gt;0,'LETNO OBVESTILO'!V223,"")</f>
        <v>208   A208</v>
      </c>
      <c r="H217" s="402"/>
      <c r="I217" s="403">
        <f ca="1">IF(LEN('4-6'!B223)&gt;0,'4-6'!K223,"")</f>
        <v>0</v>
      </c>
      <c r="J217" s="404"/>
    </row>
    <row r="218" spans="7:10" ht="23.25" customHeight="1" x14ac:dyDescent="0.25">
      <c r="G218" s="401" t="str">
        <f>+IF(LEN('OSNOVNA PLAČA'!B218)&gt;0,'LETNO OBVESTILO'!V224,"")</f>
        <v>209   A209</v>
      </c>
      <c r="H218" s="402"/>
      <c r="I218" s="403">
        <f ca="1">IF(LEN('4-6'!B224)&gt;0,'4-6'!K224,"")</f>
        <v>0</v>
      </c>
      <c r="J218" s="404"/>
    </row>
    <row r="219" spans="7:10" ht="23.25" customHeight="1" x14ac:dyDescent="0.25">
      <c r="G219" s="401" t="str">
        <f>+IF(LEN('OSNOVNA PLAČA'!B219)&gt;0,'LETNO OBVESTILO'!V225,"")</f>
        <v>210   A210</v>
      </c>
      <c r="H219" s="402"/>
      <c r="I219" s="403">
        <f ca="1">IF(LEN('4-6'!B225)&gt;0,'4-6'!K225,"")</f>
        <v>0</v>
      </c>
      <c r="J219" s="404"/>
    </row>
    <row r="220" spans="7:10" ht="23.25" customHeight="1" x14ac:dyDescent="0.25">
      <c r="G220" s="401" t="str">
        <f>+IF(LEN('OSNOVNA PLAČA'!B220)&gt;0,'LETNO OBVESTILO'!V226,"")</f>
        <v>211   A211</v>
      </c>
      <c r="H220" s="402"/>
      <c r="I220" s="403">
        <f ca="1">IF(LEN('4-6'!B226)&gt;0,'4-6'!K226,"")</f>
        <v>0</v>
      </c>
      <c r="J220" s="404"/>
    </row>
    <row r="221" spans="7:10" ht="23.25" customHeight="1" x14ac:dyDescent="0.25">
      <c r="G221" s="401" t="str">
        <f>+IF(LEN('OSNOVNA PLAČA'!B221)&gt;0,'LETNO OBVESTILO'!V227,"")</f>
        <v>212   A212</v>
      </c>
      <c r="H221" s="402"/>
      <c r="I221" s="403">
        <f ca="1">IF(LEN('4-6'!B227)&gt;0,'4-6'!K227,"")</f>
        <v>0</v>
      </c>
      <c r="J221" s="404"/>
    </row>
    <row r="222" spans="7:10" ht="23.25" customHeight="1" x14ac:dyDescent="0.25">
      <c r="G222" s="401" t="str">
        <f>+IF(LEN('OSNOVNA PLAČA'!B222)&gt;0,'LETNO OBVESTILO'!V228,"")</f>
        <v>213   A213</v>
      </c>
      <c r="H222" s="402"/>
      <c r="I222" s="403">
        <f ca="1">IF(LEN('4-6'!B228)&gt;0,'4-6'!K228,"")</f>
        <v>0</v>
      </c>
      <c r="J222" s="404"/>
    </row>
    <row r="223" spans="7:10" ht="23.25" customHeight="1" x14ac:dyDescent="0.25">
      <c r="G223" s="401" t="str">
        <f>+IF(LEN('OSNOVNA PLAČA'!B223)&gt;0,'LETNO OBVESTILO'!V229,"")</f>
        <v>214   A214</v>
      </c>
      <c r="H223" s="402"/>
      <c r="I223" s="403">
        <f ca="1">IF(LEN('4-6'!B229)&gt;0,'4-6'!K229,"")</f>
        <v>0</v>
      </c>
      <c r="J223" s="404"/>
    </row>
    <row r="224" spans="7:10" ht="23.25" customHeight="1" x14ac:dyDescent="0.25">
      <c r="G224" s="401" t="str">
        <f>+IF(LEN('OSNOVNA PLAČA'!B224)&gt;0,'LETNO OBVESTILO'!V230,"")</f>
        <v>215   A215</v>
      </c>
      <c r="H224" s="402"/>
      <c r="I224" s="403">
        <f ca="1">IF(LEN('4-6'!B230)&gt;0,'4-6'!K230,"")</f>
        <v>0</v>
      </c>
      <c r="J224" s="404"/>
    </row>
    <row r="225" spans="7:10" ht="23.25" customHeight="1" x14ac:dyDescent="0.25">
      <c r="G225" s="401" t="str">
        <f>+IF(LEN('OSNOVNA PLAČA'!B225)&gt;0,'LETNO OBVESTILO'!V231,"")</f>
        <v>216   A216</v>
      </c>
      <c r="H225" s="402"/>
      <c r="I225" s="403">
        <f ca="1">IF(LEN('4-6'!B231)&gt;0,'4-6'!K231,"")</f>
        <v>0</v>
      </c>
      <c r="J225" s="404"/>
    </row>
    <row r="226" spans="7:10" ht="23.25" customHeight="1" x14ac:dyDescent="0.25">
      <c r="G226" s="401" t="str">
        <f>+IF(LEN('OSNOVNA PLAČA'!B226)&gt;0,'LETNO OBVESTILO'!V232,"")</f>
        <v>217   A217</v>
      </c>
      <c r="H226" s="402"/>
      <c r="I226" s="403">
        <f ca="1">IF(LEN('4-6'!B232)&gt;0,'4-6'!K232,"")</f>
        <v>0</v>
      </c>
      <c r="J226" s="404"/>
    </row>
    <row r="227" spans="7:10" ht="23.25" customHeight="1" x14ac:dyDescent="0.25">
      <c r="G227" s="401" t="str">
        <f>+IF(LEN('OSNOVNA PLAČA'!B227)&gt;0,'LETNO OBVESTILO'!V233,"")</f>
        <v>218   A218</v>
      </c>
      <c r="H227" s="402"/>
      <c r="I227" s="403">
        <f ca="1">IF(LEN('4-6'!B233)&gt;0,'4-6'!K233,"")</f>
        <v>0</v>
      </c>
      <c r="J227" s="404"/>
    </row>
    <row r="228" spans="7:10" ht="23.25" customHeight="1" x14ac:dyDescent="0.25">
      <c r="G228" s="401" t="str">
        <f>+IF(LEN('OSNOVNA PLAČA'!B228)&gt;0,'LETNO OBVESTILO'!V234,"")</f>
        <v>219   A219</v>
      </c>
      <c r="H228" s="402"/>
      <c r="I228" s="403">
        <f ca="1">IF(LEN('4-6'!B234)&gt;0,'4-6'!K234,"")</f>
        <v>0</v>
      </c>
      <c r="J228" s="404"/>
    </row>
    <row r="229" spans="7:10" ht="23.25" customHeight="1" x14ac:dyDescent="0.25">
      <c r="G229" s="401" t="str">
        <f>+IF(LEN('OSNOVNA PLAČA'!B229)&gt;0,'LETNO OBVESTILO'!V235,"")</f>
        <v>220   A220</v>
      </c>
      <c r="H229" s="402"/>
      <c r="I229" s="403">
        <f ca="1">IF(LEN('4-6'!B235)&gt;0,'4-6'!K235,"")</f>
        <v>0</v>
      </c>
      <c r="J229" s="404"/>
    </row>
    <row r="230" spans="7:10" ht="23.25" customHeight="1" x14ac:dyDescent="0.25">
      <c r="G230" s="401" t="str">
        <f>+IF(LEN('OSNOVNA PLAČA'!B230)&gt;0,'LETNO OBVESTILO'!V236,"")</f>
        <v>221   A221</v>
      </c>
      <c r="H230" s="402"/>
      <c r="I230" s="403">
        <f ca="1">IF(LEN('4-6'!B236)&gt;0,'4-6'!K236,"")</f>
        <v>0</v>
      </c>
      <c r="J230" s="404"/>
    </row>
    <row r="231" spans="7:10" ht="23.25" customHeight="1" x14ac:dyDescent="0.25">
      <c r="G231" s="401" t="str">
        <f>+IF(LEN('OSNOVNA PLAČA'!B231)&gt;0,'LETNO OBVESTILO'!V237,"")</f>
        <v>222   A222</v>
      </c>
      <c r="H231" s="402"/>
      <c r="I231" s="403">
        <f ca="1">IF(LEN('4-6'!B237)&gt;0,'4-6'!K237,"")</f>
        <v>0</v>
      </c>
      <c r="J231" s="404"/>
    </row>
    <row r="232" spans="7:10" ht="23.25" customHeight="1" x14ac:dyDescent="0.25">
      <c r="G232" s="401" t="str">
        <f>+IF(LEN('OSNOVNA PLAČA'!B232)&gt;0,'LETNO OBVESTILO'!V238,"")</f>
        <v>223   A223</v>
      </c>
      <c r="H232" s="402"/>
      <c r="I232" s="403">
        <f ca="1">IF(LEN('4-6'!B238)&gt;0,'4-6'!K238,"")</f>
        <v>0</v>
      </c>
      <c r="J232" s="404"/>
    </row>
    <row r="233" spans="7:10" ht="23.25" customHeight="1" x14ac:dyDescent="0.25">
      <c r="G233" s="401" t="str">
        <f>+IF(LEN('OSNOVNA PLAČA'!B233)&gt;0,'LETNO OBVESTILO'!V239,"")</f>
        <v>224   A224</v>
      </c>
      <c r="H233" s="402"/>
      <c r="I233" s="403">
        <f ca="1">IF(LEN('4-6'!B239)&gt;0,'4-6'!K239,"")</f>
        <v>0</v>
      </c>
      <c r="J233" s="404"/>
    </row>
    <row r="234" spans="7:10" ht="23.25" customHeight="1" x14ac:dyDescent="0.25">
      <c r="G234" s="401" t="str">
        <f>+IF(LEN('OSNOVNA PLAČA'!B234)&gt;0,'LETNO OBVESTILO'!V240,"")</f>
        <v>225   A225</v>
      </c>
      <c r="H234" s="402"/>
      <c r="I234" s="403">
        <f ca="1">IF(LEN('4-6'!B240)&gt;0,'4-6'!K240,"")</f>
        <v>0</v>
      </c>
      <c r="J234" s="404"/>
    </row>
    <row r="235" spans="7:10" ht="23.25" customHeight="1" x14ac:dyDescent="0.25">
      <c r="G235" s="401" t="str">
        <f>+IF(LEN('OSNOVNA PLAČA'!B235)&gt;0,'LETNO OBVESTILO'!V241,"")</f>
        <v>226   A226</v>
      </c>
      <c r="H235" s="402"/>
      <c r="I235" s="403">
        <f ca="1">IF(LEN('4-6'!B241)&gt;0,'4-6'!K241,"")</f>
        <v>0</v>
      </c>
      <c r="J235" s="404"/>
    </row>
    <row r="236" spans="7:10" ht="23.25" customHeight="1" x14ac:dyDescent="0.25">
      <c r="G236" s="401" t="str">
        <f>+IF(LEN('OSNOVNA PLAČA'!B236)&gt;0,'LETNO OBVESTILO'!V242,"")</f>
        <v>227   A227</v>
      </c>
      <c r="H236" s="402"/>
      <c r="I236" s="403">
        <f ca="1">IF(LEN('4-6'!B242)&gt;0,'4-6'!K242,"")</f>
        <v>0</v>
      </c>
      <c r="J236" s="404"/>
    </row>
    <row r="237" spans="7:10" ht="23.25" customHeight="1" x14ac:dyDescent="0.25">
      <c r="G237" s="401" t="str">
        <f>+IF(LEN('OSNOVNA PLAČA'!B237)&gt;0,'LETNO OBVESTILO'!V243,"")</f>
        <v>228   A228</v>
      </c>
      <c r="H237" s="402"/>
      <c r="I237" s="403">
        <f ca="1">IF(LEN('4-6'!B243)&gt;0,'4-6'!K243,"")</f>
        <v>0</v>
      </c>
      <c r="J237" s="404"/>
    </row>
    <row r="238" spans="7:10" ht="23.25" customHeight="1" x14ac:dyDescent="0.25">
      <c r="G238" s="401" t="str">
        <f>+IF(LEN('OSNOVNA PLAČA'!B238)&gt;0,'LETNO OBVESTILO'!V244,"")</f>
        <v>229   A229</v>
      </c>
      <c r="H238" s="402"/>
      <c r="I238" s="403">
        <f ca="1">IF(LEN('4-6'!B244)&gt;0,'4-6'!K244,"")</f>
        <v>0</v>
      </c>
      <c r="J238" s="404"/>
    </row>
    <row r="239" spans="7:10" ht="23.25" customHeight="1" x14ac:dyDescent="0.25">
      <c r="G239" s="401" t="str">
        <f>+IF(LEN('OSNOVNA PLAČA'!B239)&gt;0,'LETNO OBVESTILO'!V245,"")</f>
        <v>230   A230</v>
      </c>
      <c r="H239" s="402"/>
      <c r="I239" s="403">
        <f ca="1">IF(LEN('4-6'!B245)&gt;0,'4-6'!K245,"")</f>
        <v>0</v>
      </c>
      <c r="J239" s="404"/>
    </row>
    <row r="240" spans="7:10" ht="23.25" customHeight="1" x14ac:dyDescent="0.25">
      <c r="G240" s="401" t="str">
        <f>+IF(LEN('OSNOVNA PLAČA'!B240)&gt;0,'LETNO OBVESTILO'!V246,"")</f>
        <v>231   A231</v>
      </c>
      <c r="H240" s="402"/>
      <c r="I240" s="403">
        <f ca="1">IF(LEN('4-6'!B246)&gt;0,'4-6'!K246,"")</f>
        <v>0</v>
      </c>
      <c r="J240" s="404"/>
    </row>
    <row r="241" spans="7:10" ht="23.25" customHeight="1" x14ac:dyDescent="0.25">
      <c r="G241" s="401" t="str">
        <f>+IF(LEN('OSNOVNA PLAČA'!B241)&gt;0,'LETNO OBVESTILO'!V247,"")</f>
        <v>232   A232</v>
      </c>
      <c r="H241" s="402"/>
      <c r="I241" s="403">
        <f ca="1">IF(LEN('4-6'!B247)&gt;0,'4-6'!K247,"")</f>
        <v>0</v>
      </c>
      <c r="J241" s="404"/>
    </row>
    <row r="242" spans="7:10" ht="23.25" customHeight="1" x14ac:dyDescent="0.25">
      <c r="G242" s="401" t="str">
        <f>+IF(LEN('OSNOVNA PLAČA'!B242)&gt;0,'LETNO OBVESTILO'!V248,"")</f>
        <v>233   A233</v>
      </c>
      <c r="H242" s="402"/>
      <c r="I242" s="403">
        <f ca="1">IF(LEN('4-6'!B248)&gt;0,'4-6'!K248,"")</f>
        <v>0</v>
      </c>
      <c r="J242" s="404"/>
    </row>
    <row r="243" spans="7:10" ht="23.25" customHeight="1" x14ac:dyDescent="0.25">
      <c r="G243" s="401" t="str">
        <f>+IF(LEN('OSNOVNA PLAČA'!B243)&gt;0,'LETNO OBVESTILO'!V249,"")</f>
        <v>234   A234</v>
      </c>
      <c r="H243" s="402"/>
      <c r="I243" s="403">
        <f ca="1">IF(LEN('4-6'!B249)&gt;0,'4-6'!K249,"")</f>
        <v>0</v>
      </c>
      <c r="J243" s="404"/>
    </row>
    <row r="244" spans="7:10" ht="23.25" customHeight="1" x14ac:dyDescent="0.25">
      <c r="G244" s="401" t="str">
        <f>+IF(LEN('OSNOVNA PLAČA'!B244)&gt;0,'LETNO OBVESTILO'!V250,"")</f>
        <v>235   A235</v>
      </c>
      <c r="H244" s="402"/>
      <c r="I244" s="403">
        <f ca="1">IF(LEN('4-6'!B250)&gt;0,'4-6'!K250,"")</f>
        <v>0</v>
      </c>
      <c r="J244" s="404"/>
    </row>
    <row r="245" spans="7:10" ht="23.25" customHeight="1" x14ac:dyDescent="0.25">
      <c r="G245" s="401" t="str">
        <f>+IF(LEN('OSNOVNA PLAČA'!B245)&gt;0,'LETNO OBVESTILO'!V251,"")</f>
        <v>236   A236</v>
      </c>
      <c r="H245" s="402"/>
      <c r="I245" s="403">
        <f ca="1">IF(LEN('4-6'!B251)&gt;0,'4-6'!K251,"")</f>
        <v>0</v>
      </c>
      <c r="J245" s="404"/>
    </row>
    <row r="246" spans="7:10" ht="23.25" customHeight="1" x14ac:dyDescent="0.25">
      <c r="G246" s="401" t="str">
        <f>+IF(LEN('OSNOVNA PLAČA'!B246)&gt;0,'LETNO OBVESTILO'!V252,"")</f>
        <v>237   A237</v>
      </c>
      <c r="H246" s="402"/>
      <c r="I246" s="403">
        <f ca="1">IF(LEN('4-6'!B252)&gt;0,'4-6'!K252,"")</f>
        <v>0</v>
      </c>
      <c r="J246" s="404"/>
    </row>
    <row r="247" spans="7:10" ht="23.25" customHeight="1" x14ac:dyDescent="0.25">
      <c r="G247" s="401" t="str">
        <f>+IF(LEN('OSNOVNA PLAČA'!B247)&gt;0,'LETNO OBVESTILO'!V253,"")</f>
        <v>238   A238</v>
      </c>
      <c r="H247" s="402"/>
      <c r="I247" s="403">
        <f ca="1">IF(LEN('4-6'!B253)&gt;0,'4-6'!K253,"")</f>
        <v>0</v>
      </c>
      <c r="J247" s="404"/>
    </row>
    <row r="248" spans="7:10" ht="23.25" customHeight="1" x14ac:dyDescent="0.25">
      <c r="G248" s="401" t="str">
        <f>+IF(LEN('OSNOVNA PLAČA'!B248)&gt;0,'LETNO OBVESTILO'!V254,"")</f>
        <v>239   A239</v>
      </c>
      <c r="H248" s="402"/>
      <c r="I248" s="403">
        <f ca="1">IF(LEN('4-6'!B254)&gt;0,'4-6'!K254,"")</f>
        <v>0</v>
      </c>
      <c r="J248" s="404"/>
    </row>
    <row r="249" spans="7:10" ht="23.25" customHeight="1" x14ac:dyDescent="0.25">
      <c r="G249" s="401" t="str">
        <f>+IF(LEN('OSNOVNA PLAČA'!B249)&gt;0,'LETNO OBVESTILO'!V255,"")</f>
        <v>240   A240</v>
      </c>
      <c r="H249" s="402"/>
      <c r="I249" s="403">
        <f ca="1">IF(LEN('4-6'!B255)&gt;0,'4-6'!K255,"")</f>
        <v>0</v>
      </c>
      <c r="J249" s="404"/>
    </row>
    <row r="250" spans="7:10" ht="23.25" customHeight="1" x14ac:dyDescent="0.25">
      <c r="G250" s="401" t="str">
        <f>+IF(LEN('OSNOVNA PLAČA'!B250)&gt;0,'LETNO OBVESTILO'!V256,"")</f>
        <v>241   A241</v>
      </c>
      <c r="H250" s="402"/>
      <c r="I250" s="403">
        <f ca="1">IF(LEN('4-6'!B256)&gt;0,'4-6'!K256,"")</f>
        <v>0</v>
      </c>
      <c r="J250" s="404"/>
    </row>
    <row r="251" spans="7:10" ht="23.25" customHeight="1" x14ac:dyDescent="0.25">
      <c r="G251" s="401" t="str">
        <f>+IF(LEN('OSNOVNA PLAČA'!B251)&gt;0,'LETNO OBVESTILO'!V257,"")</f>
        <v>242   A242</v>
      </c>
      <c r="H251" s="402"/>
      <c r="I251" s="403">
        <f ca="1">IF(LEN('4-6'!B257)&gt;0,'4-6'!K257,"")</f>
        <v>0</v>
      </c>
      <c r="J251" s="404"/>
    </row>
    <row r="252" spans="7:10" ht="23.25" customHeight="1" x14ac:dyDescent="0.25">
      <c r="G252" s="401" t="str">
        <f>+IF(LEN('OSNOVNA PLAČA'!B252)&gt;0,'LETNO OBVESTILO'!V258,"")</f>
        <v>243   A243</v>
      </c>
      <c r="H252" s="402"/>
      <c r="I252" s="403">
        <f ca="1">IF(LEN('4-6'!B258)&gt;0,'4-6'!K258,"")</f>
        <v>0</v>
      </c>
      <c r="J252" s="404"/>
    </row>
    <row r="253" spans="7:10" ht="23.25" customHeight="1" x14ac:dyDescent="0.25">
      <c r="G253" s="401" t="str">
        <f>+IF(LEN('OSNOVNA PLAČA'!B253)&gt;0,'LETNO OBVESTILO'!V259,"")</f>
        <v>244   A244</v>
      </c>
      <c r="H253" s="402"/>
      <c r="I253" s="403">
        <f ca="1">IF(LEN('4-6'!B259)&gt;0,'4-6'!K259,"")</f>
        <v>0</v>
      </c>
      <c r="J253" s="404"/>
    </row>
    <row r="254" spans="7:10" ht="23.25" customHeight="1" x14ac:dyDescent="0.25">
      <c r="G254" s="401" t="str">
        <f>+IF(LEN('OSNOVNA PLAČA'!B254)&gt;0,'LETNO OBVESTILO'!V260,"")</f>
        <v>245   A245</v>
      </c>
      <c r="H254" s="402"/>
      <c r="I254" s="403">
        <f ca="1">IF(LEN('4-6'!B260)&gt;0,'4-6'!K260,"")</f>
        <v>0</v>
      </c>
      <c r="J254" s="404"/>
    </row>
    <row r="255" spans="7:10" ht="23.25" customHeight="1" x14ac:dyDescent="0.25">
      <c r="G255" s="401" t="str">
        <f>+IF(LEN('OSNOVNA PLAČA'!B255)&gt;0,'LETNO OBVESTILO'!V261,"")</f>
        <v>246   A246</v>
      </c>
      <c r="H255" s="402"/>
      <c r="I255" s="403">
        <f ca="1">IF(LEN('4-6'!B261)&gt;0,'4-6'!K261,"")</f>
        <v>0</v>
      </c>
      <c r="J255" s="404"/>
    </row>
    <row r="256" spans="7:10" ht="23.25" customHeight="1" x14ac:dyDescent="0.25">
      <c r="G256" s="401" t="str">
        <f>+IF(LEN('OSNOVNA PLAČA'!B256)&gt;0,'LETNO OBVESTILO'!V262,"")</f>
        <v>247   A247</v>
      </c>
      <c r="H256" s="402"/>
      <c r="I256" s="403">
        <f ca="1">IF(LEN('4-6'!B262)&gt;0,'4-6'!K262,"")</f>
        <v>0</v>
      </c>
      <c r="J256" s="404"/>
    </row>
    <row r="257" spans="7:10" ht="23.25" customHeight="1" x14ac:dyDescent="0.25">
      <c r="G257" s="401" t="str">
        <f>+IF(LEN('OSNOVNA PLAČA'!B257)&gt;0,'LETNO OBVESTILO'!V263,"")</f>
        <v>248   A248</v>
      </c>
      <c r="H257" s="402"/>
      <c r="I257" s="403">
        <f ca="1">IF(LEN('4-6'!B263)&gt;0,'4-6'!K263,"")</f>
        <v>0</v>
      </c>
      <c r="J257" s="404"/>
    </row>
    <row r="258" spans="7:10" ht="23.25" customHeight="1" x14ac:dyDescent="0.25">
      <c r="G258" s="401" t="str">
        <f>+IF(LEN('OSNOVNA PLAČA'!B258)&gt;0,'LETNO OBVESTILO'!V264,"")</f>
        <v>249   A249</v>
      </c>
      <c r="H258" s="402"/>
      <c r="I258" s="403">
        <f ca="1">IF(LEN('4-6'!B264)&gt;0,'4-6'!K264,"")</f>
        <v>0</v>
      </c>
      <c r="J258" s="404"/>
    </row>
    <row r="259" spans="7:10" ht="23.25" customHeight="1" thickBot="1" x14ac:dyDescent="0.3">
      <c r="G259" s="405" t="str">
        <f>+IF(LEN('OSNOVNA PLAČA'!B259)&gt;0,'LETNO OBVESTILO'!V265,"")</f>
        <v>250   A250</v>
      </c>
      <c r="H259" s="406"/>
      <c r="I259" s="407">
        <f ca="1">IF(LEN('4-6'!B265)&gt;0,'4-6'!K265,"")</f>
        <v>0</v>
      </c>
      <c r="J259" s="408"/>
    </row>
  </sheetData>
  <mergeCells count="5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53:H153"/>
    <mergeCell ref="I153:J153"/>
    <mergeCell ref="G154:H154"/>
    <mergeCell ref="I154:J154"/>
    <mergeCell ref="G155:H155"/>
    <mergeCell ref="I155:J155"/>
    <mergeCell ref="G168:H168"/>
    <mergeCell ref="I168:J168"/>
    <mergeCell ref="G169:H169"/>
    <mergeCell ref="I169:J169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71:H171"/>
    <mergeCell ref="I171:J171"/>
    <mergeCell ref="G172:H172"/>
    <mergeCell ref="I172:J172"/>
    <mergeCell ref="G173:H173"/>
    <mergeCell ref="I173:J173"/>
    <mergeCell ref="G186:H186"/>
    <mergeCell ref="I186:J186"/>
    <mergeCell ref="G187:H187"/>
    <mergeCell ref="I187:J187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89:H189"/>
    <mergeCell ref="I189:J189"/>
    <mergeCell ref="G190:H190"/>
    <mergeCell ref="I190:J190"/>
    <mergeCell ref="G191:H191"/>
    <mergeCell ref="I191:J191"/>
    <mergeCell ref="G204:H204"/>
    <mergeCell ref="I204:J204"/>
    <mergeCell ref="G205:H205"/>
    <mergeCell ref="I205:J205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207:H207"/>
    <mergeCell ref="I207:J207"/>
    <mergeCell ref="G208:H208"/>
    <mergeCell ref="I208:J208"/>
    <mergeCell ref="G209:H209"/>
    <mergeCell ref="I209:J209"/>
    <mergeCell ref="G222:H222"/>
    <mergeCell ref="I222:J222"/>
    <mergeCell ref="G223:H223"/>
    <mergeCell ref="I223:J223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25:H225"/>
    <mergeCell ref="I225:J225"/>
    <mergeCell ref="G226:H226"/>
    <mergeCell ref="I226:J226"/>
    <mergeCell ref="G227:H227"/>
    <mergeCell ref="I227:J227"/>
    <mergeCell ref="G240:H240"/>
    <mergeCell ref="I240:J240"/>
    <mergeCell ref="G241:H241"/>
    <mergeCell ref="I241:J241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11</vt:i4>
      </vt:variant>
      <vt:variant>
        <vt:lpstr>Imenovani obsegi</vt:lpstr>
      </vt:variant>
      <vt:variant>
        <vt:i4>2</vt:i4>
      </vt:variant>
    </vt:vector>
  </HeadingPairs>
  <TitlesOfParts>
    <vt:vector size="13" baseType="lpstr">
      <vt:lpstr>OSNOVNA PLAČA</vt:lpstr>
      <vt:lpstr>OBRAČUNANA OSNOVNA PLAČA</vt:lpstr>
      <vt:lpstr>1-3</vt:lpstr>
      <vt:lpstr>4-6</vt:lpstr>
      <vt:lpstr>7-9</vt:lpstr>
      <vt:lpstr>10-12</vt:lpstr>
      <vt:lpstr>LETNO OBVESTILO</vt:lpstr>
      <vt:lpstr>SEZNAM 1-3</vt:lpstr>
      <vt:lpstr>SEZNAM 4-6</vt:lpstr>
      <vt:lpstr>SEZNAM 7-9</vt:lpstr>
      <vt:lpstr>SEZNAM 10-12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Mojca Kustec</cp:lastModifiedBy>
  <cp:lastPrinted>2008-12-24T07:38:05Z</cp:lastPrinted>
  <dcterms:created xsi:type="dcterms:W3CDTF">2007-05-31T08:52:18Z</dcterms:created>
  <dcterms:modified xsi:type="dcterms:W3CDTF">2025-01-31T09:57:05Z</dcterms:modified>
</cp:coreProperties>
</file>