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a_delovni_zvezek" defaultThemeVersion="124226"/>
  <mc:AlternateContent xmlns:mc="http://schemas.openxmlformats.org/markup-compatibility/2006">
    <mc:Choice Requires="x15">
      <x15ac:absPath xmlns:x15ac="http://schemas.microsoft.com/office/spreadsheetml/2010/11/ac" url="W:\PROJEKTI\AKTUALNI\PONI_2018-2022_\PRIJAVA PROJEKTA\Oddaja vloge_2 povabilo_dokumentacija\Priprava za oddajo_oktober 2019\"/>
    </mc:Choice>
  </mc:AlternateContent>
  <bookViews>
    <workbookView xWindow="0" yWindow="0" windowWidth="28800" windowHeight="11535" tabRatio="875" activeTab="2"/>
  </bookViews>
  <sheets>
    <sheet name="Zakaj-kako" sheetId="7" r:id="rId1"/>
    <sheet name="Naslovnica" sheetId="28" r:id="rId2"/>
    <sheet name="Kazalo" sheetId="44" r:id="rId3"/>
    <sheet name="BMC" sheetId="45" r:id="rId4"/>
    <sheet name="Povzetek" sheetId="22" r:id="rId5"/>
    <sheet name="Podjetje" sheetId="21" r:id="rId6"/>
    <sheet name="Problem-rešitev-geni" sheetId="8" r:id="rId7"/>
    <sheet name="Raziskava trga" sheetId="4" r:id="rId8"/>
    <sheet name="Kupci-kanali" sheetId="2" r:id="rId9"/>
    <sheet name="Baza uporabnikov" sheetId="3" r:id="rId10"/>
    <sheet name="Promocija" sheetId="12" r:id="rId11"/>
    <sheet name="Ekipa-partnerji" sheetId="14" r:id="rId12"/>
    <sheet name="IPI" sheetId="46" r:id="rId13"/>
    <sheet name="BS" sheetId="47" r:id="rId14"/>
    <sheet name="DT" sheetId="48" r:id="rId15"/>
    <sheet name="Obrazložitev finančnega načrta" sheetId="51" r:id="rId16"/>
    <sheet name="Pripomoček za izračun stroškov" sheetId="49" r:id="rId17"/>
    <sheet name="Pripomoček za izračun prihodkov" sheetId="50" r:id="rId18"/>
    <sheet name="Cenik" sheetId="32" r:id="rId19"/>
    <sheet name="Beležka" sheetId="5" r:id="rId20"/>
  </sheets>
  <externalReferences>
    <externalReference r:id="rId21"/>
    <externalReference r:id="rId22"/>
  </externalReferences>
  <definedNames>
    <definedName name="_xlnm._FilterDatabase" localSheetId="9" hidden="1">'Baza uporabnikov'!$B$6:$J$29</definedName>
    <definedName name="_xlnm._FilterDatabase" localSheetId="18" hidden="1">Cenik!$B$4:$G$27</definedName>
    <definedName name="AnuitetniGlavnica">[1]AnuitetniNačrt!$D$3</definedName>
    <definedName name="BBPlaca">'[1]3.2. Stroški'!$J$85</definedName>
    <definedName name="DatumNajema">[1]Testiranje!$B$2</definedName>
    <definedName name="DodPok">[1]Konstante!$C$15</definedName>
    <definedName name="Glavnica">[1]Testiranje!$C$2</definedName>
    <definedName name="LetoRazpisa">[2]Konstante!$C$6</definedName>
    <definedName name="Moratorij">[1]Testiranje!$E$2</definedName>
    <definedName name="nakup_najem_nabavljeno" localSheetId="15">#REF!</definedName>
    <definedName name="nakup_najem_nabavljeno" localSheetId="17">#REF!</definedName>
    <definedName name="nakup_najem_nabavljeno" localSheetId="16">#REF!</definedName>
    <definedName name="nakup_najem_nabavljeno">#REF!</definedName>
    <definedName name="Obrokov">[1]Testiranje!$D$2</definedName>
    <definedName name="OMera">[1]Testiranje!$F$2</definedName>
    <definedName name="PlacaDrugiStroski">'[1]3.2. Stroški'!$J$86</definedName>
    <definedName name="_xlnm.Print_Area" localSheetId="19">Beležka!$A$1:$C$45</definedName>
    <definedName name="_xlnm.Print_Area" localSheetId="3">BMC!$A$1:$H$39</definedName>
    <definedName name="_xlnm.Print_Area" localSheetId="13">BS!$A$1:$H$36</definedName>
    <definedName name="_xlnm.Print_Area" localSheetId="18">Cenik!$A$1:$G$41</definedName>
    <definedName name="_xlnm.Print_Area" localSheetId="14">DT!$A$1:$G$33</definedName>
    <definedName name="_xlnm.Print_Area" localSheetId="11">'Ekipa-partnerji'!$A$1:$I$48</definedName>
    <definedName name="_xlnm.Print_Area" localSheetId="12">IPI!$A$1:$H$40</definedName>
    <definedName name="_xlnm.Print_Area" localSheetId="2">Kazalo!$A$1:$G$45</definedName>
    <definedName name="_xlnm.Print_Area" localSheetId="8">'Kupci-kanali'!$A$1:$F$42</definedName>
    <definedName name="_xlnm.Print_Area" localSheetId="1">Naslovnica!$A$1:$C$25</definedName>
    <definedName name="_xlnm.Print_Area" localSheetId="15">'Obrazložitev finančnega načrta'!$A$1:$E$20</definedName>
    <definedName name="_xlnm.Print_Area" localSheetId="5">Podjetje!$A$1:$E$39</definedName>
    <definedName name="_xlnm.Print_Area" localSheetId="4">Povzetek!$A$1:$E$23</definedName>
    <definedName name="_xlnm.Print_Area" localSheetId="17">'Pripomoček za izračun prihodkov'!$A$1:$G$55</definedName>
    <definedName name="_xlnm.Print_Area" localSheetId="16">'Pripomoček za izračun stroškov'!$A$1:$I$113</definedName>
    <definedName name="_xlnm.Print_Area" localSheetId="6">'Problem-rešitev-geni'!$A$1:$E$31</definedName>
    <definedName name="_xlnm.Print_Area" localSheetId="10">Promocija!$A$1:$R$64</definedName>
    <definedName name="_xlnm.Print_Area" localSheetId="7">'Raziskava trga'!$A$1:$I$46</definedName>
    <definedName name="_xlnm.Print_Area" localSheetId="0">'Zakaj-kako'!$A$1:$C$22</definedName>
    <definedName name="PrispevkiIzOD">[1]Konstante!$C$13</definedName>
    <definedName name="PrispevkiNaOD">[1]Konstante!$C$12</definedName>
    <definedName name="SplDohOlajšava">[1]Konstante!$C$14</definedName>
    <definedName name="StopnjaDDV">Cenik!$B$44:$B$46</definedName>
  </definedNames>
  <calcPr calcId="152511"/>
</workbook>
</file>

<file path=xl/calcChain.xml><?xml version="1.0" encoding="utf-8"?>
<calcChain xmlns="http://schemas.openxmlformats.org/spreadsheetml/2006/main">
  <c r="D42" i="46" l="1"/>
  <c r="E42" i="46"/>
  <c r="F42" i="46"/>
  <c r="G42" i="46"/>
  <c r="E15" i="46" l="1"/>
  <c r="F15" i="46"/>
  <c r="G15" i="46"/>
  <c r="E16" i="46"/>
  <c r="F16" i="46"/>
  <c r="G16" i="46"/>
  <c r="E18" i="46"/>
  <c r="F18" i="46"/>
  <c r="G18" i="46"/>
  <c r="D18" i="46"/>
  <c r="D16" i="46"/>
  <c r="D15" i="46"/>
  <c r="K23" i="46"/>
  <c r="M23" i="46" s="1"/>
  <c r="O23" i="46" s="1"/>
  <c r="P23" i="46" s="1"/>
  <c r="M27" i="46"/>
  <c r="R27" i="46" s="1"/>
  <c r="K24" i="46"/>
  <c r="M24" i="46" s="1"/>
  <c r="R24" i="46" s="1"/>
  <c r="K25" i="46"/>
  <c r="M25" i="46" s="1"/>
  <c r="K26" i="46"/>
  <c r="M26" i="46" s="1"/>
  <c r="X26" i="46" s="1"/>
  <c r="K27" i="46"/>
  <c r="K28" i="46"/>
  <c r="M28" i="46" s="1"/>
  <c r="K29" i="46"/>
  <c r="M29" i="46" s="1"/>
  <c r="J26" i="46"/>
  <c r="J27" i="46"/>
  <c r="J28" i="46"/>
  <c r="J29" i="46"/>
  <c r="J24" i="46"/>
  <c r="J25" i="46"/>
  <c r="J23" i="46"/>
  <c r="R25" i="46" l="1"/>
  <c r="X25" i="46"/>
  <c r="R29" i="46"/>
  <c r="X29" i="46"/>
  <c r="X28" i="46"/>
  <c r="R28" i="46"/>
  <c r="O27" i="46"/>
  <c r="P27" i="46" s="1"/>
  <c r="S27" i="46" s="1"/>
  <c r="U27" i="46"/>
  <c r="V27" i="46" s="1"/>
  <c r="Y27" i="46" s="1"/>
  <c r="X27" i="46"/>
  <c r="R26" i="46"/>
  <c r="O29" i="46"/>
  <c r="O25" i="46"/>
  <c r="O28" i="46"/>
  <c r="O24" i="46"/>
  <c r="X24" i="46"/>
  <c r="U23" i="46"/>
  <c r="X23" i="46"/>
  <c r="U29" i="46"/>
  <c r="U25" i="46"/>
  <c r="U28" i="46"/>
  <c r="U24" i="46"/>
  <c r="R23" i="46"/>
  <c r="P29" i="46"/>
  <c r="S29" i="46" s="1"/>
  <c r="V29" i="46" s="1"/>
  <c r="P25" i="46"/>
  <c r="S25" i="46" s="1"/>
  <c r="P28" i="46"/>
  <c r="P24" i="46"/>
  <c r="S24" i="46" s="1"/>
  <c r="Y29" i="46" l="1"/>
  <c r="S23" i="46"/>
  <c r="O26" i="46"/>
  <c r="P26" i="46" s="1"/>
  <c r="U26" i="46"/>
  <c r="S26" i="46"/>
  <c r="V26" i="46" s="1"/>
  <c r="Y26" i="46" s="1"/>
  <c r="S28" i="46"/>
  <c r="V28" i="46" s="1"/>
  <c r="Y28" i="46" s="1"/>
  <c r="E27" i="48"/>
  <c r="D25" i="46" l="1"/>
  <c r="C112" i="49" l="1"/>
  <c r="E96" i="49"/>
  <c r="C96" i="49"/>
  <c r="C83" i="49"/>
  <c r="C84" i="49" s="1"/>
  <c r="E70" i="49"/>
  <c r="C70" i="49"/>
  <c r="C71" i="49" s="1"/>
  <c r="F41" i="49"/>
  <c r="E41" i="49"/>
  <c r="E25" i="46" l="1"/>
  <c r="F25" i="46"/>
  <c r="G25" i="46"/>
  <c r="E24" i="46"/>
  <c r="F24" i="46"/>
  <c r="G24" i="46"/>
  <c r="D24" i="46"/>
  <c r="C27" i="48" l="1"/>
  <c r="K6" i="48" l="1"/>
  <c r="C10" i="48"/>
  <c r="V25" i="46"/>
  <c r="Y25" i="46" s="1"/>
  <c r="V24" i="46"/>
  <c r="Y24" i="46" s="1"/>
  <c r="D14" i="46"/>
  <c r="D23" i="46" l="1"/>
  <c r="V23" i="46" l="1"/>
  <c r="Y23" i="46" l="1"/>
  <c r="C124" i="49" l="1"/>
  <c r="D96" i="49"/>
  <c r="D97" i="49" s="1"/>
  <c r="C97" i="49"/>
  <c r="C28" i="49"/>
  <c r="F28" i="49"/>
  <c r="G12" i="46" s="1"/>
  <c r="E28" i="49"/>
  <c r="F12" i="46" s="1"/>
  <c r="D28" i="49"/>
  <c r="C41" i="49"/>
  <c r="D12" i="46" s="1"/>
  <c r="D15" i="49"/>
  <c r="C15" i="49"/>
  <c r="K30" i="46" l="1"/>
  <c r="C43" i="49"/>
  <c r="C118" i="49" s="1"/>
  <c r="D41" i="49"/>
  <c r="E12" i="46" s="1"/>
  <c r="D43" i="49" l="1"/>
  <c r="M30" i="46"/>
  <c r="R30" i="46" s="1"/>
  <c r="R31" i="46" s="1"/>
  <c r="K31" i="46"/>
  <c r="C19" i="48" s="1"/>
  <c r="C21" i="48" s="1"/>
  <c r="D118" i="49"/>
  <c r="H15" i="49"/>
  <c r="Q6" i="12"/>
  <c r="U30" i="46" l="1"/>
  <c r="U31" i="46" s="1"/>
  <c r="F20" i="46" s="1"/>
  <c r="O30" i="46"/>
  <c r="O31" i="46" s="1"/>
  <c r="D20" i="46" s="1"/>
  <c r="D19" i="46" s="1"/>
  <c r="X30" i="46"/>
  <c r="X31" i="46" s="1"/>
  <c r="G20" i="46" s="1"/>
  <c r="E20" i="46"/>
  <c r="E10" i="47"/>
  <c r="E15" i="49"/>
  <c r="E43" i="49" s="1"/>
  <c r="F15" i="49"/>
  <c r="F43" i="49" s="1"/>
  <c r="D112" i="49"/>
  <c r="D119" i="49" s="1"/>
  <c r="E112" i="49"/>
  <c r="E119" i="49" s="1"/>
  <c r="F112" i="49"/>
  <c r="F119" i="49" s="1"/>
  <c r="E97" i="49"/>
  <c r="F96" i="49"/>
  <c r="F97" i="49" s="1"/>
  <c r="D83" i="49"/>
  <c r="D84" i="49" s="1"/>
  <c r="E83" i="49"/>
  <c r="E84" i="49" s="1"/>
  <c r="F83" i="49"/>
  <c r="F84" i="49" s="1"/>
  <c r="F70" i="49"/>
  <c r="F124" i="49" s="1"/>
  <c r="E124" i="49"/>
  <c r="D70" i="49"/>
  <c r="D124" i="49" s="1"/>
  <c r="U53" i="50"/>
  <c r="E53" i="50" s="1"/>
  <c r="H53" i="50"/>
  <c r="U52" i="50"/>
  <c r="E52" i="50" s="1"/>
  <c r="H52" i="50"/>
  <c r="U51" i="50"/>
  <c r="E51" i="50" s="1"/>
  <c r="H51" i="50"/>
  <c r="U50" i="50"/>
  <c r="E50" i="50" s="1"/>
  <c r="H50" i="50"/>
  <c r="U49" i="50"/>
  <c r="E49" i="50" s="1"/>
  <c r="H49" i="50"/>
  <c r="U48" i="50"/>
  <c r="E48" i="50" s="1"/>
  <c r="H48" i="50"/>
  <c r="U43" i="50"/>
  <c r="E43" i="50" s="1"/>
  <c r="H43" i="50"/>
  <c r="U42" i="50"/>
  <c r="E42" i="50" s="1"/>
  <c r="H42" i="50"/>
  <c r="U41" i="50"/>
  <c r="E41" i="50" s="1"/>
  <c r="H41" i="50"/>
  <c r="U40" i="50"/>
  <c r="E40" i="50" s="1"/>
  <c r="H40" i="50"/>
  <c r="U39" i="50"/>
  <c r="E39" i="50" s="1"/>
  <c r="H39" i="50"/>
  <c r="U38" i="50"/>
  <c r="E38" i="50" s="1"/>
  <c r="H38" i="50"/>
  <c r="U33" i="50"/>
  <c r="E33" i="50" s="1"/>
  <c r="H33" i="50"/>
  <c r="U32" i="50"/>
  <c r="E32" i="50" s="1"/>
  <c r="H32" i="50"/>
  <c r="U31" i="50"/>
  <c r="E31" i="50" s="1"/>
  <c r="H31" i="50"/>
  <c r="U30" i="50"/>
  <c r="E30" i="50" s="1"/>
  <c r="H30" i="50"/>
  <c r="U29" i="50"/>
  <c r="E29" i="50" s="1"/>
  <c r="H29" i="50"/>
  <c r="U28" i="50"/>
  <c r="E28" i="50" s="1"/>
  <c r="H28" i="50"/>
  <c r="H19" i="50"/>
  <c r="H20" i="50"/>
  <c r="H21" i="50"/>
  <c r="H22" i="50"/>
  <c r="H23" i="50"/>
  <c r="H18" i="50"/>
  <c r="U19" i="50"/>
  <c r="E19" i="50" s="1"/>
  <c r="U20" i="50"/>
  <c r="E20" i="50" s="1"/>
  <c r="U21" i="50"/>
  <c r="E21" i="50" s="1"/>
  <c r="U22" i="50"/>
  <c r="E22" i="50" s="1"/>
  <c r="U23" i="50"/>
  <c r="E23" i="50" s="1"/>
  <c r="U18" i="50"/>
  <c r="E18" i="50" s="1"/>
  <c r="C119" i="49"/>
  <c r="C120" i="49" s="1"/>
  <c r="P30" i="46" l="1"/>
  <c r="S30" i="46" s="1"/>
  <c r="E118" i="49"/>
  <c r="E120" i="49" s="1"/>
  <c r="F118" i="49"/>
  <c r="F120" i="49" s="1"/>
  <c r="D13" i="46"/>
  <c r="D11" i="46" s="1"/>
  <c r="D71" i="49"/>
  <c r="E13" i="46" s="1"/>
  <c r="E11" i="46" s="1"/>
  <c r="E71" i="49"/>
  <c r="F13" i="46" s="1"/>
  <c r="F71" i="49"/>
  <c r="G13" i="46" s="1"/>
  <c r="E99" i="49"/>
  <c r="E126" i="49" s="1"/>
  <c r="D99" i="49"/>
  <c r="D126" i="49" s="1"/>
  <c r="F99" i="49"/>
  <c r="F126" i="49" s="1"/>
  <c r="F53" i="50"/>
  <c r="F52" i="50"/>
  <c r="F51" i="50"/>
  <c r="F50" i="50"/>
  <c r="F49" i="50"/>
  <c r="F48" i="50"/>
  <c r="F43" i="50"/>
  <c r="F42" i="50"/>
  <c r="F41" i="50"/>
  <c r="F40" i="50"/>
  <c r="F39" i="50"/>
  <c r="F38" i="50"/>
  <c r="F33" i="50"/>
  <c r="F32" i="50"/>
  <c r="F31" i="50"/>
  <c r="F30" i="50"/>
  <c r="F29" i="50"/>
  <c r="F28" i="50"/>
  <c r="F19" i="50"/>
  <c r="F20" i="50"/>
  <c r="F21" i="50"/>
  <c r="F22" i="50"/>
  <c r="F23" i="50"/>
  <c r="F18" i="50"/>
  <c r="P31" i="46" l="1"/>
  <c r="D10" i="47" s="1"/>
  <c r="S31" i="46"/>
  <c r="V30" i="46"/>
  <c r="G11" i="46"/>
  <c r="F100" i="49"/>
  <c r="F101" i="49" s="1"/>
  <c r="E127" i="49"/>
  <c r="E128" i="49" s="1"/>
  <c r="E100" i="49"/>
  <c r="E101" i="49" s="1"/>
  <c r="D100" i="49"/>
  <c r="D101" i="49" s="1"/>
  <c r="F11" i="46"/>
  <c r="F44" i="50"/>
  <c r="F7" i="46"/>
  <c r="F54" i="50"/>
  <c r="F24" i="50"/>
  <c r="F34" i="50"/>
  <c r="L4" i="48"/>
  <c r="G14" i="46"/>
  <c r="F14" i="46"/>
  <c r="E14" i="46"/>
  <c r="Y30" i="46" l="1"/>
  <c r="Y31" i="46" s="1"/>
  <c r="G10" i="47" s="1"/>
  <c r="V31" i="46"/>
  <c r="F10" i="47" s="1"/>
  <c r="E132" i="49"/>
  <c r="F127" i="49"/>
  <c r="F128" i="49" s="1"/>
  <c r="D127" i="49"/>
  <c r="D128" i="49" s="1"/>
  <c r="G7" i="46"/>
  <c r="E7" i="46"/>
  <c r="D7" i="46"/>
  <c r="D34" i="46" s="1"/>
  <c r="D120" i="49"/>
  <c r="C99" i="49" l="1"/>
  <c r="D132" i="49"/>
  <c r="F132" i="49"/>
  <c r="C100" i="49"/>
  <c r="C101" i="49" s="1"/>
  <c r="F27" i="48"/>
  <c r="D27" i="48"/>
  <c r="F21" i="48"/>
  <c r="E21" i="48"/>
  <c r="D21" i="48"/>
  <c r="L12" i="48"/>
  <c r="M12" i="48" s="1"/>
  <c r="N6" i="48"/>
  <c r="M6" i="48"/>
  <c r="L6" i="48"/>
  <c r="M4" i="48"/>
  <c r="N4" i="48" s="1"/>
  <c r="G23" i="46"/>
  <c r="F23" i="46"/>
  <c r="E23" i="46"/>
  <c r="C126" i="49" l="1"/>
  <c r="D35" i="46"/>
  <c r="D38" i="46" s="1"/>
  <c r="D41" i="46" s="1"/>
  <c r="E9" i="48"/>
  <c r="F19" i="46"/>
  <c r="F35" i="46" s="1"/>
  <c r="G34" i="46"/>
  <c r="N13" i="48"/>
  <c r="L13" i="48"/>
  <c r="M13" i="48"/>
  <c r="F34" i="46"/>
  <c r="E19" i="46"/>
  <c r="D9" i="48"/>
  <c r="G19" i="46"/>
  <c r="G35" i="46" s="1"/>
  <c r="F9" i="48"/>
  <c r="C127" i="49" l="1"/>
  <c r="C128" i="49" s="1"/>
  <c r="C132" i="49" s="1"/>
  <c r="C9" i="48"/>
  <c r="F38" i="46"/>
  <c r="F41" i="46" s="1"/>
  <c r="E35" i="46"/>
  <c r="K13" i="48"/>
  <c r="L14" i="48"/>
  <c r="L15" i="48" s="1"/>
  <c r="L16" i="48" s="1"/>
  <c r="D10" i="48" s="1"/>
  <c r="M14" i="48"/>
  <c r="M15" i="48" s="1"/>
  <c r="M16" i="48" s="1"/>
  <c r="E10" i="48" s="1"/>
  <c r="N14" i="48"/>
  <c r="N15" i="48" s="1"/>
  <c r="N16" i="48" s="1"/>
  <c r="F10" i="48" s="1"/>
  <c r="G38" i="46"/>
  <c r="G41" i="46" s="1"/>
  <c r="K14" i="48" l="1"/>
  <c r="K15" i="48" s="1"/>
  <c r="K16" i="48" s="1"/>
  <c r="E8" i="48"/>
  <c r="E15" i="48" s="1"/>
  <c r="E30" i="48" s="1"/>
  <c r="F8" i="48"/>
  <c r="D43" i="46" l="1"/>
  <c r="C8" i="48"/>
  <c r="M5" i="48"/>
  <c r="N5" i="48"/>
  <c r="F15" i="48"/>
  <c r="F30" i="48" s="1"/>
  <c r="C15" i="48" l="1"/>
  <c r="C30" i="48" s="1"/>
  <c r="C32" i="48" s="1"/>
  <c r="K5" i="48"/>
  <c r="B7" i="12"/>
  <c r="B46" i="12"/>
  <c r="B26" i="12"/>
  <c r="Q17" i="12"/>
  <c r="Q18" i="12"/>
  <c r="Q19" i="12"/>
  <c r="Q20" i="12"/>
  <c r="Q36" i="12"/>
  <c r="Q37" i="12"/>
  <c r="Q38" i="12"/>
  <c r="Q57" i="12"/>
  <c r="Q58" i="12"/>
  <c r="Q59" i="12"/>
  <c r="Q9" i="12"/>
  <c r="Q10" i="12"/>
  <c r="Q13" i="12"/>
  <c r="Q14" i="12"/>
  <c r="Q15" i="12"/>
  <c r="Q16" i="12"/>
  <c r="Q21" i="12"/>
  <c r="Q22" i="12"/>
  <c r="Q25" i="12"/>
  <c r="Q26" i="12"/>
  <c r="Q27" i="12"/>
  <c r="Q28" i="12"/>
  <c r="Q29" i="12"/>
  <c r="Q30" i="12"/>
  <c r="Q31" i="12"/>
  <c r="Q32" i="12"/>
  <c r="Q33" i="12"/>
  <c r="Q34" i="12"/>
  <c r="Q35" i="12"/>
  <c r="Q39" i="12"/>
  <c r="Q40" i="12"/>
  <c r="Q41" i="12"/>
  <c r="Q42" i="12"/>
  <c r="Q45" i="12"/>
  <c r="Q46" i="12"/>
  <c r="Q47" i="12"/>
  <c r="Q48" i="12"/>
  <c r="Q49" i="12"/>
  <c r="Q50" i="12"/>
  <c r="Q51" i="12"/>
  <c r="Q52" i="12"/>
  <c r="Q53" i="12"/>
  <c r="Q54" i="12"/>
  <c r="Q55" i="12"/>
  <c r="Q56" i="12"/>
  <c r="Q60" i="12"/>
  <c r="Q61" i="12"/>
  <c r="Q62" i="12"/>
  <c r="Q7" i="12"/>
  <c r="Q8" i="12"/>
  <c r="Q11" i="12"/>
  <c r="Q12" i="12"/>
  <c r="D31" i="48" l="1"/>
  <c r="D20" i="47"/>
  <c r="Q63" i="12"/>
  <c r="F5" i="32"/>
  <c r="F6" i="32"/>
  <c r="F7" i="32"/>
  <c r="F8" i="32"/>
  <c r="F9" i="32"/>
  <c r="F10" i="32"/>
  <c r="F11" i="32"/>
  <c r="F12" i="32"/>
  <c r="F13" i="32"/>
  <c r="F14" i="32"/>
  <c r="F15" i="32"/>
  <c r="F16" i="32"/>
  <c r="F17" i="32"/>
  <c r="F18" i="32"/>
  <c r="F19" i="32"/>
  <c r="F20" i="32"/>
  <c r="F21" i="32"/>
  <c r="F22" i="32"/>
  <c r="F23" i="32"/>
  <c r="F24" i="32"/>
  <c r="F25" i="32"/>
  <c r="F26" i="32"/>
  <c r="F27" i="32"/>
  <c r="F28" i="32"/>
  <c r="F29" i="32"/>
  <c r="F30" i="32"/>
  <c r="F31" i="32"/>
  <c r="F32" i="32"/>
  <c r="F33" i="32"/>
  <c r="F34" i="32"/>
  <c r="F35" i="32"/>
  <c r="F36" i="32"/>
  <c r="F37" i="32"/>
  <c r="F38" i="32"/>
  <c r="F39" i="32"/>
  <c r="F40" i="32"/>
  <c r="D23" i="47" l="1"/>
  <c r="D26" i="47"/>
  <c r="D35" i="47" s="1"/>
  <c r="F63" i="12"/>
  <c r="G63" i="12"/>
  <c r="H63" i="12"/>
  <c r="I63" i="12"/>
  <c r="J63" i="12"/>
  <c r="K63" i="12"/>
  <c r="L63" i="12"/>
  <c r="M63" i="12"/>
  <c r="N63" i="12"/>
  <c r="O63" i="12"/>
  <c r="P63" i="12"/>
  <c r="E63" i="12"/>
  <c r="E34" i="46" l="1"/>
  <c r="E38" i="46" s="1"/>
  <c r="E41" i="46" s="1"/>
  <c r="E43" i="46" s="1"/>
  <c r="F43" i="46" s="1"/>
  <c r="G43" i="46" s="1"/>
  <c r="D8" i="48" l="1"/>
  <c r="D15" i="48" s="1"/>
  <c r="D30" i="48" s="1"/>
  <c r="D32" i="48" s="1"/>
  <c r="E31" i="48" l="1"/>
  <c r="E32" i="48" s="1"/>
  <c r="E20" i="47"/>
  <c r="L5" i="48"/>
  <c r="E26" i="47" l="1"/>
  <c r="E35" i="47" s="1"/>
  <c r="E23" i="47"/>
  <c r="F31" i="48"/>
  <c r="F32" i="48" s="1"/>
  <c r="G20" i="47" s="1"/>
  <c r="F20" i="47"/>
  <c r="G26" i="47" l="1"/>
  <c r="G35" i="47" s="1"/>
  <c r="G23" i="47"/>
  <c r="F23" i="47"/>
  <c r="F26" i="47"/>
  <c r="F35" i="47" s="1"/>
</calcChain>
</file>

<file path=xl/comments1.xml><?xml version="1.0" encoding="utf-8"?>
<comments xmlns="http://schemas.openxmlformats.org/spreadsheetml/2006/main">
  <authors>
    <author>JureK</author>
  </authors>
  <commentList>
    <comment ref="B2" authorId="0" shapeId="0">
      <text>
        <r>
          <rPr>
            <b/>
            <sz val="9"/>
            <color indexed="81"/>
            <rFont val="Tahoma"/>
            <family val="2"/>
            <charset val="238"/>
          </rPr>
          <t>JureK:</t>
        </r>
        <r>
          <rPr>
            <sz val="9"/>
            <color indexed="81"/>
            <rFont val="Tahoma"/>
            <family val="2"/>
            <charset val="238"/>
          </rPr>
          <t xml:space="preserve">
- napišemo ga na koncu
- enostaven, zanimiv in KRATEK (max. 1 do 2 strani) - predstavljajte si, da imate na voljo 3-5 minut časa, da popolnemu tujcu predstavite svojo poslovno priložnost in podjetje - zato naj pritegne pozornost bralca, ga navduši, mu pokaže, da ste sposobni realizirati idejo!
- za lažje razumevanje... pomislite, kako začnete brati članek v reviji, knjigo, kako je preden si ogledate nek film... najprej gotovo preberete uvod, povzetek, si pogledate trailer filma ipd. in če vas to pritegne, nadaljujete - podobno je s poslovnim načrtom</t>
        </r>
      </text>
    </comment>
  </commentList>
</comments>
</file>

<file path=xl/comments10.xml><?xml version="1.0" encoding="utf-8"?>
<comments xmlns="http://schemas.openxmlformats.org/spreadsheetml/2006/main">
  <authors>
    <author>JureK</author>
    <author>Tjaša</author>
  </authors>
  <commentList>
    <comment ref="B7" authorId="0" shapeId="0">
      <text>
        <r>
          <rPr>
            <b/>
            <sz val="9"/>
            <color indexed="81"/>
            <rFont val="Tahoma"/>
            <family val="2"/>
            <charset val="238"/>
          </rPr>
          <t>Tjaša:</t>
        </r>
        <r>
          <rPr>
            <sz val="9"/>
            <color indexed="81"/>
            <rFont val="Tahoma"/>
            <family val="2"/>
            <charset val="238"/>
          </rPr>
          <t xml:space="preserve">
Med osnovna sredstva štejemo
1.     gradbene objekte, vključno z naložbenimi nepremičninami, 
2.     dele gradbenih objektov, vključno z deli naložbenih nepremičnin
3.     opremo, vozila in mehanizacijo
4.     dele opreme in opremo za raziskovalne dejavnosti
5.     računalniško, strojno in programsko, opremo
6.     večletne nasade
7.     osnovno čredo
8.     druga vlaganja
Tabela predstavlja pripomoček za namene izračuna denarnih tokov. Vsa osnovna sredstva se ročno vnesejo v DT! 
Med osnovna sredstva štejemo tudi trgovske in skladiščne police, če je vrednost nakupa nad 500 eur.</t>
        </r>
      </text>
    </comment>
    <comment ref="C7" authorId="1" shapeId="0">
      <text>
        <r>
          <rPr>
            <b/>
            <sz val="9"/>
            <color indexed="81"/>
            <rFont val="Segoe UI"/>
            <family val="2"/>
            <charset val="238"/>
          </rPr>
          <t>Tjaša:</t>
        </r>
        <r>
          <rPr>
            <sz val="9"/>
            <color indexed="81"/>
            <rFont val="Segoe UI"/>
            <family val="2"/>
            <charset val="238"/>
          </rPr>
          <t xml:space="preserve">
Vnos nabavne vrednosti OS</t>
        </r>
      </text>
    </comment>
    <comment ref="G7" authorId="1" shapeId="0">
      <text>
        <r>
          <rPr>
            <b/>
            <sz val="9"/>
            <color indexed="81"/>
            <rFont val="Segoe UI"/>
            <family val="2"/>
            <charset val="238"/>
          </rPr>
          <t>Tjaša:
Zakon o davku od dohodkov pravnih oseb (ZDDPO-2)</t>
        </r>
        <r>
          <rPr>
            <sz val="9"/>
            <color indexed="81"/>
            <rFont val="Segoe UI"/>
            <family val="2"/>
            <charset val="238"/>
          </rPr>
          <t xml:space="preserve">
(5) Najvišja letna amortizacijska stopnja po določbah prvega odstavka tega člena znaša za:
1.     gradbene objekte, vključno z naložbenimi nepremičninami, 3%;
2.     dele gradbenih objektov, vključno z deli naložbenih nepremičnin, 6%;
3.     opremo, vozila in mehanizacijo 20%;
4.     dele opreme in opremo za raziskovalne dejavnosti 33,3%;
5.     računalniško, strojno in programsko, opremo 50%;
6.     večletne nasade 10%;
7.     osnovno čredo 20%;
8.     druga vlaganja 10%.
</t>
        </r>
      </text>
    </comment>
    <comment ref="B17" authorId="0" shapeId="0">
      <text>
        <r>
          <rPr>
            <b/>
            <sz val="9"/>
            <color indexed="81"/>
            <rFont val="Tahoma"/>
            <family val="2"/>
            <charset val="238"/>
          </rPr>
          <t>Tjaša:</t>
        </r>
        <r>
          <rPr>
            <sz val="9"/>
            <color indexed="81"/>
            <rFont val="Tahoma"/>
            <family val="2"/>
            <charset val="238"/>
          </rPr>
          <t xml:space="preserve">
Pri opredelitvi drobnega inventarja si lahko predstavljamo orodje, naprave in drugo opremo ter ločljivo embalažo in podobne stvari z dobo koristnosti do leta dni. Podjetje lahko med drobni inventar uvrsti tudi predmete, katerih doba koristnosti je daljša od enega leta in katerih posamična nabavna cena ne presega 500 evrov.
Drobni inventar z življensko dobo do enega leta se lahko odpiše v enem letu. 
Med to štejemo:
- telefon,
- miška, tipkovnica,...
- manjši tiskalnik,
...
</t>
        </r>
      </text>
    </comment>
    <comment ref="B30" authorId="0" shapeId="0">
      <text>
        <r>
          <rPr>
            <b/>
            <sz val="9"/>
            <color indexed="81"/>
            <rFont val="Tahoma"/>
            <family val="2"/>
            <charset val="238"/>
          </rPr>
          <t>JureK:</t>
        </r>
        <r>
          <rPr>
            <sz val="9"/>
            <color indexed="81"/>
            <rFont val="Tahoma"/>
            <family val="2"/>
            <charset val="238"/>
          </rPr>
          <t xml:space="preserve">
Med stroške materala štejemo:
- Stroški materiala
– Stroški pomožnega materiala
– Stroški energije
– Stroški nadomestnih delov za osnovna sredstva in materiala za vzdrževanje osnovnih sredstev
– Odpis drobnega inventarja in embalaže
– Uskladitev stroškov materiala in drobnega inventarja
zaradi ugotovljenih popisnih razlik
– Stroški pisarniškega materiala in strokovne literature
– Drugi stroški materiala
</t>
        </r>
      </text>
    </comment>
    <comment ref="B63" authorId="1" shapeId="0">
      <text>
        <r>
          <rPr>
            <b/>
            <sz val="9"/>
            <color indexed="81"/>
            <rFont val="Segoe UI"/>
            <family val="2"/>
            <charset val="238"/>
          </rPr>
          <t>Tjaša:</t>
        </r>
        <r>
          <rPr>
            <sz val="9"/>
            <color indexed="81"/>
            <rFont val="Segoe UI"/>
            <family val="2"/>
            <charset val="238"/>
          </rPr>
          <t xml:space="preserve">
Glej zavihek Promocija</t>
        </r>
      </text>
    </comment>
    <comment ref="B78" authorId="1" shapeId="0">
      <text>
        <r>
          <rPr>
            <b/>
            <sz val="9"/>
            <color indexed="81"/>
            <rFont val="Segoe UI"/>
            <family val="2"/>
            <charset val="238"/>
          </rPr>
          <t>Tjaša:</t>
        </r>
        <r>
          <rPr>
            <sz val="9"/>
            <color indexed="81"/>
            <rFont val="Segoe UI"/>
            <family val="2"/>
            <charset val="238"/>
          </rPr>
          <t xml:space="preserve">
Podatki o prisopevkih samozaposlenih:
http://www.fu.gov.si/davki_in_druge_dajatve/podrocja/prispevki_za_socialno_varnost/osnove_za_placilo_ter_zneski_prispevkov_za_socialno_varnost/
</t>
        </r>
      </text>
    </comment>
    <comment ref="B80" authorId="1" shapeId="0">
      <text>
        <r>
          <rPr>
            <b/>
            <sz val="9"/>
            <color indexed="81"/>
            <rFont val="Segoe UI"/>
            <family val="2"/>
            <charset val="238"/>
          </rPr>
          <t>Tjaša:</t>
        </r>
        <r>
          <rPr>
            <sz val="9"/>
            <color indexed="81"/>
            <rFont val="Segoe UI"/>
            <family val="2"/>
            <charset val="238"/>
          </rPr>
          <t xml:space="preserve">
0,18 €  km</t>
        </r>
      </text>
    </comment>
    <comment ref="B81" authorId="1" shapeId="0">
      <text>
        <r>
          <rPr>
            <b/>
            <sz val="9"/>
            <color indexed="81"/>
            <rFont val="Segoe UI"/>
            <family val="2"/>
            <charset val="238"/>
          </rPr>
          <t>Tjaša:</t>
        </r>
        <r>
          <rPr>
            <sz val="9"/>
            <color indexed="81"/>
            <rFont val="Segoe UI"/>
            <family val="2"/>
            <charset val="238"/>
          </rPr>
          <t xml:space="preserve">
Dovoljeni neobdavčeni znesek za prehrano med delom znaša 6,12 evra</t>
        </r>
      </text>
    </comment>
    <comment ref="B82" authorId="1" shapeId="0">
      <text>
        <r>
          <rPr>
            <b/>
            <sz val="9"/>
            <color indexed="81"/>
            <rFont val="Segoe UI"/>
            <family val="2"/>
            <charset val="238"/>
          </rPr>
          <t>Tjaša:</t>
        </r>
        <r>
          <rPr>
            <sz val="9"/>
            <color indexed="81"/>
            <rFont val="Segoe UI"/>
            <family val="2"/>
            <charset val="238"/>
          </rPr>
          <t xml:space="preserve">
0,37 EUR / km</t>
        </r>
      </text>
    </comment>
    <comment ref="B104" authorId="1" shapeId="0">
      <text>
        <r>
          <rPr>
            <b/>
            <sz val="9"/>
            <color indexed="81"/>
            <rFont val="Segoe UI"/>
            <family val="2"/>
            <charset val="238"/>
          </rPr>
          <t>Tjaša:</t>
        </r>
        <r>
          <rPr>
            <sz val="9"/>
            <color indexed="81"/>
            <rFont val="Segoe UI"/>
            <family val="2"/>
            <charset val="238"/>
          </rPr>
          <t xml:space="preserve">
Gre za enkratni strošek
</t>
        </r>
      </text>
    </comment>
  </commentList>
</comments>
</file>

<file path=xl/comments11.xml><?xml version="1.0" encoding="utf-8"?>
<comments xmlns="http://schemas.openxmlformats.org/spreadsheetml/2006/main">
  <authors>
    <author>Tjaša</author>
  </authors>
  <commentList>
    <comment ref="B14" authorId="0" shapeId="0">
      <text>
        <r>
          <rPr>
            <b/>
            <sz val="9"/>
            <color indexed="81"/>
            <rFont val="Segoe UI"/>
            <family val="2"/>
            <charset val="238"/>
          </rPr>
          <t>Tjaša:</t>
        </r>
        <r>
          <rPr>
            <sz val="9"/>
            <color indexed="81"/>
            <rFont val="Segoe UI"/>
            <family val="2"/>
            <charset val="238"/>
          </rPr>
          <t xml:space="preserve">
1. korak - vpiši artikel
2. korak - vnesi ceno
3. korak - vnesi prodane količine po mesecih (v pripomoček za izračun)
V kontoli lahko preveriš, ali je poslovanje uspešno, oziroma je potrebno urediti ceno ali prodano količino. </t>
        </r>
      </text>
    </comment>
    <comment ref="B17" authorId="0" shapeId="0">
      <text>
        <r>
          <rPr>
            <b/>
            <sz val="9"/>
            <color indexed="81"/>
            <rFont val="Segoe UI"/>
            <family val="2"/>
            <charset val="238"/>
          </rPr>
          <t>Tjaša:</t>
        </r>
        <r>
          <rPr>
            <sz val="9"/>
            <color indexed="81"/>
            <rFont val="Segoe UI"/>
            <family val="2"/>
            <charset val="238"/>
          </rPr>
          <t xml:space="preserve">
Vstavi naziv proizvoda / storitve v spodnjo vrstico.</t>
        </r>
      </text>
    </comment>
    <comment ref="E17" authorId="0" shapeId="0">
      <text>
        <r>
          <rPr>
            <b/>
            <sz val="9"/>
            <color indexed="81"/>
            <rFont val="Segoe UI"/>
            <family val="2"/>
            <charset val="238"/>
          </rPr>
          <t xml:space="preserve">Tjaša:
</t>
        </r>
        <r>
          <rPr>
            <sz val="9"/>
            <color indexed="81"/>
            <rFont val="Segoe UI"/>
            <family val="2"/>
            <charset val="238"/>
          </rPr>
          <t xml:space="preserve">Upoštevaj posamezne mesece poslovanja (povečana prodaja, zmanjšana prodaja,…)
</t>
        </r>
      </text>
    </comment>
    <comment ref="E27" authorId="0" shapeId="0">
      <text>
        <r>
          <rPr>
            <b/>
            <sz val="9"/>
            <color indexed="81"/>
            <rFont val="Segoe UI"/>
            <family val="2"/>
            <charset val="238"/>
          </rPr>
          <t xml:space="preserve">Tjaša:
</t>
        </r>
        <r>
          <rPr>
            <sz val="9"/>
            <color indexed="81"/>
            <rFont val="Segoe UI"/>
            <family val="2"/>
            <charset val="238"/>
          </rPr>
          <t xml:space="preserve">Upoštevaj posamezne mesece poslovanja (povečana prodaja, zmanjšana prodaja,…)
</t>
        </r>
      </text>
    </comment>
    <comment ref="E37" authorId="0" shapeId="0">
      <text>
        <r>
          <rPr>
            <b/>
            <sz val="9"/>
            <color indexed="81"/>
            <rFont val="Segoe UI"/>
            <family val="2"/>
            <charset val="238"/>
          </rPr>
          <t xml:space="preserve">Tjaša:
</t>
        </r>
        <r>
          <rPr>
            <sz val="9"/>
            <color indexed="81"/>
            <rFont val="Segoe UI"/>
            <family val="2"/>
            <charset val="238"/>
          </rPr>
          <t xml:space="preserve">Upoštevaj posamezne mesece poslovanja (povečana prodaja, zmanjšana prodaja,…)
</t>
        </r>
      </text>
    </comment>
    <comment ref="E47" authorId="0" shapeId="0">
      <text>
        <r>
          <rPr>
            <b/>
            <sz val="9"/>
            <color indexed="81"/>
            <rFont val="Segoe UI"/>
            <family val="2"/>
            <charset val="238"/>
          </rPr>
          <t xml:space="preserve">Tjaša:
</t>
        </r>
        <r>
          <rPr>
            <sz val="9"/>
            <color indexed="81"/>
            <rFont val="Segoe UI"/>
            <family val="2"/>
            <charset val="238"/>
          </rPr>
          <t xml:space="preserve">Upoštevaj posamezne mesece poslovanja (povečana prodaja, zmanjšana prodaja,…)
</t>
        </r>
      </text>
    </comment>
  </commentList>
</comments>
</file>

<file path=xl/comments12.xml><?xml version="1.0" encoding="utf-8"?>
<comments xmlns="http://schemas.openxmlformats.org/spreadsheetml/2006/main">
  <authors>
    <author>JureK</author>
  </authors>
  <commentList>
    <comment ref="B4" authorId="0" shapeId="0">
      <text>
        <r>
          <rPr>
            <b/>
            <sz val="9"/>
            <color indexed="81"/>
            <rFont val="Tahoma"/>
            <family val="2"/>
            <charset val="238"/>
          </rPr>
          <t>JureK:</t>
        </r>
        <r>
          <rPr>
            <sz val="9"/>
            <color indexed="81"/>
            <rFont val="Tahoma"/>
            <family val="2"/>
            <charset val="238"/>
          </rPr>
          <t xml:space="preserve">
Pridobivati tako na formalen način (intervjuji, ankete, knjiga pripomb/predlogov,...), kot na neformalen način (osebni nevsiljivi pogovori, spremljanje forumskih debat, družbenih omrežij…).</t>
        </r>
      </text>
    </comment>
  </commentList>
</comments>
</file>

<file path=xl/comments2.xml><?xml version="1.0" encoding="utf-8"?>
<comments xmlns="http://schemas.openxmlformats.org/spreadsheetml/2006/main">
  <authors>
    <author>JureK</author>
    <author>Tjaša</author>
    <author>Jure</author>
  </authors>
  <commentList>
    <comment ref="B4" authorId="0" shapeId="0">
      <text>
        <r>
          <rPr>
            <b/>
            <sz val="9"/>
            <color indexed="81"/>
            <rFont val="Tahoma"/>
            <family val="2"/>
            <charset val="238"/>
          </rPr>
          <t>JureK:</t>
        </r>
        <r>
          <rPr>
            <sz val="9"/>
            <color indexed="81"/>
            <rFont val="Tahoma"/>
            <family val="2"/>
            <charset val="238"/>
          </rPr>
          <t xml:space="preserve">
Če govorimo o s.p.-jih, ima dolgo ime podjetja ponavadi te 3 sestavine:
Fantazijsko ime, naziv dejavnosti, Ime Priimek ustanovitelja, s.p. (možni so različni vrstni redi; fantazijsko ime ni nujno)
Primer: Uspeh zagotovljen, poslovno svetovanje in storitve, Janez Novak, s.p.</t>
        </r>
      </text>
    </comment>
    <comment ref="B6" authorId="0" shapeId="0">
      <text>
        <r>
          <rPr>
            <b/>
            <sz val="9"/>
            <color indexed="81"/>
            <rFont val="Tahoma"/>
            <family val="2"/>
            <charset val="238"/>
          </rPr>
          <t>JureK:</t>
        </r>
        <r>
          <rPr>
            <sz val="9"/>
            <color indexed="81"/>
            <rFont val="Tahoma"/>
            <family val="2"/>
            <charset val="238"/>
          </rPr>
          <t xml:space="preserve">
Kratko ime vsebuje samo:
Fantazijsko ime, Ime Priimek ustanovitelja, s.p. (oz. samo Ime Priimek s.p., če podjetje nima fantazijskega imena)
Primer: Uspeh zagotovljen, Janez Novak, s.p.</t>
        </r>
      </text>
    </comment>
    <comment ref="B8" authorId="0" shapeId="0">
      <text>
        <r>
          <rPr>
            <b/>
            <sz val="9"/>
            <color indexed="81"/>
            <rFont val="Tahoma"/>
            <family val="2"/>
            <charset val="238"/>
          </rPr>
          <t>JureK:</t>
        </r>
        <r>
          <rPr>
            <sz val="9"/>
            <color indexed="81"/>
            <rFont val="Tahoma"/>
            <family val="2"/>
            <charset val="238"/>
          </rPr>
          <t xml:space="preserve">
Nekaj pogostejših:
s.p. (samostojni podjetnik) 
d.o.o. (družba z omejeno odgovornostjo) 
d.n.o. (družba z neomejeno odgovornostjo)
d.d. (delniška družba) 
z.b.o. (zadruga brez odgovornosti)
z.o.o. (zadruga z omejeno odgovornostjo)
itd.
Poleg tega še:
društvo
osebno dopolnilno delo
itd.</t>
        </r>
      </text>
    </comment>
    <comment ref="B16" authorId="1" shapeId="0">
      <text>
        <r>
          <rPr>
            <b/>
            <sz val="9"/>
            <color indexed="81"/>
            <rFont val="Segoe UI"/>
            <family val="2"/>
            <charset val="238"/>
          </rPr>
          <t>Tjaša:</t>
        </r>
        <r>
          <rPr>
            <sz val="9"/>
            <color indexed="81"/>
            <rFont val="Segoe UI"/>
            <family val="2"/>
            <charset val="238"/>
          </rPr>
          <t xml:space="preserve">
Navedi šifto in naziv dejavnosti 
Primer: 
96.090 - Druge storitvene dejavnosti, drugje nerazvrščene</t>
        </r>
      </text>
    </comment>
    <comment ref="B20" authorId="2" shapeId="0">
      <text>
        <r>
          <rPr>
            <b/>
            <sz val="9"/>
            <color indexed="81"/>
            <rFont val="Tahoma"/>
            <family val="2"/>
            <charset val="238"/>
          </rPr>
          <t>Jure:</t>
        </r>
        <r>
          <rPr>
            <sz val="9"/>
            <color indexed="81"/>
            <rFont val="Tahoma"/>
            <family val="2"/>
            <charset val="238"/>
          </rPr>
          <t xml:space="preserve">
Podjetje lahko ima registrirano poljubno število dejavnosti - ni omejitev. Lahko se jih tudi naknadno dodaja.</t>
        </r>
      </text>
    </comment>
    <comment ref="B36" authorId="1" shapeId="0">
      <text>
        <r>
          <rPr>
            <b/>
            <sz val="9"/>
            <color indexed="81"/>
            <rFont val="Segoe UI"/>
            <family val="2"/>
            <charset val="238"/>
          </rPr>
          <t>Tjaša:</t>
        </r>
        <r>
          <rPr>
            <sz val="9"/>
            <color indexed="81"/>
            <rFont val="Segoe UI"/>
            <family val="2"/>
            <charset val="238"/>
          </rPr>
          <t xml:space="preserve">
V primeru s.p. je davčna številka enaka osebni davčni številki</t>
        </r>
      </text>
    </comment>
  </commentList>
</comments>
</file>

<file path=xl/comments3.xml><?xml version="1.0" encoding="utf-8"?>
<comments xmlns="http://schemas.openxmlformats.org/spreadsheetml/2006/main">
  <authors>
    <author>JureK</author>
  </authors>
  <commentList>
    <comment ref="B4" authorId="0" shapeId="0">
      <text>
        <r>
          <rPr>
            <b/>
            <sz val="9"/>
            <color indexed="81"/>
            <rFont val="Tahoma"/>
            <family val="2"/>
            <charset val="238"/>
          </rPr>
          <t xml:space="preserve">JureK:
</t>
        </r>
        <r>
          <rPr>
            <sz val="9"/>
            <color indexed="81"/>
            <rFont val="Tahoma"/>
            <family val="2"/>
            <charset val="238"/>
          </rPr>
          <t xml:space="preserve">kje vidite vaše podjetje čez 5 let (kaj bo postalo, pomenilo, doseglo…)
mora biti navdušujoča, mora nas vleči naj bo ambiciozno postavljena, vendar kljub temu iskrena, realna 
</t>
        </r>
      </text>
    </comment>
    <comment ref="B6" authorId="0" shapeId="0">
      <text>
        <r>
          <rPr>
            <b/>
            <sz val="9"/>
            <color indexed="81"/>
            <rFont val="Tahoma"/>
            <family val="2"/>
            <charset val="238"/>
          </rPr>
          <t>JureK:</t>
        </r>
        <r>
          <rPr>
            <sz val="9"/>
            <color indexed="81"/>
            <rFont val="Tahoma"/>
            <family val="2"/>
            <charset val="238"/>
          </rPr>
          <t xml:space="preserve">
kaj je smisel vaše organizacije oz. povedano drugače - kakšen problem/potrebe rešujete in za koga </t>
        </r>
      </text>
    </comment>
    <comment ref="B26" authorId="0" shapeId="0">
      <text>
        <r>
          <rPr>
            <b/>
            <sz val="9"/>
            <color indexed="81"/>
            <rFont val="Tahoma"/>
            <family val="2"/>
            <charset val="238"/>
          </rPr>
          <t xml:space="preserve">JureK:
</t>
        </r>
        <r>
          <rPr>
            <sz val="9"/>
            <color indexed="81"/>
            <rFont val="Tahoma"/>
            <family val="2"/>
            <charset val="238"/>
          </rPr>
          <t xml:space="preserve">
Vrste intelektualne lastnine:
patent
model
blagovna znamka (Trademark - TM)
avtorska in sorodne pravice (Copyright - C)
poslovna skrivnost
geografske označbe
topografije polprevodniških vezij
Urad RS za intelektualno lastnino:
http://www.uil-sipo.si/ </t>
        </r>
      </text>
    </comment>
  </commentList>
</comments>
</file>

<file path=xl/comments4.xml><?xml version="1.0" encoding="utf-8"?>
<comments xmlns="http://schemas.openxmlformats.org/spreadsheetml/2006/main">
  <authors>
    <author>Tjaša</author>
    <author>JureK</author>
    <author>Jure</author>
  </authors>
  <commentList>
    <comment ref="B6" authorId="0" shapeId="0">
      <text>
        <r>
          <rPr>
            <b/>
            <sz val="9"/>
            <color indexed="81"/>
            <rFont val="Segoe UI"/>
            <family val="2"/>
            <charset val="238"/>
          </rPr>
          <t xml:space="preserve">Tjaša:
</t>
        </r>
        <r>
          <rPr>
            <sz val="9"/>
            <color indexed="81"/>
            <rFont val="Segoe UI"/>
            <family val="2"/>
            <charset val="238"/>
          </rPr>
          <t>Kaj vse še lahko vpliva na panogo, v katero vstopamo?  Kaj se dogaja na tistem področju?</t>
        </r>
      </text>
    </comment>
    <comment ref="B13" authorId="1" shapeId="0">
      <text>
        <r>
          <rPr>
            <b/>
            <sz val="9"/>
            <color indexed="81"/>
            <rFont val="Tahoma"/>
            <family val="2"/>
            <charset val="238"/>
          </rPr>
          <t>JureK:</t>
        </r>
        <r>
          <rPr>
            <sz val="9"/>
            <color indexed="81"/>
            <rFont val="Tahoma"/>
            <family val="2"/>
            <charset val="238"/>
          </rPr>
          <t xml:space="preserve">
</t>
        </r>
        <r>
          <rPr>
            <b/>
            <sz val="9"/>
            <color indexed="81"/>
            <rFont val="Tahoma"/>
            <family val="2"/>
            <charset val="238"/>
          </rPr>
          <t>Informacije na spletu:</t>
        </r>
        <r>
          <rPr>
            <sz val="9"/>
            <color indexed="81"/>
            <rFont val="Tahoma"/>
            <family val="2"/>
            <charset val="238"/>
          </rPr>
          <t xml:space="preserve">
- raziskava po ključnih besedah v Googlu
- statistični in ostali podatki (Statistični urad RS, GZS - Gospodarska zbornica Slovenije, SPIRIT, Eurostat, UMAR - Urad za makroekonomske analize in razvoj, Izvozno okno...)
- poslovni imeniki - podatki o podjetjih (npr. AJPES, Bizi.si, PIRS) 
- družabna omrežja (FB, LinkedIn...)
- že izvedene raziskave, poročila, članki... 
</t>
        </r>
        <r>
          <rPr>
            <b/>
            <sz val="9"/>
            <color indexed="81"/>
            <rFont val="Tahoma"/>
            <family val="2"/>
            <charset val="238"/>
          </rPr>
          <t>Na terenu:</t>
        </r>
        <r>
          <rPr>
            <sz val="9"/>
            <color indexed="81"/>
            <rFont val="Tahoma"/>
            <family val="2"/>
            <charset val="238"/>
          </rPr>
          <t xml:space="preserve">
Poglobljeni intervjuji, pogovori, ankete: 
        - v prvi vrsti s potencialnimi kupci iz naše ciljne skupine,
        - poslovnimi partnerji,
        - distributerji, zastopniki,
        - strokovnjaki,
        - ...,
ki smo jim predstavili naš izdelek / storitev (v obiki prototipa, videopredstavitve, skice, spletne strani, fotografije...) oz. so sami dejansko stestirali izdelkek / storitev.</t>
        </r>
      </text>
    </comment>
    <comment ref="B26" authorId="1" shapeId="0">
      <text>
        <r>
          <rPr>
            <b/>
            <sz val="9"/>
            <color indexed="81"/>
            <rFont val="Tahoma"/>
            <family val="2"/>
            <charset val="238"/>
          </rPr>
          <t>JureK:</t>
        </r>
        <r>
          <rPr>
            <sz val="9"/>
            <color indexed="81"/>
            <rFont val="Tahoma"/>
            <family val="2"/>
            <charset val="238"/>
          </rPr>
          <t xml:space="preserve">
</t>
        </r>
        <r>
          <rPr>
            <b/>
            <sz val="9"/>
            <color indexed="81"/>
            <rFont val="Tahoma"/>
            <family val="2"/>
            <charset val="238"/>
          </rPr>
          <t>Kako lahko preučimo konkurenco?</t>
        </r>
        <r>
          <rPr>
            <sz val="9"/>
            <color indexed="81"/>
            <rFont val="Tahoma"/>
            <family val="2"/>
            <charset val="238"/>
          </rPr>
          <t xml:space="preserve">
 - spletna analiza (njihove spletne, FB... strani)
 - poslovni imeniki - podatki o poslovanju konkurentov (npr. AJPES, Bizi.si, PIRS) 
 - navidezno nakupovanje (skriti kupec) 
 - pridobitev konkurenčnih ponudb
 - sestanki, mreženje... s konkurenco
 - razgovori s kupci, ki kupujejo pri konkurenci
 - itd.</t>
        </r>
      </text>
    </comment>
    <comment ref="B28" authorId="2" shapeId="0">
      <text>
        <r>
          <rPr>
            <b/>
            <sz val="9"/>
            <color indexed="81"/>
            <rFont val="Tahoma"/>
            <family val="2"/>
            <charset val="238"/>
          </rPr>
          <t>Jure:</t>
        </r>
        <r>
          <rPr>
            <sz val="9"/>
            <color indexed="81"/>
            <rFont val="Tahoma"/>
            <family val="2"/>
            <charset val="238"/>
          </rPr>
          <t xml:space="preserve">
Konkurenti so vsi, ki na soroden ali drugačen način rešujejo enak problem kot mi - lahko so torej posredni ali neposredni konkurenti.</t>
        </r>
      </text>
    </comment>
    <comment ref="F28" authorId="1" shapeId="0">
      <text>
        <r>
          <rPr>
            <b/>
            <sz val="9"/>
            <color indexed="81"/>
            <rFont val="Tahoma"/>
            <family val="2"/>
            <charset val="238"/>
          </rPr>
          <t>JureK:</t>
        </r>
        <r>
          <rPr>
            <sz val="9"/>
            <color indexed="81"/>
            <rFont val="Tahoma"/>
            <family val="2"/>
            <charset val="238"/>
          </rPr>
          <t xml:space="preserve">
Nekaj predlogov, po katerih lahko ocenite konkurente:
- njihovi izdelki / storitve (kakovost, pestrost ponudbe...)
- cene
- ponudba - kaj ponujajo za določeno ceno
- kako velik igralec so, kakšen odstotek trga pokrivajo
- kako dolgo so na trgu
- oglaševanje, promoviranje (močno prisotni, slabo prisotni)
- finančni položaj (dobro, slabo poslovanje)
- podjetje raste ali se krči (prihodki in zaposleni rastejo ali se krčijo v zadnjih treh letih)
</t>
        </r>
      </text>
    </comment>
    <comment ref="B38" authorId="1" shapeId="0">
      <text>
        <r>
          <rPr>
            <b/>
            <sz val="9"/>
            <color indexed="81"/>
            <rFont val="Tahoma"/>
            <family val="2"/>
            <charset val="238"/>
          </rPr>
          <t>JureK:</t>
        </r>
        <r>
          <rPr>
            <sz val="9"/>
            <color indexed="81"/>
            <rFont val="Tahoma"/>
            <family val="2"/>
            <charset val="238"/>
          </rPr>
          <t xml:space="preserve">
</t>
        </r>
        <r>
          <rPr>
            <b/>
            <sz val="9"/>
            <color indexed="81"/>
            <rFont val="Tahoma"/>
            <family val="2"/>
            <charset val="238"/>
          </rPr>
          <t>prednosti</t>
        </r>
        <r>
          <rPr>
            <sz val="9"/>
            <color indexed="81"/>
            <rFont val="Tahoma"/>
            <family val="2"/>
            <charset val="238"/>
          </rPr>
          <t xml:space="preserve"> so direktno povezane z vašim podjetjem oz. z vami - imate neposreden vpliv na njih  (npr. specifično znanje, ki ga imate glede izvajanja svoje storitve in ga konkurenca nima…).</t>
        </r>
      </text>
    </comment>
    <comment ref="C38" authorId="1" shapeId="0">
      <text>
        <r>
          <rPr>
            <b/>
            <sz val="9"/>
            <color indexed="81"/>
            <rFont val="Tahoma"/>
            <family val="2"/>
            <charset val="238"/>
          </rPr>
          <t>JureK:</t>
        </r>
        <r>
          <rPr>
            <sz val="9"/>
            <color indexed="81"/>
            <rFont val="Tahoma"/>
            <family val="2"/>
            <charset val="238"/>
          </rPr>
          <t xml:space="preserve">
</t>
        </r>
        <r>
          <rPr>
            <b/>
            <sz val="9"/>
            <color indexed="81"/>
            <rFont val="Tahoma"/>
            <family val="2"/>
            <charset val="238"/>
          </rPr>
          <t xml:space="preserve">slabosti </t>
        </r>
        <r>
          <rPr>
            <sz val="9"/>
            <color indexed="81"/>
            <rFont val="Tahoma"/>
            <family val="2"/>
            <charset val="238"/>
          </rPr>
          <t>so direktno povezane z vašim podjetjem oz. z vami in imate sami neposreden vpliv na njihovo reševanje (npr. da nimate določenega stroja, ki ga potrebujete za opravljanje svoje dejavnosti...).</t>
        </r>
      </text>
    </comment>
    <comment ref="B42" authorId="1" shapeId="0">
      <text>
        <r>
          <rPr>
            <b/>
            <sz val="9"/>
            <color indexed="81"/>
            <rFont val="Tahoma"/>
            <family val="2"/>
            <charset val="238"/>
          </rPr>
          <t xml:space="preserve">JureK:
priložnosti </t>
        </r>
        <r>
          <rPr>
            <sz val="9"/>
            <color indexed="81"/>
            <rFont val="Tahoma"/>
            <family val="2"/>
            <charset val="238"/>
          </rPr>
          <t>so povezane z zunanjim okoljem in sami ne morete neposredno vplivati na njih (nimate npr. neposrednega vpliva na to, da se povečuje zanimanje za vse, kar je povezano z eko in bio izdelki, lahko pa to izkoristite ali pa ne v svoj prid...)</t>
        </r>
      </text>
    </comment>
    <comment ref="C42" authorId="1" shapeId="0">
      <text>
        <r>
          <rPr>
            <b/>
            <sz val="9"/>
            <color indexed="81"/>
            <rFont val="Tahoma"/>
            <family val="2"/>
            <charset val="238"/>
          </rPr>
          <t>JureK:</t>
        </r>
        <r>
          <rPr>
            <sz val="9"/>
            <color indexed="81"/>
            <rFont val="Tahoma"/>
            <family val="2"/>
            <charset val="238"/>
          </rPr>
          <t xml:space="preserve">
</t>
        </r>
        <r>
          <rPr>
            <b/>
            <sz val="9"/>
            <color indexed="81"/>
            <rFont val="Tahoma"/>
            <family val="2"/>
            <charset val="238"/>
          </rPr>
          <t>nevarnosti</t>
        </r>
        <r>
          <rPr>
            <sz val="9"/>
            <color indexed="81"/>
            <rFont val="Tahoma"/>
            <family val="2"/>
            <charset val="238"/>
          </rPr>
          <t xml:space="preserve"> so povezane z zunanjim okoljem in sami ne morete neposredno vplivati na njih (nimate npr. neposrednega vpliva na pojav novih konkurentov, znižanje cen pri konkurenci itd.).</t>
        </r>
      </text>
    </comment>
  </commentList>
</comments>
</file>

<file path=xl/comments5.xml><?xml version="1.0" encoding="utf-8"?>
<comments xmlns="http://schemas.openxmlformats.org/spreadsheetml/2006/main">
  <authors>
    <author>JureK</author>
    <author>Jure</author>
  </authors>
  <commentList>
    <comment ref="B9" authorId="0" shapeId="0">
      <text>
        <r>
          <rPr>
            <b/>
            <sz val="9"/>
            <color indexed="81"/>
            <rFont val="Tahoma"/>
            <family val="2"/>
            <charset val="238"/>
          </rPr>
          <t>JureK:</t>
        </r>
        <r>
          <rPr>
            <sz val="9"/>
            <color indexed="81"/>
            <rFont val="Tahoma"/>
            <family val="2"/>
            <charset val="238"/>
          </rPr>
          <t xml:space="preserve">
Značilnosti ciljnih skupin, po katerih jih lahko "popredalčkamo"...
</t>
        </r>
        <r>
          <rPr>
            <b/>
            <sz val="9"/>
            <color indexed="81"/>
            <rFont val="Tahoma"/>
            <family val="2"/>
            <charset val="238"/>
          </rPr>
          <t xml:space="preserve">
če so vaši kupci fizične osebe:</t>
        </r>
        <r>
          <rPr>
            <sz val="9"/>
            <color indexed="81"/>
            <rFont val="Tahoma"/>
            <family val="2"/>
            <charset val="238"/>
          </rPr>
          <t xml:space="preserve">
</t>
        </r>
        <r>
          <rPr>
            <b/>
            <sz val="9"/>
            <color indexed="81"/>
            <rFont val="Tahoma"/>
            <family val="2"/>
            <charset val="238"/>
          </rPr>
          <t>- geografske</t>
        </r>
        <r>
          <rPr>
            <sz val="9"/>
            <color indexed="81"/>
            <rFont val="Tahoma"/>
            <family val="2"/>
            <charset val="238"/>
          </rPr>
          <t xml:space="preserve"> (kraj bivanja)
</t>
        </r>
        <r>
          <rPr>
            <b/>
            <sz val="9"/>
            <color indexed="81"/>
            <rFont val="Tahoma"/>
            <family val="2"/>
            <charset val="238"/>
          </rPr>
          <t>- demografske</t>
        </r>
        <r>
          <rPr>
            <sz val="9"/>
            <color indexed="81"/>
            <rFont val="Tahoma"/>
            <family val="2"/>
            <charset val="238"/>
          </rPr>
          <t xml:space="preserve"> (starost, spol, ali živijo sami oz. imajo družino...)
</t>
        </r>
        <r>
          <rPr>
            <b/>
            <sz val="9"/>
            <color indexed="81"/>
            <rFont val="Tahoma"/>
            <family val="2"/>
            <charset val="238"/>
          </rPr>
          <t>- socialno-ekonomske</t>
        </r>
        <r>
          <rPr>
            <sz val="9"/>
            <color indexed="81"/>
            <rFont val="Tahoma"/>
            <family val="2"/>
            <charset val="238"/>
          </rPr>
          <t xml:space="preserve"> (dohodek, izobrazba, poklic/zaposlitev)
</t>
        </r>
        <r>
          <rPr>
            <b/>
            <sz val="9"/>
            <color indexed="81"/>
            <rFont val="Tahoma"/>
            <family val="2"/>
            <charset val="238"/>
          </rPr>
          <t>- psihografske</t>
        </r>
        <r>
          <rPr>
            <sz val="9"/>
            <color indexed="81"/>
            <rFont val="Tahoma"/>
            <family val="2"/>
            <charset val="238"/>
          </rPr>
          <t xml:space="preserve"> (osebnost, interesi, prepričanja / vrednote, življenjski slog)
</t>
        </r>
        <r>
          <rPr>
            <b/>
            <sz val="9"/>
            <color indexed="81"/>
            <rFont val="Tahoma"/>
            <family val="2"/>
            <charset val="238"/>
          </rPr>
          <t>- vedenje pri nakupu</t>
        </r>
        <r>
          <rPr>
            <sz val="9"/>
            <color indexed="81"/>
            <rFont val="Tahoma"/>
            <family val="2"/>
            <charset val="238"/>
          </rPr>
          <t xml:space="preserve"> (pogostost nakupa, kje kupujejo, iskana korist, odnos do izdelka/blag. znamke, zvestoba)
</t>
        </r>
        <r>
          <rPr>
            <b/>
            <sz val="9"/>
            <color indexed="81"/>
            <rFont val="Tahoma"/>
            <family val="2"/>
            <charset val="238"/>
          </rPr>
          <t>če so vaši kupci podjetja:</t>
        </r>
        <r>
          <rPr>
            <sz val="9"/>
            <color indexed="81"/>
            <rFont val="Tahoma"/>
            <family val="2"/>
            <charset val="238"/>
          </rPr>
          <t xml:space="preserve">
 - dejavnost podjetja
 - velikost podjetja (št. zaposlenih, prihodki...)
 - starost podjetja
 - št. podjetij, ki so vaša ciljna skupina
 - itd.</t>
        </r>
      </text>
    </comment>
    <comment ref="B12" authorId="1" shapeId="0">
      <text>
        <r>
          <rPr>
            <b/>
            <sz val="9"/>
            <color indexed="81"/>
            <rFont val="Tahoma"/>
            <family val="2"/>
            <charset val="238"/>
          </rPr>
          <t>Jure:</t>
        </r>
        <r>
          <rPr>
            <sz val="9"/>
            <color indexed="81"/>
            <rFont val="Tahoma"/>
            <family val="2"/>
            <charset val="238"/>
          </rPr>
          <t xml:space="preserve">
- klasična trgovina
- spletna stran oz. spletna trgovina 
- telefonska prodaja (telemarketing) 
- osebna prodaja preko obiskov / sestankov / predstavitev produktov…
- osebna prodaja oz. predstavitve na sejmih, tržnicah in ostalih dogodkih (strokovna srečanja, ocenjevanja…)
- organizacija promocijskih dogodkov, namenjenih ciljnim skupinam
- prodaja preko posrednikov / distributerjev / zastopnikov
- povezovanje z društvi, klubi…, kjer se zadržujejo vaši (potencialni) uporabniki
- objave v revijah in raznih publikacijah - t.i. PR članki (plačljivi in neplačljivi)
- pisanje blogov
- forumi za uporabnike izdelkov / storitev
- priporočila dosedanjih uporabnikov (od ust do ust)
- naslovljena / nenaslovljena direktna pošta
- oglasi v tiskanih medijih, na radiu, TV, plakati…
- spletno oglaševanje (npr. Google AdWords ipd.)
- družabna omrežja (Facebook, Instagram…)
- e-mail marketing (pošiljanje e-novičk oz. newslettrov itd.; nujna je dobra baza e-mailov, možna tudi pomoč s strani poslovnih partnerjev - njihov e-mail marketing...)
- platforme za množično financiranje (npr. Kickstarter)
- (spletni) promocijski video
- katalog oz. portfolio izdelkov / storitev
- deljenje marketinških materialov (vizitke, letaki / zloženke, katalogi...)
- gverilski marketing
Ne pozabite na grajenje in negovanje odnosa z obstoječimi strankami!
  - posebna ponudba
  - popusti ob višjih nakupih
  - darila
  - redno komuniciranje prek e-maila z e-novičkami/nasveti/akcijami</t>
        </r>
      </text>
    </comment>
    <comment ref="B22" authorId="0" shapeId="0">
      <text>
        <r>
          <rPr>
            <b/>
            <sz val="9"/>
            <color indexed="81"/>
            <rFont val="Tahoma"/>
            <family val="2"/>
            <charset val="238"/>
          </rPr>
          <t>JureK:</t>
        </r>
        <r>
          <rPr>
            <sz val="9"/>
            <color indexed="81"/>
            <rFont val="Tahoma"/>
            <family val="2"/>
            <charset val="238"/>
          </rPr>
          <t xml:space="preserve">
Značilnosti ciljnih skupin, po katerih jih lahko "popredalčkamo"...
</t>
        </r>
        <r>
          <rPr>
            <b/>
            <sz val="9"/>
            <color indexed="81"/>
            <rFont val="Tahoma"/>
            <family val="2"/>
            <charset val="238"/>
          </rPr>
          <t xml:space="preserve">
če so vaši kupci fizične osebe:</t>
        </r>
        <r>
          <rPr>
            <sz val="9"/>
            <color indexed="81"/>
            <rFont val="Tahoma"/>
            <family val="2"/>
            <charset val="238"/>
          </rPr>
          <t xml:space="preserve">
</t>
        </r>
        <r>
          <rPr>
            <b/>
            <sz val="9"/>
            <color indexed="81"/>
            <rFont val="Tahoma"/>
            <family val="2"/>
            <charset val="238"/>
          </rPr>
          <t>- geografske</t>
        </r>
        <r>
          <rPr>
            <sz val="9"/>
            <color indexed="81"/>
            <rFont val="Tahoma"/>
            <family val="2"/>
            <charset val="238"/>
          </rPr>
          <t xml:space="preserve"> (kraj bivanja)
</t>
        </r>
        <r>
          <rPr>
            <b/>
            <sz val="9"/>
            <color indexed="81"/>
            <rFont val="Tahoma"/>
            <family val="2"/>
            <charset val="238"/>
          </rPr>
          <t>- demografske</t>
        </r>
        <r>
          <rPr>
            <sz val="9"/>
            <color indexed="81"/>
            <rFont val="Tahoma"/>
            <family val="2"/>
            <charset val="238"/>
          </rPr>
          <t xml:space="preserve"> (starost, spol, ali živijo sami oz. imajo družino...)
</t>
        </r>
        <r>
          <rPr>
            <b/>
            <sz val="9"/>
            <color indexed="81"/>
            <rFont val="Tahoma"/>
            <family val="2"/>
            <charset val="238"/>
          </rPr>
          <t>- socialno-ekonomske</t>
        </r>
        <r>
          <rPr>
            <sz val="9"/>
            <color indexed="81"/>
            <rFont val="Tahoma"/>
            <family val="2"/>
            <charset val="238"/>
          </rPr>
          <t xml:space="preserve"> (dohodek, izobrazba, poklic/zaposlitev)
</t>
        </r>
        <r>
          <rPr>
            <b/>
            <sz val="9"/>
            <color indexed="81"/>
            <rFont val="Tahoma"/>
            <family val="2"/>
            <charset val="238"/>
          </rPr>
          <t>- psihografske</t>
        </r>
        <r>
          <rPr>
            <sz val="9"/>
            <color indexed="81"/>
            <rFont val="Tahoma"/>
            <family val="2"/>
            <charset val="238"/>
          </rPr>
          <t xml:space="preserve"> (osebnost, interesi, prepričanja / vrednote, življenjski slog)
</t>
        </r>
        <r>
          <rPr>
            <b/>
            <sz val="9"/>
            <color indexed="81"/>
            <rFont val="Tahoma"/>
            <family val="2"/>
            <charset val="238"/>
          </rPr>
          <t>- vedenje pri nakupu</t>
        </r>
        <r>
          <rPr>
            <sz val="9"/>
            <color indexed="81"/>
            <rFont val="Tahoma"/>
            <family val="2"/>
            <charset val="238"/>
          </rPr>
          <t xml:space="preserve"> (pogostost nakupa, kje kupujejo, iskana korist, zvestoba, odnos do blag. znamke, kakovosti, cene, embalaže...)
</t>
        </r>
        <r>
          <rPr>
            <b/>
            <sz val="9"/>
            <color indexed="81"/>
            <rFont val="Tahoma"/>
            <family val="2"/>
            <charset val="238"/>
          </rPr>
          <t>če so vaši kupci podjetja:</t>
        </r>
        <r>
          <rPr>
            <sz val="9"/>
            <color indexed="81"/>
            <rFont val="Tahoma"/>
            <family val="2"/>
            <charset val="238"/>
          </rPr>
          <t xml:space="preserve">
 - dejavnost podjetja
 - velikost podjetja (št. zaposlenih, prihodki...)
 - starost podjetja
 - št. podjetij, ki so vaša ciljna skupina
 - itd.</t>
        </r>
      </text>
    </comment>
    <comment ref="B25" authorId="1" shapeId="0">
      <text>
        <r>
          <rPr>
            <b/>
            <sz val="9"/>
            <color indexed="81"/>
            <rFont val="Tahoma"/>
            <family val="2"/>
            <charset val="238"/>
          </rPr>
          <t>Jure:</t>
        </r>
        <r>
          <rPr>
            <sz val="9"/>
            <color indexed="81"/>
            <rFont val="Tahoma"/>
            <family val="2"/>
            <charset val="238"/>
          </rPr>
          <t xml:space="preserve">
- klasična trgovina
- spletna stran oz. spletna trgovina 
- telefonska prodaja (telemarketing) 
- osebna prodaja preko obiskov / sestankov / predstavitev produktov…
- osebna prodaja oz. predstavitve na sejmih, tržnicah in ostalih dogodkih (strokovna srečanja, ocenjevanja…)
- organizacija promocijskih dogodkov, namenjenih ciljnim skupinam
- prodaja preko posrednikov / distributerjev / zastopnikov
- povezovanje z društvi, klubi…, kjer se zadržujejo vaši (potencialni) uporabniki
- objave v revijah in raznih publikacijah - t.i. PR članki (plačljivi in neplačljivi)
- pisanje blogov
- forumi za uporabnike izdelkov / storitev
- priporočila dosedanjih uporabnikov (od ust do ust)
- naslovljena / nenaslovljena direktna pošta
- oglasi v tiskanih medijih, na radiu, TV, plakati…
- spletno oglaševanje (npr. Google AdWords ipd.)
- družabna omrežja (Facebook, Instagram…)
- e-mail marketing (pošiljanje e-novičk oz. newslettrov itd.; nujna je dobra baza e-mailov, možna tudi pomoč s strani poslovnih partnerjev - njihov e-mail marketing...)
- platforme za množično financiranje (npr. Kickstarter)
- (spletni) promocijski video
- katalog oz. portfolio izdelkov / storitev
- deljenje marketinških materialov (vizitke, letaki / zloženke, katalogi...)
- gverilski marketing
Ne pozabite na grajenje in negovanje odnosa z obstoječimi strankami!
  - posebna ponudba
  - popusti ob višjih nakupih
  - darila
  - redno komuniciranje prek e-maila z e-novičkami/nasveti/akcijami</t>
        </r>
      </text>
    </comment>
    <comment ref="B35" authorId="0" shapeId="0">
      <text>
        <r>
          <rPr>
            <b/>
            <sz val="9"/>
            <color indexed="81"/>
            <rFont val="Tahoma"/>
            <family val="2"/>
            <charset val="238"/>
          </rPr>
          <t>JureK:</t>
        </r>
        <r>
          <rPr>
            <sz val="9"/>
            <color indexed="81"/>
            <rFont val="Tahoma"/>
            <family val="2"/>
            <charset val="238"/>
          </rPr>
          <t xml:space="preserve">
Značilnosti ciljnih skupin, po katerih jih lahko "popredalčkamo"...
</t>
        </r>
        <r>
          <rPr>
            <b/>
            <sz val="9"/>
            <color indexed="81"/>
            <rFont val="Tahoma"/>
            <family val="2"/>
            <charset val="238"/>
          </rPr>
          <t xml:space="preserve">
če so vaši kupci fizične osebe:</t>
        </r>
        <r>
          <rPr>
            <sz val="9"/>
            <color indexed="81"/>
            <rFont val="Tahoma"/>
            <family val="2"/>
            <charset val="238"/>
          </rPr>
          <t xml:space="preserve">
</t>
        </r>
        <r>
          <rPr>
            <b/>
            <sz val="9"/>
            <color indexed="81"/>
            <rFont val="Tahoma"/>
            <family val="2"/>
            <charset val="238"/>
          </rPr>
          <t>- geografske</t>
        </r>
        <r>
          <rPr>
            <sz val="9"/>
            <color indexed="81"/>
            <rFont val="Tahoma"/>
            <family val="2"/>
            <charset val="238"/>
          </rPr>
          <t xml:space="preserve"> (kraj bivanja)
</t>
        </r>
        <r>
          <rPr>
            <b/>
            <sz val="9"/>
            <color indexed="81"/>
            <rFont val="Tahoma"/>
            <family val="2"/>
            <charset val="238"/>
          </rPr>
          <t>- demografske</t>
        </r>
        <r>
          <rPr>
            <sz val="9"/>
            <color indexed="81"/>
            <rFont val="Tahoma"/>
            <family val="2"/>
            <charset val="238"/>
          </rPr>
          <t xml:space="preserve"> (starost, spol, ali živijo sami oz. imajo družino...)
</t>
        </r>
        <r>
          <rPr>
            <b/>
            <sz val="9"/>
            <color indexed="81"/>
            <rFont val="Tahoma"/>
            <family val="2"/>
            <charset val="238"/>
          </rPr>
          <t>- socialno-ekonomske</t>
        </r>
        <r>
          <rPr>
            <sz val="9"/>
            <color indexed="81"/>
            <rFont val="Tahoma"/>
            <family val="2"/>
            <charset val="238"/>
          </rPr>
          <t xml:space="preserve"> (dohodek, izobrazba, poklic/zaposlitev)
</t>
        </r>
        <r>
          <rPr>
            <b/>
            <sz val="9"/>
            <color indexed="81"/>
            <rFont val="Tahoma"/>
            <family val="2"/>
            <charset val="238"/>
          </rPr>
          <t>- psihografske</t>
        </r>
        <r>
          <rPr>
            <sz val="9"/>
            <color indexed="81"/>
            <rFont val="Tahoma"/>
            <family val="2"/>
            <charset val="238"/>
          </rPr>
          <t xml:space="preserve"> (osebnost, interesi, prepričanja / vrednote, življenjski slog)
</t>
        </r>
        <r>
          <rPr>
            <b/>
            <sz val="9"/>
            <color indexed="81"/>
            <rFont val="Tahoma"/>
            <family val="2"/>
            <charset val="238"/>
          </rPr>
          <t>- vedenje pri nakupu</t>
        </r>
        <r>
          <rPr>
            <sz val="9"/>
            <color indexed="81"/>
            <rFont val="Tahoma"/>
            <family val="2"/>
            <charset val="238"/>
          </rPr>
          <t xml:space="preserve"> (pogostost nakupa, kje kupujejo, iskana korist, odnos do izdelka/blag. znamke, zvestoba)
</t>
        </r>
        <r>
          <rPr>
            <b/>
            <sz val="9"/>
            <color indexed="81"/>
            <rFont val="Tahoma"/>
            <family val="2"/>
            <charset val="238"/>
          </rPr>
          <t>če so vaši kupci podjetja:</t>
        </r>
        <r>
          <rPr>
            <sz val="9"/>
            <color indexed="81"/>
            <rFont val="Tahoma"/>
            <family val="2"/>
            <charset val="238"/>
          </rPr>
          <t xml:space="preserve">
 - dejavnost podjetja
 - velikost podjetja (št. zaposlenih, prihodki...)
 - starost podjetja
 - št. podjetij, ki so vaša ciljna skupina
 - itd.</t>
        </r>
      </text>
    </comment>
    <comment ref="B38" authorId="1" shapeId="0">
      <text>
        <r>
          <rPr>
            <b/>
            <sz val="9"/>
            <color indexed="81"/>
            <rFont val="Tahoma"/>
            <family val="2"/>
            <charset val="238"/>
          </rPr>
          <t>Jure:</t>
        </r>
        <r>
          <rPr>
            <sz val="9"/>
            <color indexed="81"/>
            <rFont val="Tahoma"/>
            <family val="2"/>
            <charset val="238"/>
          </rPr>
          <t xml:space="preserve">
- klasična trgovina
- spletna stran oz. spletna trgovina 
- telefonska prodaja (telemarketing) 
- osebna prodaja preko obiskov / sestankov / predstavitev produktov…
- osebna prodaja oz. predstavitve na sejmih, tržnicah in ostalih dogodkih (strokovna srečanja, ocenjevanja…)
- organizacija promocijskih dogodkov, namenjenih ciljnim skupinam
- prodaja preko posrednikov / distributerjev / zastopnikov
- povezovanje z društvi, klubi…, kjer se zadržujejo vaši (potencialni) uporabniki
- objave v revijah in raznih publikacijah - t.i. PR članki (plačljivi in neplačljivi)
- pisanje blogov
- forumi za uporabnike izdelkov / storitev
- priporočila dosedanjih uporabnikov (od ust do ust)
- naslovljena / nenaslovljena direktna pošta
- oglasi v tiskanih medijih, na radiu, TV, plakati…
- spletno oglaševanje (npr. Google AdWords ipd.)
- družabna omrežja (Facebook, Instagram…)
- e-mail marketing (pošiljanje e-novičk oz. newslettrov itd.; nujna je dobra baza e-mailov, možna tudi pomoč s strani poslovnih partnerjev - njihov e-mail marketing...)
- platforme za množično financiranje (npr. Kickstarter)
- (spletni) promocijski video
- katalog oz. portfolio izdelkov / storitev
- deljenje marketinških materialov (vizitke, letaki / zloženke, katalogi...)
- gverilski marketing
Ne pozabite na grajenje in negovanje odnosa z obstoječimi strankami!
  - posebna ponudba
  - popusti ob višjih nakupih
  - darila
  - redno komuniciranje prek e-maila z e-novičkami/nasveti/akcijami</t>
        </r>
      </text>
    </comment>
  </commentList>
</comments>
</file>

<file path=xl/comments6.xml><?xml version="1.0" encoding="utf-8"?>
<comments xmlns="http://schemas.openxmlformats.org/spreadsheetml/2006/main">
  <authors>
    <author>JureK</author>
  </authors>
  <commentList>
    <comment ref="G5" authorId="0" shapeId="0">
      <text>
        <r>
          <rPr>
            <b/>
            <sz val="9"/>
            <color indexed="81"/>
            <rFont val="Tahoma"/>
            <family val="2"/>
            <charset val="238"/>
          </rPr>
          <t>JureK:</t>
        </r>
        <r>
          <rPr>
            <sz val="9"/>
            <color indexed="81"/>
            <rFont val="Tahoma"/>
            <family val="2"/>
            <charset val="238"/>
          </rPr>
          <t xml:space="preserve">
Če želite člane ekipe še podrobneje predstaviti, lahko njihove življenjepise (CV-je) dodate kot prilogo.</t>
        </r>
      </text>
    </comment>
    <comment ref="H5" authorId="0" shapeId="0">
      <text>
        <r>
          <rPr>
            <b/>
            <sz val="9"/>
            <color indexed="81"/>
            <rFont val="Tahoma"/>
            <family val="2"/>
            <charset val="238"/>
          </rPr>
          <t>JureK:</t>
        </r>
        <r>
          <rPr>
            <sz val="9"/>
            <color indexed="81"/>
            <rFont val="Tahoma"/>
            <family val="2"/>
            <charset val="238"/>
          </rPr>
          <t xml:space="preserve">
V start-up podjetništvu je vedno večji poudarek na zavezi ekipe (ang. commitment). To pomeni, da naj bi bil čimvečji del ožje ekipe (nujno pa vsaj lastnik) zaposlen v podjetju in s tem izkazoval zavezo uresničitvi ideje. Za ostale člane ekipe pa naj bi bila določena jasna časovnica, kdaj se bodo zaposlili.
</t>
        </r>
      </text>
    </comment>
  </commentList>
</comments>
</file>

<file path=xl/comments7.xml><?xml version="1.0" encoding="utf-8"?>
<comments xmlns="http://schemas.openxmlformats.org/spreadsheetml/2006/main">
  <authors>
    <author>Tjaša</author>
  </authors>
  <commentList>
    <comment ref="N22" authorId="0" shapeId="0">
      <text>
        <r>
          <rPr>
            <b/>
            <sz val="9"/>
            <color indexed="81"/>
            <rFont val="Segoe UI"/>
            <family val="2"/>
            <charset val="238"/>
          </rPr>
          <t>Tjaša:</t>
        </r>
        <r>
          <rPr>
            <sz val="9"/>
            <color indexed="81"/>
            <rFont val="Segoe UI"/>
            <family val="2"/>
            <charset val="238"/>
          </rPr>
          <t xml:space="preserve">
Šteješ od drugega meseca od nakupa dalje
</t>
        </r>
      </text>
    </comment>
  </commentList>
</comments>
</file>

<file path=xl/comments8.xml><?xml version="1.0" encoding="utf-8"?>
<comments xmlns="http://schemas.openxmlformats.org/spreadsheetml/2006/main">
  <authors>
    <author>Anton Vajngerl</author>
  </authors>
  <commentList>
    <comment ref="B17" authorId="0" shapeId="0">
      <text>
        <r>
          <rPr>
            <sz val="10"/>
            <color indexed="81"/>
            <rFont val="Tahoma"/>
            <family val="2"/>
            <charset val="238"/>
          </rPr>
          <t>IZRAČUN:
ZAČETNO - KONČNO STANJE
(POVEČANJE POMENI ODTOK)</t>
        </r>
      </text>
    </comment>
    <comment ref="B23" authorId="0" shapeId="0">
      <text>
        <r>
          <rPr>
            <sz val="10"/>
            <color indexed="81"/>
            <rFont val="Tahoma"/>
            <family val="2"/>
            <charset val="238"/>
          </rPr>
          <t>IZRAČUN:
KONČNO - ZAČETNO STANJE
(POVEČANJE POMENI PRITOK)</t>
        </r>
      </text>
    </comment>
  </commentList>
</comments>
</file>

<file path=xl/comments9.xml><?xml version="1.0" encoding="utf-8"?>
<comments xmlns="http://schemas.openxmlformats.org/spreadsheetml/2006/main">
  <authors>
    <author>JureK</author>
  </authors>
  <commentList>
    <comment ref="B6" authorId="0" shapeId="0">
      <text>
        <r>
          <rPr>
            <b/>
            <sz val="9"/>
            <color indexed="81"/>
            <rFont val="Tahoma"/>
            <family val="2"/>
            <charset val="238"/>
          </rPr>
          <t>JureK:</t>
        </r>
        <r>
          <rPr>
            <sz val="9"/>
            <color indexed="81"/>
            <rFont val="Tahoma"/>
            <family val="2"/>
            <charset val="238"/>
          </rPr>
          <t xml:space="preserve">
Koliko % prihodkov pomeni posamezen izdelek / storitev, ki ga / jo prodajate.
Lahko izdelate tudi grafični prikaz razporeditve ustvarjenih prihodkov.</t>
        </r>
      </text>
    </comment>
    <comment ref="B15" authorId="0" shapeId="0">
      <text>
        <r>
          <rPr>
            <b/>
            <sz val="9"/>
            <color indexed="81"/>
            <rFont val="Tahoma"/>
            <family val="2"/>
            <charset val="238"/>
          </rPr>
          <t>JureK:</t>
        </r>
        <r>
          <rPr>
            <sz val="9"/>
            <color indexed="81"/>
            <rFont val="Tahoma"/>
            <family val="2"/>
            <charset val="238"/>
          </rPr>
          <t xml:space="preserve">
Možni viri  finančnih sredstev: 
- financiranje iz prodaje vaših izdelkov in storitev (ang. bootstrapping)
- dolžniško financiranje (npr. kredit, limit, lizing…),
- nepovratna sredstva (občinski, regionalni, nacionalni, EU razpisi…),
- lastniško financiranje (npr. podjetnikova lastna sredstva, družina, prijatelji, crowdfunding – množično financiranje, zasebni investitorji - poslovni angeli oz. skladi tveganega kapitala).
</t>
        </r>
      </text>
    </comment>
  </commentList>
</comments>
</file>

<file path=xl/sharedStrings.xml><?xml version="1.0" encoding="utf-8"?>
<sst xmlns="http://schemas.openxmlformats.org/spreadsheetml/2006/main" count="805" uniqueCount="524">
  <si>
    <t>Datum:</t>
  </si>
  <si>
    <t>1.</t>
  </si>
  <si>
    <t>2.</t>
  </si>
  <si>
    <t>3.</t>
  </si>
  <si>
    <t>Značilnosti ciljne skupine</t>
  </si>
  <si>
    <t>e-mail</t>
  </si>
  <si>
    <t>Telefon</t>
  </si>
  <si>
    <t>Ciljna skupina</t>
  </si>
  <si>
    <t>Konkurenca</t>
  </si>
  <si>
    <t>Opombe, zaznamki, opomniki…:</t>
  </si>
  <si>
    <t>Temelji (geni) podjetja</t>
  </si>
  <si>
    <t>4.</t>
  </si>
  <si>
    <t>5.</t>
  </si>
  <si>
    <t>6.</t>
  </si>
  <si>
    <t>7.</t>
  </si>
  <si>
    <t>8.</t>
  </si>
  <si>
    <t>9.</t>
  </si>
  <si>
    <t>10.</t>
  </si>
  <si>
    <t>11.</t>
  </si>
  <si>
    <t>12.</t>
  </si>
  <si>
    <t>Ekipa</t>
  </si>
  <si>
    <t>Starost</t>
  </si>
  <si>
    <t xml:space="preserve">Zunanji izvajalci, poslovni partnerji in dobavitelji </t>
  </si>
  <si>
    <t>Računovodstvo</t>
  </si>
  <si>
    <t>Bančne storitve</t>
  </si>
  <si>
    <t>Bilanca stanja</t>
  </si>
  <si>
    <t>Osnovni podatki o podjetju</t>
  </si>
  <si>
    <t>Kratko ime podjetja</t>
  </si>
  <si>
    <t>Pravno-organizacijska oblika</t>
  </si>
  <si>
    <t>Dejavnost podjetja (opisno)</t>
  </si>
  <si>
    <t>Lastnik(i)</t>
  </si>
  <si>
    <t>Matična številka podjetja</t>
  </si>
  <si>
    <t>ID za DDV oz. davčna številka</t>
  </si>
  <si>
    <t>Številka transakcijskega računa in banka, pri kateri je odprt</t>
  </si>
  <si>
    <t>Povzetek</t>
  </si>
  <si>
    <t>Šifra glavne dejavnosti po SKD</t>
  </si>
  <si>
    <t>Šifre ostalih registriranih dejavnosti po SKD</t>
  </si>
  <si>
    <t>Direktor oz. odgovorna oseba</t>
  </si>
  <si>
    <t>Ali izdelek / storitev temelji na lastnem znanju in  razvoju?
Boste izdelke / storitve zaščitili kot intelektualno lastnino?</t>
  </si>
  <si>
    <t>Raziskava trga</t>
  </si>
  <si>
    <t xml:space="preserve">
</t>
  </si>
  <si>
    <t>Ime in priimek</t>
  </si>
  <si>
    <t>Kontakt (e-mail)</t>
  </si>
  <si>
    <t>Ali ima kdo od članov ekipe že izkušnje s podjetništvom? Če da, v kakšni vlogi?</t>
  </si>
  <si>
    <t>Trenutna ekipa</t>
  </si>
  <si>
    <t>Sedež podjetja (naslov)</t>
  </si>
  <si>
    <t>Morebitne dislocirane enote (naslov)</t>
  </si>
  <si>
    <t>Drugo (dodajte po potrebi)</t>
  </si>
  <si>
    <t>-struktura (deleži) ustvarjenih prihodov od prodaje po trgih (Slovenija, trg EU, trgi izven EU)</t>
  </si>
  <si>
    <t>Izkaz poslovnega izida</t>
  </si>
  <si>
    <t>Izkaz denarnih tokov</t>
  </si>
  <si>
    <t>Prednosti konkurenta</t>
  </si>
  <si>
    <t>Slabosti konkurenta</t>
  </si>
  <si>
    <t>Naziv oz. ime konkurenta</t>
  </si>
  <si>
    <t>Morebitni novi člani ekipe</t>
  </si>
  <si>
    <t>Slabosti</t>
  </si>
  <si>
    <t>Prednosti</t>
  </si>
  <si>
    <t>Priložnosti</t>
  </si>
  <si>
    <t>Nevarnosti</t>
  </si>
  <si>
    <t>Kateri problem/potrebo rešujete in komu? 
Kaj vas je pripeljalo do problema, ki ga nameravate reševati (izkušnje v panogi; naključje; dejavnost je vaš hobi že dlje časa ipd.)?</t>
  </si>
  <si>
    <t>Če še niste vstopili na trg - kaj je treba še narediti, da boste izdelek / storitev lahko začeli tržiti? Kdaj ga boste začeli tržiti (mesec/leto)?</t>
  </si>
  <si>
    <t>Ali obstajajo kakršnekoli uradne zahteve, ki jih morate upoštevati pri proizvodnji izdelka / opravljanju storitve (npr. lokacijska / zdravstvena / okoljska dovoljenja, licence, certifikati, strokovni izpiti, zakonske zahteve, koncesije ipd.)?</t>
  </si>
  <si>
    <t>Če obstajajo, priložite fotografije, skice, načrte, video, povezavo do vaše spletne strani..., da nazorno prikažete vaše izdelke / storitve.</t>
  </si>
  <si>
    <t>V kateri fazi razvoja je izdelek / storitev – na kratko pojasnite:
 - idejna faza,
 - faza razvoja (izdelek oz. storitev je že možno predstaviti, npr. v obliki prototipa, videopredstavitve, skice, spletne strani, fotografije ipd.), 
 - izdelek oz. storitev je pripravljen za trg.</t>
  </si>
  <si>
    <t xml:space="preserve">     - geografska lokacija izvajanja raziskave</t>
  </si>
  <si>
    <t>Terminski načrt promocije</t>
  </si>
  <si>
    <t>Kakšen je okvirni znesek, ki ga potrebujete za začetek poslovanja?</t>
  </si>
  <si>
    <t>Davčni status - se bo podjetje vključilo ali ne v sistem DDV?</t>
  </si>
  <si>
    <t>Fizične osebe</t>
  </si>
  <si>
    <t>Naziv podjetja</t>
  </si>
  <si>
    <t>Kraj bivanja</t>
  </si>
  <si>
    <t>Kupci in kanali</t>
  </si>
  <si>
    <t>In zakaj potem še dodatna poglavja oz. širši poslovni načrt?</t>
  </si>
  <si>
    <t>Kako uporabljati orodje?</t>
  </si>
  <si>
    <t>Kazalo</t>
  </si>
  <si>
    <t>Problem in rešitev (izdelki / storitve)</t>
  </si>
  <si>
    <t>Raziskava trga in konkurenca</t>
  </si>
  <si>
    <t>Kontaktni podatki</t>
  </si>
  <si>
    <t>mobilni telefon</t>
  </si>
  <si>
    <t>telefon</t>
  </si>
  <si>
    <t>e-pošta</t>
  </si>
  <si>
    <t>spletna stran</t>
  </si>
  <si>
    <t>Datum začetka poslovanja (oz. predvideni datum)</t>
  </si>
  <si>
    <t>Katere vire finančnih sredstev načrtujete za začetek poslovanja ter katere v kasnejših fazah?</t>
  </si>
  <si>
    <t>- ali obstajajo sezonska nihanja pri prodaji zaradi same narave izdelkov / storitev</t>
  </si>
  <si>
    <t xml:space="preserve">     - način izvajanja raziskave trga</t>
  </si>
  <si>
    <t>Planirani stroški podjetja</t>
  </si>
  <si>
    <t>Po potrebi dodajte nov izdelek / storitev.</t>
  </si>
  <si>
    <t>-struktura (deleži) ustvarjenih prihodkov od prodaje po izdelkih / storitvah</t>
  </si>
  <si>
    <t>Izkaz poslovnega izida (IPI)</t>
  </si>
  <si>
    <t>Ali v prihodnjih 3-5 letih načrtujete večje investicije (v razvoj izdelka/storitve, opremo, stroje, poslovne prostore…)?</t>
  </si>
  <si>
    <t>Cene</t>
  </si>
  <si>
    <t>BMC (Kanvas poslovnega modela)</t>
  </si>
  <si>
    <t>Orodje za poslovno načrtovanje, ki je pred vami, je rezultat večletnega dela in izkušenj s potencialnimi in obstoječimi podjetniki ter spremljanja njihovih potreb, ko se soočajo z razvojem poslovne ideje. Poleg pridobljenih izkušenj smo se seveda naslonili tudi na najnovejša strokovna spoznanja in gradiva s področja start-up podjetništva.</t>
  </si>
  <si>
    <t>Ampak… Kaj sploh je BMC (Business Model Canvas oz. kanvas poslovnega modela)?</t>
  </si>
  <si>
    <t xml:space="preserve">BMC je enostavno in učinkovito orodje za opisovanje, vizualizacijo, ocenjevanje in spreminjanje poslovnega modela podjetja. Poslovni model pa je način, na katerega podjetje ustvari in dostavi vrednost kupcem ter s tem služi denar. V start-up podjetništvu nekateri BMC imenujejo kar sodoben poslovni načrt. </t>
  </si>
  <si>
    <t>Ostalo</t>
  </si>
  <si>
    <t>Zakaj to orodje in kako vam bo olajšalo poslovno načrtovanje</t>
  </si>
  <si>
    <t xml:space="preserve">Zakaj smo se lotili razvoja tega orodja? </t>
  </si>
  <si>
    <t>Katere rešitve orodje ponuja?</t>
  </si>
  <si>
    <t>Promocija</t>
  </si>
  <si>
    <t>Lokacija (kraj)</t>
  </si>
  <si>
    <t xml:space="preserve">Spletna stran, FB profil… </t>
  </si>
  <si>
    <t>Vizija</t>
  </si>
  <si>
    <t>Poslanstvo</t>
  </si>
  <si>
    <t>Naziv ciljne skupine (kratek opis v nekaj besedah)</t>
  </si>
  <si>
    <t xml:space="preserve">V prvi fazi je pri raziskavi trga ključno ugotoviti ali problem / potreba kupcev, kot ste ga opredelili, sploh obstaja. V naslednji fazi pa, ali obstaja ujemanje med opredeljenimi problemi / potrebami kupcev in med vašo predlagano rešitvijo (vaši izdelki / storitve). Govorimo o t.i.  PROBLEM - SOLUTION FIT. Opredelite : </t>
  </si>
  <si>
    <t xml:space="preserve">     - katere ključne predpostavke v zvezi z opredeljenim problemom in 
        predlagano rešitvijo ste testirali</t>
  </si>
  <si>
    <t>Panoga</t>
  </si>
  <si>
    <t>SWOT analiza za vaše podjetje</t>
  </si>
  <si>
    <r>
      <rPr>
        <b/>
        <i/>
        <sz val="12"/>
        <color theme="1" tint="0.249977111117893"/>
        <rFont val="Calibri"/>
        <family val="2"/>
        <charset val="238"/>
        <scheme val="minor"/>
      </rPr>
      <t>1.Uvod</t>
    </r>
    <r>
      <rPr>
        <i/>
        <sz val="11"/>
        <color theme="1" tint="0.249977111117893"/>
        <rFont val="Calibri"/>
        <family val="2"/>
        <charset val="238"/>
        <scheme val="minor"/>
      </rPr>
      <t xml:space="preserve">
Navedite naziv vaše poslovne ideje / ime podjetja in predstavite bistvo vaše poslovne ideje oz. to, s čimer se podjetje ukvarja.</t>
    </r>
  </si>
  <si>
    <r>
      <rPr>
        <b/>
        <i/>
        <sz val="12"/>
        <color theme="1" tint="0.249977111117893"/>
        <rFont val="Calibri"/>
        <family val="2"/>
        <charset val="238"/>
        <scheme val="minor"/>
      </rPr>
      <t>2. Problem</t>
    </r>
    <r>
      <rPr>
        <i/>
        <sz val="11"/>
        <color theme="1" tint="0.249977111117893"/>
        <rFont val="Calibri"/>
        <family val="2"/>
        <charset val="238"/>
        <scheme val="minor"/>
      </rPr>
      <t xml:space="preserve">
Predstavite problem / potrebo. Problem / potrebo orišite na način, da si ga bo bralec lahko predstavljal in začutil, tudi če ne pozna vaše dejavnosti. Vse skupaj lahko zavijete v zgodbo, ki predstavi specifično situacijo, kjer se ta problem pogosto pojavlja.</t>
    </r>
  </si>
  <si>
    <r>
      <rPr>
        <b/>
        <i/>
        <sz val="12"/>
        <color theme="1" tint="0.249977111117893"/>
        <rFont val="Calibri"/>
        <family val="2"/>
        <charset val="238"/>
        <scheme val="minor"/>
      </rPr>
      <t>3. Rešitev</t>
    </r>
    <r>
      <rPr>
        <i/>
        <sz val="11"/>
        <color theme="1" tint="0.249977111117893"/>
        <rFont val="Calibri"/>
        <family val="2"/>
        <charset val="238"/>
        <scheme val="minor"/>
      </rPr>
      <t xml:space="preserve">
Napišite, kako vi rešujete ta problem / potrebo, ki ste jo opisali. Poskušajte aplicirati zgodbo iz prejšnjega poglavja na rešitev. Utemeljite, kako/zakaj se situacija zaradi vašega izdelka / storitve izboljša.</t>
    </r>
  </si>
  <si>
    <r>
      <rPr>
        <b/>
        <i/>
        <sz val="12"/>
        <color theme="1" tint="0.249977111117893"/>
        <rFont val="Calibri"/>
        <family val="2"/>
        <charset val="238"/>
        <scheme val="minor"/>
      </rPr>
      <t>5. Priložnost</t>
    </r>
    <r>
      <rPr>
        <i/>
        <sz val="11"/>
        <color theme="1" tint="0.249977111117893"/>
        <rFont val="Calibri"/>
        <family val="2"/>
        <charset val="238"/>
        <scheme val="minor"/>
      </rPr>
      <t xml:space="preserve">
Omenite kako velik je trg oz. priložnost. Ali merite lokalno (regionalno) / nacionalno / globalno?
Kdaj boste vstopili na trg, kje je (bo) podjetje locirano?</t>
    </r>
  </si>
  <si>
    <r>
      <rPr>
        <b/>
        <i/>
        <sz val="12"/>
        <color theme="1" tint="0.249977111117893"/>
        <rFont val="Calibri"/>
        <family val="2"/>
        <charset val="238"/>
        <scheme val="minor"/>
      </rPr>
      <t>6. Konkurenca</t>
    </r>
    <r>
      <rPr>
        <i/>
        <sz val="11"/>
        <color theme="1" tint="0.249977111117893"/>
        <rFont val="Calibri"/>
        <family val="2"/>
        <charset val="238"/>
        <scheme val="minor"/>
      </rPr>
      <t xml:space="preserve">
V čem ste vi oz. vaša rešitev drugačni / edinstveni / boljši od konkurence? Zakaj bodo raje kupili pri vas kot pri konkurenci? </t>
    </r>
  </si>
  <si>
    <r>
      <rPr>
        <b/>
        <i/>
        <sz val="12"/>
        <color theme="1" tint="0.249977111117893"/>
        <rFont val="Calibri"/>
        <family val="2"/>
        <charset val="238"/>
        <scheme val="minor"/>
      </rPr>
      <t>7. Ekipa</t>
    </r>
    <r>
      <rPr>
        <i/>
        <sz val="11"/>
        <color theme="1" tint="0.249977111117893"/>
        <rFont val="Calibri"/>
        <family val="2"/>
        <charset val="238"/>
        <scheme val="minor"/>
      </rPr>
      <t xml:space="preserve">
Predstavite, kako velika je ekipa s katero delate oz. sebe. Kakšne so znanje / reference / kompetence članov ekipe ter ali ste se s čim podobnim že prej ukvarjali? 
Kdo so (bodo) vaši glavni poslovni partnerji in dobavitelji?</t>
    </r>
  </si>
  <si>
    <r>
      <t xml:space="preserve">V kratkem  4 in pol minutnem videu vam Carmine Gallo razloži, kako predstaviti vašo idejo </t>
    </r>
    <r>
      <rPr>
        <b/>
        <sz val="11"/>
        <color theme="1" tint="0.249977111117893"/>
        <rFont val="Calibri"/>
        <family val="2"/>
        <charset val="238"/>
        <scheme val="minor"/>
      </rPr>
      <t>v 15 sekundah</t>
    </r>
    <r>
      <rPr>
        <sz val="11"/>
        <color theme="1" tint="0.249977111117893"/>
        <rFont val="Calibri"/>
        <family val="2"/>
        <charset val="238"/>
        <scheme val="minor"/>
      </rPr>
      <t xml:space="preserve"> s pomočjo orodja </t>
    </r>
    <r>
      <rPr>
        <b/>
        <sz val="11"/>
        <color theme="1" tint="0.249977111117893"/>
        <rFont val="Calibri"/>
        <family val="2"/>
        <charset val="238"/>
        <scheme val="minor"/>
      </rPr>
      <t>"Message map - vizualna predstavitev ideje na 1 strani"!</t>
    </r>
  </si>
  <si>
    <t>Bo kdo od članov ekipe investiral (oz. je že investiral) svoj lastni kapital v podjetje? Koliko in v kakšni obliki (denar, delo, oprema/material…)?</t>
  </si>
  <si>
    <t>Kateri so vaši izdelki / storitve? Opišite jih.
Kako rešujejo problem / potrebo kupcev?</t>
  </si>
  <si>
    <t>Uporabljeni viri in literatura:</t>
  </si>
  <si>
    <t>.</t>
  </si>
  <si>
    <t>1. ciljna skupina</t>
  </si>
  <si>
    <t>2. ciljna skupina</t>
  </si>
  <si>
    <t>3. ciljna skupina</t>
  </si>
  <si>
    <t>1. Naziv izdelka / storitve:</t>
  </si>
  <si>
    <t>2. Naziv izdelka / storitve:</t>
  </si>
  <si>
    <t>3. Naziv izdelka / storitve:</t>
  </si>
  <si>
    <t>Ciljne skupine (navedite jih po pomembnosti od 1. do 3.)</t>
  </si>
  <si>
    <t>Opombe</t>
  </si>
  <si>
    <t>1. Izdelek / storitev</t>
  </si>
  <si>
    <t>2. Izdelek / storitev</t>
  </si>
  <si>
    <t>3. Izdelek / storitev</t>
  </si>
  <si>
    <t>Več o prod. in prom. kanalih</t>
  </si>
  <si>
    <t>Več o ciljnih skupinah</t>
  </si>
  <si>
    <t>Cenik</t>
  </si>
  <si>
    <t>Količina</t>
  </si>
  <si>
    <t>Pri kalkulaciji cen si pomagajte s stroškovnikom na naslednji povezavi:</t>
  </si>
  <si>
    <t>Dodajte cenik vaših izdelkov/storitev na naslednji povezavi:</t>
  </si>
  <si>
    <t xml:space="preserve">© RRA Koroška d.o.o., avtorja: Jure Knez in Tjaša Havnik
</t>
  </si>
  <si>
    <t>Logotip podjetja</t>
  </si>
  <si>
    <t>~ https://canvanizer.com, marec-maj 2016</t>
  </si>
  <si>
    <t>~ https://strategyzer.com, marec-maj 2016</t>
  </si>
  <si>
    <t>~ Ash Maurya: Delaj Vitko, Založba Pasadena d.o.o., 2014</t>
  </si>
  <si>
    <t>~ Aleksander Osterwalder, Yves Pigneur: Business Model Generation, John Wiley &amp; Sons, Inc., 2010</t>
  </si>
  <si>
    <t>~ Stanislava Vabšek: Kanvas namesto poslovnega načrta in o tem, kako izgraditi uspešen poslovni model?, ~ http://startup.si/sl-si/novica/101/kanvas-namesto-poslovnega-nacrta-in-o-tem-kako-izgraditi-uspesen-poslovni-model-, januar 2016</t>
  </si>
  <si>
    <t>~ https://oblikovanjeposlovnihmodelov.si/trening-inovativnosti/trening/kaj-je-kanvas-poslovnih-modelov/, marec-maj 2016</t>
  </si>
  <si>
    <t>~ Polona Kisovec: Gradiva z delavnic za trženje in prodajo na RRA Koroška</t>
  </si>
  <si>
    <t>~ Tine Hamler in RRA Koroška: MPIK Natečaj za najboljšo poslovno idejo - Napotki in navodila za predstavitev pred komisijo, marec 2015</t>
  </si>
  <si>
    <t>~ Interna gradiva za razvoj poslovne ideje in poslovno načrtovanje, RRA Koroška d.o.o.</t>
  </si>
  <si>
    <t>~ Vprašanja za prijavo v pred-selekcijsko fazo tekmovanja Start:up Slovenija s P2, http://startup.si/sl-si/programi/tekmovanje-startup-s-p2/prijava, marec-april 2016</t>
  </si>
  <si>
    <t>Ekipa, zunanji izvajalci, partnerji, dobavitelji</t>
  </si>
  <si>
    <t>Baza uporabnikov</t>
  </si>
  <si>
    <t>Načrtujete izboljšavo in nadgradnjo obstoječega izdelka / storitve? V kateri smeri?
Je v načrtu uvajanje novih izdelkov / storitev? Katerih in kdaj?</t>
  </si>
  <si>
    <t>http://evem.gov.si/info/zacenjam/dovoljenja-in-pogoji/</t>
  </si>
  <si>
    <t>Pogoji za opravljanje dejavnosti in ostale informacije v zvezi z začetkom poslovanja:</t>
  </si>
  <si>
    <t>Kakšni bodo vaši nadaljnji koraki pri razvoju / realizaciji ideje glede na rezultate raziskave ter odzive potencialnih kupcev?</t>
  </si>
  <si>
    <t xml:space="preserve">Kako boste svoje izdelke / storitve spravili do kupcev - kateri bodo torej prodajni in promocijski kanali? </t>
  </si>
  <si>
    <t>~ http://www.poslovninacrt.org/Dokumenti/Ponudba/Aplikacija_orodje_27.aspx?id_menu=29 (Orodje za poslovno načrtovanje Tovarne podjemov)</t>
  </si>
  <si>
    <t>~ http://www.podjetniskisklad.si/sl/pomoc-uporabnikom/pripomocki-za-pripravo-vloge (Pripomoček za pripravo poslovnega načrta Slovenskega podjetniškega sklada)</t>
  </si>
  <si>
    <t>Promocijski oz. prodajni kanal</t>
  </si>
  <si>
    <t>Kje, kako in zakaj ste začeli sodelovati kot ekipa? 
Koliko časa že delujete kot ekipa?
Kdo je bil pobudnik in kdo je aktualni vodja ekipe?</t>
  </si>
  <si>
    <t>Znesek v EUR</t>
  </si>
  <si>
    <t>1. leto</t>
  </si>
  <si>
    <t>PRIHODKI</t>
  </si>
  <si>
    <t>Čisti prihodki od prodaje</t>
  </si>
  <si>
    <t>Sprememba vrednosti zalog proizvodov in nedokončane proizvodnje</t>
  </si>
  <si>
    <t>Usredstveni lastni proizvodi in lastne storitve</t>
  </si>
  <si>
    <t>Drugi poslovni prihodki</t>
  </si>
  <si>
    <t>oprostitev prispevkov in nagrada</t>
  </si>
  <si>
    <t>Stroški blaga, materiala in storitev (5.1 + 5.2)</t>
  </si>
  <si>
    <t>5.1.</t>
  </si>
  <si>
    <t>Nabavna vrednost prodanega blaga in materiala ter stroški porabljenega materiala</t>
  </si>
  <si>
    <t>5.2.</t>
  </si>
  <si>
    <t>Stroški storitev</t>
  </si>
  <si>
    <t>storitve</t>
  </si>
  <si>
    <t>Stroški dela (6.1 + 6.2 + 6.3 + 6.4)</t>
  </si>
  <si>
    <t>6.1.</t>
  </si>
  <si>
    <t>Stroški plač</t>
  </si>
  <si>
    <t>6.2.</t>
  </si>
  <si>
    <t>Stroški socialnih zavarovanj (brez stroškov pokojninskih zavarovanj)</t>
  </si>
  <si>
    <t>6.3.</t>
  </si>
  <si>
    <t>Stroški pokojninskih zavarovanj (8,85% od bruto plače)</t>
  </si>
  <si>
    <t>6.4.</t>
  </si>
  <si>
    <t>Drugi stroški dela</t>
  </si>
  <si>
    <t>Odpisi vrednosti (7.1 + 7.2 + 7.3)</t>
  </si>
  <si>
    <t>7.1.</t>
  </si>
  <si>
    <t>Amortizacija</t>
  </si>
  <si>
    <t>7.2.</t>
  </si>
  <si>
    <t>Prevrednotovalni poslovni odhodki pri neopredmetenih sredstvih in opredmetenih osnovnih sredstvih</t>
  </si>
  <si>
    <t>7.3.</t>
  </si>
  <si>
    <t>Prevrednotovalni poslovni odhodki pri  obratnih sredstvih</t>
  </si>
  <si>
    <t>Drugi poslovni odhodki (8.1 + 8.2)</t>
  </si>
  <si>
    <t>8.1.</t>
  </si>
  <si>
    <t>Prispevki za socialno varnost podjetnika</t>
  </si>
  <si>
    <t>prispevki</t>
  </si>
  <si>
    <t>8.2.</t>
  </si>
  <si>
    <t>Ostali stroški (povračila str.podjetnika, drugi stroški)</t>
  </si>
  <si>
    <t>Finančni prihodki iz deležev</t>
  </si>
  <si>
    <t>Finančni prihodki iz danih posojil</t>
  </si>
  <si>
    <t>Finančni prihodki iz poslovnih terjatev</t>
  </si>
  <si>
    <t>Finančni odhodki iz oslabitve in odpisov finančnih naložb</t>
  </si>
  <si>
    <t>Finančni odhodki iz finančnih obveznosti</t>
  </si>
  <si>
    <t>Finančni odhodki iz poslovnih obveznosti</t>
  </si>
  <si>
    <t>Drugi prihodki</t>
  </si>
  <si>
    <t>Drugi odhodki</t>
  </si>
  <si>
    <t>Skupni prihodki (1 +- 2 + 3 + 4 + 9 + 10 + 11 + 15)</t>
  </si>
  <si>
    <t>Skupni odhodki (5 + 6 + 7 + 8 + 12 + 13 + 14 + 16)</t>
  </si>
  <si>
    <t>Poslovni izid</t>
  </si>
  <si>
    <t>Podjetnikov dohodek (17 - 18)</t>
  </si>
  <si>
    <t>Negativni poslovni izid ( 18 - 17)</t>
  </si>
  <si>
    <t>stanje na TRR</t>
  </si>
  <si>
    <t>I. SREDSTVA</t>
  </si>
  <si>
    <t>Neopredmetena sredstva</t>
  </si>
  <si>
    <t>Dolgoročne aktivne časovne razmejitve</t>
  </si>
  <si>
    <t>Opredmetena osnovna sredstva</t>
  </si>
  <si>
    <t>Naložbene nepremičnine</t>
  </si>
  <si>
    <t>Dolgoročne finančne naložbe, razen posojil</t>
  </si>
  <si>
    <t>Dolgoročna posojila</t>
  </si>
  <si>
    <t>Dolgoročne poslovne terjatve</t>
  </si>
  <si>
    <t>Sredstva (skupine za odtujitev) za prodajo</t>
  </si>
  <si>
    <t>Zaloge</t>
  </si>
  <si>
    <t>Kratkoročne finančne naložbe, razen posojil</t>
  </si>
  <si>
    <t>Kratkoročna posojila</t>
  </si>
  <si>
    <t>Kratkoročne poslovne terjatve</t>
  </si>
  <si>
    <t>13.</t>
  </si>
  <si>
    <t>Denarna sredstva</t>
  </si>
  <si>
    <t>14.</t>
  </si>
  <si>
    <t>Kratkoročne aktivne časovne razmejitve</t>
  </si>
  <si>
    <t>15.</t>
  </si>
  <si>
    <t>16.</t>
  </si>
  <si>
    <t>SKUPAJ SREDSTVA</t>
  </si>
  <si>
    <t>II. OBVEZNOSTI DO VIROV SREDSTEV</t>
  </si>
  <si>
    <t>17.</t>
  </si>
  <si>
    <t>Podjetnikov kapital</t>
  </si>
  <si>
    <t>18.</t>
  </si>
  <si>
    <t>Rezervacije</t>
  </si>
  <si>
    <t>19.</t>
  </si>
  <si>
    <t>Dolgoročne pasivne časovne razmejitve</t>
  </si>
  <si>
    <t>20.</t>
  </si>
  <si>
    <t>Dolgoročne finančne obveznosti</t>
  </si>
  <si>
    <t>21.</t>
  </si>
  <si>
    <t>Dolgoročne poslovne obveznosti</t>
  </si>
  <si>
    <t>22.</t>
  </si>
  <si>
    <t>Obveznosti, vključene v skupine za odtujitev</t>
  </si>
  <si>
    <t>23.</t>
  </si>
  <si>
    <t>Kratkoročne finančne obveznosti</t>
  </si>
  <si>
    <t>24.</t>
  </si>
  <si>
    <t>Kratkoročne poslovne obveznosti</t>
  </si>
  <si>
    <t>25.</t>
  </si>
  <si>
    <t>Kratkoročne pasivne časovne razmejitve</t>
  </si>
  <si>
    <t>SKUPAJ OBVEZNOSTI DO VIROV SREDSTEV</t>
  </si>
  <si>
    <t>DEJANSKI STROŠKI</t>
  </si>
  <si>
    <t>Postavka v EUR</t>
  </si>
  <si>
    <t>dobiček</t>
  </si>
  <si>
    <t>plan</t>
  </si>
  <si>
    <t>A. DENARNI TOKOVI PRI POSLOVANJU</t>
  </si>
  <si>
    <t>olajšava</t>
  </si>
  <si>
    <t>1. Dobiček (izguba) pred obdavčitvijo</t>
  </si>
  <si>
    <t>+</t>
  </si>
  <si>
    <t>davčna osnova</t>
  </si>
  <si>
    <t>2. Amortizacija</t>
  </si>
  <si>
    <t>3. Davki iz dobička</t>
  </si>
  <si>
    <t>-</t>
  </si>
  <si>
    <t>davek</t>
  </si>
  <si>
    <t>4. Zmanjšanje (- povečanje) poslovnih terjatev</t>
  </si>
  <si>
    <t>+/-</t>
  </si>
  <si>
    <t>5. Zmanjšanje (- povečanje) zalog</t>
  </si>
  <si>
    <t>NORMIRANEC</t>
  </si>
  <si>
    <t>6. Povečanje (- zmanjšanje) poslovnih dolgov</t>
  </si>
  <si>
    <t>PRIHODEK</t>
  </si>
  <si>
    <t>7. Povečanje za finančne odhodke</t>
  </si>
  <si>
    <t>NORM.STROŠKI</t>
  </si>
  <si>
    <t>Prebitek prejemkov ali izdatkov pri poslovanju</t>
  </si>
  <si>
    <t>rezultat</t>
  </si>
  <si>
    <t>DAVČNA OSNOVA</t>
  </si>
  <si>
    <t>DAVEK</t>
  </si>
  <si>
    <t>B. DENARNI TOKOVI PRI NALOŽBENJU</t>
  </si>
  <si>
    <t>1. Prejemki (+) in izdatki (-) pri neopredmetenih dolgoročnih sredstvih</t>
  </si>
  <si>
    <t>2. Prejemki (+) in izdatki (-) pri opredmetenih osnovnih sredstvih</t>
  </si>
  <si>
    <t>3. Prejemki od kratkoročnih finančnih naložb</t>
  </si>
  <si>
    <t>Prebitek prejemkov ali izdatkov pri naložbenju</t>
  </si>
  <si>
    <t>C. DENARNI TOKOVI PRI FINANCIRANJU</t>
  </si>
  <si>
    <t>1. Prejemki (+) za vplačan in izdatki (-) za vračilo  kapitala</t>
  </si>
  <si>
    <t>2. Prejemki (+) in izdatki (-) za dolgoročne finančne obveznosti in DPČR</t>
  </si>
  <si>
    <t>3. Prejemki (+) in izdatki (-) za kratkoročne finančne obveznosti</t>
  </si>
  <si>
    <t>Prebitek prejemkov ali izdatkov pri financiranju</t>
  </si>
  <si>
    <t>Č. KONČNO STANJE DENARNIH SREDSTEV</t>
  </si>
  <si>
    <t>1. Denarni izid v obdobju</t>
  </si>
  <si>
    <t>2. Začetno stanje denarnih sredstev</t>
  </si>
  <si>
    <t>3. Končno stanje denarnih sredstev</t>
  </si>
  <si>
    <t>AOP102 +kosmati donos od poslovanja</t>
  </si>
  <si>
    <t>AOP105 -nabavna vrednost prodanega blaga in materiala</t>
  </si>
  <si>
    <t>AOP106 -stroški porabljenega materiala</t>
  </si>
  <si>
    <t>AOP110 -stroški storitev</t>
  </si>
  <si>
    <t>AOP124 -drugi poslovni odhodki</t>
  </si>
  <si>
    <t>= dodana vrednost</t>
  </si>
  <si>
    <t>/št.zaposlenih iz ur</t>
  </si>
  <si>
    <t>= dodana vrednost/zaposl. iz ur</t>
  </si>
  <si>
    <t>Kosmati donos od poslovanja (AOP126)</t>
  </si>
  <si>
    <t>Čisti prihodki od prodaje (AOP050)</t>
  </si>
  <si>
    <t>+    Povečanje vrednosti zalog proizvodov in nedokončane proizvodnje (AOP054)</t>
  </si>
  <si>
    <t>+    Usredstveni lastni proizvodi in lastne storitve (AOP056)</t>
  </si>
  <si>
    <t>+    Drugi poslovni prihodki (AOP057)</t>
  </si>
  <si>
    <t>Povprečna bruto dodana vrednost na zaposlenega (BDV/Z) se
 izračuna tako, da se vsota bruto dodanih vrednosti deli z vsoto števila zaposlenih.</t>
  </si>
  <si>
    <t>-          Stroški blaga, materiala in storitev (AOP128)</t>
  </si>
  <si>
    <t>-          Drugi poslovni odhodki (AOP148)</t>
  </si>
  <si>
    <t>-          Zmanjšanje vrednosti zalog proizvodov in nedokončane proizvodnje (AOP055)</t>
  </si>
  <si>
    <t>-          Stroški blaga, materiala in storitev (AOP060)</t>
  </si>
  <si>
    <t>-          Drugi poslovni odhodki (AOP073)</t>
  </si>
  <si>
    <r>
      <t>=    </t>
    </r>
    <r>
      <rPr>
        <b/>
        <sz val="11"/>
        <color theme="1" tint="0.249977111117893"/>
        <rFont val="Calibri"/>
        <family val="2"/>
        <charset val="238"/>
        <scheme val="minor"/>
      </rPr>
      <t>Bruto dodana vrednost</t>
    </r>
  </si>
  <si>
    <r>
      <t>Število zaposlenih</t>
    </r>
    <r>
      <rPr>
        <sz val="11"/>
        <color theme="1" tint="0.249977111117893"/>
        <rFont val="Calibri"/>
        <family val="2"/>
        <charset val="238"/>
        <scheme val="minor"/>
      </rPr>
      <t> predstavlja vsoto povprečnega števila zaposlencev na podlagi delovnih ur v obračunskem obdobju (za gospodarske družbe, zadruge ter velike in srednje samostojne podjetnike je to AOP188, za male samostojne podjetnike pa AOP089).</t>
    </r>
  </si>
  <si>
    <r>
      <t>Bruto dodana vrednost</t>
    </r>
    <r>
      <rPr>
        <sz val="11"/>
        <color theme="1" tint="0.249977111117893"/>
        <rFont val="Calibri"/>
        <family val="2"/>
        <charset val="238"/>
        <scheme val="minor"/>
      </rPr>
      <t> (BDV) se za male samostojne podjetnike izračuna:</t>
    </r>
  </si>
  <si>
    <r>
      <t>Bruto dodana vrednost</t>
    </r>
    <r>
      <rPr>
        <sz val="11"/>
        <color theme="1" tint="0.249977111117893"/>
        <rFont val="Calibri"/>
        <family val="2"/>
        <charset val="238"/>
        <scheme val="minor"/>
      </rPr>
      <t> (BDV) se za gospodarske družbe, zadruge in velike ter srednje samostojne podjetnike izračuna:</t>
    </r>
  </si>
  <si>
    <t>Ostala zavarovanja</t>
  </si>
  <si>
    <t>Zunanji izvajalci</t>
  </si>
  <si>
    <t>Cena brez DDV (€)</t>
  </si>
  <si>
    <t>Cena z DDV (€)</t>
  </si>
  <si>
    <t>Strošek na MESEC (€)</t>
  </si>
  <si>
    <t>Sodelujoči pri pripravi poslovnega načrta</t>
  </si>
  <si>
    <t>Kraj</t>
  </si>
  <si>
    <t>Datum</t>
  </si>
  <si>
    <t>BMC izdelal:</t>
  </si>
  <si>
    <t>Dolgo ime podjetja (oz. firma podjetja)</t>
  </si>
  <si>
    <t xml:space="preserve">      - kakšna je bila odzivnost vključenih v raziskavo (koliko oz. kolikšen odstotek 
        se jih je odzvalo)</t>
  </si>
  <si>
    <t>Predlagana rešitev za nevarnost:</t>
  </si>
  <si>
    <t>Predlagana rešitev za slabost:</t>
  </si>
  <si>
    <t>Podjetja, organizacije oz. pravne osebe</t>
  </si>
  <si>
    <t>Kontaktna oseba</t>
  </si>
  <si>
    <t>Kraj (lokacija)</t>
  </si>
  <si>
    <t>Naziv podjetja oz. organizacije</t>
  </si>
  <si>
    <t>Funkcija v podjetju / organizaciji</t>
  </si>
  <si>
    <t>Opišite zahtevano izobrazbo, znanja, izkušnje, reference... morebitnih novih članov ekipe</t>
  </si>
  <si>
    <t>Predviden začetek sodelovanja (mesec / leto)</t>
  </si>
  <si>
    <t>Plačilni pogoji: 
- katere načine plačevanja boste omogočali (nakazilo preko TRR, plačilo s karticami, gotovina…)
- kakšni bodo plačilni roki
- kako bo s popusti
- …</t>
  </si>
  <si>
    <t>Obrazložitev finančnega načrta</t>
  </si>
  <si>
    <t>Obrazložitev finančnega načrta je vezana predvsem na Izkaz poslovnega izida na naslednji povezavi:</t>
  </si>
  <si>
    <t>- višina načrtovanih prihodkov od prodaje po posameznih letih (v EUR)</t>
  </si>
  <si>
    <t>-ustvarjeni dobiček / izguba po posameznih letih (v EUR)</t>
  </si>
  <si>
    <t>stopnja DDV (9,5 % ali 22 %)</t>
  </si>
  <si>
    <t>Stroški po aktivnostih skupaj (€)</t>
  </si>
  <si>
    <t>Stroški po mesecih skupaj</t>
  </si>
  <si>
    <t>V čem je naše podjetje boljše / drugačno</t>
  </si>
  <si>
    <t>Terenska raziskava trga</t>
  </si>
  <si>
    <t>Nekaj predlogov, po katerih lahko ocenite konkurente:
- njihovi izdelki / storitve (kakovost, pestrost ponudbe...)
- ali uvajajo nove izdelke / storitve in kako pogosto
- cene
- ponudba - kaj ponujajo za določeno ceno
- kako velik igralec so, kakšen odstotek trga pokrivajo
- kdo so njihovi partnerji / dobavitelji
- kako dolgo so na trgu
- oglaševanje, promoviranje (močno prisotni, slabo prisotni)
- odnos do strank (pred, med in po nakupu)
- finančni položaj (dobro, slabo poslovanje)
- podjetje raste ali se krči (prihodki in zaposleni rastejo ali se krčijo v zadnjih treh letih)</t>
  </si>
  <si>
    <t>http://evem.gov.si/info/skd-seznam/</t>
  </si>
  <si>
    <t>SKD Seznam: orodje vam omogoča hitro iskanje ustrezne šifre dejavnosti /storitve in informacij o pogojih za opravljanje dejavnosti.</t>
  </si>
  <si>
    <t>Naziv poslovne ideje oz. podjetja:</t>
  </si>
  <si>
    <t>Vitki okvir poslovnega modela 
(Business Model Lean Canvas - Lean BMC)</t>
  </si>
  <si>
    <t>IZDELEK / STORITEV</t>
  </si>
  <si>
    <t>TRG</t>
  </si>
  <si>
    <t>Edinstvena ponujena vrednost - jasno in prepričljivo sporočilo, v čem ste vi oz. vaš izdelek/storitev drugačni, edinstveni, boljši od konkurence. Oz. zakaj bi nekdo kupil vaš produkt.</t>
  </si>
  <si>
    <t>Naziv poslovne ideje</t>
  </si>
  <si>
    <t>vpisujejo se sedanje vrednosti OS po letih</t>
  </si>
  <si>
    <r>
      <rPr>
        <b/>
        <i/>
        <sz val="12"/>
        <color theme="1" tint="0.249977111117893"/>
        <rFont val="Calibri"/>
        <family val="2"/>
        <charset val="238"/>
        <scheme val="minor"/>
      </rPr>
      <t>9. Finančni vidik</t>
    </r>
    <r>
      <rPr>
        <i/>
        <sz val="11"/>
        <color theme="1" tint="0.249977111117893"/>
        <rFont val="Calibri"/>
        <family val="2"/>
        <charset val="238"/>
        <scheme val="minor"/>
      </rPr>
      <t xml:space="preserve">
Pričakovani prihodki od prodaje in dobički (po letih za prva 3 leta poslovanja). 
Viri finančnih sredstev za zagon podjetja in kasnejše poslovanje (navedite, če ste že pridobili kakšna sredstva, pomoč, partnerstvo…).</t>
    </r>
  </si>
  <si>
    <r>
      <rPr>
        <b/>
        <i/>
        <sz val="12"/>
        <color theme="1" tint="0.249977111117893"/>
        <rFont val="Calibri"/>
        <family val="2"/>
        <charset val="238"/>
        <scheme val="minor"/>
      </rPr>
      <t>10. Zaključek</t>
    </r>
    <r>
      <rPr>
        <i/>
        <sz val="11"/>
        <color theme="1" tint="0.249977111117893"/>
        <rFont val="Calibri"/>
        <family val="2"/>
        <charset val="238"/>
        <scheme val="minor"/>
      </rPr>
      <t xml:space="preserve">
Zaključite z nečim udarnim, kar bo bralcu ostalo v spominu in ga prepričalo, da ima vaša ideja resnično potencial ter da ste jo sposobni realizirati.</t>
    </r>
  </si>
  <si>
    <r>
      <rPr>
        <b/>
        <i/>
        <sz val="12"/>
        <color theme="1" tint="0.249977111117893"/>
        <rFont val="Calibri"/>
        <family val="2"/>
        <charset val="238"/>
        <scheme val="minor"/>
      </rPr>
      <t>8. Tveganja</t>
    </r>
    <r>
      <rPr>
        <i/>
        <sz val="11"/>
        <color theme="1" tint="0.249977111117893"/>
        <rFont val="Calibri"/>
        <family val="2"/>
        <charset val="238"/>
        <scheme val="minor"/>
      </rPr>
      <t xml:space="preserve">
Opredlite vsaj 2 glavni tveganji oz. nevarnosti, ki jih vidite na poti realizacije poslovne ideje.
Kakšne rešitve predlagate?</t>
    </r>
  </si>
  <si>
    <r>
      <t xml:space="preserve">Način sodelovanja:
</t>
    </r>
    <r>
      <rPr>
        <sz val="10"/>
        <color theme="1" tint="0.249977111117893"/>
        <rFont val="Calibri"/>
        <family val="2"/>
        <charset val="238"/>
      </rPr>
      <t>- zaposlitev za polni delovni čas
- zaposlitev za krajši delovni čas
- delo preko pogodbe o delu oz. avtorske pogodbe
- študentsko delo
- pogodbeno delo preko podjetja 
- kratkotrajno delo družinskega člana
- ostalo (opredelite)</t>
    </r>
  </si>
  <si>
    <t>Boste sodelovali (že sodelujete) s kakšnimi mentorji, podporniki, investitorji?
Ste vključeni v kakšen program podjetniškega usposabljanja?</t>
  </si>
  <si>
    <t>Beležka - nove ideje in predlogi</t>
  </si>
  <si>
    <t>Prispevki in zavarovanja nosilca s.p.</t>
  </si>
  <si>
    <t>Prispevki in zavarovanja ostalih zaposlenih</t>
  </si>
  <si>
    <t>Podjetnikov zaslužek (gre za zaslužek oz. "plačo", ki jo ima nosilec s.p.)</t>
  </si>
  <si>
    <t>Plače zaposlenih (gre za plače ostalih  zaposlenih v vašem podjetju; če ste s.p., vašo "plačo" kot nosilca s.p. vpišite v vrstico "Podjetnikov zaslužek")</t>
  </si>
  <si>
    <r>
      <rPr>
        <b/>
        <i/>
        <sz val="12"/>
        <color theme="1" tint="0.249977111117893"/>
        <rFont val="Calibri"/>
        <family val="2"/>
        <charset val="238"/>
        <scheme val="minor"/>
      </rPr>
      <t>4. Kupci in poti</t>
    </r>
    <r>
      <rPr>
        <i/>
        <sz val="11"/>
        <color theme="1" tint="0.249977111117893"/>
        <rFont val="Calibri"/>
        <family val="2"/>
        <charset val="238"/>
        <scheme val="minor"/>
      </rPr>
      <t xml:space="preserve">
Navedite, katere so glavne ciljne skupine vašega izdelka / storitve in zakaj si želijo vaš izdelek / storitev.
Kakšen je poslovni model / cene? 
Kako boste svoje izdelke / storitve spravili do kupcev (marketing in prodaja)?
Povejte, če že imate uporabnike (neglede na to, ali plačujejo ali ne za izdelek / storitev).</t>
    </r>
  </si>
  <si>
    <t>Nakup opreme, strojev in materiala</t>
  </si>
  <si>
    <t>MESEČNI strošek amortizacije (€)</t>
  </si>
  <si>
    <t>Internet, telefon, in ostale IKT storitve</t>
  </si>
  <si>
    <t>Stroški dela</t>
  </si>
  <si>
    <t>Zavarovanja poklicne odgovornosti</t>
  </si>
  <si>
    <t>Prevoz na delo</t>
  </si>
  <si>
    <t>Prehrana na delu</t>
  </si>
  <si>
    <t>Stroški službenih poti</t>
  </si>
  <si>
    <t>Samostojni podjetnik</t>
  </si>
  <si>
    <t>Zaposleni</t>
  </si>
  <si>
    <t>Regres</t>
  </si>
  <si>
    <t>Ostali stroški dela</t>
  </si>
  <si>
    <t>Skupaj:</t>
  </si>
  <si>
    <t>Varstvo pri delu</t>
  </si>
  <si>
    <t>Zdravniški pregled</t>
  </si>
  <si>
    <t>Izdelava ocene tveganja</t>
  </si>
  <si>
    <t>Skupaj</t>
  </si>
  <si>
    <t>SKUPAJ:</t>
  </si>
  <si>
    <t>Redni mesečni stroški</t>
  </si>
  <si>
    <t>Načrtovanje prodaje po letih</t>
  </si>
  <si>
    <t>Skupaj prihodek (v EUR)</t>
  </si>
  <si>
    <t>Cena na kos (v EUR)</t>
  </si>
  <si>
    <t>2. leto</t>
  </si>
  <si>
    <t>3. leto</t>
  </si>
  <si>
    <t>4. leto</t>
  </si>
  <si>
    <t>Drugo (po potrebi dodajte / izbrišite)</t>
  </si>
  <si>
    <t>Pisarniški material</t>
  </si>
  <si>
    <t>Strošek (€)</t>
  </si>
  <si>
    <t>Skupaj količina</t>
  </si>
  <si>
    <t xml:space="preserve">Mesec </t>
  </si>
  <si>
    <t>AMORTIZACIJA</t>
  </si>
  <si>
    <t>Oprema 1</t>
  </si>
  <si>
    <t>Oprema 2</t>
  </si>
  <si>
    <t>Oprema 3</t>
  </si>
  <si>
    <t>Zaposlenih v podjetju</t>
  </si>
  <si>
    <t xml:space="preserve">osebna poraba ("plača podjetnika") </t>
  </si>
  <si>
    <t>Stroški dela skupaj (mesečno)</t>
  </si>
  <si>
    <t>Stroški dela skupaj (letno)</t>
  </si>
  <si>
    <t>brez plače s.p.</t>
  </si>
  <si>
    <t>Oprema, stroji in material</t>
  </si>
  <si>
    <t>NAKUP</t>
  </si>
  <si>
    <t>Enkratni stroški</t>
  </si>
  <si>
    <t>Skupaj na mesec:</t>
  </si>
  <si>
    <t>preostane neto plača</t>
  </si>
  <si>
    <t>Pripomoček za izračun - VNESI KOLIČINE PO MESECIH</t>
  </si>
  <si>
    <r>
      <t>Izobraževanja,</t>
    </r>
    <r>
      <rPr>
        <sz val="12"/>
        <color theme="1"/>
        <rFont val="Calibri"/>
        <family val="2"/>
        <charset val="238"/>
      </rPr>
      <t xml:space="preserve"> </t>
    </r>
    <r>
      <rPr>
        <sz val="11"/>
        <color theme="1"/>
        <rFont val="Calibri"/>
        <family val="2"/>
        <charset val="238"/>
      </rPr>
      <t>usposabljanja, licenciranje…</t>
    </r>
  </si>
  <si>
    <t>Oprema 4</t>
  </si>
  <si>
    <t>Manjše orodje</t>
  </si>
  <si>
    <t>Amortizacijska stopnja</t>
  </si>
  <si>
    <t>Elektrika</t>
  </si>
  <si>
    <t>Delovna obleka</t>
  </si>
  <si>
    <t>Obratovalni stroški (komunalne storitve, ogrevanje, RTV prispevek,...)</t>
  </si>
  <si>
    <r>
      <rPr>
        <b/>
        <sz val="14"/>
        <color theme="1"/>
        <rFont val="Calibri"/>
        <family val="2"/>
        <charset val="238"/>
      </rPr>
      <t>Ostali stroški dela</t>
    </r>
    <r>
      <rPr>
        <b/>
        <sz val="11"/>
        <color theme="1"/>
        <rFont val="Calibri"/>
        <family val="2"/>
        <charset val="238"/>
      </rPr>
      <t xml:space="preserve">
(STROŠKI STORITEV)</t>
    </r>
  </si>
  <si>
    <t>Skupaj na leto:</t>
  </si>
  <si>
    <t>Tiskalnik</t>
  </si>
  <si>
    <t>Pomožni material</t>
  </si>
  <si>
    <t>Pripomoček za izračun denarnega toka!</t>
  </si>
  <si>
    <t>Skupaj na letni ravni (EUR):</t>
  </si>
  <si>
    <t>Skupaj na letni ravni (a+b+c) (EUR):</t>
  </si>
  <si>
    <t>a) Osnovna sredstva 
(AMORTIZACIJA)</t>
  </si>
  <si>
    <t>c) Pomožni in drugi material
(STROŠKI MATERIALA)</t>
  </si>
  <si>
    <t>Najem poslovnega prostora</t>
  </si>
  <si>
    <t>Najem programske opreme</t>
  </si>
  <si>
    <t>Najem davčne blagajne</t>
  </si>
  <si>
    <t>Prostor, oprema, stroji:</t>
  </si>
  <si>
    <t>Stroški ostalih storitev:</t>
  </si>
  <si>
    <t>Skupaj na mesečni ravni (EUR):</t>
  </si>
  <si>
    <t>Odpravnine</t>
  </si>
  <si>
    <t>Nagrade</t>
  </si>
  <si>
    <t>Najemnine in ostale storitve</t>
  </si>
  <si>
    <t>b) Drobni invetar
(STROŠKI DROBNEGA INVETARJA)</t>
  </si>
  <si>
    <t>PREGLED</t>
  </si>
  <si>
    <t>amortizacija</t>
  </si>
  <si>
    <t>nabavna vrednost OS</t>
  </si>
  <si>
    <t>AM 1.leto</t>
  </si>
  <si>
    <t>sed.vred.1.leto</t>
  </si>
  <si>
    <t>AM 2.leto</t>
  </si>
  <si>
    <t>sed.vred.2.leto</t>
  </si>
  <si>
    <t>AM 3.leto</t>
  </si>
  <si>
    <t>sed.vred.3.leto</t>
  </si>
  <si>
    <t>AM 4.leto</t>
  </si>
  <si>
    <t>sed.vred.4.leto</t>
  </si>
  <si>
    <t>prevoz na delo, malica, službene poti</t>
  </si>
  <si>
    <t>Pripomoček za izračun stroškov</t>
  </si>
  <si>
    <t>Pripomoček za izračun prihodkov</t>
  </si>
  <si>
    <t>Finančni načrt</t>
  </si>
  <si>
    <t>Beležka</t>
  </si>
  <si>
    <t>Opombe:</t>
  </si>
  <si>
    <r>
      <rPr>
        <b/>
        <sz val="11"/>
        <color theme="1" tint="0.249977111117893"/>
        <rFont val="Calibri"/>
        <family val="2"/>
        <charset val="238"/>
        <scheme val="minor"/>
      </rPr>
      <t>Prenos v gospodinjstvo</t>
    </r>
    <r>
      <rPr>
        <sz val="11"/>
        <color theme="1" tint="0.249977111117893"/>
        <rFont val="Calibri"/>
        <family val="2"/>
        <charset val="238"/>
        <scheme val="minor"/>
      </rPr>
      <t xml:space="preserve"> (podjetnikova plača) - daj spredaj znak -</t>
    </r>
  </si>
  <si>
    <t>Pomeni koliko podjetniku ostane  na TRR</t>
  </si>
  <si>
    <t>Pomeni koliko podjetniku ostane  na TRR plus ostanek iz prejšnjega leta</t>
  </si>
  <si>
    <t>Prenos iz prejšnjega leta</t>
  </si>
  <si>
    <t>material, embalaža, trgovsko blago, končani izdelki</t>
  </si>
  <si>
    <t>denar na transakcijskem računu, v blagajni - Glej končno stanje DT</t>
  </si>
  <si>
    <t>material + drobni invetar</t>
  </si>
  <si>
    <t>Osn. Sredstvo</t>
  </si>
  <si>
    <t>Znesek vrednosti nakupa osnovnega sredstva v posameznem letu</t>
  </si>
  <si>
    <t>Posojila (npr. staršev,…)</t>
  </si>
  <si>
    <t>Mesečna amortizacija</t>
  </si>
  <si>
    <t>Amortizacijska stopnja (%)</t>
  </si>
  <si>
    <t>1 leto</t>
  </si>
  <si>
    <t>2 leto</t>
  </si>
  <si>
    <t>3 leto</t>
  </si>
  <si>
    <t>4 leto</t>
  </si>
  <si>
    <t>Št. mesecev</t>
  </si>
  <si>
    <t>ROČNI VNOS</t>
  </si>
  <si>
    <t>Amortizacijsko stopnjo v celi številki</t>
  </si>
  <si>
    <t>št. mesecev v posameznem letu</t>
  </si>
  <si>
    <t>za opremo, ki je kupljena v kasnejših letih, prilagodi formulo!</t>
  </si>
  <si>
    <t>VNESI KJER JE OBARVANO S SIVO!</t>
  </si>
  <si>
    <t>(pazi na to, v katerem letu je OS kupljeno - prilagodi formulo za naslednja leta!)</t>
  </si>
  <si>
    <t>Denarni tok -C1</t>
  </si>
  <si>
    <r>
      <t xml:space="preserve">Kanali (5)
</t>
    </r>
    <r>
      <rPr>
        <sz val="10"/>
        <color theme="1" tint="0.249977111117893"/>
        <rFont val="Calibri"/>
        <family val="2"/>
        <charset val="238"/>
        <scheme val="minor"/>
      </rPr>
      <t>Poti do kupcev.</t>
    </r>
  </si>
  <si>
    <r>
      <rPr>
        <b/>
        <sz val="12"/>
        <color theme="1" tint="0.249977111117893"/>
        <rFont val="Calibri"/>
        <family val="2"/>
        <charset val="238"/>
        <scheme val="minor"/>
      </rPr>
      <t>Struktura stroškov (7)</t>
    </r>
    <r>
      <rPr>
        <b/>
        <sz val="14"/>
        <color theme="1" tint="0.249977111117893"/>
        <rFont val="Calibri"/>
        <family val="2"/>
        <charset val="238"/>
        <scheme val="minor"/>
      </rPr>
      <t xml:space="preserve">
</t>
    </r>
    <r>
      <rPr>
        <sz val="10"/>
        <color theme="1" tint="0.249977111117893"/>
        <rFont val="Calibri"/>
        <family val="2"/>
        <charset val="238"/>
        <scheme val="minor"/>
      </rPr>
      <t xml:space="preserve"> - stalni (fiksni) stroški (plače, najemnine...)
 - spremenljivi (variabilni) stroški (odvisni od obsega proizvodnje blaga in storitev)</t>
    </r>
  </si>
  <si>
    <r>
      <t xml:space="preserve">Segmenti kupcev (2)
</t>
    </r>
    <r>
      <rPr>
        <sz val="10"/>
        <color theme="1" tint="0.249977111117893"/>
        <rFont val="Calibri"/>
        <family val="2"/>
        <charset val="238"/>
        <scheme val="minor"/>
      </rPr>
      <t>Ciljna(e) skupina(e) kupcev oz. uporabnikov.</t>
    </r>
  </si>
  <si>
    <t>Vrstni red izpolnjevanja BMC.</t>
  </si>
  <si>
    <r>
      <t xml:space="preserve">Obstoječe rešitve (1)
</t>
    </r>
    <r>
      <rPr>
        <sz val="10"/>
        <color theme="1" tint="0.249977111117893"/>
        <rFont val="Calibri"/>
        <family val="2"/>
        <charset val="238"/>
        <scheme val="minor"/>
      </rPr>
      <t>Konkurenca oz. kako se zgoraj navedeni problemi rešujejo trenutno.</t>
    </r>
  </si>
  <si>
    <r>
      <t xml:space="preserve">Problem (1)
</t>
    </r>
    <r>
      <rPr>
        <sz val="10"/>
        <color theme="1" tint="0.249977111117893"/>
        <rFont val="Calibri"/>
        <family val="2"/>
        <charset val="238"/>
        <scheme val="minor"/>
      </rPr>
      <t>3 največji problemi, ki jih rešujete s svojo poslovno idejo.</t>
    </r>
  </si>
  <si>
    <r>
      <t xml:space="preserve">Rešitve (4)
</t>
    </r>
    <r>
      <rPr>
        <sz val="10"/>
        <color theme="1" tint="0.249977111117893"/>
        <rFont val="Calibri"/>
        <family val="2"/>
        <charset val="238"/>
        <scheme val="minor"/>
      </rPr>
      <t>Potencialne rešitve, ki jih ponujate za navedene probleme.</t>
    </r>
  </si>
  <si>
    <r>
      <t xml:space="preserve">Edinstvena ponujena vrednost (3)
</t>
    </r>
    <r>
      <rPr>
        <sz val="10"/>
        <color theme="1" tint="0.249977111117893"/>
        <rFont val="Calibri"/>
        <family val="2"/>
        <charset val="238"/>
        <scheme val="minor"/>
      </rPr>
      <t>Jasno in prepričljivo sporočilo, zakaj ste drugačni, zakaj bi nekdo kupil vaš produkt.</t>
    </r>
  </si>
  <si>
    <r>
      <t xml:space="preserve">Neulovljiva prednost (9)
</t>
    </r>
    <r>
      <rPr>
        <sz val="10"/>
        <color theme="1" tint="0.249977111117893"/>
        <rFont val="Calibri"/>
        <family val="2"/>
        <charset val="238"/>
        <scheme val="minor"/>
      </rPr>
      <t>Česa glede vaše ideje NI enostavno posnemati ali kupiti?</t>
    </r>
  </si>
  <si>
    <r>
      <t xml:space="preserve">Ključni kazalniki (8)
</t>
    </r>
    <r>
      <rPr>
        <sz val="10"/>
        <color theme="1" tint="0.249977111117893"/>
        <rFont val="Calibri"/>
        <family val="2"/>
        <charset val="238"/>
        <scheme val="minor"/>
      </rPr>
      <t>Kaj lahko merite oz. katere številke vam lahko povedo, kako dobro vam gre v poslu?</t>
    </r>
  </si>
  <si>
    <r>
      <t xml:space="preserve">Kratek opis poslovnega modela (3)
</t>
    </r>
    <r>
      <rPr>
        <sz val="10"/>
        <color theme="1" tint="0.249977111117893"/>
        <rFont val="Calibri"/>
        <family val="2"/>
        <charset val="238"/>
        <scheme val="minor"/>
      </rPr>
      <t>Kaj delate - odgovorite v enem kratkem stavku (neposredno ali z analogijo).</t>
    </r>
  </si>
  <si>
    <r>
      <t xml:space="preserve">Zgodnji kupci (2)
</t>
    </r>
    <r>
      <rPr>
        <sz val="10"/>
        <color theme="1" tint="0.249977111117893"/>
        <rFont val="Calibri"/>
        <family val="2"/>
        <charset val="238"/>
        <scheme val="minor"/>
      </rPr>
      <t>Značilnosti vašega idealnega kupca(ev).</t>
    </r>
  </si>
  <si>
    <r>
      <t xml:space="preserve">Viri prihodkov (6)
</t>
    </r>
    <r>
      <rPr>
        <sz val="10"/>
        <color theme="1" tint="0.249977111117893"/>
        <rFont val="Calibri"/>
        <family val="2"/>
        <charset val="238"/>
        <scheme val="minor"/>
      </rPr>
      <t>Navedite vire prihodkov podjetja.</t>
    </r>
  </si>
  <si>
    <t>Carmine Gallo: kako predstaviti idejo v 15 sekundah</t>
  </si>
  <si>
    <t>Vrednote</t>
  </si>
  <si>
    <t>Opišite dejavnost oz. panogo, v katero vstopate:
- v katero smer gre razvoj izdelkov / storitev oz. kakšni so aktualni trendi v panogi (v Sloveniji in tujini),
- kako močno je dejavnost oz. panoga že prisotna na območju, ki ga boste pokrivali,
- ali panoga raste/upada/stagnira (podkrepite to s kakšnim ključnim podatkom, npr. z gibanjem višine prihodkov podjetij iz panoge, gibanjem števila podjetij iz panoge, ali število zaposlenih v teh podjetjih raste ali upada).</t>
  </si>
  <si>
    <t xml:space="preserve">     - rezultati raziskave - kakšne so ugotovitve in ali ste glede na rezultate  
       raziskave uspeli potrditi, da se opredeljeni problem splača reševati in da je vaša 
       predlagana rešitev prava (t.i. problem - solution fit)?</t>
  </si>
  <si>
    <t xml:space="preserve">     - število intervjujev, anket, predstavitev izdelka/storitve, število testiranj 
       izdelka/storitve s strani potencialinih kupcev...
        (ali drugače povedano - koliko potencialnih kupcev / zgodnjih uporabnikov 
        ste vključili v fazo testiranja)  </t>
  </si>
  <si>
    <r>
      <t xml:space="preserve">Geografska lokacija kupcev:
</t>
    </r>
    <r>
      <rPr>
        <i/>
        <sz val="10"/>
        <color theme="1" tint="0.249977111117893"/>
        <rFont val="Calibri"/>
        <family val="2"/>
        <charset val="238"/>
        <scheme val="minor"/>
      </rPr>
      <t>posamezne občine - navedite katere
posamezne regije - navedite katere
cela Slovenija 
države EU
svetovni trg - katere države</t>
    </r>
  </si>
  <si>
    <t>Med koliko uporabniki ste že stestirali izdelek / storitev?</t>
  </si>
  <si>
    <t xml:space="preserve">     - kdaj in kako dolgo je potekala raziskava</t>
  </si>
  <si>
    <t>Povezava do terminskega načrta promocije</t>
  </si>
  <si>
    <t>Opombe, zaznamki, opomniki</t>
  </si>
  <si>
    <t>Stroški promocije po mesecih za 1. leto poslovanja 
(1. mesec je mesec začetka poslovanja)</t>
  </si>
  <si>
    <r>
      <t xml:space="preserve">Funkcija v podjetju
</t>
    </r>
    <r>
      <rPr>
        <sz val="10"/>
        <color theme="1" tint="0.249977111117893"/>
        <rFont val="Calibri"/>
        <family val="2"/>
        <charset val="238"/>
      </rPr>
      <t>- vodenje (odg. oseba) 
- marketing in prodaja 
- proizvodnja izdelkov oz. izvajanje  storitev
- razvoj in design (oblika, uporabnost…) izdelkov / storitev</t>
    </r>
  </si>
  <si>
    <t>Opišite izobrazbo, znanja, izkušnje, reference..., članov ekipe  s področja obravnavane poslovne ideje</t>
  </si>
  <si>
    <t>(Potencialni) kupci</t>
  </si>
  <si>
    <r>
      <t xml:space="preserve">Zunanji izvajalec / poslovni partner / dobavitelj 
</t>
    </r>
    <r>
      <rPr>
        <sz val="11"/>
        <color theme="1" tint="0.249977111117893"/>
        <rFont val="Calibri"/>
        <family val="2"/>
        <charset val="238"/>
      </rPr>
      <t>(navedite naziv organizacije)</t>
    </r>
  </si>
  <si>
    <t>Vloga zunanjega izvajalca / poslovnega partnerja / dobavitelja oz. način sodelovanja</t>
  </si>
  <si>
    <t xml:space="preserve">Na kakšen način predvidevate zaračunavati za vaše izdelke / storitve? Primeri:
s prodajo izdelkov / storitev, 
z zaračunavanjem najema,
s prihodki od naročnin, provizij,
s prihodki od oglaševanja… </t>
  </si>
  <si>
    <t>izdelek / storitev 1</t>
  </si>
  <si>
    <t>izdelek / storitev 2</t>
  </si>
  <si>
    <t>izdelek / storitev 3</t>
  </si>
  <si>
    <t>izdelek / storitev 4</t>
  </si>
  <si>
    <t>izdelek / storitev 5</t>
  </si>
  <si>
    <t>izdelek / storitev 6</t>
  </si>
  <si>
    <t>Dodaj količino prodanih izdelkov / storitev</t>
  </si>
  <si>
    <t>Izdelek / storitev</t>
  </si>
  <si>
    <t>Enota</t>
  </si>
  <si>
    <t>Povratne informacije, ideje, predlogi... s strani kupcev, o katerih je vredno razmisliti, ter
novo zaznane priložnosti, trendi, ideje, odgovori na izzive konkurence…</t>
  </si>
  <si>
    <t>Prvič, klasični poslovni načrti, napisani v Wordu, so še vedno močno prisotni, vendar so postali nekako preokorni in nepraktični. Velikokrat se jih po tem, ko so napisani, sploh ne odpre več... 
Drugič, pojavlja se problem povezovanja klasičnega poslovnega načrta in sodobnih podjetniških orodij in pristopov (vitko podjetništvo, business model canvas...). 
In tretjič, klasični poslovni načrt ni najbolj prijazen do uporabnikov, ko je potrebno iz njega izluščiti konkretne naloge, ki bi jih naj opravili na poti razvoja ideje.</t>
  </si>
  <si>
    <t>Kot prvo, na enem mestu združuje Business Model Canvas (BMC) oz. po slovensko kanvas poslovnega modela ter t.i. klasična poglavja poslovnega načrta, oplemenitena z najsodobnejšimi spoznanji o razvoju poslovnih idej. BMC in ostala poglavja z lahkoto povezujemo, se "sprehajamo" med njimi in imamo neprimerno boljši pregled nad razvojem ideje. 
Nadalje... Dokument je možno poljubno nadgrajevati in dopolnjevati glede na vaše potrebe. Dodajte vrstice, dodajte tabelo ali pa kar nov delovni list. Vse to je mogoče, saj mora orodje služiti vam in ne vi njemu!
In ker so vse dobre stvari tri - celotna predstavitev ideje je pregledna, jasna in uporabna. Ne zahteva se namreč  daljših povezanih tekstov, ampak kratko in jedrnato odgovarjanje na zastavljena vprašanja.</t>
  </si>
  <si>
    <t>Ker pa je za podrobnejšo razdelavo poslovne ideje večkrat potrebno odgovoriti še na nekatera pomembna vprašanja, smo BMC-ju dodali nekaj poglavij, ki so podobna klasičnemu poslovnemu načrtu. BMC je v tem orodju nazorno povezan s temi poglavji. Vse skupaj pa nam da popolno sliko poslovne ideje in način njene realizacije. Na ta način predstavljena ideja služi tudi kot poslovni načrt, ko boste kandidirali na razpisih ali pa ga bodo od vas zahtevale banke, ko boste zaprosili za financiranje... Ena možnost je, da ga natisnete direktno iz Excela, enostavno pa ga je shraniti tudi v PDF obliki ali skopirati v Word.</t>
  </si>
  <si>
    <t>Orodje uporabljajte dvofazno: začnite z BMC-jem. V drugi fazi BMC nadgradite z ostalimi poglavji. 
Vsekakor pa ne pozabite: BMC in poslovni načrt sta živi zadevi, ki se spreminjata v skladu z vašimi ugotovitvami. Do teh ugotovitev pa boste prišli ravno s  poglobljenim raziskovanjem vprašanj, zastavljenih v tem dokumentu.</t>
  </si>
  <si>
    <t>1 osnutek</t>
  </si>
  <si>
    <t>2 osnutek</t>
  </si>
  <si>
    <t>Končna verzija</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</si>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</sst>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d/m/yyyy;@"/>
    <numFmt numFmtId="165" formatCode="#,##0_ ;[Red]\-#,##0\ "/>
    <numFmt numFmtId="166" formatCode="#,##0;[Red]\-#,##0"/>
    <numFmt numFmtId="167" formatCode="_-* #,##0.00\ [$€]_-;\-* #,##0.00\ [$€]_-;_-* &quot;-&quot;??\ [$€]_-;_-@_-"/>
    <numFmt numFmtId="168" formatCode="_-* #,##0\ _€_-;\-* #,##0\ _€_-;_-* &quot;-&quot;??\ _€_-;_-@_-"/>
  </numFmts>
  <fonts count="70" x14ac:knownFonts="1">
    <font>
      <sz val="10"/>
      <color rgb="FF000000"/>
      <name val="Arial"/>
    </font>
    <font>
      <sz val="11"/>
      <color theme="1"/>
      <name val="Calibri"/>
      <family val="2"/>
      <charset val="238"/>
    </font>
    <font>
      <sz val="11"/>
      <color theme="1"/>
      <name val="Calibri"/>
      <family val="2"/>
      <charset val="238"/>
      <scheme val="minor"/>
    </font>
    <font>
      <sz val="11"/>
      <color theme="1"/>
      <name val="Calibri"/>
      <family val="2"/>
      <charset val="238"/>
      <scheme val="minor"/>
    </font>
    <font>
      <u/>
      <sz val="10"/>
      <color theme="10"/>
      <name val="Arial"/>
      <family val="2"/>
      <charset val="238"/>
    </font>
    <font>
      <sz val="9"/>
      <color indexed="81"/>
      <name val="Tahoma"/>
      <family val="2"/>
      <charset val="238"/>
    </font>
    <font>
      <b/>
      <sz val="9"/>
      <color indexed="81"/>
      <name val="Tahoma"/>
      <family val="2"/>
      <charset val="238"/>
    </font>
    <font>
      <sz val="11"/>
      <color theme="1"/>
      <name val="Calibri"/>
      <family val="2"/>
      <charset val="238"/>
      <scheme val="minor"/>
    </font>
    <font>
      <b/>
      <sz val="11"/>
      <color rgb="FF1A5492"/>
      <name val="Calibri"/>
      <family val="2"/>
      <charset val="238"/>
      <scheme val="minor"/>
    </font>
    <font>
      <sz val="11"/>
      <color theme="1"/>
      <name val="Calibri"/>
      <family val="2"/>
      <scheme val="minor"/>
    </font>
    <font>
      <sz val="11"/>
      <color rgb="FF1A5492"/>
      <name val="Calibri"/>
      <family val="2"/>
      <charset val="238"/>
      <scheme val="minor"/>
    </font>
    <font>
      <b/>
      <sz val="18"/>
      <color rgb="FF1A5492"/>
      <name val="Calibri"/>
      <family val="2"/>
      <charset val="238"/>
      <scheme val="minor"/>
    </font>
    <font>
      <b/>
      <sz val="11"/>
      <color theme="1" tint="0.249977111117893"/>
      <name val="Calibri"/>
      <family val="2"/>
      <charset val="238"/>
      <scheme val="minor"/>
    </font>
    <font>
      <sz val="11"/>
      <color theme="1" tint="0.249977111117893"/>
      <name val="Calibri"/>
      <family val="2"/>
      <charset val="238"/>
      <scheme val="minor"/>
    </font>
    <font>
      <b/>
      <sz val="18"/>
      <color theme="1" tint="0.249977111117893"/>
      <name val="Calibri"/>
      <family val="2"/>
      <charset val="238"/>
      <scheme val="minor"/>
    </font>
    <font>
      <b/>
      <sz val="14"/>
      <color theme="1" tint="0.249977111117893"/>
      <name val="Calibri"/>
      <family val="2"/>
      <charset val="238"/>
      <scheme val="minor"/>
    </font>
    <font>
      <b/>
      <sz val="12"/>
      <color theme="1" tint="0.249977111117893"/>
      <name val="Calibri"/>
      <family val="2"/>
      <charset val="238"/>
      <scheme val="minor"/>
    </font>
    <font>
      <u/>
      <sz val="12"/>
      <color theme="1" tint="0.249977111117893"/>
      <name val="Calibri"/>
      <family val="2"/>
      <charset val="238"/>
      <scheme val="minor"/>
    </font>
    <font>
      <sz val="12"/>
      <color theme="1" tint="0.249977111117893"/>
      <name val="Calibri"/>
      <family val="2"/>
      <charset val="238"/>
      <scheme val="minor"/>
    </font>
    <font>
      <b/>
      <u/>
      <sz val="12"/>
      <color theme="1" tint="0.249977111117893"/>
      <name val="Calibri"/>
      <family val="2"/>
      <charset val="238"/>
      <scheme val="minor"/>
    </font>
    <font>
      <i/>
      <sz val="12"/>
      <color theme="1" tint="0.249977111117893"/>
      <name val="Calibri"/>
      <family val="2"/>
      <charset val="238"/>
      <scheme val="minor"/>
    </font>
    <font>
      <b/>
      <i/>
      <sz val="11"/>
      <color theme="1" tint="0.249977111117893"/>
      <name val="Calibri"/>
      <family val="2"/>
      <charset val="238"/>
      <scheme val="minor"/>
    </font>
    <font>
      <b/>
      <i/>
      <sz val="12"/>
      <color theme="1" tint="0.249977111117893"/>
      <name val="Calibri"/>
      <family val="2"/>
      <charset val="238"/>
      <scheme val="minor"/>
    </font>
    <font>
      <i/>
      <sz val="11"/>
      <color theme="1" tint="0.249977111117893"/>
      <name val="Calibri"/>
      <family val="2"/>
      <charset val="238"/>
      <scheme val="minor"/>
    </font>
    <font>
      <i/>
      <sz val="10"/>
      <color theme="1" tint="0.249977111117893"/>
      <name val="Calibri"/>
      <family val="2"/>
      <charset val="238"/>
      <scheme val="minor"/>
    </font>
    <font>
      <b/>
      <sz val="11"/>
      <color theme="1" tint="0.249977111117893"/>
      <name val="Calibri"/>
      <family val="2"/>
      <charset val="238"/>
    </font>
    <font>
      <sz val="11"/>
      <color theme="1" tint="0.249977111117893"/>
      <name val="Calibri"/>
      <family val="2"/>
      <charset val="238"/>
    </font>
    <font>
      <b/>
      <u/>
      <sz val="10"/>
      <color theme="1" tint="0.249977111117893"/>
      <name val="Arial"/>
      <family val="2"/>
      <charset val="238"/>
    </font>
    <font>
      <sz val="10"/>
      <color theme="1" tint="0.249977111117893"/>
      <name val="Calibri"/>
      <family val="2"/>
      <charset val="238"/>
    </font>
    <font>
      <b/>
      <sz val="12"/>
      <color rgb="FF1A5492"/>
      <name val="Calibri"/>
      <family val="2"/>
      <charset val="238"/>
      <scheme val="minor"/>
    </font>
    <font>
      <b/>
      <u/>
      <sz val="11"/>
      <color theme="3" tint="0.39997558519241921"/>
      <name val="Calibri"/>
      <family val="2"/>
      <charset val="238"/>
      <scheme val="minor"/>
    </font>
    <font>
      <sz val="11"/>
      <color rgb="FFE8965E"/>
      <name val="Calibri"/>
      <family val="2"/>
      <charset val="238"/>
      <scheme val="minor"/>
    </font>
    <font>
      <b/>
      <u/>
      <sz val="10"/>
      <color theme="3" tint="0.39997558519241921"/>
      <name val="Arial"/>
      <family val="2"/>
      <charset val="238"/>
    </font>
    <font>
      <sz val="10"/>
      <color theme="1" tint="0.249977111117893"/>
      <name val="Calibri"/>
      <family val="2"/>
      <charset val="238"/>
      <scheme val="minor"/>
    </font>
    <font>
      <b/>
      <u/>
      <sz val="12"/>
      <color theme="3" tint="0.39997558519241921"/>
      <name val="Arial"/>
      <family val="2"/>
      <charset val="238"/>
    </font>
    <font>
      <sz val="11"/>
      <color theme="3" tint="0.39997558519241921"/>
      <name val="Calibri"/>
      <family val="2"/>
      <charset val="238"/>
      <scheme val="minor"/>
    </font>
    <font>
      <sz val="10"/>
      <name val="Arial"/>
      <family val="2"/>
      <charset val="238"/>
    </font>
    <font>
      <sz val="10"/>
      <color indexed="81"/>
      <name val="Tahoma"/>
      <family val="2"/>
      <charset val="238"/>
    </font>
    <font>
      <sz val="10"/>
      <name val="Arial"/>
      <family val="2"/>
    </font>
    <font>
      <sz val="10"/>
      <name val="Arial CE"/>
      <family val="2"/>
      <charset val="238"/>
    </font>
    <font>
      <sz val="10"/>
      <color rgb="FF000000"/>
      <name val="Arial"/>
      <family val="2"/>
      <charset val="238"/>
    </font>
    <font>
      <sz val="11"/>
      <name val="Calibri"/>
      <family val="2"/>
      <charset val="238"/>
      <scheme val="minor"/>
    </font>
    <font>
      <b/>
      <sz val="11"/>
      <color theme="0"/>
      <name val="Calibri"/>
      <family val="2"/>
      <charset val="238"/>
    </font>
    <font>
      <b/>
      <sz val="10"/>
      <color rgb="FF000000"/>
      <name val="Calibri"/>
      <family val="2"/>
      <charset val="238"/>
      <scheme val="minor"/>
    </font>
    <font>
      <b/>
      <sz val="12"/>
      <color theme="0"/>
      <name val="Calibri"/>
      <family val="2"/>
      <charset val="238"/>
    </font>
    <font>
      <u/>
      <sz val="11"/>
      <color theme="1" tint="0.249977111117893"/>
      <name val="Calibri"/>
      <family val="2"/>
      <charset val="238"/>
      <scheme val="minor"/>
    </font>
    <font>
      <sz val="12"/>
      <color theme="0"/>
      <name val="Calibri"/>
      <family val="2"/>
      <charset val="238"/>
    </font>
    <font>
      <b/>
      <u/>
      <sz val="13"/>
      <color theme="1" tint="0.249977111117893"/>
      <name val="Calibri"/>
      <family val="2"/>
      <charset val="238"/>
      <scheme val="minor"/>
    </font>
    <font>
      <sz val="11"/>
      <color theme="0" tint="-0.34998626667073579"/>
      <name val="Calibri"/>
      <family val="2"/>
      <charset val="238"/>
      <scheme val="minor"/>
    </font>
    <font>
      <sz val="11"/>
      <color rgb="FFFF0000"/>
      <name val="Calibri"/>
      <family val="2"/>
      <charset val="238"/>
      <scheme val="minor"/>
    </font>
    <font>
      <sz val="11"/>
      <color theme="0"/>
      <name val="Calibri"/>
      <family val="2"/>
      <charset val="238"/>
      <scheme val="minor"/>
    </font>
    <font>
      <sz val="12"/>
      <color theme="0"/>
      <name val="Calibri"/>
      <family val="2"/>
      <charset val="238"/>
      <scheme val="minor"/>
    </font>
    <font>
      <b/>
      <sz val="11"/>
      <color rgb="FFFF0000"/>
      <name val="Calibri"/>
      <family val="2"/>
      <charset val="238"/>
      <scheme val="minor"/>
    </font>
    <font>
      <b/>
      <sz val="11"/>
      <color theme="1" tint="0.14999847407452621"/>
      <name val="Calibri"/>
      <family val="2"/>
      <charset val="238"/>
    </font>
    <font>
      <b/>
      <sz val="11"/>
      <color theme="0" tint="-0.499984740745262"/>
      <name val="Calibri"/>
      <family val="2"/>
      <charset val="238"/>
    </font>
    <font>
      <sz val="11"/>
      <color theme="1"/>
      <name val="Calibri"/>
      <family val="2"/>
      <charset val="238"/>
    </font>
    <font>
      <sz val="9"/>
      <color indexed="81"/>
      <name val="Segoe UI"/>
      <family val="2"/>
      <charset val="238"/>
    </font>
    <font>
      <b/>
      <sz val="9"/>
      <color indexed="81"/>
      <name val="Segoe UI"/>
      <family val="2"/>
      <charset val="238"/>
    </font>
    <font>
      <sz val="11"/>
      <color theme="2" tint="-9.9978637043366805E-2"/>
      <name val="Calibri"/>
      <family val="2"/>
      <charset val="238"/>
      <scheme val="minor"/>
    </font>
    <font>
      <sz val="11"/>
      <color theme="1" tint="0.34998626667073579"/>
      <name val="Calibri"/>
      <family val="2"/>
      <charset val="238"/>
      <scheme val="minor"/>
    </font>
    <font>
      <b/>
      <sz val="11"/>
      <color theme="1"/>
      <name val="Calibri"/>
      <family val="2"/>
      <charset val="238"/>
      <scheme val="minor"/>
    </font>
    <font>
      <b/>
      <sz val="22"/>
      <color theme="1" tint="0.249977111117893"/>
      <name val="Calibri"/>
      <family val="2"/>
      <charset val="238"/>
      <scheme val="minor"/>
    </font>
    <font>
      <b/>
      <sz val="11"/>
      <color theme="1"/>
      <name val="Calibri"/>
      <family val="2"/>
      <charset val="238"/>
    </font>
    <font>
      <b/>
      <sz val="12"/>
      <color theme="1"/>
      <name val="Calibri"/>
      <family val="2"/>
      <charset val="238"/>
      <scheme val="minor"/>
    </font>
    <font>
      <sz val="12"/>
      <color theme="1"/>
      <name val="Calibri"/>
      <family val="2"/>
      <charset val="238"/>
      <scheme val="minor"/>
    </font>
    <font>
      <sz val="11"/>
      <color theme="1"/>
      <name val="Times New Roman"/>
      <family val="1"/>
      <charset val="238"/>
    </font>
    <font>
      <sz val="12"/>
      <color theme="1"/>
      <name val="Calibri"/>
      <family val="2"/>
      <charset val="238"/>
    </font>
    <font>
      <b/>
      <sz val="14"/>
      <color theme="1"/>
      <name val="Calibri"/>
      <family val="2"/>
      <charset val="238"/>
    </font>
    <font>
      <b/>
      <sz val="16"/>
      <color theme="1" tint="0.249977111117893"/>
      <name val="Calibri"/>
      <family val="2"/>
      <charset val="238"/>
      <scheme val="minor"/>
    </font>
    <font>
      <b/>
      <sz val="13"/>
      <color theme="1" tint="0.249977111117893"/>
      <name val="Calibri"/>
      <family val="2"/>
      <charset val="238"/>
      <scheme val="minor"/>
    </font>
  </fonts>
  <fills count="21">
    <fill>
      <patternFill patternType="none"/>
    </fill>
    <fill>
      <patternFill patternType="gray125"/>
    </fill>
    <fill>
      <patternFill patternType="solid">
        <fgColor rgb="FFD4E7EC"/>
        <bgColor indexed="64"/>
      </patternFill>
    </fill>
    <fill>
      <patternFill patternType="solid">
        <fgColor rgb="FFDDDDDD"/>
        <bgColor indexed="64"/>
      </patternFill>
    </fill>
    <fill>
      <patternFill patternType="solid">
        <fgColor rgb="FFF4E0CC"/>
        <bgColor indexed="64"/>
      </patternFill>
    </fill>
    <fill>
      <patternFill patternType="solid">
        <fgColor rgb="FF8CAC8D"/>
        <bgColor indexed="64"/>
      </patternFill>
    </fill>
    <fill>
      <patternFill patternType="solid">
        <fgColor rgb="FF8873A2"/>
        <bgColor indexed="64"/>
      </patternFill>
    </fill>
    <fill>
      <patternFill patternType="solid">
        <fgColor rgb="FF99BBBB"/>
        <bgColor indexed="64"/>
      </patternFill>
    </fill>
    <fill>
      <patternFill patternType="solid">
        <fgColor rgb="FFFFF8C6"/>
        <bgColor indexed="64"/>
      </patternFill>
    </fill>
    <fill>
      <patternFill patternType="solid">
        <fgColor rgb="FFD9DB91"/>
        <bgColor indexed="64"/>
      </patternFill>
    </fill>
    <fill>
      <patternFill patternType="solid">
        <fgColor rgb="FFADC082"/>
        <bgColor indexed="64"/>
      </patternFill>
    </fill>
    <fill>
      <patternFill patternType="solid">
        <fgColor rgb="FFE8965E"/>
        <bgColor indexed="64"/>
      </patternFill>
    </fill>
    <fill>
      <patternFill patternType="solid">
        <fgColor rgb="FFB492A7"/>
        <bgColor indexed="64"/>
      </patternFill>
    </fill>
    <fill>
      <patternFill patternType="solid">
        <fgColor rgb="FF97582D"/>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249977111117893"/>
        <bgColor indexed="64"/>
      </patternFill>
    </fill>
    <fill>
      <patternFill patternType="solid">
        <fgColor theme="0" tint="-0.14999847407452621"/>
        <bgColor indexed="64"/>
      </patternFill>
    </fill>
    <fill>
      <patternFill patternType="solid">
        <fgColor rgb="FFF3EADD"/>
        <bgColor indexed="64"/>
      </patternFill>
    </fill>
    <fill>
      <patternFill patternType="solid">
        <fgColor theme="7" tint="0.79998168889431442"/>
        <bgColor indexed="64"/>
      </patternFill>
    </fill>
  </fills>
  <borders count="217">
    <border>
      <left/>
      <right/>
      <top/>
      <bottom/>
      <diagonal/>
    </border>
    <border>
      <left/>
      <right/>
      <top style="thin">
        <color theme="0" tint="-0.249977111117893"/>
      </top>
      <bottom/>
      <diagonal/>
    </border>
    <border>
      <left style="medium">
        <color rgb="FF1A5492"/>
      </left>
      <right style="medium">
        <color rgb="FF1A5492"/>
      </right>
      <top style="medium">
        <color rgb="FF1A5492"/>
      </top>
      <bottom style="medium">
        <color rgb="FF1A5492"/>
      </bottom>
      <diagonal/>
    </border>
    <border>
      <left style="medium">
        <color rgb="FF1A5492"/>
      </left>
      <right style="medium">
        <color rgb="FF1A5492"/>
      </right>
      <top style="medium">
        <color rgb="FF1A5492"/>
      </top>
      <bottom/>
      <diagonal/>
    </border>
    <border>
      <left style="medium">
        <color rgb="FF1A5492"/>
      </left>
      <right style="medium">
        <color rgb="FF1A5492"/>
      </right>
      <top/>
      <bottom/>
      <diagonal/>
    </border>
    <border>
      <left style="medium">
        <color rgb="FF1A5492"/>
      </left>
      <right style="medium">
        <color rgb="FF1A5492"/>
      </right>
      <top/>
      <bottom style="medium">
        <color rgb="FF1A5492"/>
      </bottom>
      <diagonal/>
    </border>
    <border>
      <left style="medium">
        <color rgb="FF97582D"/>
      </left>
      <right style="thin">
        <color indexed="64"/>
      </right>
      <top style="medium">
        <color rgb="FF97582D"/>
      </top>
      <bottom/>
      <diagonal/>
    </border>
    <border>
      <left/>
      <right style="medium">
        <color rgb="FF97582D"/>
      </right>
      <top style="medium">
        <color rgb="FF97582D"/>
      </top>
      <bottom/>
      <diagonal/>
    </border>
    <border>
      <left style="medium">
        <color rgb="FF97582D"/>
      </left>
      <right/>
      <top/>
      <bottom style="medium">
        <color rgb="FF97582D"/>
      </bottom>
      <diagonal/>
    </border>
    <border>
      <left/>
      <right style="medium">
        <color rgb="FF97582D"/>
      </right>
      <top/>
      <bottom style="medium">
        <color rgb="FF97582D"/>
      </bottom>
      <diagonal/>
    </border>
    <border>
      <left/>
      <right/>
      <top style="medium">
        <color rgb="FF97582D"/>
      </top>
      <bottom/>
      <diagonal/>
    </border>
    <border>
      <left/>
      <right/>
      <top/>
      <bottom style="medium">
        <color rgb="FF97582D"/>
      </bottom>
      <diagonal/>
    </border>
    <border>
      <left style="medium">
        <color rgb="FF97582D"/>
      </left>
      <right style="medium">
        <color rgb="FF97582D"/>
      </right>
      <top style="medium">
        <color rgb="FF97582D"/>
      </top>
      <bottom/>
      <diagonal/>
    </border>
    <border>
      <left style="medium">
        <color rgb="FF97582D"/>
      </left>
      <right style="medium">
        <color rgb="FF97582D"/>
      </right>
      <top/>
      <bottom style="medium">
        <color rgb="FF97582D"/>
      </bottom>
      <diagonal/>
    </border>
    <border>
      <left style="medium">
        <color rgb="FF97582D"/>
      </left>
      <right/>
      <top/>
      <bottom/>
      <diagonal/>
    </border>
    <border>
      <left style="medium">
        <color rgb="FF97582D"/>
      </left>
      <right/>
      <top style="thin">
        <color theme="0" tint="-0.249977111117893"/>
      </top>
      <bottom/>
      <diagonal/>
    </border>
    <border>
      <left/>
      <right style="medium">
        <color rgb="FF97582D"/>
      </right>
      <top style="thin">
        <color theme="0" tint="-0.249977111117893"/>
      </top>
      <bottom/>
      <diagonal/>
    </border>
    <border>
      <left/>
      <right style="medium">
        <color rgb="FF97582D"/>
      </right>
      <top/>
      <bottom/>
      <diagonal/>
    </border>
    <border>
      <left style="medium">
        <color rgb="FF97582D"/>
      </left>
      <right/>
      <top style="medium">
        <color rgb="FF97582D"/>
      </top>
      <bottom/>
      <diagonal/>
    </border>
    <border>
      <left/>
      <right style="medium">
        <color rgb="FF97582D"/>
      </right>
      <top style="medium">
        <color rgb="FF97582D"/>
      </top>
      <bottom style="thin">
        <color theme="0" tint="-0.249977111117893"/>
      </bottom>
      <diagonal/>
    </border>
    <border>
      <left style="medium">
        <color rgb="FF97582D"/>
      </left>
      <right/>
      <top style="medium">
        <color rgb="FF97582D"/>
      </top>
      <bottom style="thin">
        <color theme="0" tint="-0.249977111117893"/>
      </bottom>
      <diagonal/>
    </border>
    <border>
      <left style="medium">
        <color rgb="FF97582D"/>
      </left>
      <right style="medium">
        <color rgb="FF97582D"/>
      </right>
      <top style="thin">
        <color theme="0" tint="-0.249977111117893"/>
      </top>
      <bottom/>
      <diagonal/>
    </border>
    <border>
      <left style="medium">
        <color rgb="FF97582D"/>
      </left>
      <right style="medium">
        <color rgb="FF97582D"/>
      </right>
      <top/>
      <bottom/>
      <diagonal/>
    </border>
    <border>
      <left style="medium">
        <color rgb="FF97582D"/>
      </left>
      <right style="medium">
        <color rgb="FF97582D"/>
      </right>
      <top style="medium">
        <color rgb="FF97582D"/>
      </top>
      <bottom style="thin">
        <color theme="0" tint="-0.249977111117893"/>
      </bottom>
      <diagonal/>
    </border>
    <border>
      <left/>
      <right/>
      <top style="medium">
        <color rgb="FF97582D"/>
      </top>
      <bottom style="thin">
        <color theme="0" tint="-0.249977111117893"/>
      </bottom>
      <diagonal/>
    </border>
    <border>
      <left style="medium">
        <color rgb="FF97582D"/>
      </left>
      <right/>
      <top style="medium">
        <color rgb="FF97582D"/>
      </top>
      <bottom style="medium">
        <color rgb="FF97582D"/>
      </bottom>
      <diagonal/>
    </border>
    <border>
      <left/>
      <right style="medium">
        <color rgb="FF97582D"/>
      </right>
      <top style="medium">
        <color rgb="FF97582D"/>
      </top>
      <bottom style="medium">
        <color rgb="FF97582D"/>
      </bottom>
      <diagonal/>
    </border>
    <border>
      <left style="thin">
        <color rgb="FF97582D"/>
      </left>
      <right style="thin">
        <color rgb="FF97582D"/>
      </right>
      <top style="thin">
        <color rgb="FF97582D"/>
      </top>
      <bottom style="thin">
        <color rgb="FF97582D"/>
      </bottom>
      <diagonal/>
    </border>
    <border>
      <left style="thin">
        <color rgb="FF97582D"/>
      </left>
      <right style="thin">
        <color rgb="FF97582D"/>
      </right>
      <top/>
      <bottom style="thin">
        <color rgb="FF97582D"/>
      </bottom>
      <diagonal/>
    </border>
    <border>
      <left style="thin">
        <color rgb="FF97582D"/>
      </left>
      <right style="thin">
        <color rgb="FF97582D"/>
      </right>
      <top style="thin">
        <color rgb="FF97582D"/>
      </top>
      <bottom/>
      <diagonal/>
    </border>
    <border>
      <left style="thin">
        <color rgb="FF97582D"/>
      </left>
      <right/>
      <top/>
      <bottom style="thin">
        <color rgb="FF97582D"/>
      </bottom>
      <diagonal/>
    </border>
    <border>
      <left/>
      <right/>
      <top style="medium">
        <color rgb="FF97582D"/>
      </top>
      <bottom style="medium">
        <color rgb="FF97582D"/>
      </bottom>
      <diagonal/>
    </border>
    <border>
      <left style="medium">
        <color rgb="FF99BBBB"/>
      </left>
      <right/>
      <top style="medium">
        <color rgb="FF99BBBB"/>
      </top>
      <bottom style="medium">
        <color rgb="FF99BBBB"/>
      </bottom>
      <diagonal/>
    </border>
    <border>
      <left/>
      <right/>
      <top style="medium">
        <color rgb="FF99BBBB"/>
      </top>
      <bottom style="medium">
        <color rgb="FF99BBBB"/>
      </bottom>
      <diagonal/>
    </border>
    <border>
      <left/>
      <right style="medium">
        <color rgb="FF99BBBB"/>
      </right>
      <top style="medium">
        <color rgb="FF99BBBB"/>
      </top>
      <bottom style="medium">
        <color rgb="FF99BBBB"/>
      </bottom>
      <diagonal/>
    </border>
    <border>
      <left style="thin">
        <color rgb="FF99BBBB"/>
      </left>
      <right style="thin">
        <color rgb="FF99BBBB"/>
      </right>
      <top style="thin">
        <color rgb="FF99BBBB"/>
      </top>
      <bottom style="thin">
        <color rgb="FF99BBBB"/>
      </bottom>
      <diagonal/>
    </border>
    <border>
      <left style="thin">
        <color rgb="FF99BBBB"/>
      </left>
      <right style="thin">
        <color rgb="FF99BBBB"/>
      </right>
      <top/>
      <bottom style="thin">
        <color rgb="FF99BBBB"/>
      </bottom>
      <diagonal/>
    </border>
    <border>
      <left style="thin">
        <color rgb="FF99BBBB"/>
      </left>
      <right style="thin">
        <color rgb="FF99BBBB"/>
      </right>
      <top style="medium">
        <color rgb="FF99BBBB"/>
      </top>
      <bottom style="thin">
        <color rgb="FF99BBBB"/>
      </bottom>
      <diagonal/>
    </border>
    <border>
      <left style="medium">
        <color rgb="FF99BBBB"/>
      </left>
      <right style="thin">
        <color rgb="FF99BBBB"/>
      </right>
      <top style="thin">
        <color rgb="FF99BBBB"/>
      </top>
      <bottom style="thin">
        <color rgb="FF99BBBB"/>
      </bottom>
      <diagonal/>
    </border>
    <border>
      <left style="medium">
        <color rgb="FF99BBBB"/>
      </left>
      <right style="thin">
        <color rgb="FF99BBBB"/>
      </right>
      <top style="thin">
        <color rgb="FF99BBBB"/>
      </top>
      <bottom style="medium">
        <color rgb="FF99BBBB"/>
      </bottom>
      <diagonal/>
    </border>
    <border>
      <left style="thin">
        <color rgb="FF99BBBB"/>
      </left>
      <right style="thin">
        <color rgb="FF99BBBB"/>
      </right>
      <top style="thin">
        <color rgb="FF99BBBB"/>
      </top>
      <bottom style="medium">
        <color rgb="FF99BBBB"/>
      </bottom>
      <diagonal/>
    </border>
    <border>
      <left style="thin">
        <color rgb="FF99BBBB"/>
      </left>
      <right style="medium">
        <color rgb="FF99BBBB"/>
      </right>
      <top style="thin">
        <color rgb="FF99BBBB"/>
      </top>
      <bottom style="medium">
        <color rgb="FF99BBBB"/>
      </bottom>
      <diagonal/>
    </border>
    <border>
      <left style="medium">
        <color rgb="FF99BBBB"/>
      </left>
      <right style="thin">
        <color rgb="FF99BBBB"/>
      </right>
      <top/>
      <bottom style="thin">
        <color rgb="FF99BBBB"/>
      </bottom>
      <diagonal/>
    </border>
    <border>
      <left style="thin">
        <color rgb="FF8CAC8D"/>
      </left>
      <right style="thin">
        <color rgb="FF8CAC8D"/>
      </right>
      <top style="thin">
        <color rgb="FF8CAC8D"/>
      </top>
      <bottom style="thin">
        <color rgb="FF8CAC8D"/>
      </bottom>
      <diagonal/>
    </border>
    <border>
      <left style="thin">
        <color rgb="FF8CAC8D"/>
      </left>
      <right style="thin">
        <color rgb="FF8CAC8D"/>
      </right>
      <top/>
      <bottom style="thin">
        <color rgb="FF8CAC8D"/>
      </bottom>
      <diagonal/>
    </border>
    <border>
      <left style="medium">
        <color rgb="FF8CAC8D"/>
      </left>
      <right style="thin">
        <color rgb="FF8CAC8D"/>
      </right>
      <top style="thin">
        <color rgb="FF8CAC8D"/>
      </top>
      <bottom style="thin">
        <color rgb="FF8CAC8D"/>
      </bottom>
      <diagonal/>
    </border>
    <border>
      <left style="thin">
        <color rgb="FF8CAC8D"/>
      </left>
      <right style="medium">
        <color rgb="FF8CAC8D"/>
      </right>
      <top style="thin">
        <color rgb="FF8CAC8D"/>
      </top>
      <bottom style="thin">
        <color rgb="FF8CAC8D"/>
      </bottom>
      <diagonal/>
    </border>
    <border>
      <left style="medium">
        <color rgb="FF8CAC8D"/>
      </left>
      <right style="thin">
        <color rgb="FF8CAC8D"/>
      </right>
      <top style="thin">
        <color rgb="FF8CAC8D"/>
      </top>
      <bottom style="medium">
        <color rgb="FF8CAC8D"/>
      </bottom>
      <diagonal/>
    </border>
    <border>
      <left style="thin">
        <color rgb="FF8CAC8D"/>
      </left>
      <right style="thin">
        <color rgb="FF8CAC8D"/>
      </right>
      <top style="thin">
        <color rgb="FF8CAC8D"/>
      </top>
      <bottom style="medium">
        <color rgb="FF8CAC8D"/>
      </bottom>
      <diagonal/>
    </border>
    <border>
      <left style="thin">
        <color rgb="FF8CAC8D"/>
      </left>
      <right style="medium">
        <color rgb="FF8CAC8D"/>
      </right>
      <top style="thin">
        <color rgb="FF8CAC8D"/>
      </top>
      <bottom style="medium">
        <color rgb="FF8CAC8D"/>
      </bottom>
      <diagonal/>
    </border>
    <border>
      <left style="medium">
        <color rgb="FF8CAC8D"/>
      </left>
      <right style="thin">
        <color rgb="FF8CAC8D"/>
      </right>
      <top/>
      <bottom style="thin">
        <color rgb="FF8CAC8D"/>
      </bottom>
      <diagonal/>
    </border>
    <border>
      <left style="thin">
        <color rgb="FF8CAC8D"/>
      </left>
      <right style="medium">
        <color rgb="FF8CAC8D"/>
      </right>
      <top/>
      <bottom style="thin">
        <color rgb="FF8CAC8D"/>
      </bottom>
      <diagonal/>
    </border>
    <border>
      <left style="medium">
        <color rgb="FF8CAC8D"/>
      </left>
      <right style="thin">
        <color rgb="FF8CAC8D"/>
      </right>
      <top style="medium">
        <color rgb="FF8CAC8D"/>
      </top>
      <bottom style="medium">
        <color rgb="FF8CAC8D"/>
      </bottom>
      <diagonal/>
    </border>
    <border>
      <left style="thin">
        <color rgb="FF8CAC8D"/>
      </left>
      <right style="thin">
        <color rgb="FF8CAC8D"/>
      </right>
      <top style="medium">
        <color rgb="FF8CAC8D"/>
      </top>
      <bottom style="medium">
        <color rgb="FF8CAC8D"/>
      </bottom>
      <diagonal/>
    </border>
    <border>
      <left style="thin">
        <color rgb="FF8CAC8D"/>
      </left>
      <right style="medium">
        <color rgb="FF8CAC8D"/>
      </right>
      <top style="medium">
        <color rgb="FF8CAC8D"/>
      </top>
      <bottom style="medium">
        <color rgb="FF8CAC8D"/>
      </bottom>
      <diagonal/>
    </border>
    <border>
      <left/>
      <right style="thin">
        <color rgb="FF8CAC8D"/>
      </right>
      <top style="thin">
        <color rgb="FF8CAC8D"/>
      </top>
      <bottom style="thin">
        <color rgb="FF8CAC8D"/>
      </bottom>
      <diagonal/>
    </border>
    <border>
      <left style="medium">
        <color rgb="FF885E78"/>
      </left>
      <right style="medium">
        <color rgb="FF885E78"/>
      </right>
      <top style="medium">
        <color rgb="FF885E78"/>
      </top>
      <bottom style="thin">
        <color rgb="FF885E78"/>
      </bottom>
      <diagonal/>
    </border>
    <border>
      <left style="medium">
        <color rgb="FF885E78"/>
      </left>
      <right style="medium">
        <color rgb="FF885E78"/>
      </right>
      <top style="thin">
        <color rgb="FF885E78"/>
      </top>
      <bottom style="thin">
        <color rgb="FF885E78"/>
      </bottom>
      <diagonal/>
    </border>
    <border>
      <left style="medium">
        <color rgb="FF885E78"/>
      </left>
      <right style="medium">
        <color rgb="FF885E78"/>
      </right>
      <top style="thin">
        <color rgb="FF885E78"/>
      </top>
      <bottom style="medium">
        <color rgb="FF885E78"/>
      </bottom>
      <diagonal/>
    </border>
    <border>
      <left/>
      <right style="thin">
        <color rgb="FF97582D"/>
      </right>
      <top style="thin">
        <color rgb="FF97582D"/>
      </top>
      <bottom style="thin">
        <color rgb="FF97582D"/>
      </bottom>
      <diagonal/>
    </border>
    <border>
      <left/>
      <right style="thin">
        <color rgb="FF97582D"/>
      </right>
      <top style="thin">
        <color rgb="FF97582D"/>
      </top>
      <bottom/>
      <diagonal/>
    </border>
    <border>
      <left style="medium">
        <color rgb="FF8CAC8D"/>
      </left>
      <right style="medium">
        <color rgb="FF8CAC8D"/>
      </right>
      <top style="medium">
        <color rgb="FF8CAC8D"/>
      </top>
      <bottom style="medium">
        <color rgb="FF8CAC8D"/>
      </bottom>
      <diagonal/>
    </border>
    <border>
      <left style="thin">
        <color rgb="FF8CAC8D"/>
      </left>
      <right style="thin">
        <color rgb="FF8CAC8D"/>
      </right>
      <top style="thin">
        <color rgb="FF8CAC8D"/>
      </top>
      <bottom/>
      <diagonal/>
    </border>
    <border>
      <left style="thin">
        <color rgb="FF8CAC8D"/>
      </left>
      <right style="medium">
        <color rgb="FF8CAC8D"/>
      </right>
      <top style="thin">
        <color rgb="FF8CAC8D"/>
      </top>
      <bottom/>
      <diagonal/>
    </border>
    <border>
      <left/>
      <right style="thin">
        <color rgb="FF8CAC8D"/>
      </right>
      <top style="medium">
        <color rgb="FF8CAC8D"/>
      </top>
      <bottom style="medium">
        <color rgb="FF8CAC8D"/>
      </bottom>
      <diagonal/>
    </border>
    <border>
      <left/>
      <right style="thin">
        <color rgb="FF8CAC8D"/>
      </right>
      <top/>
      <bottom style="thin">
        <color rgb="FF8CAC8D"/>
      </bottom>
      <diagonal/>
    </border>
    <border>
      <left/>
      <right style="thin">
        <color rgb="FF8CAC8D"/>
      </right>
      <top style="thin">
        <color rgb="FF8CAC8D"/>
      </top>
      <bottom/>
      <diagonal/>
    </border>
    <border>
      <left/>
      <right style="thin">
        <color rgb="FF8CAC8D"/>
      </right>
      <top style="thin">
        <color rgb="FF8CAC8D"/>
      </top>
      <bottom style="medium">
        <color rgb="FF8CAC8D"/>
      </bottom>
      <diagonal/>
    </border>
    <border>
      <left style="medium">
        <color rgb="FF8CAC8D"/>
      </left>
      <right style="medium">
        <color rgb="FF8CAC8D"/>
      </right>
      <top/>
      <bottom style="thin">
        <color rgb="FF8CAC8D"/>
      </bottom>
      <diagonal/>
    </border>
    <border>
      <left style="medium">
        <color rgb="FF8CAC8D"/>
      </left>
      <right style="medium">
        <color rgb="FF8CAC8D"/>
      </right>
      <top style="thin">
        <color rgb="FF8CAC8D"/>
      </top>
      <bottom style="thin">
        <color rgb="FF8CAC8D"/>
      </bottom>
      <diagonal/>
    </border>
    <border>
      <left style="medium">
        <color rgb="FF8CAC8D"/>
      </left>
      <right style="medium">
        <color rgb="FF8CAC8D"/>
      </right>
      <top style="thin">
        <color rgb="FF8CAC8D"/>
      </top>
      <bottom/>
      <diagonal/>
    </border>
    <border>
      <left style="medium">
        <color rgb="FF8CAC8D"/>
      </left>
      <right style="medium">
        <color rgb="FF8CAC8D"/>
      </right>
      <top style="thin">
        <color rgb="FF8CAC8D"/>
      </top>
      <bottom style="medium">
        <color rgb="FF8CAC8D"/>
      </bottom>
      <diagonal/>
    </border>
    <border>
      <left style="thin">
        <color rgb="FF642C11"/>
      </left>
      <right style="thin">
        <color rgb="FF642C11"/>
      </right>
      <top style="thin">
        <color rgb="FF642C11"/>
      </top>
      <bottom style="thin">
        <color rgb="FF642C11"/>
      </bottom>
      <diagonal/>
    </border>
    <border>
      <left style="medium">
        <color rgb="FF642C11"/>
      </left>
      <right style="medium">
        <color rgb="FF642C11"/>
      </right>
      <top style="medium">
        <color rgb="FF642C11"/>
      </top>
      <bottom/>
      <diagonal/>
    </border>
    <border>
      <left style="thin">
        <color rgb="FF642C11"/>
      </left>
      <right style="thin">
        <color rgb="FF642C11"/>
      </right>
      <top/>
      <bottom style="thin">
        <color rgb="FF642C11"/>
      </bottom>
      <diagonal/>
    </border>
    <border>
      <left style="medium">
        <color rgb="FF642C11"/>
      </left>
      <right style="thin">
        <color rgb="FF642C11"/>
      </right>
      <top style="medium">
        <color rgb="FF642C11"/>
      </top>
      <bottom style="medium">
        <color rgb="FF642C11"/>
      </bottom>
      <diagonal/>
    </border>
    <border>
      <left style="thin">
        <color rgb="FF642C11"/>
      </left>
      <right style="thin">
        <color rgb="FF642C11"/>
      </right>
      <top style="medium">
        <color rgb="FF642C11"/>
      </top>
      <bottom style="medium">
        <color rgb="FF642C11"/>
      </bottom>
      <diagonal/>
    </border>
    <border>
      <left style="thin">
        <color rgb="FF642C11"/>
      </left>
      <right style="medium">
        <color rgb="FF642C11"/>
      </right>
      <top style="medium">
        <color rgb="FF642C11"/>
      </top>
      <bottom style="medium">
        <color rgb="FF642C11"/>
      </bottom>
      <diagonal/>
    </border>
    <border>
      <left style="medium">
        <color rgb="FF642C11"/>
      </left>
      <right style="thin">
        <color rgb="FF642C11"/>
      </right>
      <top/>
      <bottom style="thin">
        <color rgb="FF642C11"/>
      </bottom>
      <diagonal/>
    </border>
    <border>
      <left style="thin">
        <color rgb="FF642C11"/>
      </left>
      <right style="medium">
        <color rgb="FF642C11"/>
      </right>
      <top/>
      <bottom style="thin">
        <color rgb="FF642C11"/>
      </bottom>
      <diagonal/>
    </border>
    <border>
      <left style="medium">
        <color rgb="FF642C11"/>
      </left>
      <right style="thin">
        <color rgb="FF642C11"/>
      </right>
      <top style="thin">
        <color rgb="FF642C11"/>
      </top>
      <bottom style="thin">
        <color rgb="FF642C11"/>
      </bottom>
      <diagonal/>
    </border>
    <border>
      <left style="thin">
        <color rgb="FF642C11"/>
      </left>
      <right style="medium">
        <color rgb="FF642C11"/>
      </right>
      <top style="thin">
        <color rgb="FF642C11"/>
      </top>
      <bottom style="thin">
        <color rgb="FF642C11"/>
      </bottom>
      <diagonal/>
    </border>
    <border>
      <left style="medium">
        <color rgb="FF642C11"/>
      </left>
      <right style="thin">
        <color rgb="FF642C11"/>
      </right>
      <top style="thin">
        <color rgb="FF642C11"/>
      </top>
      <bottom style="medium">
        <color rgb="FF642C11"/>
      </bottom>
      <diagonal/>
    </border>
    <border>
      <left style="thin">
        <color rgb="FF642C11"/>
      </left>
      <right style="thin">
        <color rgb="FF642C11"/>
      </right>
      <top style="thin">
        <color rgb="FF642C11"/>
      </top>
      <bottom style="medium">
        <color rgb="FF642C11"/>
      </bottom>
      <diagonal/>
    </border>
    <border>
      <left style="thin">
        <color rgb="FF642C11"/>
      </left>
      <right style="medium">
        <color rgb="FF642C11"/>
      </right>
      <top style="thin">
        <color rgb="FF642C11"/>
      </top>
      <bottom style="medium">
        <color rgb="FF642C11"/>
      </bottom>
      <diagonal/>
    </border>
    <border>
      <left style="medium">
        <color rgb="FF642C11"/>
      </left>
      <right/>
      <top style="medium">
        <color rgb="FF642C11"/>
      </top>
      <bottom style="medium">
        <color rgb="FF642C11"/>
      </bottom>
      <diagonal/>
    </border>
    <border>
      <left style="medium">
        <color rgb="FF808072"/>
      </left>
      <right style="medium">
        <color rgb="FF808072"/>
      </right>
      <top style="medium">
        <color rgb="FF808072"/>
      </top>
      <bottom style="medium">
        <color rgb="FF808072"/>
      </bottom>
      <diagonal/>
    </border>
    <border>
      <left style="thin">
        <color rgb="FF808072"/>
      </left>
      <right style="thin">
        <color rgb="FF808072"/>
      </right>
      <top style="thin">
        <color rgb="FF808072"/>
      </top>
      <bottom style="thin">
        <color rgb="FF808072"/>
      </bottom>
      <diagonal/>
    </border>
    <border>
      <left style="thin">
        <color rgb="FF885E78"/>
      </left>
      <right style="thin">
        <color rgb="FF885E78"/>
      </right>
      <top style="thin">
        <color rgb="FF885E78"/>
      </top>
      <bottom style="thin">
        <color rgb="FF885E78"/>
      </bottom>
      <diagonal/>
    </border>
    <border>
      <left style="thin">
        <color rgb="FF885E78"/>
      </left>
      <right style="thin">
        <color rgb="FF885E78"/>
      </right>
      <top style="medium">
        <color rgb="FF885E78"/>
      </top>
      <bottom style="thin">
        <color rgb="FF885E78"/>
      </bottom>
      <diagonal/>
    </border>
    <border>
      <left style="thin">
        <color rgb="FF885E78"/>
      </left>
      <right style="medium">
        <color rgb="FF885E78"/>
      </right>
      <top style="medium">
        <color rgb="FF885E78"/>
      </top>
      <bottom style="thin">
        <color rgb="FF885E78"/>
      </bottom>
      <diagonal/>
    </border>
    <border>
      <left style="thin">
        <color rgb="FF885E78"/>
      </left>
      <right style="medium">
        <color rgb="FF885E78"/>
      </right>
      <top style="thin">
        <color rgb="FF885E78"/>
      </top>
      <bottom style="thin">
        <color rgb="FF885E78"/>
      </bottom>
      <diagonal/>
    </border>
    <border>
      <left style="thin">
        <color rgb="FF885E78"/>
      </left>
      <right style="thin">
        <color rgb="FF885E78"/>
      </right>
      <top style="thin">
        <color rgb="FF885E78"/>
      </top>
      <bottom style="medium">
        <color rgb="FF885E78"/>
      </bottom>
      <diagonal/>
    </border>
    <border>
      <left style="thin">
        <color rgb="FF885E78"/>
      </left>
      <right style="medium">
        <color rgb="FF885E78"/>
      </right>
      <top style="thin">
        <color rgb="FF885E78"/>
      </top>
      <bottom style="medium">
        <color rgb="FF885E78"/>
      </bottom>
      <diagonal/>
    </border>
    <border>
      <left style="thin">
        <color rgb="FF885E78"/>
      </left>
      <right style="thin">
        <color rgb="FF885E78"/>
      </right>
      <top/>
      <bottom style="thin">
        <color rgb="FF885E78"/>
      </bottom>
      <diagonal/>
    </border>
    <border>
      <left style="thin">
        <color rgb="FF885E78"/>
      </left>
      <right style="medium">
        <color rgb="FF885E78"/>
      </right>
      <top/>
      <bottom style="thin">
        <color rgb="FF885E78"/>
      </bottom>
      <diagonal/>
    </border>
    <border>
      <left/>
      <right style="thin">
        <color rgb="FF885E78"/>
      </right>
      <top style="medium">
        <color rgb="FF885E78"/>
      </top>
      <bottom style="thin">
        <color rgb="FF885E78"/>
      </bottom>
      <diagonal/>
    </border>
    <border>
      <left/>
      <right style="thin">
        <color rgb="FF885E78"/>
      </right>
      <top style="thin">
        <color rgb="FF885E78"/>
      </top>
      <bottom style="medium">
        <color rgb="FF885E78"/>
      </bottom>
      <diagonal/>
    </border>
    <border>
      <left/>
      <right style="thin">
        <color rgb="FF885E78"/>
      </right>
      <top/>
      <bottom style="thin">
        <color rgb="FF885E78"/>
      </bottom>
      <diagonal/>
    </border>
    <border>
      <left/>
      <right style="thin">
        <color rgb="FF885E78"/>
      </right>
      <top style="thin">
        <color rgb="FF885E78"/>
      </top>
      <bottom style="thin">
        <color rgb="FF885E78"/>
      </bottom>
      <diagonal/>
    </border>
    <border>
      <left style="medium">
        <color rgb="FF885E78"/>
      </left>
      <right style="medium">
        <color rgb="FF885E78"/>
      </right>
      <top/>
      <bottom style="thin">
        <color rgb="FF885E78"/>
      </bottom>
      <diagonal/>
    </border>
    <border>
      <left style="medium">
        <color rgb="FF885E78"/>
      </left>
      <right style="medium">
        <color rgb="FF885E78"/>
      </right>
      <top style="thin">
        <color rgb="FF885E78"/>
      </top>
      <bottom/>
      <diagonal/>
    </border>
    <border>
      <left style="medium">
        <color rgb="FF885E78"/>
      </left>
      <right style="medium">
        <color rgb="FF885E78"/>
      </right>
      <top style="medium">
        <color rgb="FF885E78"/>
      </top>
      <bottom style="medium">
        <color rgb="FF885E78"/>
      </bottom>
      <diagonal/>
    </border>
    <border>
      <left/>
      <right/>
      <top style="thin">
        <color rgb="FFFFF8C6"/>
      </top>
      <bottom/>
      <diagonal/>
    </border>
    <border>
      <left/>
      <right/>
      <top style="thin">
        <color rgb="FF8CAC8D"/>
      </top>
      <bottom/>
      <diagonal/>
    </border>
    <border>
      <left style="medium">
        <color rgb="FF885E78"/>
      </left>
      <right style="medium">
        <color rgb="FF885E78"/>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rgb="FF99BBBB"/>
      </left>
      <right style="medium">
        <color rgb="FF99BBBB"/>
      </right>
      <top style="medium">
        <color rgb="FF99BBBB"/>
      </top>
      <bottom style="thin">
        <color rgb="FF99BBBB"/>
      </bottom>
      <diagonal/>
    </border>
    <border>
      <left/>
      <right/>
      <top style="medium">
        <color rgb="FF97582D"/>
      </top>
      <bottom style="thin">
        <color rgb="FF97582D"/>
      </bottom>
      <diagonal/>
    </border>
    <border>
      <left/>
      <right style="thin">
        <color rgb="FF97582D"/>
      </right>
      <top/>
      <bottom/>
      <diagonal/>
    </border>
    <border>
      <left style="thin">
        <color rgb="FF97582D"/>
      </left>
      <right/>
      <top/>
      <bottom/>
      <diagonal/>
    </border>
    <border>
      <left style="thin">
        <color rgb="FF97582D"/>
      </left>
      <right style="thin">
        <color rgb="FF97582D"/>
      </right>
      <top/>
      <bottom/>
      <diagonal/>
    </border>
    <border>
      <left/>
      <right style="thin">
        <color rgb="FF97582D"/>
      </right>
      <top/>
      <bottom style="thin">
        <color rgb="FF97582D"/>
      </bottom>
      <diagonal/>
    </border>
    <border>
      <left style="thin">
        <color theme="0"/>
      </left>
      <right style="thin">
        <color rgb="FF97582D"/>
      </right>
      <top style="thin">
        <color rgb="FF97582D"/>
      </top>
      <bottom style="thin">
        <color rgb="FF97582D"/>
      </bottom>
      <diagonal/>
    </border>
    <border>
      <left style="thin">
        <color rgb="FF97582D"/>
      </left>
      <right style="thin">
        <color theme="0"/>
      </right>
      <top style="thin">
        <color rgb="FF97582D"/>
      </top>
      <bottom style="thin">
        <color rgb="FF97582D"/>
      </bottom>
      <diagonal/>
    </border>
    <border>
      <left style="thin">
        <color theme="0"/>
      </left>
      <right style="thin">
        <color theme="0"/>
      </right>
      <top style="thin">
        <color rgb="FF97582D"/>
      </top>
      <bottom style="thin">
        <color rgb="FF97582D"/>
      </bottom>
      <diagonal/>
    </border>
    <border>
      <left style="thin">
        <color rgb="FF97582D"/>
      </left>
      <right style="thin">
        <color theme="0"/>
      </right>
      <top style="thin">
        <color rgb="FF97582D"/>
      </top>
      <bottom/>
      <diagonal/>
    </border>
    <border>
      <left style="thin">
        <color rgb="FF97582D"/>
      </left>
      <right style="thin">
        <color theme="0"/>
      </right>
      <top/>
      <bottom/>
      <diagonal/>
    </border>
    <border>
      <left style="thin">
        <color rgb="FF97582D"/>
      </left>
      <right/>
      <top style="thin">
        <color rgb="FF97582D"/>
      </top>
      <bottom style="thin">
        <color rgb="FF97582D"/>
      </bottom>
      <diagonal/>
    </border>
    <border>
      <left style="medium">
        <color rgb="FF1A5492"/>
      </left>
      <right/>
      <top style="medium">
        <color rgb="FF1A5492"/>
      </top>
      <bottom style="medium">
        <color rgb="FF1A5492"/>
      </bottom>
      <diagonal/>
    </border>
    <border>
      <left/>
      <right style="medium">
        <color rgb="FF1A5492"/>
      </right>
      <top style="medium">
        <color rgb="FF1A5492"/>
      </top>
      <bottom style="medium">
        <color rgb="FF1A5492"/>
      </bottom>
      <diagonal/>
    </border>
    <border>
      <left/>
      <right style="thin">
        <color rgb="FF1A5492"/>
      </right>
      <top/>
      <bottom/>
      <diagonal/>
    </border>
    <border>
      <left/>
      <right/>
      <top style="medium">
        <color rgb="FF8CAC8D"/>
      </top>
      <bottom/>
      <diagonal/>
    </border>
    <border>
      <left style="thin">
        <color rgb="FF99BBBB"/>
      </left>
      <right/>
      <top style="medium">
        <color rgb="FF99BBBB"/>
      </top>
      <bottom style="thin">
        <color rgb="FF99BBBB"/>
      </bottom>
      <diagonal/>
    </border>
    <border>
      <left style="thin">
        <color rgb="FF99BBBB"/>
      </left>
      <right/>
      <top style="thin">
        <color rgb="FF99BBBB"/>
      </top>
      <bottom style="thin">
        <color rgb="FF99BBBB"/>
      </bottom>
      <diagonal/>
    </border>
    <border>
      <left style="thin">
        <color rgb="FF99BBBB"/>
      </left>
      <right/>
      <top style="thin">
        <color rgb="FF99BBBB"/>
      </top>
      <bottom style="medium">
        <color rgb="FF99BBBB"/>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style="medium">
        <color theme="1" tint="0.499984740745262"/>
      </right>
      <top style="thin">
        <color theme="1" tint="0.499984740745262"/>
      </top>
      <bottom/>
      <diagonal/>
    </border>
    <border>
      <left style="medium">
        <color theme="0" tint="-0.499984740745262"/>
      </left>
      <right style="thin">
        <color theme="1" tint="0.499984740745262"/>
      </right>
      <top style="medium">
        <color theme="0" tint="-0.499984740745262"/>
      </top>
      <bottom style="medium">
        <color theme="0" tint="-0.499984740745262"/>
      </bottom>
      <diagonal/>
    </border>
    <border>
      <left style="thin">
        <color theme="1" tint="0.499984740745262"/>
      </left>
      <right style="medium">
        <color theme="0" tint="-0.499984740745262"/>
      </right>
      <top style="medium">
        <color theme="0" tint="-0.499984740745262"/>
      </top>
      <bottom style="medium">
        <color theme="0" tint="-0.499984740745262"/>
      </bottom>
      <diagonal/>
    </border>
    <border>
      <left style="thin">
        <color theme="1" tint="0.499984740745262"/>
      </left>
      <right style="thin">
        <color theme="1" tint="0.499984740745262"/>
      </right>
      <top style="medium">
        <color theme="0" tint="-0.499984740745262"/>
      </top>
      <bottom style="medium">
        <color theme="0" tint="-0.499984740745262"/>
      </bottom>
      <diagonal/>
    </border>
    <border>
      <left style="medium">
        <color theme="0" tint="-0.499984740745262"/>
      </left>
      <right style="thin">
        <color theme="1" tint="0.499984740745262"/>
      </right>
      <top/>
      <bottom style="thin">
        <color theme="1" tint="0.499984740745262"/>
      </bottom>
      <diagonal/>
    </border>
    <border>
      <left style="thin">
        <color theme="1" tint="0.499984740745262"/>
      </left>
      <right style="medium">
        <color theme="0" tint="-0.499984740745262"/>
      </right>
      <top/>
      <bottom/>
      <diagonal/>
    </border>
    <border>
      <left style="medium">
        <color theme="0"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0" tint="-0.499984740745262"/>
      </right>
      <top style="thin">
        <color theme="1" tint="0.499984740745262"/>
      </top>
      <bottom/>
      <diagonal/>
    </border>
    <border>
      <left style="thin">
        <color theme="1" tint="0.499984740745262"/>
      </left>
      <right style="medium">
        <color theme="1" tint="0.499984740745262"/>
      </right>
      <top style="medium">
        <color theme="0" tint="-0.499984740745262"/>
      </top>
      <bottom style="medium">
        <color theme="0" tint="-0.499984740745262"/>
      </bottom>
      <diagonal/>
    </border>
    <border>
      <left style="medium">
        <color theme="1" tint="0.499984740745262"/>
      </left>
      <right style="medium">
        <color theme="1" tint="0.499984740745262"/>
      </right>
      <top style="medium">
        <color theme="0" tint="-0.499984740745262"/>
      </top>
      <bottom style="medium">
        <color theme="0" tint="-0.499984740745262"/>
      </bottom>
      <diagonal/>
    </border>
    <border>
      <left style="medium">
        <color theme="1"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medium">
        <color theme="1"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1" tint="0.499984740745262"/>
      </right>
      <top style="thin">
        <color theme="1" tint="0.499984740745262"/>
      </top>
      <bottom style="thin">
        <color theme="1" tint="0.499984740745262"/>
      </bottom>
      <diagonal/>
    </border>
    <border>
      <left/>
      <right/>
      <top/>
      <bottom style="thin">
        <color theme="0" tint="-0.499984740745262"/>
      </bottom>
      <diagonal/>
    </border>
    <border>
      <left style="medium">
        <color theme="0" tint="-0.499984740745262"/>
      </left>
      <right/>
      <top/>
      <bottom/>
      <diagonal/>
    </border>
    <border>
      <left style="thin">
        <color theme="1" tint="0.499984740745262"/>
      </left>
      <right/>
      <top style="thin">
        <color theme="1" tint="0.499984740745262"/>
      </top>
      <bottom style="medium">
        <color theme="0" tint="-0.499984740745262"/>
      </bottom>
      <diagonal/>
    </border>
    <border>
      <left/>
      <right style="thin">
        <color theme="1" tint="0.499984740745262"/>
      </right>
      <top style="thin">
        <color theme="1" tint="0.499984740745262"/>
      </top>
      <bottom style="medium">
        <color theme="0" tint="-0.499984740745262"/>
      </bottom>
      <diagonal/>
    </border>
    <border>
      <left style="thin">
        <color theme="7" tint="-0.249977111117893"/>
      </left>
      <right/>
      <top style="thin">
        <color theme="7" tint="-0.249977111117893"/>
      </top>
      <bottom style="thin">
        <color theme="7" tint="-0.249977111117893"/>
      </bottom>
      <diagonal/>
    </border>
    <border>
      <left/>
      <right style="thin">
        <color theme="7" tint="-0.249977111117893"/>
      </right>
      <top style="thin">
        <color theme="7" tint="-0.249977111117893"/>
      </top>
      <bottom style="thin">
        <color theme="7" tint="-0.249977111117893"/>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thin">
        <color rgb="FF99BBBB"/>
      </left>
      <right/>
      <top/>
      <bottom style="thin">
        <color rgb="FF99BBBB"/>
      </bottom>
      <diagonal/>
    </border>
    <border>
      <left style="medium">
        <color rgb="FF99BBBB"/>
      </left>
      <right style="thin">
        <color rgb="FF99BBBB"/>
      </right>
      <top style="medium">
        <color rgb="FF99BBBB"/>
      </top>
      <bottom style="medium">
        <color rgb="FF99BBBB"/>
      </bottom>
      <diagonal/>
    </border>
    <border>
      <left style="thin">
        <color rgb="FF99BBBB"/>
      </left>
      <right style="thin">
        <color rgb="FF99BBBB"/>
      </right>
      <top style="medium">
        <color rgb="FF99BBBB"/>
      </top>
      <bottom style="medium">
        <color rgb="FF99BBBB"/>
      </bottom>
      <diagonal/>
    </border>
    <border>
      <left style="thin">
        <color rgb="FF99BBBB"/>
      </left>
      <right style="medium">
        <color rgb="FF99BBBB"/>
      </right>
      <top style="medium">
        <color rgb="FF99BBBB"/>
      </top>
      <bottom style="medium">
        <color rgb="FF99BBBB"/>
      </bottom>
      <diagonal/>
    </border>
    <border>
      <left style="thin">
        <color rgb="FF99BBBB"/>
      </left>
      <right style="medium">
        <color rgb="FF99BBBB"/>
      </right>
      <top style="thin">
        <color rgb="FF99BBBB"/>
      </top>
      <bottom style="thin">
        <color rgb="FF99BBBB"/>
      </bottom>
      <diagonal/>
    </border>
    <border>
      <left/>
      <right/>
      <top style="medium">
        <color rgb="FF99BBBB"/>
      </top>
      <bottom style="thin">
        <color rgb="FF99BBBB"/>
      </bottom>
      <diagonal/>
    </border>
    <border>
      <left/>
      <right style="medium">
        <color rgb="FF99BBBB"/>
      </right>
      <top style="medium">
        <color rgb="FF99BBBB"/>
      </top>
      <bottom style="thin">
        <color rgb="FF99BBBB"/>
      </bottom>
      <diagonal/>
    </border>
    <border>
      <left/>
      <right/>
      <top style="thin">
        <color rgb="FF99BBBB"/>
      </top>
      <bottom style="thin">
        <color rgb="FF99BBBB"/>
      </bottom>
      <diagonal/>
    </border>
    <border>
      <left/>
      <right style="medium">
        <color rgb="FF99BBBB"/>
      </right>
      <top style="thin">
        <color rgb="FF99BBBB"/>
      </top>
      <bottom style="thin">
        <color rgb="FF99BBBB"/>
      </bottom>
      <diagonal/>
    </border>
    <border>
      <left/>
      <right/>
      <top style="thin">
        <color rgb="FF99BBBB"/>
      </top>
      <bottom style="medium">
        <color rgb="FF99BBBB"/>
      </bottom>
      <diagonal/>
    </border>
    <border>
      <left/>
      <right style="medium">
        <color rgb="FF99BBBB"/>
      </right>
      <top style="thin">
        <color rgb="FF99BBBB"/>
      </top>
      <bottom style="medium">
        <color rgb="FF99BBBB"/>
      </bottom>
      <diagonal/>
    </border>
    <border>
      <left/>
      <right style="thin">
        <color rgb="FF642C11"/>
      </right>
      <top style="medium">
        <color rgb="FF642C11"/>
      </top>
      <bottom style="medium">
        <color rgb="FF642C11"/>
      </bottom>
      <diagonal/>
    </border>
    <border>
      <left/>
      <right style="thin">
        <color rgb="FF642C11"/>
      </right>
      <top style="thin">
        <color rgb="FF642C11"/>
      </top>
      <bottom style="thin">
        <color rgb="FF642C11"/>
      </bottom>
      <diagonal/>
    </border>
    <border>
      <left/>
      <right style="thin">
        <color rgb="FF642C11"/>
      </right>
      <top style="thin">
        <color rgb="FF642C11"/>
      </top>
      <bottom style="medium">
        <color rgb="FF642C11"/>
      </bottom>
      <diagonal/>
    </border>
    <border>
      <left style="medium">
        <color rgb="FF642C11"/>
      </left>
      <right/>
      <top style="medium">
        <color rgb="FF642C11"/>
      </top>
      <bottom/>
      <diagonal/>
    </border>
    <border>
      <left/>
      <right style="medium">
        <color rgb="FF642C11"/>
      </right>
      <top style="medium">
        <color rgb="FF642C11"/>
      </top>
      <bottom/>
      <diagonal/>
    </border>
    <border>
      <left style="thin">
        <color rgb="FF642C11"/>
      </left>
      <right/>
      <top style="medium">
        <color rgb="FF642C11"/>
      </top>
      <bottom style="medium">
        <color rgb="FF642C11"/>
      </bottom>
      <diagonal/>
    </border>
    <border>
      <left/>
      <right/>
      <top style="medium">
        <color rgb="FF642C11"/>
      </top>
      <bottom style="medium">
        <color rgb="FF642C11"/>
      </bottom>
      <diagonal/>
    </border>
    <border>
      <left style="medium">
        <color rgb="FF642C11"/>
      </left>
      <right/>
      <top style="medium">
        <color rgb="FF642C11"/>
      </top>
      <bottom style="thin">
        <color rgb="FF642C11"/>
      </bottom>
      <diagonal/>
    </border>
    <border>
      <left/>
      <right style="thin">
        <color rgb="FF642C11"/>
      </right>
      <top style="medium">
        <color rgb="FF642C11"/>
      </top>
      <bottom style="thin">
        <color rgb="FF642C11"/>
      </bottom>
      <diagonal/>
    </border>
    <border>
      <left style="thin">
        <color rgb="FF642C11"/>
      </left>
      <right/>
      <top style="medium">
        <color rgb="FF642C11"/>
      </top>
      <bottom style="thin">
        <color rgb="FF642C11"/>
      </bottom>
      <diagonal/>
    </border>
    <border>
      <left/>
      <right/>
      <top style="medium">
        <color rgb="FF642C11"/>
      </top>
      <bottom style="thin">
        <color rgb="FF642C11"/>
      </bottom>
      <diagonal/>
    </border>
    <border>
      <left style="medium">
        <color rgb="FF642C11"/>
      </left>
      <right/>
      <top style="thin">
        <color rgb="FF642C11"/>
      </top>
      <bottom style="thin">
        <color rgb="FF642C11"/>
      </bottom>
      <diagonal/>
    </border>
    <border>
      <left style="thin">
        <color rgb="FF642C11"/>
      </left>
      <right/>
      <top style="thin">
        <color rgb="FF642C11"/>
      </top>
      <bottom style="thin">
        <color rgb="FF642C11"/>
      </bottom>
      <diagonal/>
    </border>
    <border>
      <left/>
      <right/>
      <top style="thin">
        <color rgb="FF642C11"/>
      </top>
      <bottom style="thin">
        <color rgb="FF642C11"/>
      </bottom>
      <diagonal/>
    </border>
    <border>
      <left/>
      <right style="medium">
        <color rgb="FF642C11"/>
      </right>
      <top style="medium">
        <color rgb="FF642C11"/>
      </top>
      <bottom style="thin">
        <color rgb="FF642C11"/>
      </bottom>
      <diagonal/>
    </border>
    <border>
      <left/>
      <right style="medium">
        <color rgb="FF642C11"/>
      </right>
      <top style="thin">
        <color rgb="FF642C11"/>
      </top>
      <bottom style="thin">
        <color rgb="FF642C11"/>
      </bottom>
      <diagonal/>
    </border>
    <border>
      <left style="medium">
        <color rgb="FF642C11"/>
      </left>
      <right/>
      <top style="thin">
        <color rgb="FF642C11"/>
      </top>
      <bottom style="medium">
        <color rgb="FF642C11"/>
      </bottom>
      <diagonal/>
    </border>
    <border>
      <left style="thin">
        <color rgb="FF642C11"/>
      </left>
      <right/>
      <top style="thin">
        <color rgb="FF642C11"/>
      </top>
      <bottom style="medium">
        <color rgb="FF642C11"/>
      </bottom>
      <diagonal/>
    </border>
    <border>
      <left/>
      <right/>
      <top style="thin">
        <color rgb="FF642C11"/>
      </top>
      <bottom style="medium">
        <color rgb="FF642C11"/>
      </bottom>
      <diagonal/>
    </border>
    <border>
      <left/>
      <right style="medium">
        <color rgb="FF642C11"/>
      </right>
      <top style="thin">
        <color rgb="FF642C11"/>
      </top>
      <bottom style="medium">
        <color rgb="FF642C11"/>
      </bottom>
      <diagonal/>
    </border>
    <border>
      <left style="medium">
        <color rgb="FFADC082"/>
      </left>
      <right/>
      <top style="medium">
        <color rgb="FFADC082"/>
      </top>
      <bottom/>
      <diagonal/>
    </border>
    <border>
      <left/>
      <right style="medium">
        <color rgb="FFADC082"/>
      </right>
      <top style="medium">
        <color rgb="FFADC082"/>
      </top>
      <bottom/>
      <diagonal/>
    </border>
    <border>
      <left style="medium">
        <color rgb="FFADC082"/>
      </left>
      <right/>
      <top/>
      <bottom/>
      <diagonal/>
    </border>
    <border>
      <left/>
      <right style="medium">
        <color rgb="FFADC082"/>
      </right>
      <top/>
      <bottom/>
      <diagonal/>
    </border>
    <border>
      <left style="medium">
        <color rgb="FFADC082"/>
      </left>
      <right/>
      <top/>
      <bottom style="medium">
        <color rgb="FFADC082"/>
      </bottom>
      <diagonal/>
    </border>
    <border>
      <left/>
      <right style="medium">
        <color rgb="FFADC082"/>
      </right>
      <top/>
      <bottom style="medium">
        <color rgb="FFADC082"/>
      </bottom>
      <diagonal/>
    </border>
  </borders>
  <cellStyleXfs count="14">
    <xf numFmtId="0" fontId="0" fillId="0" borderId="0"/>
    <xf numFmtId="0" fontId="4" fillId="0" borderId="0" applyNumberFormat="0" applyFill="0" applyBorder="0" applyAlignment="0" applyProtection="0"/>
    <xf numFmtId="0" fontId="9" fillId="0" borderId="0"/>
    <xf numFmtId="0" fontId="7" fillId="0" borderId="0"/>
    <xf numFmtId="43" fontId="7" fillId="0" borderId="0" applyFont="0" applyFill="0" applyBorder="0" applyAlignment="0" applyProtection="0"/>
    <xf numFmtId="0" fontId="36" fillId="0" borderId="0"/>
    <xf numFmtId="0" fontId="36" fillId="0" borderId="0"/>
    <xf numFmtId="167" fontId="36" fillId="0" borderId="0" applyFont="0" applyFill="0" applyBorder="0" applyAlignment="0" applyProtection="0"/>
    <xf numFmtId="0" fontId="38" fillId="0" borderId="0">
      <alignment vertical="top"/>
    </xf>
    <xf numFmtId="0" fontId="39" fillId="0" borderId="0"/>
    <xf numFmtId="9" fontId="36" fillId="0" borderId="0" applyFont="0" applyFill="0" applyBorder="0" applyAlignment="0" applyProtection="0"/>
    <xf numFmtId="0" fontId="40" fillId="0" borderId="0"/>
    <xf numFmtId="0" fontId="3" fillId="0" borderId="0"/>
    <xf numFmtId="43" fontId="3" fillId="0" borderId="0" applyFont="0" applyFill="0" applyBorder="0" applyAlignment="0" applyProtection="0"/>
  </cellStyleXfs>
  <cellXfs count="714">
    <xf numFmtId="0" fontId="0" fillId="0" borderId="0" xfId="0" applyAlignment="1">
      <alignment wrapText="1"/>
    </xf>
    <xf numFmtId="0" fontId="7" fillId="2" borderId="0" xfId="0" applyFont="1" applyFill="1" applyAlignment="1">
      <alignment horizontal="left" vertical="center" wrapText="1"/>
    </xf>
    <xf numFmtId="0" fontId="7" fillId="2" borderId="0"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3" fillId="3" borderId="0" xfId="0" applyFont="1" applyFill="1" applyAlignment="1">
      <alignment vertical="center" wrapText="1"/>
    </xf>
    <xf numFmtId="0" fontId="13" fillId="3" borderId="0" xfId="0" applyFont="1" applyFill="1" applyAlignment="1">
      <alignment vertical="center"/>
    </xf>
    <xf numFmtId="0" fontId="12" fillId="3" borderId="0" xfId="0" applyFont="1" applyFill="1" applyAlignment="1">
      <alignment vertical="center" wrapText="1"/>
    </xf>
    <xf numFmtId="0" fontId="12" fillId="3" borderId="0" xfId="0" applyFont="1" applyFill="1" applyBorder="1" applyAlignment="1">
      <alignment vertical="center" wrapText="1"/>
    </xf>
    <xf numFmtId="0" fontId="13" fillId="3" borderId="0" xfId="0" applyFont="1" applyFill="1" applyBorder="1" applyAlignment="1">
      <alignment vertical="center" wrapText="1"/>
    </xf>
    <xf numFmtId="0" fontId="17" fillId="3" borderId="0" xfId="0" applyFont="1" applyFill="1" applyAlignment="1">
      <alignment horizontal="left" vertical="center" wrapText="1"/>
    </xf>
    <xf numFmtId="0" fontId="18" fillId="3" borderId="0" xfId="0" applyFont="1" applyFill="1" applyAlignment="1">
      <alignment horizontal="left" vertical="center" wrapText="1"/>
    </xf>
    <xf numFmtId="0" fontId="16" fillId="4" borderId="1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2" fillId="0" borderId="0" xfId="0" applyFont="1" applyFill="1" applyAlignment="1">
      <alignment wrapText="1"/>
    </xf>
    <xf numFmtId="0" fontId="13" fillId="0" borderId="0" xfId="0" applyFont="1" applyFill="1" applyAlignment="1">
      <alignment wrapText="1"/>
    </xf>
    <xf numFmtId="0" fontId="14" fillId="0" borderId="0" xfId="0" applyFont="1" applyFill="1" applyBorder="1" applyAlignment="1">
      <alignment horizontal="center" vertical="center" wrapText="1"/>
    </xf>
    <xf numFmtId="0" fontId="18" fillId="5" borderId="0" xfId="0" applyFont="1" applyFill="1" applyAlignment="1">
      <alignment wrapText="1"/>
    </xf>
    <xf numFmtId="0" fontId="14" fillId="0" borderId="0" xfId="0" applyFont="1" applyFill="1" applyBorder="1" applyAlignment="1">
      <alignment horizontal="left" vertical="center" wrapText="1"/>
    </xf>
    <xf numFmtId="0" fontId="13" fillId="6" borderId="0" xfId="0" applyFont="1" applyFill="1" applyAlignment="1">
      <alignment wrapText="1"/>
    </xf>
    <xf numFmtId="0" fontId="12" fillId="6" borderId="0" xfId="0" applyFont="1" applyFill="1" applyAlignment="1">
      <alignment wrapText="1"/>
    </xf>
    <xf numFmtId="0" fontId="15" fillId="6" borderId="0" xfId="0" applyFont="1" applyFill="1" applyAlignment="1">
      <alignment wrapText="1"/>
    </xf>
    <xf numFmtId="0" fontId="13" fillId="6" borderId="0" xfId="0" applyFont="1" applyFill="1" applyAlignment="1">
      <alignment horizontal="center" wrapText="1"/>
    </xf>
    <xf numFmtId="0" fontId="13" fillId="6" borderId="0" xfId="0" applyFont="1" applyFill="1" applyBorder="1" applyAlignment="1">
      <alignment wrapText="1"/>
    </xf>
    <xf numFmtId="0" fontId="12" fillId="0" borderId="0" xfId="0" applyFont="1" applyFill="1" applyAlignment="1">
      <alignment horizontal="left" vertical="center" wrapText="1"/>
    </xf>
    <xf numFmtId="0" fontId="22" fillId="6" borderId="0" xfId="0" applyFont="1" applyFill="1" applyAlignment="1">
      <alignment horizontal="left" vertical="center" wrapText="1"/>
    </xf>
    <xf numFmtId="0" fontId="14" fillId="8" borderId="0" xfId="0" applyFont="1" applyFill="1" applyBorder="1" applyAlignment="1">
      <alignment wrapText="1"/>
    </xf>
    <xf numFmtId="0" fontId="19" fillId="8" borderId="0" xfId="1" applyFont="1" applyFill="1" applyAlignment="1">
      <alignment horizontal="center" vertical="center" wrapText="1"/>
    </xf>
    <xf numFmtId="0" fontId="13" fillId="8" borderId="0" xfId="0" applyFont="1" applyFill="1" applyAlignment="1">
      <alignment wrapText="1"/>
    </xf>
    <xf numFmtId="0" fontId="18" fillId="8" borderId="0" xfId="0" applyFont="1" applyFill="1" applyBorder="1" applyAlignment="1">
      <alignment vertical="center" wrapText="1"/>
    </xf>
    <xf numFmtId="0" fontId="15" fillId="9" borderId="0" xfId="0" applyFont="1" applyFill="1" applyAlignment="1"/>
    <xf numFmtId="0" fontId="14" fillId="0" borderId="0" xfId="0" applyFont="1" applyFill="1" applyAlignment="1">
      <alignment vertical="center" wrapText="1"/>
    </xf>
    <xf numFmtId="0" fontId="15" fillId="9" borderId="0" xfId="0" applyFont="1" applyFill="1" applyAlignment="1">
      <alignment wrapText="1"/>
    </xf>
    <xf numFmtId="0" fontId="13" fillId="9" borderId="0" xfId="0" applyFont="1" applyFill="1" applyAlignment="1">
      <alignment wrapText="1"/>
    </xf>
    <xf numFmtId="0" fontId="15" fillId="0" borderId="0" xfId="0" applyFont="1" applyFill="1" applyAlignment="1">
      <alignment horizontal="left" vertical="center" wrapText="1"/>
    </xf>
    <xf numFmtId="0" fontId="13" fillId="9" borderId="0" xfId="0" applyFont="1" applyFill="1" applyAlignment="1">
      <alignment horizontal="left" vertical="top" wrapText="1"/>
    </xf>
    <xf numFmtId="0" fontId="13" fillId="9" borderId="0" xfId="0" applyFont="1" applyFill="1" applyAlignment="1">
      <alignment horizontal="center" wrapText="1"/>
    </xf>
    <xf numFmtId="0" fontId="13" fillId="9" borderId="0" xfId="0" applyFont="1" applyFill="1" applyBorder="1" applyAlignment="1">
      <alignment horizontal="right" wrapText="1"/>
    </xf>
    <xf numFmtId="0" fontId="12" fillId="9" borderId="0" xfId="0" applyFont="1" applyFill="1" applyBorder="1" applyAlignment="1">
      <alignment wrapText="1"/>
    </xf>
    <xf numFmtId="0" fontId="13" fillId="9" borderId="0" xfId="0" applyFont="1" applyFill="1" applyBorder="1" applyAlignment="1">
      <alignment wrapText="1"/>
    </xf>
    <xf numFmtId="0" fontId="18" fillId="0" borderId="0" xfId="0" applyFont="1" applyFill="1" applyAlignment="1">
      <alignment wrapText="1"/>
    </xf>
    <xf numFmtId="0" fontId="12" fillId="0" borderId="52" xfId="0" applyFont="1" applyFill="1" applyBorder="1" applyAlignment="1">
      <alignment horizontal="center" wrapText="1"/>
    </xf>
    <xf numFmtId="0" fontId="13" fillId="0" borderId="0" xfId="0" applyFont="1" applyFill="1" applyAlignment="1">
      <alignment horizontal="left" wrapText="1"/>
    </xf>
    <xf numFmtId="0" fontId="15" fillId="0" borderId="0" xfId="0" applyFont="1" applyFill="1" applyAlignment="1">
      <alignment wrapText="1"/>
    </xf>
    <xf numFmtId="0" fontId="13" fillId="10" borderId="0" xfId="0" applyFont="1" applyFill="1" applyAlignment="1">
      <alignment wrapText="1"/>
    </xf>
    <xf numFmtId="49" fontId="13" fillId="10" borderId="0" xfId="0" applyNumberFormat="1" applyFont="1" applyFill="1" applyAlignment="1">
      <alignment wrapText="1"/>
    </xf>
    <xf numFmtId="49" fontId="12" fillId="10" borderId="0" xfId="0" applyNumberFormat="1" applyFont="1" applyFill="1" applyAlignment="1">
      <alignment wrapText="1"/>
    </xf>
    <xf numFmtId="0" fontId="14" fillId="0" borderId="0" xfId="0" applyFont="1" applyFill="1" applyAlignment="1">
      <alignment horizontal="left" vertical="center" wrapText="1"/>
    </xf>
    <xf numFmtId="0" fontId="13" fillId="10" borderId="0" xfId="0" applyFont="1" applyFill="1" applyAlignment="1">
      <alignment horizontal="left" vertical="center" wrapText="1"/>
    </xf>
    <xf numFmtId="49" fontId="13" fillId="10" borderId="0" xfId="0" applyNumberFormat="1" applyFont="1" applyFill="1" applyAlignment="1">
      <alignment horizontal="left" vertical="center" wrapText="1"/>
    </xf>
    <xf numFmtId="49" fontId="12" fillId="10" borderId="0" xfId="0" applyNumberFormat="1" applyFont="1" applyFill="1" applyAlignment="1">
      <alignment horizontal="left" vertical="center" wrapText="1"/>
    </xf>
    <xf numFmtId="0" fontId="13" fillId="11" borderId="0" xfId="0" applyFont="1" applyFill="1" applyBorder="1" applyAlignment="1">
      <alignment vertical="top" wrapText="1"/>
    </xf>
    <xf numFmtId="0" fontId="15" fillId="11" borderId="0" xfId="0" applyFont="1" applyFill="1" applyBorder="1" applyAlignment="1">
      <alignment vertical="top" wrapText="1"/>
    </xf>
    <xf numFmtId="0" fontId="13" fillId="11" borderId="0" xfId="0" applyFont="1" applyFill="1" applyBorder="1" applyAlignment="1">
      <alignment vertical="center" wrapText="1"/>
    </xf>
    <xf numFmtId="0" fontId="13" fillId="11" borderId="0" xfId="0" applyFont="1" applyFill="1" applyBorder="1" applyAlignment="1">
      <alignment wrapText="1"/>
    </xf>
    <xf numFmtId="0" fontId="14" fillId="11" borderId="0" xfId="0" applyFont="1" applyFill="1" applyBorder="1" applyAlignment="1">
      <alignment horizontal="left" vertical="center" wrapText="1"/>
    </xf>
    <xf numFmtId="0" fontId="15" fillId="11" borderId="0" xfId="0" applyFont="1" applyFill="1" applyBorder="1" applyAlignment="1">
      <alignment vertical="center" wrapText="1"/>
    </xf>
    <xf numFmtId="0" fontId="15" fillId="11" borderId="0" xfId="0" applyFont="1" applyFill="1" applyBorder="1" applyAlignment="1">
      <alignment wrapText="1"/>
    </xf>
    <xf numFmtId="0" fontId="13" fillId="0" borderId="0" xfId="0" applyFont="1" applyFill="1" applyBorder="1" applyAlignment="1">
      <alignment vertical="center" wrapText="1"/>
    </xf>
    <xf numFmtId="0" fontId="14" fillId="12" borderId="0" xfId="0" applyFont="1" applyFill="1" applyAlignment="1">
      <alignment vertical="center"/>
    </xf>
    <xf numFmtId="0" fontId="13" fillId="12" borderId="0" xfId="0" applyFont="1" applyFill="1" applyAlignment="1">
      <alignment wrapText="1"/>
    </xf>
    <xf numFmtId="0" fontId="13" fillId="4" borderId="0" xfId="0" applyFont="1" applyFill="1" applyAlignment="1">
      <alignment wrapText="1"/>
    </xf>
    <xf numFmtId="0" fontId="12" fillId="4" borderId="0" xfId="0" applyFont="1" applyFill="1" applyAlignment="1">
      <alignment wrapText="1"/>
    </xf>
    <xf numFmtId="0" fontId="13" fillId="4" borderId="0" xfId="0" applyFont="1" applyFill="1" applyAlignment="1">
      <alignment horizontal="left" wrapText="1"/>
    </xf>
    <xf numFmtId="0" fontId="15" fillId="0" borderId="0" xfId="0" applyFont="1" applyFill="1" applyAlignment="1">
      <alignment horizontal="left" vertical="center"/>
    </xf>
    <xf numFmtId="0" fontId="13" fillId="4" borderId="0" xfId="0" applyFont="1" applyFill="1" applyAlignment="1">
      <alignment horizontal="left" vertical="top" wrapText="1"/>
    </xf>
    <xf numFmtId="0" fontId="16" fillId="0" borderId="0" xfId="0" applyFont="1" applyFill="1" applyBorder="1" applyAlignment="1">
      <alignment horizontal="left" vertical="center" wrapText="1"/>
    </xf>
    <xf numFmtId="0" fontId="8" fillId="0" borderId="3" xfId="0" applyFont="1" applyFill="1" applyBorder="1" applyAlignment="1">
      <alignment horizontal="left" vertical="center" wrapText="1"/>
    </xf>
    <xf numFmtId="0" fontId="29" fillId="2" borderId="0" xfId="0" applyFont="1" applyFill="1" applyAlignment="1">
      <alignment horizontal="right" vertical="center" wrapText="1"/>
    </xf>
    <xf numFmtId="0" fontId="11" fillId="0" borderId="2" xfId="0" applyFont="1" applyFill="1" applyBorder="1" applyAlignment="1">
      <alignment horizontal="left" vertical="center" wrapText="1"/>
    </xf>
    <xf numFmtId="0" fontId="22" fillId="0" borderId="0" xfId="0" applyFont="1" applyFill="1" applyAlignment="1">
      <alignment horizontal="left" vertical="center" wrapText="1"/>
    </xf>
    <xf numFmtId="0" fontId="13" fillId="9" borderId="0" xfId="0" applyFont="1" applyFill="1" applyAlignment="1">
      <alignment horizontal="left" wrapText="1"/>
    </xf>
    <xf numFmtId="0" fontId="12" fillId="0" borderId="53" xfId="0" applyFont="1" applyFill="1" applyBorder="1" applyAlignment="1">
      <alignment horizontal="center" wrapText="1"/>
    </xf>
    <xf numFmtId="0" fontId="15" fillId="4" borderId="73" xfId="0" applyFont="1" applyFill="1" applyBorder="1" applyAlignment="1">
      <alignment horizontal="left" vertical="center"/>
    </xf>
    <xf numFmtId="0" fontId="25" fillId="0" borderId="75" xfId="0" applyFont="1" applyFill="1" applyBorder="1" applyAlignment="1">
      <alignment horizontal="center" wrapText="1"/>
    </xf>
    <xf numFmtId="0" fontId="25" fillId="0" borderId="76" xfId="0" applyFont="1" applyFill="1" applyBorder="1" applyAlignment="1">
      <alignment horizontal="center" wrapText="1"/>
    </xf>
    <xf numFmtId="0" fontId="18" fillId="5" borderId="0" xfId="0" applyFont="1" applyFill="1" applyAlignment="1">
      <alignment vertical="center" wrapText="1"/>
    </xf>
    <xf numFmtId="0" fontId="14" fillId="5" borderId="0" xfId="0" applyFont="1" applyFill="1" applyBorder="1" applyAlignment="1">
      <alignment horizontal="left" vertical="center" wrapText="1"/>
    </xf>
    <xf numFmtId="0" fontId="14" fillId="0" borderId="0" xfId="0" applyFont="1" applyFill="1" applyBorder="1" applyAlignment="1">
      <alignment vertical="center"/>
    </xf>
    <xf numFmtId="0" fontId="14" fillId="0" borderId="86" xfId="0" applyFont="1" applyFill="1" applyBorder="1" applyAlignment="1">
      <alignment vertical="center"/>
    </xf>
    <xf numFmtId="0" fontId="16" fillId="0" borderId="92"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97" xfId="0" applyFont="1" applyFill="1" applyBorder="1" applyAlignment="1">
      <alignment horizontal="center" vertical="center" wrapText="1"/>
    </xf>
    <xf numFmtId="0" fontId="16" fillId="0" borderId="102" xfId="0" applyFont="1" applyFill="1" applyBorder="1" applyAlignment="1">
      <alignment horizontal="left" vertical="center" wrapText="1"/>
    </xf>
    <xf numFmtId="0" fontId="15" fillId="2" borderId="0" xfId="0" applyFont="1" applyFill="1" applyAlignment="1">
      <alignment horizontal="left" vertical="center" wrapText="1"/>
    </xf>
    <xf numFmtId="0" fontId="13" fillId="2" borderId="0" xfId="0" applyFont="1" applyFill="1" applyAlignment="1">
      <alignment horizontal="left" vertical="center" wrapText="1"/>
    </xf>
    <xf numFmtId="0" fontId="18" fillId="2" borderId="0" xfId="0" applyFont="1" applyFill="1" applyAlignment="1">
      <alignment horizontal="left" vertical="center" wrapText="1"/>
    </xf>
    <xf numFmtId="0" fontId="13" fillId="2" borderId="0" xfId="0" applyFont="1" applyFill="1" applyBorder="1" applyAlignment="1">
      <alignment horizontal="left" vertical="center" wrapText="1"/>
    </xf>
    <xf numFmtId="0" fontId="31" fillId="11" borderId="0" xfId="0" applyFont="1" applyFill="1" applyBorder="1" applyAlignment="1">
      <alignment wrapText="1"/>
    </xf>
    <xf numFmtId="0" fontId="12" fillId="0" borderId="61" xfId="0" applyFont="1" applyFill="1" applyBorder="1" applyAlignment="1">
      <alignment horizontal="center" wrapText="1"/>
    </xf>
    <xf numFmtId="0" fontId="12" fillId="0" borderId="64" xfId="0" applyFont="1" applyFill="1" applyBorder="1" applyAlignment="1">
      <alignment horizontal="center" wrapText="1"/>
    </xf>
    <xf numFmtId="0" fontId="16" fillId="7" borderId="32" xfId="0" applyFont="1" applyFill="1" applyBorder="1" applyAlignment="1">
      <alignment vertical="center" wrapText="1"/>
    </xf>
    <xf numFmtId="0" fontId="16" fillId="7" borderId="34" xfId="0" applyFont="1" applyFill="1" applyBorder="1" applyAlignment="1">
      <alignment vertical="center" wrapText="1"/>
    </xf>
    <xf numFmtId="0" fontId="34" fillId="0" borderId="0" xfId="1" applyFont="1" applyFill="1" applyBorder="1" applyAlignment="1">
      <alignment horizontal="center" vertical="center" wrapText="1"/>
    </xf>
    <xf numFmtId="3" fontId="13" fillId="0" borderId="106" xfId="6" applyNumberFormat="1" applyFont="1" applyFill="1" applyBorder="1" applyAlignment="1"/>
    <xf numFmtId="3" fontId="13" fillId="0" borderId="107" xfId="6" applyNumberFormat="1" applyFont="1" applyFill="1" applyBorder="1" applyAlignment="1"/>
    <xf numFmtId="3" fontId="13" fillId="0" borderId="108" xfId="6" applyNumberFormat="1" applyFont="1" applyFill="1" applyBorder="1" applyAlignment="1"/>
    <xf numFmtId="3" fontId="13" fillId="0" borderId="109" xfId="6" applyNumberFormat="1" applyFont="1" applyFill="1" applyBorder="1" applyAlignment="1">
      <alignment horizontal="left" indent="1"/>
    </xf>
    <xf numFmtId="1" fontId="13" fillId="0" borderId="112" xfId="6" applyNumberFormat="1" applyFont="1" applyFill="1" applyBorder="1" applyAlignment="1">
      <alignment horizontal="center"/>
    </xf>
    <xf numFmtId="0" fontId="13" fillId="0" borderId="112" xfId="6" applyFont="1" applyFill="1" applyBorder="1" applyAlignment="1">
      <alignment horizontal="left" vertical="center"/>
    </xf>
    <xf numFmtId="3" fontId="13" fillId="0" borderId="110" xfId="6" applyNumberFormat="1" applyFont="1" applyFill="1" applyBorder="1" applyAlignment="1">
      <alignment horizontal="center"/>
    </xf>
    <xf numFmtId="3" fontId="13" fillId="0" borderId="111" xfId="6" applyNumberFormat="1" applyFont="1" applyFill="1" applyBorder="1" applyAlignment="1" applyProtection="1">
      <alignment horizontal="center"/>
    </xf>
    <xf numFmtId="3" fontId="13" fillId="0" borderId="110" xfId="6" applyNumberFormat="1" applyFont="1" applyFill="1" applyBorder="1" applyAlignment="1" applyProtection="1">
      <alignment horizontal="center"/>
    </xf>
    <xf numFmtId="166" fontId="13" fillId="0" borderId="111" xfId="6" applyNumberFormat="1" applyFont="1" applyFill="1" applyBorder="1" applyAlignment="1" applyProtection="1">
      <alignment horizontal="center"/>
    </xf>
    <xf numFmtId="1" fontId="12" fillId="0" borderId="109" xfId="6" applyNumberFormat="1" applyFont="1" applyFill="1" applyBorder="1" applyAlignment="1">
      <alignment horizontal="center"/>
    </xf>
    <xf numFmtId="4" fontId="13" fillId="0" borderId="0" xfId="0" applyNumberFormat="1" applyFont="1" applyFill="1" applyAlignment="1">
      <alignment horizontal="center" wrapText="1"/>
    </xf>
    <xf numFmtId="4" fontId="14" fillId="0" borderId="0" xfId="0" applyNumberFormat="1" applyFont="1" applyFill="1" applyBorder="1" applyAlignment="1">
      <alignment horizontal="center"/>
    </xf>
    <xf numFmtId="4" fontId="13" fillId="0" borderId="87" xfId="0" applyNumberFormat="1" applyFont="1" applyFill="1" applyBorder="1" applyAlignment="1" applyProtection="1">
      <alignment horizontal="center" wrapText="1"/>
      <protection locked="0"/>
    </xf>
    <xf numFmtId="0" fontId="13" fillId="0" borderId="87" xfId="0" applyFont="1" applyFill="1" applyBorder="1" applyAlignment="1" applyProtection="1">
      <alignment horizontal="left" wrapText="1"/>
      <protection locked="0"/>
    </xf>
    <xf numFmtId="0" fontId="22" fillId="0" borderId="0" xfId="0" applyFont="1" applyFill="1" applyAlignment="1">
      <alignment horizontal="left" vertical="center" wrapText="1"/>
    </xf>
    <xf numFmtId="0" fontId="13" fillId="0" borderId="0" xfId="0" applyFont="1" applyFill="1" applyBorder="1" applyAlignment="1">
      <alignment wrapText="1"/>
    </xf>
    <xf numFmtId="0" fontId="13" fillId="0" borderId="0" xfId="0" applyFont="1" applyFill="1" applyBorder="1" applyAlignment="1">
      <alignment vertical="top" wrapText="1"/>
    </xf>
    <xf numFmtId="0" fontId="12" fillId="0" borderId="54" xfId="0" applyFont="1" applyFill="1" applyBorder="1" applyAlignment="1">
      <alignment horizontal="center" wrapText="1"/>
    </xf>
    <xf numFmtId="0" fontId="13" fillId="5" borderId="0" xfId="0" applyFont="1" applyFill="1" applyAlignment="1">
      <alignment wrapText="1"/>
    </xf>
    <xf numFmtId="0" fontId="13" fillId="5" borderId="0" xfId="0" applyFont="1" applyFill="1" applyAlignment="1">
      <alignment vertical="center" wrapText="1"/>
    </xf>
    <xf numFmtId="0" fontId="12" fillId="0" borderId="0" xfId="0" applyFont="1" applyFill="1" applyBorder="1" applyAlignment="1">
      <alignment horizontal="left" vertical="center"/>
    </xf>
    <xf numFmtId="0" fontId="12" fillId="5" borderId="0" xfId="0" applyFont="1" applyFill="1" applyBorder="1" applyAlignment="1">
      <alignment horizontal="left" vertical="center"/>
    </xf>
    <xf numFmtId="0" fontId="13" fillId="0" borderId="0" xfId="0" applyFont="1" applyFill="1" applyAlignment="1" applyProtection="1">
      <alignment horizontal="center" wrapText="1"/>
      <protection locked="0"/>
    </xf>
    <xf numFmtId="0" fontId="23" fillId="0" borderId="56" xfId="0" applyFont="1" applyFill="1" applyBorder="1" applyAlignment="1">
      <alignment horizontal="left" vertical="top" wrapText="1"/>
    </xf>
    <xf numFmtId="0" fontId="23" fillId="0" borderId="57" xfId="0" applyFont="1" applyFill="1" applyBorder="1" applyAlignment="1">
      <alignment horizontal="left" vertical="top" wrapText="1"/>
    </xf>
    <xf numFmtId="0" fontId="30" fillId="0" borderId="100" xfId="1" applyFont="1" applyFill="1" applyBorder="1" applyAlignment="1">
      <alignment horizontal="center" vertical="top" wrapText="1"/>
    </xf>
    <xf numFmtId="0" fontId="23" fillId="0" borderId="58" xfId="0" applyFont="1" applyFill="1" applyBorder="1" applyAlignment="1">
      <alignment horizontal="left" vertical="top" wrapText="1"/>
    </xf>
    <xf numFmtId="0" fontId="21" fillId="0" borderId="0" xfId="0" applyFont="1" applyFill="1" applyBorder="1" applyAlignment="1">
      <alignment vertical="top" wrapText="1"/>
    </xf>
    <xf numFmtId="0" fontId="12" fillId="5" borderId="0" xfId="0" applyFont="1" applyFill="1" applyBorder="1" applyAlignment="1">
      <alignment vertical="top" wrapText="1"/>
    </xf>
    <xf numFmtId="0" fontId="23" fillId="5" borderId="0" xfId="0" applyFont="1" applyFill="1" applyAlignment="1">
      <alignment vertical="top" wrapText="1"/>
    </xf>
    <xf numFmtId="0" fontId="13" fillId="5" borderId="0" xfId="0" applyFont="1" applyFill="1" applyAlignment="1">
      <alignment vertical="top" wrapText="1"/>
    </xf>
    <xf numFmtId="0" fontId="23" fillId="0" borderId="0" xfId="0" applyFont="1" applyFill="1" applyBorder="1" applyAlignment="1">
      <alignment vertical="top" wrapText="1"/>
    </xf>
    <xf numFmtId="0" fontId="23" fillId="5" borderId="0" xfId="0" applyFont="1" applyFill="1" applyBorder="1" applyAlignment="1">
      <alignment vertical="top" wrapText="1"/>
    </xf>
    <xf numFmtId="0" fontId="13" fillId="0" borderId="104" xfId="0" applyFont="1" applyFill="1" applyBorder="1" applyAlignment="1">
      <alignment vertical="top" wrapText="1"/>
    </xf>
    <xf numFmtId="0" fontId="35" fillId="0" borderId="0" xfId="0" applyFont="1" applyFill="1" applyBorder="1" applyAlignment="1">
      <alignment vertical="top" wrapText="1"/>
    </xf>
    <xf numFmtId="0" fontId="18" fillId="8" borderId="0" xfId="0" applyFont="1" applyFill="1" applyBorder="1" applyAlignment="1">
      <alignment vertical="top" wrapText="1"/>
    </xf>
    <xf numFmtId="0" fontId="23" fillId="8" borderId="0" xfId="0" applyFont="1" applyFill="1" applyBorder="1" applyAlignment="1">
      <alignment vertical="top" wrapText="1"/>
    </xf>
    <xf numFmtId="0" fontId="20" fillId="8" borderId="0" xfId="0" applyFont="1" applyFill="1" applyBorder="1" applyAlignment="1">
      <alignment vertical="top" wrapText="1"/>
    </xf>
    <xf numFmtId="0" fontId="33" fillId="0" borderId="103" xfId="0" applyFont="1" applyFill="1" applyBorder="1" applyAlignment="1">
      <alignment vertical="top" wrapText="1"/>
    </xf>
    <xf numFmtId="0" fontId="23" fillId="0" borderId="0" xfId="0" applyFont="1" applyFill="1" applyBorder="1" applyAlignment="1">
      <alignment horizontal="right" vertical="top" wrapText="1"/>
    </xf>
    <xf numFmtId="0" fontId="18" fillId="8" borderId="0" xfId="0" applyFont="1" applyFill="1" applyBorder="1" applyAlignment="1">
      <alignment horizontal="right" vertical="top" wrapText="1"/>
    </xf>
    <xf numFmtId="0" fontId="20" fillId="8" borderId="0" xfId="0" applyFont="1" applyFill="1" applyBorder="1" applyAlignment="1">
      <alignment horizontal="right" vertical="top" wrapText="1"/>
    </xf>
    <xf numFmtId="0" fontId="23" fillId="11" borderId="0" xfId="0" applyFont="1" applyFill="1" applyBorder="1" applyAlignment="1">
      <alignment vertical="top" wrapText="1"/>
    </xf>
    <xf numFmtId="0" fontId="13" fillId="10" borderId="0" xfId="0" applyFont="1" applyFill="1" applyAlignment="1">
      <alignment horizontal="left" vertical="top" wrapText="1"/>
    </xf>
    <xf numFmtId="0" fontId="27" fillId="10" borderId="0" xfId="1" applyFont="1" applyFill="1" applyAlignment="1">
      <alignment horizontal="left" vertical="top" wrapText="1"/>
    </xf>
    <xf numFmtId="0" fontId="12" fillId="10" borderId="0" xfId="0" applyFont="1" applyFill="1" applyAlignment="1">
      <alignment vertical="top" wrapText="1"/>
    </xf>
    <xf numFmtId="0" fontId="12" fillId="10" borderId="0" xfId="0" applyFont="1" applyFill="1" applyAlignment="1">
      <alignment horizontal="left" vertical="top" wrapText="1"/>
    </xf>
    <xf numFmtId="49" fontId="23" fillId="0" borderId="0" xfId="0" applyNumberFormat="1" applyFont="1" applyFill="1" applyAlignment="1">
      <alignment horizontal="left" vertical="top" wrapText="1"/>
    </xf>
    <xf numFmtId="49" fontId="13" fillId="10" borderId="0" xfId="0" applyNumberFormat="1" applyFont="1" applyFill="1" applyAlignment="1">
      <alignment vertical="top" wrapText="1"/>
    </xf>
    <xf numFmtId="49" fontId="13" fillId="10" borderId="0" xfId="0" applyNumberFormat="1" applyFont="1" applyFill="1" applyAlignment="1">
      <alignment horizontal="left" vertical="top" wrapText="1"/>
    </xf>
    <xf numFmtId="0" fontId="15" fillId="0" borderId="0" xfId="0" applyFont="1" applyFill="1" applyAlignment="1">
      <alignment horizontal="left" vertical="top" wrapText="1"/>
    </xf>
    <xf numFmtId="0" fontId="43" fillId="0" borderId="0" xfId="0" applyFont="1" applyAlignment="1">
      <alignment wrapText="1"/>
    </xf>
    <xf numFmtId="0" fontId="16" fillId="0" borderId="87" xfId="0" applyFont="1" applyFill="1" applyBorder="1" applyAlignment="1">
      <alignment horizontal="center" wrapText="1"/>
    </xf>
    <xf numFmtId="4" fontId="16" fillId="0" borderId="87" xfId="0" applyNumberFormat="1" applyFont="1" applyFill="1" applyBorder="1" applyAlignment="1">
      <alignment horizontal="center" wrapText="1"/>
    </xf>
    <xf numFmtId="0" fontId="13" fillId="0" borderId="88" xfId="0" applyFont="1" applyFill="1" applyBorder="1" applyAlignment="1" applyProtection="1">
      <alignment wrapText="1"/>
      <protection locked="0"/>
    </xf>
    <xf numFmtId="0" fontId="42" fillId="13" borderId="121" xfId="0" applyFont="1" applyFill="1" applyBorder="1" applyAlignment="1" applyProtection="1">
      <alignment horizontal="center" vertical="center" wrapText="1"/>
      <protection locked="0"/>
    </xf>
    <xf numFmtId="0" fontId="13" fillId="0" borderId="0" xfId="0" applyFont="1" applyFill="1" applyAlignment="1" applyProtection="1">
      <alignment wrapText="1"/>
      <protection locked="0"/>
    </xf>
    <xf numFmtId="0" fontId="14" fillId="0" borderId="25" xfId="0" applyFont="1" applyFill="1" applyBorder="1" applyAlignment="1" applyProtection="1">
      <alignment vertical="center"/>
      <protection locked="0"/>
    </xf>
    <xf numFmtId="0" fontId="14" fillId="0" borderId="26" xfId="0" applyFont="1" applyFill="1" applyBorder="1" applyAlignment="1" applyProtection="1">
      <alignment vertical="center"/>
      <protection locked="0"/>
    </xf>
    <xf numFmtId="0" fontId="15" fillId="0" borderId="0" xfId="0" applyFont="1" applyFill="1" applyAlignment="1" applyProtection="1">
      <alignment wrapText="1"/>
      <protection locked="0"/>
    </xf>
    <xf numFmtId="0" fontId="13" fillId="0" borderId="114" xfId="0" applyFont="1" applyFill="1" applyBorder="1" applyAlignment="1" applyProtection="1">
      <alignment wrapText="1"/>
      <protection locked="0"/>
    </xf>
    <xf numFmtId="0" fontId="42" fillId="13" borderId="120" xfId="0" applyFont="1" applyFill="1" applyBorder="1" applyAlignment="1" applyProtection="1">
      <alignment horizontal="center" vertical="top" wrapText="1"/>
      <protection locked="0"/>
    </xf>
    <xf numFmtId="0" fontId="42" fillId="13" borderId="116" xfId="0" applyFont="1" applyFill="1" applyBorder="1" applyAlignment="1" applyProtection="1">
      <alignment horizontal="center" vertical="top" wrapText="1"/>
      <protection locked="0"/>
    </xf>
    <xf numFmtId="0" fontId="42" fillId="13" borderId="60" xfId="0" applyFont="1" applyFill="1" applyBorder="1" applyAlignment="1" applyProtection="1">
      <alignment horizontal="center" wrapText="1"/>
      <protection locked="0"/>
    </xf>
    <xf numFmtId="0" fontId="42" fillId="13" borderId="29" xfId="0" applyFont="1" applyFill="1" applyBorder="1" applyAlignment="1" applyProtection="1">
      <alignment horizontal="center" wrapText="1"/>
      <protection locked="0"/>
    </xf>
    <xf numFmtId="0" fontId="42" fillId="13" borderId="120" xfId="0" applyFont="1" applyFill="1" applyBorder="1" applyAlignment="1" applyProtection="1">
      <alignment horizontal="center" wrapText="1"/>
      <protection locked="0"/>
    </xf>
    <xf numFmtId="0" fontId="26" fillId="0" borderId="116" xfId="0" applyFont="1" applyFill="1" applyBorder="1" applyAlignment="1" applyProtection="1">
      <alignment horizontal="left" vertical="top" wrapText="1"/>
      <protection locked="0"/>
    </xf>
    <xf numFmtId="49" fontId="26" fillId="0" borderId="116" xfId="0" applyNumberFormat="1" applyFont="1" applyFill="1" applyBorder="1" applyAlignment="1" applyProtection="1">
      <alignment horizontal="left" vertical="top" wrapText="1"/>
      <protection locked="0"/>
    </xf>
    <xf numFmtId="0" fontId="26" fillId="0" borderId="30" xfId="0" applyFont="1" applyFill="1" applyBorder="1" applyAlignment="1" applyProtection="1">
      <alignment horizontal="left" vertical="top" wrapText="1"/>
      <protection locked="0"/>
    </xf>
    <xf numFmtId="0" fontId="42" fillId="13" borderId="122" xfId="0" applyFont="1" applyFill="1" applyBorder="1" applyAlignment="1" applyProtection="1">
      <alignment horizontal="center" vertical="top" wrapText="1"/>
      <protection locked="0"/>
    </xf>
    <xf numFmtId="0" fontId="42" fillId="13" borderId="123" xfId="0" applyFont="1" applyFill="1" applyBorder="1" applyAlignment="1" applyProtection="1">
      <alignment horizontal="center" vertical="top" wrapText="1"/>
      <protection locked="0"/>
    </xf>
    <xf numFmtId="49" fontId="26" fillId="0" borderId="117" xfId="0" applyNumberFormat="1" applyFont="1" applyFill="1" applyBorder="1" applyAlignment="1" applyProtection="1">
      <alignment horizontal="left" vertical="top" wrapText="1"/>
      <protection locked="0"/>
    </xf>
    <xf numFmtId="49" fontId="25" fillId="0" borderId="117" xfId="0" applyNumberFormat="1" applyFont="1" applyFill="1" applyBorder="1" applyAlignment="1" applyProtection="1">
      <alignment horizontal="left" vertical="top" wrapText="1"/>
      <protection locked="0"/>
    </xf>
    <xf numFmtId="0" fontId="30" fillId="0" borderId="117" xfId="1" applyFont="1" applyFill="1" applyBorder="1" applyAlignment="1" applyProtection="1">
      <alignment horizontal="left" vertical="top" wrapText="1"/>
      <protection locked="0"/>
    </xf>
    <xf numFmtId="0" fontId="13" fillId="0" borderId="115" xfId="0" applyFont="1" applyFill="1" applyBorder="1" applyAlignment="1" applyProtection="1">
      <alignment wrapText="1"/>
      <protection locked="0"/>
    </xf>
    <xf numFmtId="0" fontId="26" fillId="0" borderId="117" xfId="0" applyFont="1" applyFill="1" applyBorder="1" applyAlignment="1" applyProtection="1">
      <alignment horizontal="left" vertical="top" wrapText="1"/>
      <protection locked="0"/>
    </xf>
    <xf numFmtId="0" fontId="45" fillId="0" borderId="117" xfId="1" applyFont="1" applyFill="1" applyBorder="1" applyAlignment="1" applyProtection="1">
      <alignment horizontal="left" vertical="top" wrapText="1"/>
      <protection locked="0"/>
    </xf>
    <xf numFmtId="0" fontId="26" fillId="0" borderId="28" xfId="0" applyFont="1" applyFill="1" applyBorder="1" applyAlignment="1" applyProtection="1">
      <alignment horizontal="left" vertical="top" wrapText="1"/>
      <protection locked="0"/>
    </xf>
    <xf numFmtId="49" fontId="26" fillId="0" borderId="29" xfId="0" applyNumberFormat="1" applyFont="1" applyFill="1" applyBorder="1" applyAlignment="1" applyProtection="1">
      <alignment horizontal="left" vertical="top" wrapText="1"/>
      <protection locked="0"/>
    </xf>
    <xf numFmtId="0" fontId="44" fillId="13" borderId="27" xfId="0" applyFont="1" applyFill="1" applyBorder="1" applyAlignment="1" applyProtection="1">
      <alignment horizontal="right" vertical="center" wrapText="1"/>
      <protection locked="0"/>
    </xf>
    <xf numFmtId="0" fontId="44" fillId="13" borderId="59" xfId="0" applyFont="1" applyFill="1" applyBorder="1" applyAlignment="1" applyProtection="1">
      <alignment horizontal="left" wrapText="1"/>
      <protection locked="0"/>
    </xf>
    <xf numFmtId="0" fontId="44" fillId="13" borderId="124" xfId="0" applyFont="1" applyFill="1" applyBorder="1" applyAlignment="1" applyProtection="1">
      <alignment horizontal="right" wrapText="1"/>
      <protection locked="0"/>
    </xf>
    <xf numFmtId="3" fontId="46" fillId="13" borderId="119" xfId="0" applyNumberFormat="1" applyFont="1" applyFill="1" applyBorder="1" applyAlignment="1" applyProtection="1">
      <alignment horizontal="center" wrapText="1"/>
      <protection locked="0"/>
    </xf>
    <xf numFmtId="3" fontId="46" fillId="13" borderId="27" xfId="0" applyNumberFormat="1" applyFont="1" applyFill="1" applyBorder="1" applyAlignment="1" applyProtection="1">
      <alignment horizontal="center" wrapText="1"/>
      <protection locked="0"/>
    </xf>
    <xf numFmtId="3" fontId="46" fillId="13" borderId="124" xfId="0" applyNumberFormat="1" applyFont="1" applyFill="1" applyBorder="1" applyAlignment="1" applyProtection="1">
      <alignment horizontal="center" wrapText="1"/>
      <protection locked="0"/>
    </xf>
    <xf numFmtId="3" fontId="44" fillId="13" borderId="119" xfId="0" applyNumberFormat="1" applyFont="1" applyFill="1" applyBorder="1" applyAlignment="1" applyProtection="1">
      <alignment horizontal="center" wrapText="1"/>
      <protection locked="0"/>
    </xf>
    <xf numFmtId="0" fontId="12" fillId="2" borderId="0" xfId="0" applyFont="1" applyFill="1" applyAlignment="1">
      <alignment horizontal="center" vertical="center" wrapText="1"/>
    </xf>
    <xf numFmtId="0" fontId="13" fillId="2" borderId="127" xfId="0" applyFont="1" applyFill="1" applyBorder="1" applyAlignment="1">
      <alignment horizontal="left" vertical="center" wrapText="1"/>
    </xf>
    <xf numFmtId="0" fontId="33" fillId="0" borderId="128" xfId="0" applyFont="1" applyFill="1" applyBorder="1" applyAlignment="1">
      <alignment vertical="top" wrapText="1"/>
    </xf>
    <xf numFmtId="0" fontId="33" fillId="0" borderId="0" xfId="0" applyFont="1" applyFill="1" applyAlignment="1">
      <alignment vertical="top" wrapText="1"/>
    </xf>
    <xf numFmtId="0" fontId="4" fillId="0" borderId="0" xfId="1" applyFill="1" applyBorder="1" applyAlignment="1">
      <alignment vertical="top" wrapText="1"/>
    </xf>
    <xf numFmtId="0" fontId="16" fillId="4" borderId="18" xfId="0" applyFont="1" applyFill="1" applyBorder="1" applyAlignment="1">
      <alignment vertical="center" wrapText="1"/>
    </xf>
    <xf numFmtId="0" fontId="16" fillId="4" borderId="18" xfId="0" applyFont="1" applyFill="1" applyBorder="1" applyAlignment="1">
      <alignment horizontal="center" vertical="center" wrapText="1"/>
    </xf>
    <xf numFmtId="0" fontId="16" fillId="4" borderId="12" xfId="0" applyFont="1" applyFill="1" applyBorder="1" applyAlignment="1">
      <alignment vertical="center" wrapText="1"/>
    </xf>
    <xf numFmtId="0" fontId="16" fillId="4" borderId="23" xfId="0" applyFont="1" applyFill="1" applyBorder="1" applyAlignment="1">
      <alignment horizontal="center" vertical="center" wrapText="1"/>
    </xf>
    <xf numFmtId="0" fontId="41" fillId="11" borderId="0" xfId="0" applyFont="1" applyFill="1" applyBorder="1" applyAlignment="1" applyProtection="1">
      <alignment vertical="top" wrapText="1"/>
      <protection locked="0"/>
    </xf>
    <xf numFmtId="0" fontId="13" fillId="0" borderId="31" xfId="0" applyFont="1" applyFill="1" applyBorder="1" applyAlignment="1" applyProtection="1">
      <alignment wrapText="1"/>
      <protection locked="0"/>
    </xf>
    <xf numFmtId="0" fontId="13" fillId="0" borderId="11" xfId="0" applyFont="1" applyFill="1" applyBorder="1" applyAlignment="1" applyProtection="1">
      <alignment wrapText="1"/>
      <protection locked="0"/>
    </xf>
    <xf numFmtId="0" fontId="48" fillId="0" borderId="0" xfId="0" applyFont="1" applyFill="1" applyAlignment="1">
      <alignment wrapText="1"/>
    </xf>
    <xf numFmtId="0" fontId="13" fillId="0" borderId="112" xfId="12" applyFont="1" applyFill="1" applyBorder="1" applyAlignment="1">
      <alignment horizontal="left"/>
    </xf>
    <xf numFmtId="0" fontId="49" fillId="2" borderId="0" xfId="0" applyFont="1" applyFill="1" applyAlignment="1">
      <alignment horizontal="left" vertical="top" wrapText="1"/>
    </xf>
    <xf numFmtId="0" fontId="50" fillId="11" borderId="0" xfId="0" applyFont="1" applyFill="1" applyBorder="1" applyAlignment="1">
      <alignment horizontal="left" vertical="top" wrapText="1"/>
    </xf>
    <xf numFmtId="0" fontId="51" fillId="5" borderId="0" xfId="0" applyFont="1" applyFill="1" applyAlignment="1">
      <alignment horizontal="left" vertical="top" wrapText="1"/>
    </xf>
    <xf numFmtId="0" fontId="49" fillId="8" borderId="0" xfId="0" applyFont="1" applyFill="1" applyAlignment="1">
      <alignment horizontal="left" vertical="top" wrapText="1"/>
    </xf>
    <xf numFmtId="0" fontId="49" fillId="8" borderId="0" xfId="0" applyFont="1" applyFill="1" applyBorder="1" applyAlignment="1">
      <alignment horizontal="left" vertical="top" wrapText="1"/>
    </xf>
    <xf numFmtId="0" fontId="49" fillId="9" borderId="0" xfId="0" applyFont="1" applyFill="1" applyBorder="1" applyAlignment="1">
      <alignment horizontal="left" vertical="top" wrapText="1"/>
    </xf>
    <xf numFmtId="0" fontId="52" fillId="9" borderId="0" xfId="0" applyFont="1" applyFill="1" applyBorder="1" applyAlignment="1">
      <alignment horizontal="left" vertical="top" wrapText="1"/>
    </xf>
    <xf numFmtId="0" fontId="50" fillId="6" borderId="0" xfId="0" applyFont="1" applyFill="1" applyAlignment="1">
      <alignment horizontal="left" vertical="top" wrapText="1"/>
    </xf>
    <xf numFmtId="0" fontId="49" fillId="0" borderId="0" xfId="0" applyFont="1" applyFill="1" applyAlignment="1" applyProtection="1">
      <alignment horizontal="left" vertical="top" wrapText="1"/>
      <protection locked="0"/>
    </xf>
    <xf numFmtId="0" fontId="49" fillId="4" borderId="0" xfId="0" applyFont="1" applyFill="1" applyAlignment="1">
      <alignment horizontal="left" vertical="top" wrapText="1"/>
    </xf>
    <xf numFmtId="0" fontId="49" fillId="10" borderId="0" xfId="0" applyFont="1" applyFill="1" applyAlignment="1">
      <alignment horizontal="left" vertical="top" wrapText="1"/>
    </xf>
    <xf numFmtId="0" fontId="49" fillId="0" borderId="0" xfId="0" applyFont="1" applyFill="1" applyAlignment="1">
      <alignment horizontal="left" vertical="top" wrapText="1"/>
    </xf>
    <xf numFmtId="0" fontId="50" fillId="12" borderId="0" xfId="0" applyFont="1" applyFill="1" applyAlignment="1">
      <alignment horizontal="left" vertical="top" wrapText="1"/>
    </xf>
    <xf numFmtId="0" fontId="25" fillId="0" borderId="77" xfId="0" applyFont="1" applyFill="1" applyBorder="1" applyAlignment="1">
      <alignment horizontal="center" wrapText="1"/>
    </xf>
    <xf numFmtId="0" fontId="13" fillId="10" borderId="0" xfId="12" applyFont="1" applyFill="1"/>
    <xf numFmtId="0" fontId="13" fillId="10" borderId="0" xfId="12" applyFont="1" applyFill="1" applyAlignment="1">
      <alignment wrapText="1"/>
    </xf>
    <xf numFmtId="3" fontId="12" fillId="10" borderId="0" xfId="12" applyNumberFormat="1" applyFont="1" applyFill="1" applyBorder="1" applyAlignment="1">
      <alignment horizontal="center"/>
    </xf>
    <xf numFmtId="4" fontId="12" fillId="10" borderId="0" xfId="12" applyNumberFormat="1" applyFont="1" applyFill="1" applyBorder="1" applyAlignment="1">
      <alignment horizontal="center"/>
    </xf>
    <xf numFmtId="0" fontId="12" fillId="10" borderId="0" xfId="13" applyNumberFormat="1" applyFont="1" applyFill="1" applyBorder="1" applyAlignment="1">
      <alignment horizontal="center"/>
    </xf>
    <xf numFmtId="4" fontId="12" fillId="10" borderId="0" xfId="12" applyNumberFormat="1" applyFont="1" applyFill="1" applyBorder="1"/>
    <xf numFmtId="4" fontId="13" fillId="10" borderId="0" xfId="12" applyNumberFormat="1" applyFont="1" applyFill="1" applyBorder="1" applyAlignment="1">
      <alignment wrapText="1"/>
    </xf>
    <xf numFmtId="4" fontId="13" fillId="10" borderId="0" xfId="12" applyNumberFormat="1" applyFont="1" applyFill="1" applyBorder="1"/>
    <xf numFmtId="43" fontId="13" fillId="10" borderId="0" xfId="13" applyFont="1" applyFill="1"/>
    <xf numFmtId="0" fontId="13" fillId="10" borderId="0" xfId="5" applyFont="1" applyFill="1"/>
    <xf numFmtId="3" fontId="13" fillId="10" borderId="0" xfId="12" applyNumberFormat="1" applyFont="1" applyFill="1" applyBorder="1"/>
    <xf numFmtId="3" fontId="13" fillId="10" borderId="0" xfId="12" applyNumberFormat="1" applyFont="1" applyFill="1"/>
    <xf numFmtId="43" fontId="13" fillId="10" borderId="0" xfId="13" applyFont="1" applyFill="1" applyBorder="1"/>
    <xf numFmtId="43" fontId="13" fillId="10" borderId="0" xfId="13" applyFont="1" applyFill="1" applyAlignment="1">
      <alignment horizontal="right" wrapText="1"/>
    </xf>
    <xf numFmtId="43" fontId="13" fillId="10" borderId="0" xfId="13" applyFont="1" applyFill="1" applyAlignment="1">
      <alignment wrapText="1"/>
    </xf>
    <xf numFmtId="4" fontId="13" fillId="10" borderId="0" xfId="12" applyNumberFormat="1" applyFont="1" applyFill="1"/>
    <xf numFmtId="4" fontId="13" fillId="10" borderId="0" xfId="12" applyNumberFormat="1" applyFont="1" applyFill="1" applyAlignment="1">
      <alignment wrapText="1"/>
    </xf>
    <xf numFmtId="43" fontId="12" fillId="10" borderId="0" xfId="13" applyFont="1" applyFill="1" applyAlignment="1">
      <alignment wrapText="1"/>
    </xf>
    <xf numFmtId="0" fontId="13" fillId="10" borderId="0" xfId="12" applyFont="1" applyFill="1" applyAlignment="1">
      <alignment horizontal="right" wrapText="1"/>
    </xf>
    <xf numFmtId="0" fontId="13" fillId="0" borderId="112" xfId="12" applyFont="1" applyFill="1" applyBorder="1"/>
    <xf numFmtId="0" fontId="12" fillId="0" borderId="112" xfId="12" applyFont="1" applyFill="1" applyBorder="1"/>
    <xf numFmtId="43" fontId="12" fillId="0" borderId="112" xfId="13" applyFont="1" applyFill="1" applyBorder="1" applyAlignment="1">
      <alignment horizontal="center"/>
    </xf>
    <xf numFmtId="0" fontId="13" fillId="0" borderId="132" xfId="12" applyFont="1" applyFill="1" applyBorder="1"/>
    <xf numFmtId="0" fontId="12" fillId="0" borderId="132" xfId="12" applyFont="1" applyFill="1" applyBorder="1"/>
    <xf numFmtId="43" fontId="13" fillId="0" borderId="132" xfId="13" applyFont="1" applyFill="1" applyBorder="1"/>
    <xf numFmtId="3" fontId="12" fillId="0" borderId="132" xfId="12" applyNumberFormat="1" applyFont="1" applyFill="1" applyBorder="1" applyAlignment="1">
      <alignment horizontal="center"/>
    </xf>
    <xf numFmtId="4" fontId="12" fillId="0" borderId="132" xfId="12" applyNumberFormat="1" applyFont="1" applyFill="1" applyBorder="1" applyAlignment="1">
      <alignment horizontal="center"/>
    </xf>
    <xf numFmtId="0" fontId="12" fillId="0" borderId="132" xfId="13" applyNumberFormat="1" applyFont="1" applyFill="1" applyBorder="1" applyAlignment="1">
      <alignment horizontal="center"/>
    </xf>
    <xf numFmtId="4" fontId="12" fillId="0" borderId="132" xfId="12" applyNumberFormat="1" applyFont="1" applyFill="1" applyBorder="1"/>
    <xf numFmtId="0" fontId="12" fillId="0" borderId="132" xfId="12" applyFont="1" applyFill="1" applyBorder="1" applyAlignment="1">
      <alignment wrapText="1"/>
    </xf>
    <xf numFmtId="16" fontId="13" fillId="0" borderId="132" xfId="12" applyNumberFormat="1" applyFont="1" applyFill="1" applyBorder="1"/>
    <xf numFmtId="0" fontId="13" fillId="0" borderId="132" xfId="12" applyFont="1" applyFill="1" applyBorder="1" applyAlignment="1">
      <alignment wrapText="1"/>
    </xf>
    <xf numFmtId="4" fontId="13" fillId="0" borderId="132" xfId="12" applyNumberFormat="1" applyFont="1" applyFill="1" applyBorder="1"/>
    <xf numFmtId="16" fontId="13" fillId="0" borderId="132" xfId="12" quotePrefix="1" applyNumberFormat="1" applyFont="1" applyFill="1" applyBorder="1"/>
    <xf numFmtId="3" fontId="13" fillId="0" borderId="132" xfId="12" applyNumberFormat="1" applyFont="1" applyFill="1" applyBorder="1"/>
    <xf numFmtId="4" fontId="13" fillId="10" borderId="0" xfId="5" applyNumberFormat="1" applyFont="1" applyFill="1"/>
    <xf numFmtId="0" fontId="13" fillId="0" borderId="132" xfId="5" applyFont="1" applyFill="1" applyBorder="1"/>
    <xf numFmtId="0" fontId="12" fillId="0" borderId="132" xfId="5" applyFont="1" applyFill="1" applyBorder="1"/>
    <xf numFmtId="164" fontId="12" fillId="0" borderId="132" xfId="5" applyNumberFormat="1" applyFont="1" applyFill="1" applyBorder="1" applyAlignment="1">
      <alignment horizontal="center"/>
    </xf>
    <xf numFmtId="0" fontId="12" fillId="0" borderId="132" xfId="5" applyFont="1" applyFill="1" applyBorder="1" applyAlignment="1">
      <alignment horizontal="center"/>
    </xf>
    <xf numFmtId="4" fontId="13" fillId="0" borderId="132" xfId="5" applyNumberFormat="1" applyFont="1" applyFill="1" applyBorder="1"/>
    <xf numFmtId="4" fontId="12" fillId="0" borderId="132" xfId="5" applyNumberFormat="1" applyFont="1" applyFill="1" applyBorder="1"/>
    <xf numFmtId="3" fontId="14" fillId="0" borderId="0" xfId="6" applyNumberFormat="1" applyFont="1" applyFill="1" applyAlignment="1">
      <alignment horizontal="left"/>
    </xf>
    <xf numFmtId="43" fontId="13" fillId="0" borderId="112" xfId="13" applyFont="1" applyFill="1" applyBorder="1" applyAlignment="1">
      <alignment horizontal="center"/>
    </xf>
    <xf numFmtId="0" fontId="12" fillId="0" borderId="110" xfId="6" applyFont="1" applyFill="1" applyBorder="1" applyAlignment="1">
      <alignment horizontal="center" vertical="center"/>
    </xf>
    <xf numFmtId="3" fontId="12" fillId="0" borderId="106" xfId="6" applyNumberFormat="1" applyFont="1" applyFill="1" applyBorder="1" applyAlignment="1">
      <alignment wrapText="1"/>
    </xf>
    <xf numFmtId="0" fontId="12" fillId="0" borderId="112" xfId="12" applyFont="1" applyFill="1" applyBorder="1" applyAlignment="1">
      <alignment horizontal="left"/>
    </xf>
    <xf numFmtId="3" fontId="13" fillId="0" borderId="110" xfId="6" applyNumberFormat="1" applyFont="1" applyFill="1" applyBorder="1"/>
    <xf numFmtId="3" fontId="13" fillId="0" borderId="110" xfId="6" applyNumberFormat="1" applyFont="1" applyFill="1" applyBorder="1" applyAlignment="1"/>
    <xf numFmtId="3" fontId="12" fillId="0" borderId="111" xfId="6" applyNumberFormat="1" applyFont="1" applyFill="1" applyBorder="1" applyAlignment="1">
      <alignment wrapText="1"/>
    </xf>
    <xf numFmtId="3" fontId="13" fillId="0" borderId="111" xfId="6" applyNumberFormat="1" applyFont="1" applyFill="1" applyBorder="1" applyAlignment="1">
      <alignment horizontal="left" wrapText="1" indent="1"/>
    </xf>
    <xf numFmtId="3" fontId="13" fillId="0" borderId="109" xfId="6" applyNumberFormat="1" applyFont="1" applyFill="1" applyBorder="1" applyAlignment="1">
      <alignment horizontal="left" wrapText="1" indent="1"/>
    </xf>
    <xf numFmtId="3" fontId="13" fillId="0" borderId="110" xfId="6" applyNumberFormat="1" applyFont="1" applyFill="1" applyBorder="1" applyAlignment="1">
      <alignment horizontal="left"/>
    </xf>
    <xf numFmtId="3" fontId="12" fillId="0" borderId="111" xfId="6" applyNumberFormat="1" applyFont="1" applyFill="1" applyBorder="1" applyAlignment="1"/>
    <xf numFmtId="3" fontId="13" fillId="0" borderId="111" xfId="6" applyNumberFormat="1" applyFont="1" applyFill="1" applyBorder="1" applyAlignment="1">
      <alignment horizontal="left" indent="1"/>
    </xf>
    <xf numFmtId="0" fontId="13" fillId="10" borderId="0" xfId="6" applyFont="1" applyFill="1"/>
    <xf numFmtId="0" fontId="12" fillId="10" borderId="0" xfId="6" applyFont="1" applyFill="1" applyBorder="1" applyAlignment="1">
      <alignment horizontal="center"/>
    </xf>
    <xf numFmtId="3" fontId="13" fillId="10" borderId="0" xfId="6" applyNumberFormat="1" applyFont="1" applyFill="1" applyAlignment="1">
      <alignment horizontal="left"/>
    </xf>
    <xf numFmtId="3" fontId="13" fillId="10" borderId="0" xfId="6" applyNumberFormat="1" applyFont="1" applyFill="1" applyBorder="1"/>
    <xf numFmtId="1" fontId="12" fillId="10" borderId="0" xfId="6" applyNumberFormat="1" applyFont="1" applyFill="1" applyBorder="1" applyAlignment="1">
      <alignment horizontal="center"/>
    </xf>
    <xf numFmtId="0" fontId="12" fillId="10" borderId="0" xfId="6" applyFont="1" applyFill="1" applyBorder="1" applyAlignment="1">
      <alignment horizontal="center" vertical="center"/>
    </xf>
    <xf numFmtId="3" fontId="13" fillId="10" borderId="0" xfId="6" applyNumberFormat="1" applyFont="1" applyFill="1" applyBorder="1" applyAlignment="1"/>
    <xf numFmtId="165" fontId="13" fillId="10" borderId="0" xfId="6" applyNumberFormat="1" applyFont="1" applyFill="1" applyBorder="1" applyAlignment="1" applyProtection="1">
      <alignment horizontal="center"/>
    </xf>
    <xf numFmtId="0" fontId="13" fillId="10" borderId="0" xfId="12" quotePrefix="1" applyFont="1" applyFill="1"/>
    <xf numFmtId="43" fontId="13" fillId="10" borderId="0" xfId="13" applyFont="1" applyFill="1" applyAlignment="1">
      <alignment horizontal="center"/>
    </xf>
    <xf numFmtId="3" fontId="13" fillId="10" borderId="0" xfId="6" applyNumberFormat="1" applyFont="1" applyFill="1" applyBorder="1" applyAlignment="1">
      <alignment horizontal="center"/>
    </xf>
    <xf numFmtId="3" fontId="13" fillId="10" borderId="0" xfId="6" applyNumberFormat="1" applyFont="1" applyFill="1" applyBorder="1" applyAlignment="1" applyProtection="1">
      <alignment horizontal="center"/>
    </xf>
    <xf numFmtId="165" fontId="13" fillId="10" borderId="0" xfId="6" applyNumberFormat="1" applyFont="1" applyFill="1" applyBorder="1" applyAlignment="1">
      <alignment horizontal="center"/>
    </xf>
    <xf numFmtId="166" fontId="13" fillId="10" borderId="0" xfId="6" applyNumberFormat="1" applyFont="1" applyFill="1" applyBorder="1" applyAlignment="1" applyProtection="1">
      <alignment horizontal="center"/>
    </xf>
    <xf numFmtId="3" fontId="13" fillId="10" borderId="0" xfId="6" applyNumberFormat="1" applyFont="1" applyFill="1" applyBorder="1" applyAlignment="1">
      <alignment wrapText="1"/>
    </xf>
    <xf numFmtId="3" fontId="13" fillId="10" borderId="0" xfId="6" applyNumberFormat="1" applyFont="1" applyFill="1" applyBorder="1" applyProtection="1"/>
    <xf numFmtId="165" fontId="13" fillId="14" borderId="111" xfId="6" applyNumberFormat="1" applyFont="1" applyFill="1" applyBorder="1" applyAlignment="1" applyProtection="1">
      <alignment horizontal="center"/>
    </xf>
    <xf numFmtId="165" fontId="13" fillId="14" borderId="109" xfId="6" applyNumberFormat="1" applyFont="1" applyFill="1" applyBorder="1" applyAlignment="1" applyProtection="1">
      <alignment horizontal="center"/>
    </xf>
    <xf numFmtId="165" fontId="13" fillId="14" borderId="110" xfId="6" applyNumberFormat="1" applyFont="1" applyFill="1" applyBorder="1" applyAlignment="1" applyProtection="1">
      <alignment horizontal="center"/>
    </xf>
    <xf numFmtId="165" fontId="13" fillId="14" borderId="109" xfId="6" applyNumberFormat="1" applyFont="1" applyFill="1" applyBorder="1" applyAlignment="1">
      <alignment horizontal="center"/>
    </xf>
    <xf numFmtId="165" fontId="13" fillId="14" borderId="110" xfId="6" applyNumberFormat="1" applyFont="1" applyFill="1" applyBorder="1" applyAlignment="1">
      <alignment horizontal="center"/>
    </xf>
    <xf numFmtId="0" fontId="13" fillId="0" borderId="137" xfId="12" applyFont="1" applyFill="1" applyBorder="1"/>
    <xf numFmtId="0" fontId="13" fillId="0" borderId="138" xfId="12" applyFont="1" applyFill="1" applyBorder="1"/>
    <xf numFmtId="0" fontId="13" fillId="0" borderId="139" xfId="12" applyFont="1" applyFill="1" applyBorder="1"/>
    <xf numFmtId="0" fontId="13" fillId="0" borderId="140" xfId="12" applyFont="1" applyFill="1" applyBorder="1"/>
    <xf numFmtId="0" fontId="13" fillId="0" borderId="0" xfId="12" applyFont="1" applyFill="1" applyBorder="1"/>
    <xf numFmtId="0" fontId="13" fillId="0" borderId="141" xfId="12" applyFont="1" applyFill="1" applyBorder="1"/>
    <xf numFmtId="0" fontId="13" fillId="0" borderId="140" xfId="12" quotePrefix="1" applyFont="1" applyFill="1" applyBorder="1"/>
    <xf numFmtId="0" fontId="13" fillId="0" borderId="140" xfId="12" applyFont="1" applyFill="1" applyBorder="1" applyAlignment="1">
      <alignment horizontal="left" vertical="center" wrapText="1" indent="2"/>
    </xf>
    <xf numFmtId="0" fontId="12" fillId="0" borderId="140" xfId="12" applyFont="1" applyFill="1" applyBorder="1" applyAlignment="1">
      <alignment horizontal="left" vertical="center" wrapText="1"/>
    </xf>
    <xf numFmtId="0" fontId="13" fillId="10" borderId="0" xfId="0" applyFont="1" applyFill="1" applyAlignment="1" applyProtection="1">
      <alignment horizontal="left" vertical="top" wrapText="1"/>
      <protection locked="0"/>
    </xf>
    <xf numFmtId="0" fontId="26" fillId="0" borderId="132" xfId="0" applyFont="1" applyFill="1" applyBorder="1" applyAlignment="1" applyProtection="1">
      <alignment horizontal="center" wrapText="1"/>
      <protection locked="0"/>
    </xf>
    <xf numFmtId="3" fontId="55" fillId="0" borderId="148" xfId="0" applyNumberFormat="1" applyFont="1" applyFill="1" applyBorder="1" applyAlignment="1" applyProtection="1">
      <alignment horizontal="center" wrapText="1"/>
      <protection locked="0"/>
    </xf>
    <xf numFmtId="0" fontId="12" fillId="15" borderId="132" xfId="12" applyFont="1" applyFill="1" applyBorder="1"/>
    <xf numFmtId="0" fontId="13" fillId="10" borderId="0" xfId="0" applyFont="1" applyFill="1" applyAlignment="1">
      <alignment horizontal="left" wrapText="1"/>
    </xf>
    <xf numFmtId="0" fontId="32" fillId="0" borderId="0" xfId="1" applyFont="1" applyFill="1" applyAlignment="1">
      <alignment horizontal="left" vertical="top" wrapText="1"/>
    </xf>
    <xf numFmtId="0" fontId="13" fillId="0" borderId="0" xfId="0" applyFont="1" applyFill="1" applyAlignment="1" applyProtection="1">
      <alignment horizontal="left" vertical="top" wrapText="1"/>
      <protection locked="0"/>
    </xf>
    <xf numFmtId="4" fontId="2" fillId="0" borderId="132" xfId="12" applyNumberFormat="1" applyFont="1" applyFill="1" applyBorder="1" applyAlignment="1">
      <alignment wrapText="1"/>
    </xf>
    <xf numFmtId="4" fontId="2" fillId="0" borderId="132" xfId="12" applyNumberFormat="1" applyFont="1" applyFill="1" applyBorder="1"/>
    <xf numFmtId="4" fontId="60" fillId="0" borderId="132" xfId="12" applyNumberFormat="1" applyFont="1" applyFill="1" applyBorder="1"/>
    <xf numFmtId="0" fontId="2" fillId="0" borderId="132" xfId="12" applyFont="1" applyFill="1" applyBorder="1" applyAlignment="1">
      <alignment wrapText="1"/>
    </xf>
    <xf numFmtId="0" fontId="60" fillId="0" borderId="132" xfId="12" applyFont="1" applyFill="1" applyBorder="1"/>
    <xf numFmtId="0" fontId="2" fillId="0" borderId="2" xfId="0" applyFont="1" applyFill="1" applyBorder="1" applyAlignment="1">
      <alignment horizontal="left" vertical="center" wrapText="1"/>
    </xf>
    <xf numFmtId="0" fontId="63" fillId="0" borderId="2" xfId="0" applyFont="1" applyFill="1" applyBorder="1" applyAlignment="1" applyProtection="1">
      <alignment horizontal="left" vertical="center" wrapText="1"/>
      <protection locked="0"/>
    </xf>
    <xf numFmtId="0" fontId="64" fillId="0" borderId="13" xfId="0" applyFont="1" applyFill="1" applyBorder="1" applyAlignment="1" applyProtection="1">
      <alignment horizontal="left" vertical="center" wrapText="1"/>
      <protection locked="0"/>
    </xf>
    <xf numFmtId="0" fontId="64" fillId="0" borderId="9" xfId="0" applyFont="1" applyFill="1" applyBorder="1" applyAlignment="1" applyProtection="1">
      <alignment horizontal="left" vertical="center" wrapText="1"/>
      <protection locked="0"/>
    </xf>
    <xf numFmtId="0" fontId="2" fillId="0" borderId="0" xfId="0" applyFont="1" applyFill="1" applyBorder="1" applyAlignment="1" applyProtection="1">
      <alignment vertical="top" wrapText="1"/>
      <protection locked="0"/>
    </xf>
    <xf numFmtId="0" fontId="2" fillId="8" borderId="0" xfId="0" applyFont="1" applyFill="1" applyBorder="1" applyAlignment="1">
      <alignment wrapText="1"/>
    </xf>
    <xf numFmtId="0" fontId="65" fillId="0" borderId="0" xfId="0" applyFont="1" applyFill="1" applyBorder="1" applyAlignment="1" applyProtection="1">
      <alignment horizontal="left" vertical="top" wrapText="1"/>
      <protection locked="0"/>
    </xf>
    <xf numFmtId="0" fontId="2" fillId="8" borderId="0" xfId="0" applyFont="1" applyFill="1" applyBorder="1" applyAlignment="1">
      <alignment horizontal="left" vertical="top" wrapText="1"/>
    </xf>
    <xf numFmtId="0" fontId="2" fillId="0" borderId="0" xfId="0" applyFont="1" applyFill="1" applyBorder="1" applyAlignment="1" applyProtection="1">
      <alignment horizontal="left" vertical="top" wrapText="1"/>
      <protection locked="0"/>
    </xf>
    <xf numFmtId="0" fontId="2" fillId="0" borderId="0" xfId="0" applyFont="1" applyFill="1" applyAlignment="1">
      <alignment wrapText="1"/>
    </xf>
    <xf numFmtId="0" fontId="2" fillId="8" borderId="0" xfId="0" applyFont="1" applyFill="1" applyAlignment="1">
      <alignment wrapText="1"/>
    </xf>
    <xf numFmtId="0" fontId="64" fillId="5" borderId="0" xfId="0" applyFont="1" applyFill="1" applyAlignment="1">
      <alignment horizontal="left" vertical="top" wrapText="1"/>
    </xf>
    <xf numFmtId="0" fontId="63" fillId="5" borderId="0" xfId="0" applyFont="1" applyFill="1" applyAlignment="1">
      <alignment horizontal="left" vertical="top" wrapText="1"/>
    </xf>
    <xf numFmtId="0" fontId="2" fillId="0" borderId="0" xfId="0" applyFont="1" applyFill="1" applyAlignment="1" applyProtection="1">
      <alignment horizontal="left" vertical="top" wrapText="1"/>
      <protection locked="0"/>
    </xf>
    <xf numFmtId="0" fontId="2" fillId="5" borderId="0" xfId="0" applyFont="1" applyFill="1" applyAlignment="1">
      <alignment horizontal="left" vertical="top" wrapText="1"/>
    </xf>
    <xf numFmtId="0" fontId="2" fillId="5" borderId="0" xfId="0" applyFont="1" applyFill="1" applyAlignment="1">
      <alignment horizontal="left" vertical="center" wrapText="1"/>
    </xf>
    <xf numFmtId="0" fontId="2" fillId="0" borderId="50" xfId="0" applyFont="1" applyFill="1" applyBorder="1" applyAlignment="1" applyProtection="1">
      <alignment horizontal="left" wrapText="1"/>
      <protection locked="0"/>
    </xf>
    <xf numFmtId="0" fontId="2" fillId="0" borderId="44" xfId="0" applyFont="1" applyFill="1" applyBorder="1" applyAlignment="1" applyProtection="1">
      <alignment horizontal="left" wrapText="1"/>
      <protection locked="0"/>
    </xf>
    <xf numFmtId="0" fontId="2" fillId="0" borderId="44" xfId="0" applyFont="1" applyFill="1" applyBorder="1" applyAlignment="1" applyProtection="1">
      <alignment wrapText="1"/>
      <protection locked="0"/>
    </xf>
    <xf numFmtId="0" fontId="2" fillId="0" borderId="51" xfId="0" applyFont="1" applyFill="1" applyBorder="1" applyAlignment="1" applyProtection="1">
      <alignment wrapText="1"/>
      <protection locked="0"/>
    </xf>
    <xf numFmtId="0" fontId="2" fillId="0" borderId="45" xfId="0" applyFont="1" applyFill="1" applyBorder="1" applyAlignment="1" applyProtection="1">
      <alignment horizontal="left" wrapText="1"/>
      <protection locked="0"/>
    </xf>
    <xf numFmtId="0" fontId="2" fillId="0" borderId="43" xfId="0" applyFont="1" applyFill="1" applyBorder="1" applyAlignment="1" applyProtection="1">
      <alignment horizontal="left" wrapText="1"/>
      <protection locked="0"/>
    </xf>
    <xf numFmtId="0" fontId="2" fillId="0" borderId="43" xfId="0" applyFont="1" applyFill="1" applyBorder="1" applyAlignment="1" applyProtection="1">
      <alignment wrapText="1"/>
      <protection locked="0"/>
    </xf>
    <xf numFmtId="0" fontId="2" fillId="0" borderId="46" xfId="0" applyFont="1" applyFill="1" applyBorder="1" applyAlignment="1" applyProtection="1">
      <alignment wrapText="1"/>
      <protection locked="0"/>
    </xf>
    <xf numFmtId="0" fontId="2" fillId="0" borderId="47" xfId="0" applyFont="1" applyFill="1" applyBorder="1" applyAlignment="1" applyProtection="1">
      <alignment horizontal="left" wrapText="1"/>
      <protection locked="0"/>
    </xf>
    <xf numFmtId="0" fontId="2" fillId="0" borderId="48" xfId="0" applyFont="1" applyFill="1" applyBorder="1" applyAlignment="1" applyProtection="1">
      <alignment horizontal="left" wrapText="1"/>
      <protection locked="0"/>
    </xf>
    <xf numFmtId="0" fontId="2" fillId="0" borderId="48" xfId="0" applyFont="1" applyFill="1" applyBorder="1" applyAlignment="1" applyProtection="1">
      <alignment wrapText="1"/>
      <protection locked="0"/>
    </xf>
    <xf numFmtId="0" fontId="2" fillId="0" borderId="49" xfId="0" applyFont="1" applyFill="1" applyBorder="1" applyAlignment="1" applyProtection="1">
      <alignment wrapText="1"/>
      <protection locked="0"/>
    </xf>
    <xf numFmtId="0" fontId="2" fillId="0" borderId="68" xfId="0" applyFont="1" applyFill="1" applyBorder="1" applyAlignment="1" applyProtection="1">
      <alignment horizontal="left" wrapText="1"/>
      <protection locked="0"/>
    </xf>
    <xf numFmtId="0" fontId="2" fillId="0" borderId="65" xfId="0" applyFont="1" applyFill="1" applyBorder="1" applyAlignment="1" applyProtection="1">
      <alignment horizontal="left" wrapText="1"/>
      <protection locked="0"/>
    </xf>
    <xf numFmtId="0" fontId="2" fillId="0" borderId="69" xfId="0" applyFont="1" applyFill="1" applyBorder="1" applyAlignment="1" applyProtection="1">
      <alignment horizontal="left" wrapText="1"/>
      <protection locked="0"/>
    </xf>
    <xf numFmtId="0" fontId="2" fillId="0" borderId="55" xfId="0" applyFont="1" applyFill="1" applyBorder="1" applyAlignment="1" applyProtection="1">
      <alignment horizontal="left" wrapText="1"/>
      <protection locked="0"/>
    </xf>
    <xf numFmtId="0" fontId="2" fillId="0" borderId="70" xfId="0" applyFont="1" applyFill="1" applyBorder="1" applyAlignment="1" applyProtection="1">
      <alignment horizontal="left" wrapText="1"/>
      <protection locked="0"/>
    </xf>
    <xf numFmtId="0" fontId="2" fillId="0" borderId="66" xfId="0" applyFont="1" applyFill="1" applyBorder="1" applyAlignment="1" applyProtection="1">
      <alignment horizontal="left" wrapText="1"/>
      <protection locked="0"/>
    </xf>
    <xf numFmtId="0" fontId="2" fillId="0" borderId="71" xfId="0" applyFont="1" applyFill="1" applyBorder="1" applyAlignment="1" applyProtection="1">
      <alignment horizontal="left" wrapText="1"/>
      <protection locked="0"/>
    </xf>
    <xf numFmtId="0" fontId="2" fillId="0" borderId="67" xfId="0" applyFont="1" applyFill="1" applyBorder="1" applyAlignment="1" applyProtection="1">
      <alignment horizontal="left" wrapText="1"/>
      <protection locked="0"/>
    </xf>
    <xf numFmtId="0" fontId="2" fillId="0" borderId="98" xfId="0" applyFont="1" applyFill="1" applyBorder="1" applyAlignment="1" applyProtection="1">
      <alignment horizontal="left" vertical="top" wrapText="1"/>
      <protection locked="0"/>
    </xf>
    <xf numFmtId="0" fontId="2" fillId="0" borderId="94" xfId="0" applyFont="1" applyFill="1" applyBorder="1" applyAlignment="1" applyProtection="1">
      <alignment horizontal="left" vertical="top" wrapText="1"/>
      <protection locked="0"/>
    </xf>
    <xf numFmtId="0" fontId="2" fillId="0" borderId="95" xfId="0" applyFont="1" applyFill="1" applyBorder="1" applyAlignment="1" applyProtection="1">
      <alignment horizontal="left" vertical="top" wrapText="1"/>
      <protection locked="0"/>
    </xf>
    <xf numFmtId="0" fontId="2" fillId="0" borderId="99" xfId="0" applyFont="1" applyFill="1" applyBorder="1" applyAlignment="1" applyProtection="1">
      <alignment horizontal="left" vertical="top" wrapText="1"/>
      <protection locked="0"/>
    </xf>
    <xf numFmtId="0" fontId="2" fillId="0" borderId="88" xfId="0" applyFont="1" applyFill="1" applyBorder="1" applyAlignment="1" applyProtection="1">
      <alignment horizontal="left" vertical="top" wrapText="1"/>
      <protection locked="0"/>
    </xf>
    <xf numFmtId="0" fontId="2" fillId="0" borderId="91" xfId="0" applyFont="1" applyFill="1" applyBorder="1" applyAlignment="1" applyProtection="1">
      <alignment horizontal="left" vertical="top" wrapText="1"/>
      <protection locked="0"/>
    </xf>
    <xf numFmtId="0" fontId="2" fillId="0" borderId="97" xfId="0" applyFont="1" applyFill="1" applyBorder="1" applyAlignment="1" applyProtection="1">
      <alignment horizontal="left" vertical="top" wrapText="1"/>
      <protection locked="0"/>
    </xf>
    <xf numFmtId="0" fontId="2" fillId="0" borderId="92" xfId="0" applyFont="1" applyFill="1" applyBorder="1" applyAlignment="1" applyProtection="1">
      <alignment horizontal="left" vertical="top" wrapText="1"/>
      <protection locked="0"/>
    </xf>
    <xf numFmtId="0" fontId="2" fillId="0" borderId="93" xfId="0" applyFont="1" applyFill="1" applyBorder="1" applyAlignment="1" applyProtection="1">
      <alignment horizontal="left" vertical="top" wrapText="1"/>
      <protection locked="0"/>
    </xf>
    <xf numFmtId="0" fontId="2" fillId="0" borderId="42" xfId="0" applyFont="1" applyFill="1" applyBorder="1" applyAlignment="1" applyProtection="1">
      <alignment horizontal="left" wrapText="1"/>
      <protection locked="0"/>
    </xf>
    <xf numFmtId="0" fontId="2" fillId="0" borderId="36" xfId="0" applyFont="1" applyFill="1" applyBorder="1" applyAlignment="1" applyProtection="1">
      <alignment horizontal="left" wrapText="1"/>
      <protection locked="0"/>
    </xf>
    <xf numFmtId="0" fontId="2" fillId="0" borderId="38" xfId="0" applyFont="1" applyFill="1" applyBorder="1" applyAlignment="1" applyProtection="1">
      <alignment horizontal="left" wrapText="1"/>
      <protection locked="0"/>
    </xf>
    <xf numFmtId="0" fontId="2" fillId="0" borderId="35" xfId="0" applyFont="1" applyFill="1" applyBorder="1" applyAlignment="1" applyProtection="1">
      <alignment horizontal="left" wrapText="1"/>
      <protection locked="0"/>
    </xf>
    <xf numFmtId="0" fontId="2" fillId="0" borderId="130" xfId="0" applyFont="1" applyFill="1" applyBorder="1" applyAlignment="1" applyProtection="1">
      <alignment horizontal="left" wrapText="1"/>
      <protection locked="0"/>
    </xf>
    <xf numFmtId="0" fontId="2" fillId="0" borderId="39" xfId="0" applyFont="1" applyFill="1" applyBorder="1" applyAlignment="1" applyProtection="1">
      <alignment horizontal="left" wrapText="1"/>
      <protection locked="0"/>
    </xf>
    <xf numFmtId="0" fontId="2" fillId="0" borderId="40" xfId="0" applyFont="1" applyFill="1" applyBorder="1" applyAlignment="1" applyProtection="1">
      <alignment horizontal="left" wrapText="1"/>
      <protection locked="0"/>
    </xf>
    <xf numFmtId="0" fontId="2" fillId="0" borderId="131" xfId="0" applyFont="1" applyFill="1" applyBorder="1" applyAlignment="1" applyProtection="1">
      <alignment horizontal="left" wrapText="1"/>
      <protection locked="0"/>
    </xf>
    <xf numFmtId="0" fontId="55" fillId="0" borderId="27" xfId="0" applyFont="1" applyFill="1" applyBorder="1" applyAlignment="1" applyProtection="1">
      <alignment horizontal="left" wrapText="1"/>
      <protection locked="0"/>
    </xf>
    <xf numFmtId="3" fontId="55" fillId="0" borderId="59" xfId="0" applyNumberFormat="1" applyFont="1" applyFill="1" applyBorder="1" applyAlignment="1" applyProtection="1">
      <alignment horizontal="left" wrapText="1"/>
      <protection locked="0"/>
    </xf>
    <xf numFmtId="3" fontId="55" fillId="0" borderId="27" xfId="0" applyNumberFormat="1" applyFont="1" applyFill="1" applyBorder="1" applyAlignment="1" applyProtection="1">
      <alignment horizontal="left" wrapText="1"/>
      <protection locked="0"/>
    </xf>
    <xf numFmtId="3" fontId="55" fillId="0" borderId="27" xfId="0" applyNumberFormat="1" applyFont="1" applyFill="1" applyBorder="1" applyAlignment="1" applyProtection="1">
      <alignment horizontal="center" wrapText="1"/>
      <protection locked="0"/>
    </xf>
    <xf numFmtId="49" fontId="55" fillId="0" borderId="27" xfId="0" applyNumberFormat="1" applyFont="1" applyFill="1" applyBorder="1" applyAlignment="1" applyProtection="1">
      <alignment horizontal="left" wrapText="1"/>
      <protection locked="0"/>
    </xf>
    <xf numFmtId="0" fontId="55" fillId="0" borderId="29" xfId="0" applyFont="1" applyFill="1" applyBorder="1" applyAlignment="1" applyProtection="1">
      <alignment horizontal="left" wrapText="1"/>
      <protection locked="0"/>
    </xf>
    <xf numFmtId="3" fontId="55" fillId="0" borderId="60" xfId="0" applyNumberFormat="1" applyFont="1" applyFill="1" applyBorder="1" applyAlignment="1" applyProtection="1">
      <alignment horizontal="left" wrapText="1"/>
      <protection locked="0"/>
    </xf>
    <xf numFmtId="3" fontId="55" fillId="0" borderId="29" xfId="0" applyNumberFormat="1" applyFont="1" applyFill="1" applyBorder="1" applyAlignment="1" applyProtection="1">
      <alignment horizontal="left" wrapText="1"/>
      <protection locked="0"/>
    </xf>
    <xf numFmtId="0" fontId="55" fillId="0" borderId="117" xfId="0" applyFont="1" applyFill="1" applyBorder="1" applyAlignment="1" applyProtection="1">
      <alignment horizontal="left" wrapText="1"/>
      <protection locked="0"/>
    </xf>
    <xf numFmtId="3" fontId="55" fillId="0" borderId="115" xfId="0" applyNumberFormat="1" applyFont="1" applyFill="1" applyBorder="1" applyAlignment="1" applyProtection="1">
      <alignment horizontal="left" wrapText="1"/>
      <protection locked="0"/>
    </xf>
    <xf numFmtId="3" fontId="55" fillId="0" borderId="117" xfId="0" applyNumberFormat="1" applyFont="1" applyFill="1" applyBorder="1" applyAlignment="1" applyProtection="1">
      <alignment horizontal="left" wrapText="1"/>
      <protection locked="0"/>
    </xf>
    <xf numFmtId="0" fontId="55" fillId="0" borderId="60" xfId="0" applyFont="1" applyFill="1" applyBorder="1" applyAlignment="1" applyProtection="1">
      <alignment horizontal="left" wrapText="1"/>
      <protection locked="0"/>
    </xf>
    <xf numFmtId="0" fontId="55" fillId="0" borderId="59" xfId="0" applyFont="1" applyFill="1" applyBorder="1" applyAlignment="1" applyProtection="1">
      <alignment horizontal="left" wrapText="1"/>
      <protection locked="0"/>
    </xf>
    <xf numFmtId="0" fontId="55" fillId="0" borderId="78" xfId="0" applyFont="1" applyFill="1" applyBorder="1" applyAlignment="1" applyProtection="1">
      <alignment horizontal="left" wrapText="1"/>
      <protection locked="0"/>
    </xf>
    <xf numFmtId="0" fontId="55" fillId="0" borderId="74" xfId="0" applyFont="1" applyFill="1" applyBorder="1" applyAlignment="1" applyProtection="1">
      <alignment horizontal="left" wrapText="1"/>
      <protection locked="0"/>
    </xf>
    <xf numFmtId="0" fontId="55" fillId="0" borderId="79" xfId="0" applyFont="1" applyFill="1" applyBorder="1" applyAlignment="1" applyProtection="1">
      <alignment horizontal="left" wrapText="1"/>
      <protection locked="0"/>
    </xf>
    <xf numFmtId="0" fontId="55" fillId="0" borderId="80" xfId="0" applyFont="1" applyFill="1" applyBorder="1" applyAlignment="1" applyProtection="1">
      <alignment horizontal="left" wrapText="1"/>
      <protection locked="0"/>
    </xf>
    <xf numFmtId="0" fontId="55" fillId="0" borderId="72" xfId="0" applyFont="1" applyFill="1" applyBorder="1" applyAlignment="1" applyProtection="1">
      <alignment horizontal="left" wrapText="1"/>
      <protection locked="0"/>
    </xf>
    <xf numFmtId="0" fontId="55" fillId="0" borderId="81" xfId="0" applyFont="1" applyFill="1" applyBorder="1" applyAlignment="1" applyProtection="1">
      <alignment horizontal="left" wrapText="1"/>
      <protection locked="0"/>
    </xf>
    <xf numFmtId="0" fontId="55" fillId="0" borderId="82" xfId="0" applyFont="1" applyFill="1" applyBorder="1" applyAlignment="1" applyProtection="1">
      <alignment horizontal="left" wrapText="1"/>
      <protection locked="0"/>
    </xf>
    <xf numFmtId="0" fontId="55" fillId="0" borderId="83" xfId="0" applyFont="1" applyFill="1" applyBorder="1" applyAlignment="1" applyProtection="1">
      <alignment horizontal="left" wrapText="1"/>
      <protection locked="0"/>
    </xf>
    <xf numFmtId="0" fontId="55" fillId="0" borderId="84" xfId="0" applyFont="1" applyFill="1" applyBorder="1" applyAlignment="1" applyProtection="1">
      <alignment horizontal="left" wrapText="1"/>
      <protection locked="0"/>
    </xf>
    <xf numFmtId="0" fontId="2" fillId="0" borderId="78" xfId="0" applyFont="1" applyFill="1" applyBorder="1" applyAlignment="1" applyProtection="1">
      <alignment horizontal="left" wrapText="1"/>
      <protection locked="0"/>
    </xf>
    <xf numFmtId="0" fontId="2" fillId="0" borderId="74" xfId="0" applyFont="1" applyFill="1" applyBorder="1" applyAlignment="1" applyProtection="1">
      <alignment horizontal="left" wrapText="1"/>
      <protection locked="0"/>
    </xf>
    <xf numFmtId="0" fontId="2" fillId="0" borderId="80" xfId="0" applyFont="1" applyFill="1" applyBorder="1" applyAlignment="1" applyProtection="1">
      <alignment horizontal="left" wrapText="1"/>
      <protection locked="0"/>
    </xf>
    <xf numFmtId="0" fontId="2" fillId="0" borderId="72" xfId="0" applyFont="1" applyFill="1" applyBorder="1" applyAlignment="1" applyProtection="1">
      <alignment horizontal="left" wrapText="1"/>
      <protection locked="0"/>
    </xf>
    <xf numFmtId="0" fontId="2" fillId="0" borderId="82" xfId="0" applyFont="1" applyFill="1" applyBorder="1" applyAlignment="1" applyProtection="1">
      <alignment horizontal="left" wrapText="1"/>
      <protection locked="0"/>
    </xf>
    <xf numFmtId="0" fontId="2" fillId="0" borderId="83" xfId="0" applyFont="1" applyFill="1" applyBorder="1" applyAlignment="1" applyProtection="1">
      <alignment horizontal="left" wrapText="1"/>
      <protection locked="0"/>
    </xf>
    <xf numFmtId="0" fontId="55" fillId="16" borderId="160" xfId="0" applyFont="1" applyFill="1" applyBorder="1" applyAlignment="1" applyProtection="1">
      <alignment horizontal="left" wrapText="1"/>
      <protection locked="0"/>
    </xf>
    <xf numFmtId="0" fontId="55" fillId="16" borderId="152" xfId="0" applyFont="1" applyFill="1" applyBorder="1" applyAlignment="1" applyProtection="1">
      <alignment horizontal="center" wrapText="1"/>
      <protection locked="0"/>
    </xf>
    <xf numFmtId="0" fontId="55" fillId="16" borderId="135" xfId="0" applyFont="1" applyFill="1" applyBorder="1" applyAlignment="1" applyProtection="1">
      <alignment horizontal="center" wrapText="1"/>
      <protection locked="0"/>
    </xf>
    <xf numFmtId="3" fontId="55" fillId="16" borderId="161" xfId="0" applyNumberFormat="1" applyFont="1" applyFill="1" applyBorder="1" applyAlignment="1" applyProtection="1">
      <alignment horizontal="center" wrapText="1"/>
      <protection locked="0"/>
    </xf>
    <xf numFmtId="0" fontId="55" fillId="16" borderId="162" xfId="0" applyFont="1" applyFill="1" applyBorder="1" applyAlignment="1" applyProtection="1">
      <alignment horizontal="left" wrapText="1"/>
      <protection locked="0"/>
    </xf>
    <xf numFmtId="0" fontId="55" fillId="16" borderId="132" xfId="0" applyFont="1" applyFill="1" applyBorder="1" applyAlignment="1" applyProtection="1">
      <alignment horizontal="center" wrapText="1"/>
      <protection locked="0"/>
    </xf>
    <xf numFmtId="0" fontId="55" fillId="16" borderId="151" xfId="0" applyFont="1" applyFill="1" applyBorder="1" applyAlignment="1" applyProtection="1">
      <alignment horizontal="center" wrapText="1"/>
      <protection locked="0"/>
    </xf>
    <xf numFmtId="3" fontId="55" fillId="16" borderId="163" xfId="0" applyNumberFormat="1" applyFont="1" applyFill="1" applyBorder="1" applyAlignment="1" applyProtection="1">
      <alignment horizontal="center" wrapText="1"/>
      <protection locked="0"/>
    </xf>
    <xf numFmtId="0" fontId="55" fillId="0" borderId="132" xfId="0" applyFont="1" applyFill="1" applyBorder="1" applyAlignment="1" applyProtection="1">
      <alignment horizontal="center" wrapText="1"/>
      <protection locked="0"/>
    </xf>
    <xf numFmtId="3" fontId="55" fillId="0" borderId="163" xfId="0" applyNumberFormat="1" applyFont="1" applyFill="1" applyBorder="1" applyAlignment="1" applyProtection="1">
      <alignment horizontal="center" wrapText="1"/>
      <protection locked="0"/>
    </xf>
    <xf numFmtId="0" fontId="55" fillId="0" borderId="151" xfId="0" applyFont="1" applyFill="1" applyBorder="1" applyAlignment="1" applyProtection="1">
      <alignment horizontal="center" wrapText="1"/>
      <protection locked="0"/>
    </xf>
    <xf numFmtId="0" fontId="55" fillId="0" borderId="147" xfId="0" applyFont="1" applyFill="1" applyBorder="1" applyAlignment="1" applyProtection="1">
      <alignment horizontal="left" wrapText="1"/>
      <protection locked="0"/>
    </xf>
    <xf numFmtId="0" fontId="55" fillId="0" borderId="149" xfId="0" applyFont="1" applyFill="1" applyBorder="1" applyAlignment="1" applyProtection="1">
      <alignment horizontal="left" wrapText="1"/>
      <protection locked="0"/>
    </xf>
    <xf numFmtId="3" fontId="55" fillId="0" borderId="150" xfId="0" applyNumberFormat="1" applyFont="1" applyFill="1" applyBorder="1" applyAlignment="1" applyProtection="1">
      <alignment horizontal="center" wrapText="1"/>
      <protection locked="0"/>
    </xf>
    <xf numFmtId="0" fontId="67" fillId="16" borderId="157" xfId="0" applyFont="1" applyFill="1" applyBorder="1" applyAlignment="1" applyProtection="1">
      <alignment horizontal="center" wrapText="1"/>
      <protection locked="0"/>
    </xf>
    <xf numFmtId="3" fontId="62" fillId="16" borderId="158" xfId="0" applyNumberFormat="1" applyFont="1" applyFill="1" applyBorder="1" applyAlignment="1" applyProtection="1">
      <alignment horizontal="center" wrapText="1"/>
      <protection locked="0"/>
    </xf>
    <xf numFmtId="0" fontId="55" fillId="0" borderId="155" xfId="0" applyFont="1" applyFill="1" applyBorder="1" applyAlignment="1" applyProtection="1">
      <alignment horizontal="left" wrapText="1"/>
      <protection locked="0"/>
    </xf>
    <xf numFmtId="3" fontId="55" fillId="0" borderId="156" xfId="0" applyNumberFormat="1" applyFont="1" applyFill="1" applyBorder="1" applyAlignment="1" applyProtection="1">
      <alignment horizontal="center" wrapText="1"/>
      <protection locked="0"/>
    </xf>
    <xf numFmtId="0" fontId="13" fillId="10" borderId="0" xfId="0" applyFont="1" applyFill="1" applyAlignment="1" applyProtection="1">
      <alignment wrapText="1"/>
    </xf>
    <xf numFmtId="0" fontId="2" fillId="10" borderId="0" xfId="0" applyFont="1" applyFill="1" applyAlignment="1" applyProtection="1">
      <alignment wrapText="1"/>
    </xf>
    <xf numFmtId="0" fontId="55" fillId="0" borderId="132" xfId="0" applyFont="1" applyFill="1" applyBorder="1" applyAlignment="1" applyProtection="1">
      <alignment horizontal="center" wrapText="1"/>
    </xf>
    <xf numFmtId="0" fontId="60" fillId="15" borderId="153" xfId="0" applyFont="1" applyFill="1" applyBorder="1" applyAlignment="1" applyProtection="1">
      <alignment wrapText="1"/>
    </xf>
    <xf numFmtId="0" fontId="55" fillId="15" borderId="166" xfId="0" applyFont="1" applyFill="1" applyBorder="1" applyAlignment="1" applyProtection="1">
      <alignment horizontal="left" vertical="center" wrapText="1"/>
    </xf>
    <xf numFmtId="3" fontId="55" fillId="16" borderId="167" xfId="0" applyNumberFormat="1" applyFont="1" applyFill="1" applyBorder="1" applyAlignment="1" applyProtection="1">
      <alignment horizontal="center" vertical="center" wrapText="1"/>
    </xf>
    <xf numFmtId="0" fontId="60" fillId="15" borderId="169" xfId="0" applyFont="1" applyFill="1" applyBorder="1" applyAlignment="1" applyProtection="1">
      <alignment horizontal="left" vertical="center" wrapText="1"/>
    </xf>
    <xf numFmtId="3" fontId="60" fillId="15" borderId="154" xfId="0" applyNumberFormat="1" applyFont="1" applyFill="1" applyBorder="1" applyAlignment="1" applyProtection="1">
      <alignment horizontal="center" vertical="center" wrapText="1"/>
    </xf>
    <xf numFmtId="0" fontId="55" fillId="16" borderId="170" xfId="0" applyFont="1" applyFill="1" applyBorder="1" applyAlignment="1" applyProtection="1">
      <alignment horizontal="left" vertical="center" wrapText="1"/>
    </xf>
    <xf numFmtId="3" fontId="55" fillId="16" borderId="168" xfId="0" applyNumberFormat="1" applyFont="1" applyFill="1" applyBorder="1" applyAlignment="1" applyProtection="1">
      <alignment horizontal="center" vertical="center" wrapText="1"/>
    </xf>
    <xf numFmtId="0" fontId="60" fillId="10" borderId="0" xfId="0" applyFont="1" applyFill="1" applyBorder="1" applyAlignment="1" applyProtection="1">
      <alignment horizontal="center" vertical="center" wrapText="1"/>
    </xf>
    <xf numFmtId="0" fontId="55" fillId="15" borderId="132" xfId="0" applyFont="1" applyFill="1" applyBorder="1" applyAlignment="1" applyProtection="1">
      <alignment horizontal="center" wrapText="1"/>
    </xf>
    <xf numFmtId="2" fontId="55" fillId="15" borderId="166" xfId="0" applyNumberFormat="1" applyFont="1" applyFill="1" applyBorder="1" applyAlignment="1" applyProtection="1">
      <alignment horizontal="center" vertical="center" wrapText="1"/>
    </xf>
    <xf numFmtId="0" fontId="13" fillId="10" borderId="0" xfId="0" applyFont="1" applyFill="1" applyAlignment="1" applyProtection="1">
      <alignment wrapText="1"/>
      <protection locked="0"/>
    </xf>
    <xf numFmtId="0" fontId="58" fillId="10" borderId="0" xfId="0" applyFont="1" applyFill="1" applyAlignment="1" applyProtection="1">
      <alignment wrapText="1"/>
      <protection locked="0"/>
    </xf>
    <xf numFmtId="0" fontId="50" fillId="10" borderId="0" xfId="0" applyFont="1" applyFill="1" applyAlignment="1" applyProtection="1">
      <alignment horizontal="left" vertical="top" wrapText="1"/>
      <protection locked="0"/>
    </xf>
    <xf numFmtId="0" fontId="14" fillId="0" borderId="0" xfId="0" applyFont="1" applyFill="1" applyAlignment="1" applyProtection="1">
      <alignment vertical="center"/>
      <protection locked="0"/>
    </xf>
    <xf numFmtId="0" fontId="31" fillId="10" borderId="0" xfId="0" applyFont="1" applyFill="1" applyAlignment="1" applyProtection="1">
      <alignment wrapText="1"/>
      <protection locked="0"/>
    </xf>
    <xf numFmtId="0" fontId="18" fillId="10" borderId="0" xfId="0" applyFont="1" applyFill="1" applyAlignment="1" applyProtection="1">
      <alignment wrapText="1"/>
      <protection locked="0"/>
    </xf>
    <xf numFmtId="0" fontId="15" fillId="0" borderId="0" xfId="0" applyFont="1" applyFill="1" applyAlignment="1" applyProtection="1">
      <alignment vertical="center"/>
      <protection locked="0"/>
    </xf>
    <xf numFmtId="0" fontId="25" fillId="0" borderId="157" xfId="0" applyFont="1" applyFill="1" applyBorder="1" applyAlignment="1" applyProtection="1">
      <alignment horizontal="center" vertical="center" wrapText="1"/>
      <protection locked="0"/>
    </xf>
    <xf numFmtId="0" fontId="54" fillId="0" borderId="159" xfId="0" applyFont="1" applyFill="1" applyBorder="1" applyAlignment="1" applyProtection="1">
      <alignment horizontal="center" vertical="center" wrapText="1"/>
      <protection locked="0"/>
    </xf>
    <xf numFmtId="0" fontId="54" fillId="0" borderId="158" xfId="0" applyFont="1" applyFill="1" applyBorder="1" applyAlignment="1" applyProtection="1">
      <alignment horizontal="center" vertical="center" wrapText="1"/>
      <protection locked="0"/>
    </xf>
    <xf numFmtId="0" fontId="15" fillId="10" borderId="0" xfId="0" applyFont="1" applyFill="1" applyAlignment="1" applyProtection="1">
      <alignment wrapText="1"/>
      <protection locked="0"/>
    </xf>
    <xf numFmtId="0" fontId="25" fillId="16" borderId="146" xfId="0" applyFont="1" applyFill="1" applyBorder="1" applyAlignment="1" applyProtection="1">
      <alignment horizontal="center" vertical="center" wrapText="1"/>
      <protection locked="0"/>
    </xf>
    <xf numFmtId="0" fontId="50" fillId="0" borderId="0" xfId="0" applyFont="1" applyFill="1" applyAlignment="1" applyProtection="1">
      <alignment horizontal="left" vertical="top" wrapText="1"/>
      <protection locked="0"/>
    </xf>
    <xf numFmtId="0" fontId="67" fillId="16" borderId="157" xfId="0" applyFont="1" applyFill="1" applyBorder="1" applyAlignment="1" applyProtection="1">
      <alignment horizontal="center" vertical="center" wrapText="1"/>
      <protection locked="0"/>
    </xf>
    <xf numFmtId="0" fontId="62" fillId="16" borderId="158" xfId="0" applyFont="1" applyFill="1" applyBorder="1" applyAlignment="1" applyProtection="1">
      <alignment horizontal="center" vertical="center" wrapText="1"/>
      <protection locked="0"/>
    </xf>
    <xf numFmtId="0" fontId="25" fillId="10" borderId="0" xfId="0" applyFont="1" applyFill="1" applyBorder="1" applyAlignment="1" applyProtection="1">
      <alignment horizontal="right" vertical="center" wrapText="1"/>
      <protection locked="0"/>
    </xf>
    <xf numFmtId="0" fontId="25" fillId="10" borderId="0" xfId="0" applyFont="1" applyFill="1" applyBorder="1" applyAlignment="1" applyProtection="1">
      <alignment vertical="center" wrapText="1"/>
      <protection locked="0"/>
    </xf>
    <xf numFmtId="0" fontId="25" fillId="10" borderId="0" xfId="0" applyFont="1" applyFill="1" applyBorder="1" applyAlignment="1" applyProtection="1">
      <alignment horizontal="center" wrapText="1"/>
      <protection locked="0"/>
    </xf>
    <xf numFmtId="0" fontId="2" fillId="10" borderId="0" xfId="0" applyFont="1" applyFill="1" applyAlignment="1" applyProtection="1">
      <alignment wrapText="1"/>
      <protection locked="0"/>
    </xf>
    <xf numFmtId="0" fontId="12" fillId="10" borderId="0" xfId="0" applyFont="1" applyFill="1" applyBorder="1" applyAlignment="1" applyProtection="1">
      <alignment horizontal="center" vertical="center" wrapText="1"/>
      <protection locked="0"/>
    </xf>
    <xf numFmtId="3" fontId="12" fillId="10" borderId="0" xfId="0" applyNumberFormat="1" applyFont="1" applyFill="1" applyBorder="1" applyAlignment="1" applyProtection="1">
      <alignment horizontal="center" vertical="center" wrapText="1"/>
      <protection locked="0"/>
    </xf>
    <xf numFmtId="0" fontId="12" fillId="10" borderId="0" xfId="0" applyFont="1" applyFill="1" applyAlignment="1" applyProtection="1">
      <alignment horizontal="left" vertical="center" wrapText="1"/>
      <protection locked="0"/>
    </xf>
    <xf numFmtId="0" fontId="54" fillId="10" borderId="0" xfId="0" applyFont="1" applyFill="1" applyBorder="1" applyAlignment="1" applyProtection="1">
      <alignment horizontal="right" vertical="center" wrapText="1"/>
    </xf>
    <xf numFmtId="0" fontId="54" fillId="10" borderId="0" xfId="0" applyFont="1" applyFill="1" applyBorder="1" applyAlignment="1" applyProtection="1">
      <alignment horizontal="center" wrapText="1"/>
    </xf>
    <xf numFmtId="0" fontId="13" fillId="10" borderId="0" xfId="0" applyFont="1" applyFill="1" applyAlignment="1" applyProtection="1">
      <alignment horizontal="left" vertical="center" wrapText="1"/>
      <protection locked="0"/>
    </xf>
    <xf numFmtId="0" fontId="13" fillId="10" borderId="0" xfId="0" applyFont="1" applyFill="1" applyAlignment="1" applyProtection="1">
      <alignment horizontal="left" wrapText="1"/>
      <protection locked="0"/>
    </xf>
    <xf numFmtId="0" fontId="49" fillId="10" borderId="0" xfId="0" applyFont="1" applyFill="1" applyAlignment="1" applyProtection="1">
      <alignment horizontal="left" vertical="top" wrapText="1"/>
      <protection locked="0"/>
    </xf>
    <xf numFmtId="0" fontId="14" fillId="0" borderId="0" xfId="0" applyFont="1" applyFill="1" applyAlignment="1" applyProtection="1">
      <alignment horizontal="left" vertical="center" wrapText="1"/>
      <protection locked="0"/>
    </xf>
    <xf numFmtId="0" fontId="14" fillId="10" borderId="0" xfId="0" applyFont="1" applyFill="1" applyAlignment="1" applyProtection="1">
      <alignment vertical="center" wrapText="1"/>
      <protection locked="0"/>
    </xf>
    <xf numFmtId="0" fontId="12" fillId="10" borderId="0" xfId="0" applyFont="1" applyFill="1" applyAlignment="1" applyProtection="1">
      <alignment wrapText="1"/>
      <protection locked="0"/>
    </xf>
    <xf numFmtId="0" fontId="23" fillId="0" borderId="0" xfId="0" applyFont="1" applyFill="1" applyAlignment="1" applyProtection="1">
      <alignment horizontal="left" vertical="top" wrapText="1"/>
      <protection locked="0"/>
    </xf>
    <xf numFmtId="0" fontId="13" fillId="10" borderId="0" xfId="0" applyFont="1" applyFill="1" applyAlignment="1" applyProtection="1">
      <alignment vertical="top" wrapText="1"/>
      <protection locked="0"/>
    </xf>
    <xf numFmtId="0" fontId="27" fillId="10" borderId="0" xfId="1" applyFont="1" applyFill="1" applyAlignment="1" applyProtection="1">
      <alignment horizontal="left" vertical="top" wrapText="1"/>
      <protection locked="0"/>
    </xf>
    <xf numFmtId="0" fontId="2" fillId="10" borderId="0" xfId="0" applyFont="1" applyFill="1" applyAlignment="1" applyProtection="1">
      <alignment horizontal="left" wrapText="1"/>
      <protection locked="0"/>
    </xf>
    <xf numFmtId="0" fontId="2" fillId="10" borderId="0" xfId="0" applyFont="1" applyFill="1" applyAlignment="1" applyProtection="1">
      <alignment horizontal="left" vertical="center" wrapText="1"/>
      <protection locked="0"/>
    </xf>
    <xf numFmtId="0" fontId="2" fillId="0" borderId="132" xfId="12" applyFont="1" applyFill="1" applyBorder="1" applyAlignment="1" applyProtection="1">
      <alignment horizontal="left"/>
      <protection locked="0"/>
    </xf>
    <xf numFmtId="0" fontId="2" fillId="0" borderId="171" xfId="12" applyFont="1" applyFill="1" applyBorder="1" applyAlignment="1" applyProtection="1">
      <alignment horizontal="left"/>
      <protection locked="0"/>
    </xf>
    <xf numFmtId="0" fontId="60" fillId="0" borderId="132" xfId="12" applyFont="1" applyFill="1" applyBorder="1" applyAlignment="1" applyProtection="1">
      <alignment horizontal="left"/>
      <protection locked="0"/>
    </xf>
    <xf numFmtId="0" fontId="60" fillId="0" borderId="151" xfId="12" applyFont="1" applyFill="1" applyBorder="1" applyAlignment="1" applyProtection="1">
      <protection locked="0"/>
    </xf>
    <xf numFmtId="43" fontId="60" fillId="0" borderId="132" xfId="13" applyFont="1" applyFill="1" applyBorder="1" applyAlignment="1" applyProtection="1">
      <alignment horizontal="left"/>
      <protection locked="0"/>
    </xf>
    <xf numFmtId="43" fontId="2" fillId="0" borderId="132" xfId="13" applyFont="1" applyFill="1" applyBorder="1" applyAlignment="1" applyProtection="1">
      <alignment horizontal="left"/>
      <protection locked="0"/>
    </xf>
    <xf numFmtId="0" fontId="13" fillId="10" borderId="167" xfId="0" applyFont="1" applyFill="1" applyBorder="1" applyAlignment="1" applyProtection="1">
      <alignment wrapText="1"/>
      <protection locked="0"/>
    </xf>
    <xf numFmtId="0" fontId="60" fillId="15" borderId="132" xfId="12" applyFont="1" applyFill="1" applyBorder="1" applyAlignment="1" applyProtection="1">
      <alignment horizontal="left"/>
      <protection locked="0"/>
    </xf>
    <xf numFmtId="43" fontId="60" fillId="15" borderId="171" xfId="13" applyFont="1" applyFill="1" applyBorder="1" applyAlignment="1" applyProtection="1">
      <alignment horizontal="left"/>
      <protection locked="0"/>
    </xf>
    <xf numFmtId="43" fontId="60" fillId="15" borderId="132" xfId="13" applyFont="1" applyFill="1" applyBorder="1" applyAlignment="1" applyProtection="1">
      <alignment horizontal="left"/>
      <protection locked="0"/>
    </xf>
    <xf numFmtId="168" fontId="2" fillId="0" borderId="171" xfId="13" applyNumberFormat="1" applyFont="1" applyFill="1" applyBorder="1" applyAlignment="1" applyProtection="1">
      <alignment horizontal="left"/>
    </xf>
    <xf numFmtId="0" fontId="59" fillId="10" borderId="0" xfId="0" applyFont="1" applyFill="1" applyAlignment="1" applyProtection="1">
      <alignment horizontal="right" vertical="top" wrapText="1"/>
    </xf>
    <xf numFmtId="0" fontId="49" fillId="10" borderId="0" xfId="0" applyFont="1" applyFill="1" applyAlignment="1" applyProtection="1">
      <alignment horizontal="left" vertical="top" wrapText="1"/>
    </xf>
    <xf numFmtId="0" fontId="13" fillId="17" borderId="167" xfId="0" applyFont="1" applyFill="1" applyBorder="1" applyAlignment="1" applyProtection="1">
      <alignment wrapText="1"/>
    </xf>
    <xf numFmtId="0" fontId="13" fillId="10" borderId="167" xfId="0" applyFont="1" applyFill="1" applyBorder="1" applyAlignment="1" applyProtection="1">
      <alignment wrapText="1"/>
    </xf>
    <xf numFmtId="0" fontId="62" fillId="16" borderId="157" xfId="0" applyFont="1" applyFill="1" applyBorder="1" applyAlignment="1" applyProtection="1">
      <alignment horizontal="center" wrapText="1"/>
      <protection locked="0"/>
    </xf>
    <xf numFmtId="0" fontId="55" fillId="16" borderId="171" xfId="0" applyFont="1" applyFill="1" applyBorder="1" applyAlignment="1" applyProtection="1">
      <alignment horizontal="left" wrapText="1"/>
      <protection locked="0"/>
    </xf>
    <xf numFmtId="0" fontId="53" fillId="18" borderId="153" xfId="0" applyFont="1" applyFill="1" applyBorder="1" applyAlignment="1" applyProtection="1">
      <alignment vertical="center" wrapText="1"/>
    </xf>
    <xf numFmtId="0" fontId="53" fillId="18" borderId="164" xfId="0" applyFont="1" applyFill="1" applyBorder="1" applyAlignment="1" applyProtection="1">
      <alignment horizontal="center" vertical="center" wrapText="1"/>
    </xf>
    <xf numFmtId="3" fontId="53" fillId="18" borderId="165" xfId="0" applyNumberFormat="1" applyFont="1" applyFill="1" applyBorder="1" applyAlignment="1" applyProtection="1">
      <alignment horizontal="center" vertical="center" wrapText="1"/>
    </xf>
    <xf numFmtId="3" fontId="53" fillId="18" borderId="166" xfId="0" applyNumberFormat="1" applyFont="1" applyFill="1" applyBorder="1" applyAlignment="1" applyProtection="1">
      <alignment horizontal="center" vertical="center" wrapText="1"/>
    </xf>
    <xf numFmtId="0" fontId="25" fillId="18" borderId="145" xfId="0" applyFont="1" applyFill="1" applyBorder="1" applyAlignment="1" applyProtection="1">
      <alignment horizontal="left" vertical="center" wrapText="1"/>
      <protection locked="0"/>
    </xf>
    <xf numFmtId="0" fontId="62" fillId="18" borderId="146" xfId="0" applyFont="1" applyFill="1" applyBorder="1" applyAlignment="1" applyProtection="1">
      <alignment horizontal="center" vertical="center" wrapText="1"/>
    </xf>
    <xf numFmtId="0" fontId="53" fillId="18" borderId="153" xfId="0" applyFont="1" applyFill="1" applyBorder="1" applyAlignment="1" applyProtection="1">
      <alignment horizontal="center" vertical="center" wrapText="1"/>
    </xf>
    <xf numFmtId="0" fontId="62" fillId="18" borderId="145" xfId="0" applyFont="1" applyFill="1" applyBorder="1" applyAlignment="1" applyProtection="1">
      <alignment horizontal="right" vertical="center" wrapText="1"/>
    </xf>
    <xf numFmtId="3" fontId="62" fillId="18" borderId="146" xfId="0" applyNumberFormat="1" applyFont="1" applyFill="1" applyBorder="1" applyAlignment="1" applyProtection="1">
      <alignment horizontal="center" vertical="center" wrapText="1"/>
    </xf>
    <xf numFmtId="3" fontId="55" fillId="18" borderId="158" xfId="0" applyNumberFormat="1" applyFont="1" applyFill="1" applyBorder="1" applyAlignment="1" applyProtection="1">
      <alignment horizontal="center" wrapText="1"/>
    </xf>
    <xf numFmtId="43" fontId="13" fillId="18" borderId="132" xfId="13" applyFont="1" applyFill="1" applyBorder="1"/>
    <xf numFmtId="43" fontId="12" fillId="18" borderId="132" xfId="13" applyFont="1" applyFill="1" applyBorder="1"/>
    <xf numFmtId="0" fontId="55" fillId="16" borderId="167" xfId="0" applyFont="1" applyFill="1" applyBorder="1" applyAlignment="1" applyProtection="1">
      <alignment horizontal="left" vertical="center" wrapText="1"/>
    </xf>
    <xf numFmtId="3" fontId="53" fillId="18" borderId="153" xfId="0" applyNumberFormat="1" applyFont="1" applyFill="1" applyBorder="1" applyAlignment="1" applyProtection="1">
      <alignment horizontal="center" vertical="center" wrapText="1"/>
    </xf>
    <xf numFmtId="0" fontId="13" fillId="2" borderId="0" xfId="0" applyFont="1" applyFill="1" applyAlignment="1" applyProtection="1">
      <alignment horizontal="left" vertical="center" wrapText="1"/>
    </xf>
    <xf numFmtId="0" fontId="18" fillId="2" borderId="0" xfId="0" applyFont="1" applyFill="1" applyBorder="1" applyAlignment="1" applyProtection="1">
      <alignment horizontal="left" vertical="center" wrapText="1"/>
    </xf>
    <xf numFmtId="0" fontId="13" fillId="2" borderId="0"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47" fillId="2" borderId="0" xfId="1" applyFont="1" applyFill="1" applyBorder="1" applyAlignment="1" applyProtection="1">
      <alignment horizontal="left" vertical="center" wrapText="1"/>
    </xf>
    <xf numFmtId="0" fontId="12" fillId="10" borderId="0" xfId="12" applyFont="1" applyFill="1"/>
    <xf numFmtId="3" fontId="49" fillId="0" borderId="111" xfId="6" applyNumberFormat="1" applyFont="1" applyFill="1" applyBorder="1" applyAlignment="1">
      <alignment horizontal="left" wrapText="1" indent="1"/>
    </xf>
    <xf numFmtId="0" fontId="49" fillId="0" borderId="132" xfId="5" applyFont="1" applyFill="1" applyBorder="1"/>
    <xf numFmtId="0" fontId="52" fillId="0" borderId="132" xfId="5" applyFont="1" applyFill="1" applyBorder="1"/>
    <xf numFmtId="4" fontId="52" fillId="0" borderId="132" xfId="5" applyNumberFormat="1" applyFont="1" applyFill="1" applyBorder="1"/>
    <xf numFmtId="0" fontId="12" fillId="18" borderId="132" xfId="12" applyFont="1" applyFill="1" applyBorder="1" applyAlignment="1">
      <alignment horizontal="center" wrapText="1"/>
    </xf>
    <xf numFmtId="43" fontId="12" fillId="18" borderId="132" xfId="13" applyFont="1" applyFill="1" applyBorder="1" applyAlignment="1">
      <alignment horizontal="center" wrapText="1"/>
    </xf>
    <xf numFmtId="0" fontId="61" fillId="10" borderId="0" xfId="12" applyFont="1" applyFill="1"/>
    <xf numFmtId="0" fontId="15" fillId="0" borderId="0" xfId="0" applyFont="1" applyFill="1" applyAlignment="1">
      <alignment vertical="center" wrapText="1"/>
    </xf>
    <xf numFmtId="0" fontId="23" fillId="0" borderId="57" xfId="0" applyFont="1" applyFill="1" applyBorder="1" applyAlignment="1">
      <alignment horizontal="left" vertical="top" wrapText="1"/>
    </xf>
    <xf numFmtId="0" fontId="12" fillId="0" borderId="76" xfId="0" applyFont="1" applyFill="1" applyBorder="1" applyAlignment="1">
      <alignment horizontal="center" wrapText="1"/>
    </xf>
    <xf numFmtId="0" fontId="2" fillId="0" borderId="180" xfId="0" applyFont="1" applyFill="1" applyBorder="1" applyAlignment="1" applyProtection="1">
      <alignment horizontal="left" wrapText="1"/>
      <protection locked="0"/>
    </xf>
    <xf numFmtId="0" fontId="12" fillId="0" borderId="181" xfId="0" applyFont="1" applyFill="1" applyBorder="1" applyAlignment="1">
      <alignment horizontal="center" wrapText="1"/>
    </xf>
    <xf numFmtId="0" fontId="12" fillId="0" borderId="182" xfId="0" applyFont="1" applyFill="1" applyBorder="1" applyAlignment="1">
      <alignment horizontal="center" wrapText="1"/>
    </xf>
    <xf numFmtId="0" fontId="12" fillId="0" borderId="183" xfId="0" applyFont="1" applyFill="1" applyBorder="1" applyAlignment="1">
      <alignment horizontal="center" wrapText="1"/>
    </xf>
    <xf numFmtId="0" fontId="15" fillId="4" borderId="194" xfId="0" applyFont="1" applyFill="1" applyBorder="1" applyAlignment="1">
      <alignment horizontal="left" vertical="center"/>
    </xf>
    <xf numFmtId="0" fontId="13" fillId="4" borderId="195" xfId="0" applyFont="1" applyFill="1" applyBorder="1" applyAlignment="1">
      <alignment wrapText="1"/>
    </xf>
    <xf numFmtId="0" fontId="25" fillId="0" borderId="85" xfId="0" applyFont="1" applyFill="1" applyBorder="1" applyAlignment="1">
      <alignment horizontal="center" wrapText="1"/>
    </xf>
    <xf numFmtId="0" fontId="55" fillId="0" borderId="203" xfId="0" applyFont="1" applyFill="1" applyBorder="1" applyAlignment="1" applyProtection="1">
      <alignment wrapText="1"/>
      <protection locked="0"/>
    </xf>
    <xf numFmtId="0" fontId="55" fillId="0" borderId="204" xfId="0" applyFont="1" applyFill="1" applyBorder="1" applyAlignment="1" applyProtection="1">
      <alignment wrapText="1"/>
      <protection locked="0"/>
    </xf>
    <xf numFmtId="0" fontId="55" fillId="0" borderId="206" xfId="0" applyFont="1" applyFill="1" applyBorder="1" applyAlignment="1" applyProtection="1">
      <alignment wrapText="1"/>
      <protection locked="0"/>
    </xf>
    <xf numFmtId="0" fontId="21" fillId="0" borderId="0" xfId="0" applyFont="1" applyFill="1" applyAlignment="1" applyProtection="1">
      <alignment horizontal="left" vertical="center" wrapText="1"/>
      <protection locked="0"/>
    </xf>
    <xf numFmtId="0" fontId="68" fillId="0" borderId="0" xfId="0" applyFont="1" applyFill="1" applyAlignment="1" applyProtection="1">
      <alignment vertical="center"/>
      <protection locked="0"/>
    </xf>
    <xf numFmtId="0" fontId="68" fillId="0" borderId="0" xfId="0" applyFont="1" applyFill="1" applyBorder="1" applyAlignment="1" applyProtection="1">
      <protection locked="0"/>
    </xf>
    <xf numFmtId="0" fontId="68" fillId="0" borderId="0" xfId="0" applyFont="1" applyFill="1" applyAlignment="1" applyProtection="1">
      <alignment horizontal="left" vertical="center" wrapText="1"/>
      <protection locked="0"/>
    </xf>
    <xf numFmtId="0" fontId="68" fillId="0" borderId="0" xfId="0" applyFont="1" applyFill="1" applyAlignment="1">
      <alignment horizontal="left" vertical="top" wrapText="1"/>
    </xf>
    <xf numFmtId="49" fontId="68" fillId="0" borderId="0" xfId="0" applyNumberFormat="1" applyFont="1" applyFill="1" applyAlignment="1">
      <alignment horizontal="left" vertical="center" wrapText="1"/>
    </xf>
    <xf numFmtId="0" fontId="69" fillId="2" borderId="0" xfId="1" applyFont="1" applyFill="1" applyBorder="1" applyAlignment="1" applyProtection="1">
      <alignment horizontal="left" vertical="center" wrapText="1"/>
    </xf>
    <xf numFmtId="0" fontId="12" fillId="2" borderId="0" xfId="0" applyFont="1" applyFill="1" applyAlignment="1">
      <alignment horizontal="left" vertical="center" wrapText="1"/>
    </xf>
    <xf numFmtId="0" fontId="14" fillId="0" borderId="125" xfId="0" applyFont="1" applyFill="1" applyBorder="1" applyAlignment="1" applyProtection="1">
      <alignment horizontal="left" vertical="center" wrapText="1"/>
    </xf>
    <xf numFmtId="0" fontId="14" fillId="0" borderId="126" xfId="0" applyFont="1" applyFill="1" applyBorder="1" applyAlignment="1" applyProtection="1">
      <alignment horizontal="left" vertical="center" wrapText="1"/>
    </xf>
    <xf numFmtId="0" fontId="16" fillId="4" borderId="18"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64" fillId="0" borderId="8" xfId="0" applyFont="1" applyFill="1" applyBorder="1" applyAlignment="1" applyProtection="1">
      <alignment horizontal="left" vertical="center" wrapText="1"/>
      <protection locked="0"/>
    </xf>
    <xf numFmtId="0" fontId="64" fillId="0" borderId="9" xfId="0" applyFont="1" applyFill="1" applyBorder="1" applyAlignment="1" applyProtection="1">
      <alignment horizontal="left" vertical="center" wrapText="1"/>
      <protection locked="0"/>
    </xf>
    <xf numFmtId="0" fontId="64" fillId="0" borderId="21" xfId="0" applyFont="1" applyFill="1" applyBorder="1" applyAlignment="1" applyProtection="1">
      <alignment horizontal="left" vertical="top" wrapText="1"/>
      <protection locked="0"/>
    </xf>
    <xf numFmtId="0" fontId="64" fillId="0" borderId="22" xfId="0" applyFont="1" applyFill="1" applyBorder="1" applyAlignment="1" applyProtection="1">
      <alignment horizontal="left" vertical="top" wrapText="1"/>
      <protection locked="0"/>
    </xf>
    <xf numFmtId="0" fontId="15" fillId="4" borderId="20"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6" fillId="4" borderId="20" xfId="0" applyFont="1" applyFill="1" applyBorder="1" applyAlignment="1">
      <alignment horizontal="center" vertical="center" wrapText="1"/>
    </xf>
    <xf numFmtId="0" fontId="16" fillId="4" borderId="24"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5" fillId="0" borderId="6" xfId="0" applyFont="1" applyFill="1" applyBorder="1" applyAlignment="1">
      <alignment vertical="center" wrapText="1"/>
    </xf>
    <xf numFmtId="0" fontId="15" fillId="0" borderId="10" xfId="0" applyFont="1" applyFill="1" applyBorder="1" applyAlignment="1">
      <alignment vertical="center" wrapText="1"/>
    </xf>
    <xf numFmtId="0" fontId="15" fillId="0" borderId="8" xfId="0" applyFont="1" applyFill="1" applyBorder="1" applyAlignment="1">
      <alignment vertical="center" wrapText="1"/>
    </xf>
    <xf numFmtId="0" fontId="15" fillId="0" borderId="11" xfId="0" applyFont="1" applyFill="1" applyBorder="1" applyAlignment="1">
      <alignment vertical="center" wrapText="1"/>
    </xf>
    <xf numFmtId="0" fontId="15" fillId="4" borderId="25" xfId="1" applyFont="1" applyFill="1" applyBorder="1" applyAlignment="1">
      <alignment horizontal="center" vertical="center" wrapText="1"/>
    </xf>
    <xf numFmtId="0" fontId="15" fillId="4" borderId="31" xfId="1" applyFont="1" applyFill="1" applyBorder="1" applyAlignment="1">
      <alignment horizontal="center" vertical="center" wrapText="1"/>
    </xf>
    <xf numFmtId="0" fontId="15" fillId="4" borderId="26" xfId="1" applyFont="1" applyFill="1" applyBorder="1" applyAlignment="1">
      <alignment horizontal="center" vertical="center" wrapText="1"/>
    </xf>
    <xf numFmtId="0" fontId="64" fillId="0" borderId="15" xfId="0" applyFont="1" applyFill="1" applyBorder="1" applyAlignment="1" applyProtection="1">
      <alignment horizontal="left" vertical="top" wrapText="1"/>
      <protection locked="0"/>
    </xf>
    <xf numFmtId="0" fontId="64" fillId="0" borderId="1" xfId="0" applyFont="1" applyFill="1" applyBorder="1" applyAlignment="1" applyProtection="1">
      <alignment horizontal="left" vertical="top" wrapText="1"/>
      <protection locked="0"/>
    </xf>
    <xf numFmtId="0" fontId="64" fillId="0" borderId="16" xfId="0" applyFont="1" applyFill="1" applyBorder="1" applyAlignment="1" applyProtection="1">
      <alignment horizontal="left" vertical="top" wrapText="1"/>
      <protection locked="0"/>
    </xf>
    <xf numFmtId="0" fontId="64" fillId="0" borderId="14" xfId="0" applyFont="1" applyFill="1" applyBorder="1" applyAlignment="1" applyProtection="1">
      <alignment horizontal="left" vertical="top" wrapText="1"/>
      <protection locked="0"/>
    </xf>
    <xf numFmtId="0" fontId="64" fillId="0" borderId="0" xfId="0" applyFont="1" applyFill="1" applyBorder="1" applyAlignment="1" applyProtection="1">
      <alignment horizontal="left" vertical="top" wrapText="1"/>
      <protection locked="0"/>
    </xf>
    <xf numFmtId="0" fontId="64" fillId="0" borderId="17" xfId="0" applyFont="1" applyFill="1" applyBorder="1" applyAlignment="1" applyProtection="1">
      <alignment horizontal="left" vertical="top" wrapText="1"/>
      <protection locked="0"/>
    </xf>
    <xf numFmtId="0" fontId="18"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41" fillId="0" borderId="0" xfId="0" applyFont="1" applyFill="1" applyAlignment="1" applyProtection="1">
      <alignment horizontal="left" vertical="top" wrapText="1"/>
      <protection locked="0"/>
    </xf>
    <xf numFmtId="0" fontId="21" fillId="0" borderId="0" xfId="0" applyFont="1" applyFill="1" applyAlignment="1">
      <alignment horizontal="left" vertical="center" wrapText="1"/>
    </xf>
    <xf numFmtId="0" fontId="13" fillId="0" borderId="0" xfId="0" applyFont="1" applyFill="1" applyAlignment="1" applyProtection="1">
      <alignment horizontal="left" vertical="top" wrapText="1"/>
      <protection locked="0"/>
    </xf>
    <xf numFmtId="0" fontId="13" fillId="0" borderId="0" xfId="0" applyFont="1" applyFill="1" applyBorder="1" applyAlignment="1" applyProtection="1">
      <alignment horizontal="left" vertical="top" wrapText="1"/>
      <protection locked="0"/>
    </xf>
    <xf numFmtId="0" fontId="23" fillId="0" borderId="0" xfId="0" applyFont="1" applyFill="1" applyAlignment="1">
      <alignment horizontal="left" vertical="top" wrapText="1"/>
    </xf>
    <xf numFmtId="0" fontId="2" fillId="0" borderId="48" xfId="0" applyFont="1" applyFill="1" applyBorder="1" applyAlignment="1" applyProtection="1">
      <alignment horizontal="left" wrapText="1"/>
      <protection locked="0"/>
    </xf>
    <xf numFmtId="0" fontId="2" fillId="0" borderId="49" xfId="0" applyFont="1" applyFill="1" applyBorder="1" applyAlignment="1" applyProtection="1">
      <alignment horizontal="left" wrapText="1"/>
      <protection locked="0"/>
    </xf>
    <xf numFmtId="0" fontId="13" fillId="9" borderId="0" xfId="0" applyFont="1" applyFill="1" applyAlignment="1">
      <alignment horizontal="left" wrapText="1"/>
    </xf>
    <xf numFmtId="0" fontId="2" fillId="0" borderId="43" xfId="0" applyFont="1" applyFill="1" applyBorder="1" applyAlignment="1" applyProtection="1">
      <alignment horizontal="left" wrapText="1"/>
      <protection locked="0"/>
    </xf>
    <xf numFmtId="0" fontId="2" fillId="0" borderId="46" xfId="0" applyFont="1" applyFill="1" applyBorder="1" applyAlignment="1" applyProtection="1">
      <alignment horizontal="left" wrapText="1"/>
      <protection locked="0"/>
    </xf>
    <xf numFmtId="0" fontId="2" fillId="0" borderId="62" xfId="0" applyFont="1" applyFill="1" applyBorder="1" applyAlignment="1" applyProtection="1">
      <alignment horizontal="left" wrapText="1"/>
      <protection locked="0"/>
    </xf>
    <xf numFmtId="0" fontId="2" fillId="0" borderId="63" xfId="0" applyFont="1" applyFill="1" applyBorder="1" applyAlignment="1" applyProtection="1">
      <alignment horizontal="left" wrapText="1"/>
      <protection locked="0"/>
    </xf>
    <xf numFmtId="0" fontId="12" fillId="0" borderId="53" xfId="0" applyFont="1" applyFill="1" applyBorder="1" applyAlignment="1">
      <alignment horizontal="center" wrapText="1"/>
    </xf>
    <xf numFmtId="0" fontId="12" fillId="0" borderId="54" xfId="0" applyFont="1" applyFill="1" applyBorder="1" applyAlignment="1">
      <alignment horizontal="center" wrapText="1"/>
    </xf>
    <xf numFmtId="0" fontId="2" fillId="0" borderId="44" xfId="0" applyFont="1" applyFill="1" applyBorder="1" applyAlignment="1" applyProtection="1">
      <alignment horizontal="left" wrapText="1"/>
      <protection locked="0"/>
    </xf>
    <xf numFmtId="0" fontId="2" fillId="0" borderId="51" xfId="0" applyFont="1" applyFill="1" applyBorder="1" applyAlignment="1" applyProtection="1">
      <alignment horizontal="left" wrapText="1"/>
      <protection locked="0"/>
    </xf>
    <xf numFmtId="0" fontId="2" fillId="0" borderId="43" xfId="0" applyFont="1" applyFill="1" applyBorder="1" applyAlignment="1" applyProtection="1">
      <alignment horizontal="center" wrapText="1"/>
      <protection locked="0"/>
    </xf>
    <xf numFmtId="0" fontId="15" fillId="0" borderId="0" xfId="0" applyFont="1" applyFill="1" applyAlignment="1">
      <alignment horizontal="left" vertical="center" wrapText="1"/>
    </xf>
    <xf numFmtId="0" fontId="49" fillId="9" borderId="0" xfId="0" applyFont="1" applyFill="1" applyAlignment="1">
      <alignment horizontal="left" vertical="top" wrapText="1"/>
    </xf>
    <xf numFmtId="0" fontId="33" fillId="0" borderId="0" xfId="0" applyFont="1" applyFill="1" applyAlignment="1">
      <alignment horizontal="left" vertical="top" wrapText="1"/>
    </xf>
    <xf numFmtId="0" fontId="2" fillId="0" borderId="44" xfId="0" applyFont="1" applyFill="1" applyBorder="1" applyAlignment="1" applyProtection="1">
      <alignment horizontal="center" wrapText="1"/>
      <protection locked="0"/>
    </xf>
    <xf numFmtId="0" fontId="2" fillId="0" borderId="211" xfId="0" applyFont="1" applyFill="1" applyBorder="1" applyAlignment="1" applyProtection="1">
      <alignment horizontal="left" vertical="top" wrapText="1"/>
      <protection locked="0"/>
    </xf>
    <xf numFmtId="0" fontId="2" fillId="0" borderId="212" xfId="0" applyFont="1" applyFill="1" applyBorder="1" applyAlignment="1" applyProtection="1">
      <alignment horizontal="left" vertical="top" wrapText="1"/>
      <protection locked="0"/>
    </xf>
    <xf numFmtId="0" fontId="2" fillId="0" borderId="213" xfId="0" applyFont="1" applyFill="1" applyBorder="1" applyAlignment="1" applyProtection="1">
      <alignment horizontal="left" vertical="top" wrapText="1"/>
      <protection locked="0"/>
    </xf>
    <xf numFmtId="0" fontId="2" fillId="0" borderId="214" xfId="0" applyFont="1" applyFill="1" applyBorder="1" applyAlignment="1" applyProtection="1">
      <alignment horizontal="left" vertical="top" wrapText="1"/>
      <protection locked="0"/>
    </xf>
    <xf numFmtId="0" fontId="2" fillId="0" borderId="215" xfId="0" applyFont="1" applyFill="1" applyBorder="1" applyAlignment="1" applyProtection="1">
      <alignment horizontal="left" vertical="top" wrapText="1"/>
      <protection locked="0"/>
    </xf>
    <xf numFmtId="0" fontId="2" fillId="0" borderId="216" xfId="0" applyFont="1" applyFill="1" applyBorder="1" applyAlignment="1" applyProtection="1">
      <alignment horizontal="left" vertical="top" wrapText="1"/>
      <protection locked="0"/>
    </xf>
    <xf numFmtId="0" fontId="2" fillId="0" borderId="48" xfId="0" applyFont="1" applyFill="1" applyBorder="1" applyAlignment="1" applyProtection="1">
      <alignment horizontal="center" wrapText="1"/>
      <protection locked="0"/>
    </xf>
    <xf numFmtId="0" fontId="2" fillId="20" borderId="176" xfId="0" applyFont="1" applyFill="1" applyBorder="1" applyAlignment="1" applyProtection="1">
      <alignment horizontal="center" vertical="top" wrapText="1"/>
      <protection locked="0"/>
    </xf>
    <xf numFmtId="0" fontId="2" fillId="20" borderId="177" xfId="0" applyFont="1" applyFill="1" applyBorder="1" applyAlignment="1" applyProtection="1">
      <alignment horizontal="center" vertical="top" wrapText="1"/>
      <protection locked="0"/>
    </xf>
    <xf numFmtId="0" fontId="22" fillId="0" borderId="0" xfId="0" applyFont="1" applyFill="1" applyAlignment="1">
      <alignment horizontal="left" vertical="center" wrapText="1"/>
    </xf>
    <xf numFmtId="0" fontId="23" fillId="0" borderId="57" xfId="0" applyFont="1" applyFill="1" applyBorder="1" applyAlignment="1">
      <alignment horizontal="left" vertical="top" wrapText="1"/>
    </xf>
    <xf numFmtId="0" fontId="2" fillId="0" borderId="99" xfId="0" applyFont="1" applyFill="1" applyBorder="1" applyAlignment="1" applyProtection="1">
      <alignment horizontal="left" vertical="top" wrapText="1"/>
      <protection locked="0"/>
    </xf>
    <xf numFmtId="0" fontId="2" fillId="0" borderId="88" xfId="0" applyFont="1" applyFill="1" applyBorder="1" applyAlignment="1" applyProtection="1">
      <alignment horizontal="left" vertical="top" wrapText="1"/>
      <protection locked="0"/>
    </xf>
    <xf numFmtId="0" fontId="23" fillId="0" borderId="101" xfId="0" applyFont="1" applyFill="1" applyBorder="1" applyAlignment="1">
      <alignment horizontal="left" vertical="top" wrapText="1"/>
    </xf>
    <xf numFmtId="0" fontId="23" fillId="0" borderId="105" xfId="0" applyFont="1" applyFill="1" applyBorder="1" applyAlignment="1">
      <alignment horizontal="left" vertical="top" wrapText="1"/>
    </xf>
    <xf numFmtId="0" fontId="2" fillId="0" borderId="91" xfId="0" applyFont="1" applyFill="1" applyBorder="1" applyAlignment="1" applyProtection="1">
      <alignment horizontal="left" vertical="top" wrapText="1"/>
      <protection locked="0"/>
    </xf>
    <xf numFmtId="0" fontId="13" fillId="0" borderId="56" xfId="0" applyFont="1" applyFill="1" applyBorder="1" applyAlignment="1">
      <alignment horizontal="center" vertical="center" wrapText="1"/>
    </xf>
    <xf numFmtId="0" fontId="13" fillId="0" borderId="58" xfId="0" applyFont="1" applyFill="1" applyBorder="1" applyAlignment="1">
      <alignment horizontal="center" vertical="center" wrapText="1"/>
    </xf>
    <xf numFmtId="0" fontId="16" fillId="0" borderId="96"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3" fillId="0" borderId="130" xfId="0" applyFont="1" applyFill="1" applyBorder="1" applyAlignment="1" applyProtection="1">
      <alignment horizontal="left" wrapText="1"/>
      <protection locked="0"/>
    </xf>
    <xf numFmtId="0" fontId="13" fillId="0" borderId="187" xfId="0" applyFont="1" applyFill="1" applyBorder="1" applyAlignment="1" applyProtection="1">
      <alignment horizontal="left" wrapText="1"/>
      <protection locked="0"/>
    </xf>
    <xf numFmtId="0" fontId="13" fillId="0" borderId="188" xfId="0" applyFont="1" applyFill="1" applyBorder="1" applyAlignment="1" applyProtection="1">
      <alignment horizontal="left" wrapText="1"/>
      <protection locked="0"/>
    </xf>
    <xf numFmtId="0" fontId="13" fillId="0" borderId="131" xfId="0" applyFont="1" applyFill="1" applyBorder="1" applyAlignment="1" applyProtection="1">
      <alignment horizontal="left" wrapText="1"/>
      <protection locked="0"/>
    </xf>
    <xf numFmtId="0" fontId="13" fillId="0" borderId="189" xfId="0" applyFont="1" applyFill="1" applyBorder="1" applyAlignment="1" applyProtection="1">
      <alignment horizontal="left" wrapText="1"/>
      <protection locked="0"/>
    </xf>
    <xf numFmtId="0" fontId="13" fillId="0" borderId="190" xfId="0" applyFont="1" applyFill="1" applyBorder="1" applyAlignment="1" applyProtection="1">
      <alignment horizontal="left" wrapText="1"/>
      <protection locked="0"/>
    </xf>
    <xf numFmtId="0" fontId="13" fillId="0" borderId="129" xfId="0" applyFont="1" applyFill="1" applyBorder="1" applyAlignment="1" applyProtection="1">
      <alignment horizontal="left" wrapText="1"/>
      <protection locked="0"/>
    </xf>
    <xf numFmtId="0" fontId="13" fillId="0" borderId="185" xfId="0" applyFont="1" applyFill="1" applyBorder="1" applyAlignment="1" applyProtection="1">
      <alignment horizontal="left" wrapText="1"/>
      <protection locked="0"/>
    </xf>
    <xf numFmtId="0" fontId="13" fillId="0" borderId="186" xfId="0" applyFont="1" applyFill="1" applyBorder="1" applyAlignment="1" applyProtection="1">
      <alignment horizontal="left" wrapText="1"/>
      <protection locked="0"/>
    </xf>
    <xf numFmtId="0" fontId="13" fillId="0" borderId="35" xfId="0" applyFont="1" applyFill="1" applyBorder="1" applyAlignment="1" applyProtection="1">
      <alignment horizontal="left" wrapText="1"/>
      <protection locked="0"/>
    </xf>
    <xf numFmtId="0" fontId="13" fillId="0" borderId="184" xfId="0" applyFont="1" applyFill="1" applyBorder="1" applyAlignment="1" applyProtection="1">
      <alignment horizontal="left" wrapText="1"/>
      <protection locked="0"/>
    </xf>
    <xf numFmtId="0" fontId="13" fillId="0" borderId="40" xfId="0" applyFont="1" applyFill="1" applyBorder="1" applyAlignment="1" applyProtection="1">
      <alignment horizontal="left" wrapText="1"/>
      <protection locked="0"/>
    </xf>
    <xf numFmtId="0" fontId="13" fillId="0" borderId="41" xfId="0" applyFont="1" applyFill="1" applyBorder="1" applyAlignment="1" applyProtection="1">
      <alignment horizontal="left" wrapText="1"/>
      <protection locked="0"/>
    </xf>
    <xf numFmtId="0" fontId="14" fillId="0" borderId="32"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34" xfId="0" applyFont="1" applyFill="1" applyBorder="1" applyAlignment="1">
      <alignment horizontal="left" vertical="center"/>
    </xf>
    <xf numFmtId="0" fontId="16" fillId="7" borderId="32" xfId="0" applyFont="1" applyFill="1" applyBorder="1" applyAlignment="1">
      <alignment horizontal="left" vertical="center" wrapText="1"/>
    </xf>
    <xf numFmtId="0" fontId="16" fillId="7" borderId="34" xfId="0" applyFont="1" applyFill="1" applyBorder="1" applyAlignment="1">
      <alignment horizontal="left" vertical="center" wrapText="1"/>
    </xf>
    <xf numFmtId="0" fontId="12" fillId="0" borderId="32" xfId="0" applyFont="1" applyFill="1" applyBorder="1" applyAlignment="1">
      <alignment horizontal="center" wrapText="1"/>
    </xf>
    <xf numFmtId="0" fontId="12" fillId="0" borderId="33" xfId="0" applyFont="1" applyFill="1" applyBorder="1" applyAlignment="1">
      <alignment horizontal="center" wrapText="1"/>
    </xf>
    <xf numFmtId="0" fontId="12" fillId="0" borderId="34" xfId="0" applyFont="1" applyFill="1" applyBorder="1" applyAlignment="1">
      <alignment horizontal="center" wrapText="1"/>
    </xf>
    <xf numFmtId="0" fontId="13" fillId="0" borderId="37" xfId="0" applyFont="1" applyFill="1" applyBorder="1" applyAlignment="1" applyProtection="1">
      <alignment horizontal="left" wrapText="1"/>
      <protection locked="0"/>
    </xf>
    <xf numFmtId="0" fontId="13" fillId="0" borderId="113" xfId="0" applyFont="1" applyFill="1" applyBorder="1" applyAlignment="1" applyProtection="1">
      <alignment horizontal="left" wrapText="1"/>
      <protection locked="0"/>
    </xf>
    <xf numFmtId="0" fontId="13" fillId="0" borderId="18" xfId="0" applyFont="1" applyFill="1" applyBorder="1" applyAlignment="1" applyProtection="1">
      <alignment horizontal="left" vertical="top" wrapText="1"/>
      <protection locked="0"/>
    </xf>
    <xf numFmtId="0" fontId="13" fillId="0" borderId="10" xfId="0" applyFont="1" applyFill="1" applyBorder="1" applyAlignment="1" applyProtection="1">
      <alignment horizontal="left" vertical="top" wrapText="1"/>
      <protection locked="0"/>
    </xf>
    <xf numFmtId="0" fontId="13" fillId="0" borderId="14" xfId="0" applyFont="1" applyFill="1" applyBorder="1" applyAlignment="1" applyProtection="1">
      <alignment horizontal="left" vertical="top" wrapText="1"/>
      <protection locked="0"/>
    </xf>
    <xf numFmtId="0" fontId="13" fillId="0" borderId="8" xfId="0" applyFont="1" applyFill="1" applyBorder="1" applyAlignment="1" applyProtection="1">
      <alignment horizontal="left" vertical="top" wrapText="1"/>
      <protection locked="0"/>
    </xf>
    <xf numFmtId="0" fontId="13" fillId="0" borderId="11" xfId="0" applyFont="1" applyFill="1" applyBorder="1" applyAlignment="1" applyProtection="1">
      <alignment horizontal="left" vertical="top" wrapText="1"/>
      <protection locked="0"/>
    </xf>
    <xf numFmtId="0" fontId="13" fillId="0" borderId="7" xfId="0" applyFont="1" applyFill="1" applyBorder="1" applyAlignment="1" applyProtection="1">
      <alignment horizontal="left" vertical="top" wrapText="1"/>
      <protection locked="0"/>
    </xf>
    <xf numFmtId="0" fontId="13" fillId="0" borderId="17" xfId="0" applyFont="1" applyFill="1" applyBorder="1" applyAlignment="1" applyProtection="1">
      <alignment horizontal="left" vertical="top" wrapText="1"/>
      <protection locked="0"/>
    </xf>
    <xf numFmtId="0" fontId="13" fillId="0" borderId="9" xfId="0" applyFont="1" applyFill="1" applyBorder="1" applyAlignment="1" applyProtection="1">
      <alignment horizontal="left" vertical="top" wrapText="1"/>
      <protection locked="0"/>
    </xf>
    <xf numFmtId="3" fontId="42" fillId="13" borderId="60" xfId="0" applyNumberFormat="1" applyFont="1" applyFill="1" applyBorder="1" applyAlignment="1" applyProtection="1">
      <alignment horizontal="center" vertical="center" wrapText="1"/>
      <protection locked="0"/>
    </xf>
    <xf numFmtId="3" fontId="42" fillId="13" borderId="118" xfId="0" applyNumberFormat="1" applyFont="1" applyFill="1" applyBorder="1" applyAlignment="1" applyProtection="1">
      <alignment horizontal="center" vertical="center" wrapText="1"/>
      <protection locked="0"/>
    </xf>
    <xf numFmtId="0" fontId="22" fillId="0" borderId="25" xfId="0" applyFont="1" applyFill="1" applyBorder="1" applyAlignment="1" applyProtection="1">
      <alignment horizontal="left" vertical="center" wrapText="1"/>
      <protection locked="0"/>
    </xf>
    <xf numFmtId="0" fontId="22" fillId="0" borderId="31" xfId="0" applyFont="1" applyFill="1" applyBorder="1" applyAlignment="1" applyProtection="1">
      <alignment horizontal="left" vertical="center" wrapText="1"/>
      <protection locked="0"/>
    </xf>
    <xf numFmtId="0" fontId="22" fillId="0" borderId="26" xfId="0" applyFont="1" applyFill="1" applyBorder="1" applyAlignment="1" applyProtection="1">
      <alignment horizontal="left" vertical="center" wrapText="1"/>
      <protection locked="0"/>
    </xf>
    <xf numFmtId="0" fontId="25" fillId="19" borderId="117" xfId="0" applyNumberFormat="1" applyFont="1" applyFill="1" applyBorder="1" applyAlignment="1" applyProtection="1">
      <alignment horizontal="left" vertical="top" wrapText="1"/>
    </xf>
    <xf numFmtId="0" fontId="42" fillId="13" borderId="59" xfId="0" applyFont="1" applyFill="1" applyBorder="1" applyAlignment="1" applyProtection="1">
      <alignment horizontal="center" vertical="center" wrapText="1"/>
      <protection locked="0"/>
    </xf>
    <xf numFmtId="0" fontId="42" fillId="13" borderId="27" xfId="0" applyFont="1" applyFill="1" applyBorder="1" applyAlignment="1" applyProtection="1">
      <alignment horizontal="center" vertical="center" wrapText="1"/>
      <protection locked="0"/>
    </xf>
    <xf numFmtId="0" fontId="42" fillId="13" borderId="120" xfId="0" applyFont="1" applyFill="1" applyBorder="1" applyAlignment="1" applyProtection="1">
      <alignment horizontal="center" vertical="center" wrapText="1"/>
      <protection locked="0"/>
    </xf>
    <xf numFmtId="0" fontId="55" fillId="0" borderId="203" xfId="0" applyFont="1" applyFill="1" applyBorder="1" applyAlignment="1" applyProtection="1">
      <alignment horizontal="center" wrapText="1"/>
      <protection locked="0"/>
    </xf>
    <xf numFmtId="0" fontId="55" fillId="0" borderId="204" xfId="0" applyFont="1" applyFill="1" applyBorder="1" applyAlignment="1" applyProtection="1">
      <alignment horizontal="center" wrapText="1"/>
      <protection locked="0"/>
    </xf>
    <xf numFmtId="0" fontId="55" fillId="0" borderId="206" xfId="0" applyFont="1" applyFill="1" applyBorder="1" applyAlignment="1" applyProtection="1">
      <alignment horizontal="center" wrapText="1"/>
      <protection locked="0"/>
    </xf>
    <xf numFmtId="0" fontId="55" fillId="0" borderId="208" xfId="0" applyFont="1" applyFill="1" applyBorder="1" applyAlignment="1" applyProtection="1">
      <alignment horizontal="center" wrapText="1"/>
      <protection locked="0"/>
    </xf>
    <xf numFmtId="0" fontId="55" fillId="0" borderId="209" xfId="0" applyFont="1" applyFill="1" applyBorder="1" applyAlignment="1" applyProtection="1">
      <alignment horizontal="center" wrapText="1"/>
      <protection locked="0"/>
    </xf>
    <xf numFmtId="0" fontId="55" fillId="0" borderId="210" xfId="0" applyFont="1" applyFill="1" applyBorder="1" applyAlignment="1" applyProtection="1">
      <alignment horizontal="center" wrapText="1"/>
      <protection locked="0"/>
    </xf>
    <xf numFmtId="0" fontId="55" fillId="0" borderId="202" xfId="0" applyFont="1" applyFill="1" applyBorder="1" applyAlignment="1" applyProtection="1">
      <alignment horizontal="center" wrapText="1"/>
      <protection locked="0"/>
    </xf>
    <xf numFmtId="0" fontId="55" fillId="0" borderId="192" xfId="0" applyFont="1" applyFill="1" applyBorder="1" applyAlignment="1" applyProtection="1">
      <alignment horizontal="center" wrapText="1"/>
      <protection locked="0"/>
    </xf>
    <xf numFmtId="0" fontId="55" fillId="0" borderId="207" xfId="0" applyFont="1" applyFill="1" applyBorder="1" applyAlignment="1" applyProtection="1">
      <alignment horizontal="center" wrapText="1"/>
      <protection locked="0"/>
    </xf>
    <xf numFmtId="0" fontId="55" fillId="0" borderId="193" xfId="0" applyFont="1" applyFill="1" applyBorder="1" applyAlignment="1" applyProtection="1">
      <alignment horizontal="center" wrapText="1"/>
      <protection locked="0"/>
    </xf>
    <xf numFmtId="0" fontId="55" fillId="0" borderId="200" xfId="0" applyFont="1" applyFill="1" applyBorder="1" applyAlignment="1" applyProtection="1">
      <alignment horizontal="center" wrapText="1"/>
      <protection locked="0"/>
    </xf>
    <xf numFmtId="0" fontId="55" fillId="0" borderId="201" xfId="0" applyFont="1" applyFill="1" applyBorder="1" applyAlignment="1" applyProtection="1">
      <alignment horizontal="center" wrapText="1"/>
      <protection locked="0"/>
    </xf>
    <xf numFmtId="0" fontId="55" fillId="0" borderId="205" xfId="0" applyFont="1" applyFill="1" applyBorder="1" applyAlignment="1" applyProtection="1">
      <alignment horizontal="center" wrapText="1"/>
      <protection locked="0"/>
    </xf>
    <xf numFmtId="0" fontId="25" fillId="0" borderId="76" xfId="0" applyFont="1" applyFill="1" applyBorder="1" applyAlignment="1">
      <alignment horizontal="center" wrapText="1"/>
    </xf>
    <xf numFmtId="0" fontId="55" fillId="0" borderId="74" xfId="0" applyFont="1" applyFill="1" applyBorder="1" applyAlignment="1" applyProtection="1">
      <alignment horizontal="left" wrapText="1"/>
      <protection locked="0"/>
    </xf>
    <xf numFmtId="0" fontId="55" fillId="0" borderId="72" xfId="0" applyFont="1" applyFill="1" applyBorder="1" applyAlignment="1" applyProtection="1">
      <alignment horizontal="left" wrapText="1"/>
      <protection locked="0"/>
    </xf>
    <xf numFmtId="0" fontId="55" fillId="0" borderId="83" xfId="0" applyFont="1" applyFill="1" applyBorder="1" applyAlignment="1" applyProtection="1">
      <alignment horizontal="left" wrapText="1"/>
      <protection locked="0"/>
    </xf>
    <xf numFmtId="0" fontId="25" fillId="0" borderId="77" xfId="0" applyFont="1" applyFill="1" applyBorder="1" applyAlignment="1">
      <alignment horizontal="center" wrapText="1"/>
    </xf>
    <xf numFmtId="0" fontId="55" fillId="0" borderId="79" xfId="0" applyFont="1" applyFill="1" applyBorder="1" applyAlignment="1" applyProtection="1">
      <alignment horizontal="left" wrapText="1"/>
      <protection locked="0"/>
    </xf>
    <xf numFmtId="0" fontId="55" fillId="0" borderId="84" xfId="0" applyFont="1" applyFill="1" applyBorder="1" applyAlignment="1" applyProtection="1">
      <alignment horizontal="left" wrapText="1"/>
      <protection locked="0"/>
    </xf>
    <xf numFmtId="0" fontId="55" fillId="0" borderId="81" xfId="0" applyFont="1" applyFill="1" applyBorder="1" applyAlignment="1" applyProtection="1">
      <alignment horizontal="left" wrapText="1"/>
      <protection locked="0"/>
    </xf>
    <xf numFmtId="0" fontId="12" fillId="0" borderId="76" xfId="0" applyFont="1" applyFill="1" applyBorder="1" applyAlignment="1">
      <alignment horizontal="center" wrapText="1"/>
    </xf>
    <xf numFmtId="0" fontId="2" fillId="0" borderId="74" xfId="0" applyFont="1" applyFill="1" applyBorder="1" applyAlignment="1" applyProtection="1">
      <alignment horizontal="left" wrapText="1"/>
      <protection locked="0"/>
    </xf>
    <xf numFmtId="0" fontId="2" fillId="0" borderId="72" xfId="0" applyFont="1" applyFill="1" applyBorder="1" applyAlignment="1" applyProtection="1">
      <alignment horizontal="left" wrapText="1"/>
      <protection locked="0"/>
    </xf>
    <xf numFmtId="0" fontId="2" fillId="0" borderId="83" xfId="0" applyFont="1" applyFill="1" applyBorder="1" applyAlignment="1" applyProtection="1">
      <alignment horizontal="left" wrapText="1"/>
      <protection locked="0"/>
    </xf>
    <xf numFmtId="0" fontId="49" fillId="4" borderId="0" xfId="0" applyFont="1" applyFill="1" applyAlignment="1">
      <alignment horizontal="left" vertical="top" wrapText="1"/>
    </xf>
    <xf numFmtId="0" fontId="22" fillId="0" borderId="0" xfId="0" applyFont="1" applyFill="1" applyAlignment="1">
      <alignment horizontal="left" vertical="center"/>
    </xf>
    <xf numFmtId="0" fontId="25" fillId="0" borderId="85" xfId="0" applyFont="1" applyFill="1" applyBorder="1" applyAlignment="1">
      <alignment horizontal="center" wrapText="1"/>
    </xf>
    <xf numFmtId="0" fontId="25" fillId="0" borderId="191" xfId="0" applyFont="1" applyFill="1" applyBorder="1" applyAlignment="1">
      <alignment horizontal="center" wrapText="1"/>
    </xf>
    <xf numFmtId="0" fontId="25" fillId="0" borderId="196" xfId="0" applyFont="1" applyFill="1" applyBorder="1" applyAlignment="1">
      <alignment horizontal="center" wrapText="1"/>
    </xf>
    <xf numFmtId="0" fontId="25" fillId="0" borderId="197" xfId="0" applyFont="1" applyFill="1" applyBorder="1" applyAlignment="1">
      <alignment horizontal="center" wrapText="1"/>
    </xf>
    <xf numFmtId="0" fontId="55" fillId="0" borderId="198" xfId="0" applyFont="1" applyFill="1" applyBorder="1" applyAlignment="1" applyProtection="1">
      <alignment horizontal="center" wrapText="1"/>
      <protection locked="0"/>
    </xf>
    <xf numFmtId="0" fontId="55" fillId="0" borderId="199" xfId="0" applyFont="1" applyFill="1" applyBorder="1" applyAlignment="1" applyProtection="1">
      <alignment horizontal="center" wrapText="1"/>
      <protection locked="0"/>
    </xf>
    <xf numFmtId="0" fontId="12" fillId="18" borderId="151" xfId="12" applyFont="1" applyFill="1" applyBorder="1" applyAlignment="1">
      <alignment horizontal="center" wrapText="1"/>
    </xf>
    <xf numFmtId="0" fontId="12" fillId="18" borderId="179" xfId="12" applyFont="1" applyFill="1" applyBorder="1" applyAlignment="1">
      <alignment horizontal="center" wrapText="1"/>
    </xf>
    <xf numFmtId="0" fontId="12" fillId="18" borderId="171" xfId="12" applyFont="1" applyFill="1" applyBorder="1" applyAlignment="1">
      <alignment horizontal="center" wrapText="1"/>
    </xf>
    <xf numFmtId="3" fontId="12" fillId="0" borderId="132" xfId="12" applyNumberFormat="1" applyFont="1" applyFill="1" applyBorder="1" applyAlignment="1">
      <alignment horizontal="center"/>
    </xf>
    <xf numFmtId="0" fontId="14" fillId="0" borderId="0" xfId="12" applyFont="1" applyFill="1" applyAlignment="1">
      <alignment horizontal="left"/>
    </xf>
    <xf numFmtId="0" fontId="13" fillId="0" borderId="133" xfId="12" applyFont="1" applyFill="1" applyBorder="1" applyAlignment="1">
      <alignment horizontal="center"/>
    </xf>
    <xf numFmtId="0" fontId="13" fillId="0" borderId="134" xfId="12" applyFont="1" applyFill="1" applyBorder="1" applyAlignment="1">
      <alignment horizontal="center"/>
    </xf>
    <xf numFmtId="0" fontId="13" fillId="0" borderId="135" xfId="12" applyFont="1" applyFill="1" applyBorder="1" applyAlignment="1">
      <alignment horizontal="center"/>
    </xf>
    <xf numFmtId="0" fontId="13" fillId="0" borderId="136" xfId="12" applyFont="1" applyFill="1" applyBorder="1" applyAlignment="1">
      <alignment horizontal="center"/>
    </xf>
    <xf numFmtId="4" fontId="12" fillId="0" borderId="132" xfId="5" applyNumberFormat="1" applyFont="1" applyFill="1" applyBorder="1" applyAlignment="1">
      <alignment horizontal="center"/>
    </xf>
    <xf numFmtId="0" fontId="13" fillId="0" borderId="133" xfId="5" applyFont="1" applyFill="1" applyBorder="1" applyAlignment="1">
      <alignment horizontal="center"/>
    </xf>
    <xf numFmtId="0" fontId="13" fillId="0" borderId="134" xfId="5" applyFont="1" applyFill="1" applyBorder="1" applyAlignment="1">
      <alignment horizontal="center"/>
    </xf>
    <xf numFmtId="0" fontId="13" fillId="0" borderId="135" xfId="5" applyFont="1" applyFill="1" applyBorder="1" applyAlignment="1">
      <alignment horizontal="center"/>
    </xf>
    <xf numFmtId="0" fontId="13" fillId="0" borderId="136" xfId="5" applyFont="1" applyFill="1" applyBorder="1" applyAlignment="1">
      <alignment horizontal="center"/>
    </xf>
    <xf numFmtId="0" fontId="14" fillId="0" borderId="0" xfId="11" applyFont="1" applyFill="1" applyAlignment="1">
      <alignment horizontal="left" vertical="center"/>
    </xf>
    <xf numFmtId="0" fontId="13" fillId="0" borderId="142" xfId="12" applyFont="1" applyFill="1" applyBorder="1" applyAlignment="1">
      <alignment vertical="center" wrapText="1"/>
    </xf>
    <xf numFmtId="0" fontId="13" fillId="0" borderId="143" xfId="12" applyFont="1" applyFill="1" applyBorder="1" applyAlignment="1">
      <alignment vertical="center"/>
    </xf>
    <xf numFmtId="0" fontId="13" fillId="0" borderId="144" xfId="12" applyFont="1" applyFill="1" applyBorder="1" applyAlignment="1">
      <alignment vertical="center"/>
    </xf>
    <xf numFmtId="0" fontId="13" fillId="0" borderId="140" xfId="12" applyFont="1" applyFill="1" applyBorder="1" applyAlignment="1">
      <alignment horizontal="left" vertical="center" wrapText="1"/>
    </xf>
    <xf numFmtId="0" fontId="13" fillId="0" borderId="0" xfId="12" applyFont="1" applyFill="1" applyBorder="1" applyAlignment="1">
      <alignment horizontal="left" vertical="center" wrapText="1"/>
    </xf>
    <xf numFmtId="0" fontId="13" fillId="0" borderId="141" xfId="12" applyFont="1" applyFill="1" applyBorder="1" applyAlignment="1">
      <alignment horizontal="left" vertical="center" wrapText="1"/>
    </xf>
    <xf numFmtId="0" fontId="12" fillId="0" borderId="140" xfId="12" applyFont="1" applyFill="1" applyBorder="1" applyAlignment="1">
      <alignment horizontal="left" vertical="center" wrapText="1"/>
    </xf>
    <xf numFmtId="0" fontId="12" fillId="0" borderId="0" xfId="12" applyFont="1" applyFill="1" applyBorder="1" applyAlignment="1">
      <alignment horizontal="left" vertical="center" wrapText="1"/>
    </xf>
    <xf numFmtId="0" fontId="12" fillId="0" borderId="141" xfId="12" applyFont="1" applyFill="1" applyBorder="1" applyAlignment="1">
      <alignment horizontal="left" vertical="center" wrapText="1"/>
    </xf>
    <xf numFmtId="0" fontId="12" fillId="10" borderId="0" xfId="6" applyFont="1" applyFill="1" applyBorder="1" applyAlignment="1">
      <alignment horizontal="center"/>
    </xf>
    <xf numFmtId="3" fontId="12" fillId="0" borderId="109" xfId="6" applyNumberFormat="1" applyFont="1" applyFill="1" applyBorder="1" applyAlignment="1">
      <alignment horizontal="center" vertical="center" wrapText="1"/>
    </xf>
    <xf numFmtId="0" fontId="26" fillId="15" borderId="174" xfId="0" applyFont="1" applyFill="1" applyBorder="1" applyAlignment="1" applyProtection="1">
      <alignment horizontal="center" wrapText="1"/>
      <protection locked="0"/>
    </xf>
    <xf numFmtId="0" fontId="26" fillId="15" borderId="175" xfId="0" applyFont="1" applyFill="1" applyBorder="1" applyAlignment="1" applyProtection="1">
      <alignment horizontal="center" wrapText="1"/>
      <protection locked="0"/>
    </xf>
    <xf numFmtId="0" fontId="14" fillId="16" borderId="173" xfId="0" applyFont="1" applyFill="1" applyBorder="1" applyAlignment="1" applyProtection="1">
      <alignment horizontal="center"/>
    </xf>
    <xf numFmtId="0" fontId="14" fillId="16" borderId="0" xfId="0" applyFont="1" applyFill="1" applyBorder="1" applyAlignment="1" applyProtection="1">
      <alignment horizontal="center"/>
    </xf>
    <xf numFmtId="0" fontId="55" fillId="16" borderId="168" xfId="0" applyFont="1" applyFill="1" applyBorder="1" applyAlignment="1" applyProtection="1">
      <alignment horizontal="center" vertical="center" wrapText="1"/>
    </xf>
    <xf numFmtId="0" fontId="55" fillId="16" borderId="167" xfId="0" applyFont="1" applyFill="1" applyBorder="1" applyAlignment="1" applyProtection="1">
      <alignment horizontal="center" vertical="center" wrapText="1"/>
    </xf>
    <xf numFmtId="0" fontId="55" fillId="16" borderId="168" xfId="0" applyFont="1" applyFill="1" applyBorder="1" applyAlignment="1" applyProtection="1">
      <alignment horizontal="left" vertical="center" wrapText="1"/>
    </xf>
    <xf numFmtId="0" fontId="55" fillId="16" borderId="167" xfId="0" applyFont="1" applyFill="1" applyBorder="1" applyAlignment="1" applyProtection="1">
      <alignment horizontal="left" vertical="center" wrapText="1"/>
    </xf>
    <xf numFmtId="0" fontId="13" fillId="10" borderId="178" xfId="0" applyFont="1" applyFill="1" applyBorder="1" applyAlignment="1" applyProtection="1">
      <alignment horizontal="left" wrapText="1"/>
      <protection locked="0"/>
    </xf>
    <xf numFmtId="0" fontId="13" fillId="10" borderId="136" xfId="0" applyFont="1" applyFill="1" applyBorder="1" applyAlignment="1" applyProtection="1">
      <alignment horizontal="left" wrapText="1"/>
      <protection locked="0"/>
    </xf>
    <xf numFmtId="43" fontId="60" fillId="15" borderId="151" xfId="13" applyFont="1" applyFill="1" applyBorder="1" applyAlignment="1" applyProtection="1">
      <alignment horizontal="left"/>
      <protection locked="0"/>
    </xf>
    <xf numFmtId="43" fontId="60" fillId="15" borderId="171" xfId="13" applyFont="1" applyFill="1" applyBorder="1" applyAlignment="1" applyProtection="1">
      <alignment horizontal="left"/>
      <protection locked="0"/>
    </xf>
    <xf numFmtId="43" fontId="2" fillId="0" borderId="151" xfId="13" applyFont="1" applyFill="1" applyBorder="1" applyAlignment="1" applyProtection="1">
      <alignment horizontal="left"/>
      <protection locked="0"/>
    </xf>
    <xf numFmtId="43" fontId="2" fillId="0" borderId="171" xfId="13" applyFont="1" applyFill="1" applyBorder="1" applyAlignment="1" applyProtection="1">
      <alignment horizontal="left"/>
      <protection locked="0"/>
    </xf>
    <xf numFmtId="0" fontId="2" fillId="0" borderId="151" xfId="12" applyFont="1" applyFill="1" applyBorder="1" applyAlignment="1" applyProtection="1">
      <alignment horizontal="left"/>
      <protection locked="0"/>
    </xf>
    <xf numFmtId="0" fontId="2" fillId="0" borderId="171" xfId="12" applyFont="1" applyFill="1" applyBorder="1" applyAlignment="1" applyProtection="1">
      <alignment horizontal="left"/>
      <protection locked="0"/>
    </xf>
    <xf numFmtId="0" fontId="60" fillId="0" borderId="151" xfId="12" applyFont="1" applyFill="1" applyBorder="1" applyAlignment="1" applyProtection="1">
      <alignment horizontal="left"/>
      <protection locked="0"/>
    </xf>
    <xf numFmtId="0" fontId="60" fillId="0" borderId="171" xfId="12" applyFont="1" applyFill="1" applyBorder="1" applyAlignment="1" applyProtection="1">
      <alignment horizontal="left"/>
      <protection locked="0"/>
    </xf>
    <xf numFmtId="0" fontId="13" fillId="16" borderId="0" xfId="0" applyFont="1" applyFill="1" applyAlignment="1" applyProtection="1">
      <alignment horizontal="left" vertical="top" wrapText="1"/>
      <protection locked="0"/>
    </xf>
    <xf numFmtId="0" fontId="32" fillId="0" borderId="0" xfId="1" applyFont="1" applyFill="1" applyAlignment="1" applyProtection="1">
      <alignment horizontal="left" vertical="top" wrapText="1"/>
      <protection locked="0"/>
    </xf>
    <xf numFmtId="0" fontId="13" fillId="10" borderId="172" xfId="0" applyFont="1" applyFill="1" applyBorder="1" applyAlignment="1" applyProtection="1">
      <alignment horizontal="left" wrapText="1"/>
    </xf>
    <xf numFmtId="0" fontId="16" fillId="0" borderId="0" xfId="0" applyFont="1" applyFill="1" applyAlignment="1" applyProtection="1">
      <alignment horizontal="center" vertical="center" wrapText="1"/>
    </xf>
  </cellXfs>
  <cellStyles count="14">
    <cellStyle name="Euro" xfId="7"/>
    <cellStyle name="Hiperpovezava" xfId="1" builtinId="8"/>
    <cellStyle name="Navadno" xfId="0" builtinId="0"/>
    <cellStyle name="Navadno 2" xfId="2"/>
    <cellStyle name="Navadno 2 2" xfId="6"/>
    <cellStyle name="Navadno 2 3" xfId="8"/>
    <cellStyle name="Navadno 3" xfId="3"/>
    <cellStyle name="Navadno 3 2" xfId="5"/>
    <cellStyle name="Navadno 3 3" xfId="12"/>
    <cellStyle name="Navadno 4" xfId="9"/>
    <cellStyle name="Navadno 5" xfId="11"/>
    <cellStyle name="Odstotek 2" xfId="10"/>
    <cellStyle name="Vejica 2" xfId="4"/>
    <cellStyle name="Vejica 2 2" xfId="13"/>
  </cellStyles>
  <dxfs count="5">
    <dxf>
      <fill>
        <patternFill>
          <bgColor indexed="10"/>
        </patternFill>
      </fill>
      <border>
        <left style="thin">
          <color indexed="64"/>
        </left>
        <right style="thin">
          <color indexed="64"/>
        </right>
        <top style="thin">
          <color indexed="64"/>
        </top>
        <bottom style="thin">
          <color indexed="64"/>
        </bottom>
      </border>
    </dxf>
    <dxf>
      <font>
        <condense val="0"/>
        <extend val="0"/>
        <color indexed="43"/>
      </font>
    </dxf>
    <dxf>
      <font>
        <condense val="0"/>
        <extend val="0"/>
        <color indexed="43"/>
      </font>
    </dxf>
    <dxf>
      <font>
        <condense val="0"/>
        <extend val="0"/>
        <color indexed="43"/>
      </font>
    </dxf>
    <dxf>
      <font>
        <condense val="0"/>
        <extend val="0"/>
        <color indexed="43"/>
      </font>
    </dxf>
  </dxfs>
  <tableStyles count="0" defaultTableStyle="TableStyleMedium2" defaultPivotStyle="PivotStyleLight16"/>
  <colors>
    <mruColors>
      <color rgb="FFADC082"/>
      <color rgb="FF642C11"/>
      <color rgb="FF97582D"/>
      <color rgb="FF913632"/>
      <color rgb="FF99BBBB"/>
      <color rgb="FFF3EADD"/>
      <color rgb="FFF5E0D7"/>
      <color rgb="FFFFFF99"/>
      <color rgb="FFE8965E"/>
      <color rgb="FFD48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jpeg"/><Relationship Id="rId1" Type="http://schemas.openxmlformats.org/officeDocument/2006/relationships/image" Target="../media/image7.jpeg"/></Relationships>
</file>

<file path=xl/drawings/_rels/vmlDrawing2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jpeg"/><Relationship Id="rId1" Type="http://schemas.openxmlformats.org/officeDocument/2006/relationships/image" Target="../media/image7.jpeg"/></Relationships>
</file>

<file path=xl/drawings/_rels/vmlDrawing23.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jpeg"/><Relationship Id="rId1" Type="http://schemas.openxmlformats.org/officeDocument/2006/relationships/image" Target="../media/image7.jpeg"/></Relationships>
</file>

<file path=xl/drawings/_rels/vmlDrawing25.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3.jpeg"/><Relationship Id="rId4" Type="http://schemas.openxmlformats.org/officeDocument/2006/relationships/image" Target="../media/image8.jpeg"/></Relationships>
</file>

<file path=xl/drawings/_rels/vmlDrawing32.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11207</xdr:colOff>
      <xdr:row>39</xdr:row>
      <xdr:rowOff>89647</xdr:rowOff>
    </xdr:from>
    <xdr:to>
      <xdr:col>2</xdr:col>
      <xdr:colOff>799644</xdr:colOff>
      <xdr:row>51</xdr:row>
      <xdr:rowOff>30882</xdr:rowOff>
    </xdr:to>
    <xdr:pic>
      <xdr:nvPicPr>
        <xdr:cNvPr id="3" name="Slika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736" y="9121588"/>
          <a:ext cx="3108055" cy="21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1322296</xdr:colOff>
      <xdr:row>39</xdr:row>
      <xdr:rowOff>78441</xdr:rowOff>
    </xdr:from>
    <xdr:to>
      <xdr:col>5</xdr:col>
      <xdr:colOff>1144443</xdr:colOff>
      <xdr:row>51</xdr:row>
      <xdr:rowOff>19676</xdr:rowOff>
    </xdr:to>
    <xdr:pic>
      <xdr:nvPicPr>
        <xdr:cNvPr id="4" name="Slika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8443" y="9110382"/>
          <a:ext cx="4763941" cy="21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naversnik/AppData/Local/Microsoft/Windows/Temporary%20Internet%20Files/Content.Outlook/3K1MEVN2/vPlet-Finan&#269;noporo&#269;ilo2013-15-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ure/Chrome_za&#269;asno/FinancnaPrilogaZaSPzaLeto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
      <sheetName val="Kazalo"/>
      <sheetName val="1.1. Bilanca stanja"/>
      <sheetName val="1.2. Izkaz poslovnega izida"/>
      <sheetName val="2. Investicija"/>
      <sheetName val="3.1. Prodaja"/>
      <sheetName val="3.2. Stroški"/>
      <sheetName val="3.3. Kratkoročna sredstva"/>
      <sheetName val="3.4. Obveznosti"/>
      <sheetName val="4. Poslovni izid"/>
      <sheetName val="5. Bilanca stanja"/>
      <sheetName val="6. Denarni izid"/>
      <sheetName val="7. Kazalniki"/>
      <sheetName val="Konstante"/>
      <sheetName val="AnuitetniNačrt"/>
      <sheetName val="Testiranje"/>
      <sheetName val="TestniIzračunPlač"/>
      <sheetName val="TestniIzračunDohodnine"/>
    </sheetNames>
    <sheetDataSet>
      <sheetData sheetId="0" refreshError="1"/>
      <sheetData sheetId="1" refreshError="1"/>
      <sheetData sheetId="2" refreshError="1"/>
      <sheetData sheetId="3" refreshError="1"/>
      <sheetData sheetId="4" refreshError="1"/>
      <sheetData sheetId="5" refreshError="1"/>
      <sheetData sheetId="6">
        <row r="85">
          <cell r="J85">
            <v>25777.196260748759</v>
          </cell>
        </row>
        <row r="86">
          <cell r="J86">
            <v>0</v>
          </cell>
        </row>
      </sheetData>
      <sheetData sheetId="7" refreshError="1"/>
      <sheetData sheetId="8"/>
      <sheetData sheetId="9"/>
      <sheetData sheetId="10"/>
      <sheetData sheetId="11" refreshError="1"/>
      <sheetData sheetId="12" refreshError="1"/>
      <sheetData sheetId="13">
        <row r="6">
          <cell r="C6">
            <v>2013</v>
          </cell>
        </row>
        <row r="12">
          <cell r="C12">
            <v>0.161</v>
          </cell>
        </row>
        <row r="13">
          <cell r="C13">
            <v>0.221</v>
          </cell>
        </row>
        <row r="14">
          <cell r="C14" t="str">
            <v>xxxx</v>
          </cell>
        </row>
        <row r="15">
          <cell r="C15">
            <v>0</v>
          </cell>
        </row>
      </sheetData>
      <sheetData sheetId="14">
        <row r="3">
          <cell r="D3">
            <v>60000</v>
          </cell>
        </row>
      </sheetData>
      <sheetData sheetId="15">
        <row r="2">
          <cell r="B2">
            <v>38534</v>
          </cell>
          <cell r="C2">
            <v>3249670</v>
          </cell>
          <cell r="D2">
            <v>60</v>
          </cell>
          <cell r="E2">
            <v>0</v>
          </cell>
          <cell r="F2">
            <v>4.4999999999999998E-2</v>
          </cell>
        </row>
      </sheetData>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
      <sheetName val="Kazalo"/>
      <sheetName val="1.1. Bilanca stanja"/>
      <sheetName val="1.2. Izkaz poslovnega izida"/>
      <sheetName val="2. Investicija"/>
      <sheetName val="3.1. Prodaja"/>
      <sheetName val="3.2. Stroški"/>
      <sheetName val="3.3. Kratkoročna sredstva"/>
      <sheetName val="3.4. Obveznosti"/>
      <sheetName val="4. Poslovni izid"/>
      <sheetName val="5. Bilanca stanja"/>
      <sheetName val="6. Denarni izid"/>
      <sheetName val="7. Kazalniki"/>
      <sheetName val="Konstante"/>
      <sheetName val="AnuitetniNačrt"/>
      <sheetName val="Testiranje"/>
      <sheetName val="TestniIzračunPlač"/>
      <sheetName val="TestniIzračunDohodni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6">
          <cell r="C6">
            <v>2015</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vmlDrawing" Target="../drawings/vmlDrawing17.v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vmlDrawing" Target="../drawings/vmlDrawing19.v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vmlDrawing" Target="../drawings/vmlDrawing22.v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vmlDrawing" Target="../drawings/vmlDrawing24.v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vmlDrawing" Target="../drawings/vmlDrawing26.vml"/><Relationship Id="rId1" Type="http://schemas.openxmlformats.org/officeDocument/2006/relationships/printerSettings" Target="../printerSettings/printerSettings17.bin"/><Relationship Id="rId4" Type="http://schemas.openxmlformats.org/officeDocument/2006/relationships/comments" Target="../comments10.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vmlDrawing" Target="../drawings/vmlDrawing28.vml"/><Relationship Id="rId1" Type="http://schemas.openxmlformats.org/officeDocument/2006/relationships/printerSettings" Target="../printerSettings/printerSettings18.bin"/><Relationship Id="rId4" Type="http://schemas.openxmlformats.org/officeDocument/2006/relationships/comments" Target="../comments11.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vmlDrawing" Target="../drawings/vmlDrawing31.vml"/><Relationship Id="rId1" Type="http://schemas.openxmlformats.org/officeDocument/2006/relationships/printerSettings" Target="../printerSettings/printerSettings20.bin"/><Relationship Id="rId4" Type="http://schemas.openxmlformats.org/officeDocument/2006/relationships/comments" Target="../comments1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s://youtu.be/phyU2BThK4Q" TargetMode="External"/><Relationship Id="rId5" Type="http://schemas.openxmlformats.org/officeDocument/2006/relationships/comments" Target="../comments1.xml"/><Relationship Id="rId4" Type="http://schemas.openxmlformats.org/officeDocument/2006/relationships/vmlDrawing" Target="../drawings/vmlDrawing6.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6.bin"/><Relationship Id="rId1" Type="http://schemas.openxmlformats.org/officeDocument/2006/relationships/hyperlink" Target="http://evem.gov.si/info/skd-seznam/" TargetMode="External"/><Relationship Id="rId5" Type="http://schemas.openxmlformats.org/officeDocument/2006/relationships/comments" Target="../comments2.xml"/><Relationship Id="rId4" Type="http://schemas.openxmlformats.org/officeDocument/2006/relationships/vmlDrawing" Target="../drawings/vmlDrawing8.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7.bin"/><Relationship Id="rId1" Type="http://schemas.openxmlformats.org/officeDocument/2006/relationships/hyperlink" Target="http://evem.gov.si/info/zacenjam/dovoljenja-in-pogoji/" TargetMode="External"/><Relationship Id="rId5" Type="http://schemas.openxmlformats.org/officeDocument/2006/relationships/comments" Target="../comments3.xml"/><Relationship Id="rId4" Type="http://schemas.openxmlformats.org/officeDocument/2006/relationships/vmlDrawing" Target="../drawings/vmlDrawing10.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rgb="FF1A5492"/>
    <pageSetUpPr fitToPage="1"/>
  </sheetPr>
  <dimension ref="A1:B37"/>
  <sheetViews>
    <sheetView showGridLines="0" view="pageBreakPreview" topLeftCell="A22" zoomScaleNormal="100" zoomScaleSheetLayoutView="100" workbookViewId="0"/>
  </sheetViews>
  <sheetFormatPr defaultColWidth="9.140625" defaultRowHeight="15" x14ac:dyDescent="0.2"/>
  <cols>
    <col min="1" max="1" width="3.7109375" style="1" customWidth="1"/>
    <col min="2" max="2" width="100.7109375" style="1" customWidth="1"/>
    <col min="3" max="3" width="3.7109375" style="1" customWidth="1"/>
    <col min="4" max="20" width="16.7109375" style="1" customWidth="1"/>
    <col min="21" max="16384" width="9.140625" style="1"/>
  </cols>
  <sheetData>
    <row r="1" spans="1:2" ht="15" customHeight="1" thickBot="1" x14ac:dyDescent="0.25">
      <c r="B1" s="2"/>
    </row>
    <row r="2" spans="1:2" ht="30" customHeight="1" thickBot="1" x14ac:dyDescent="0.25">
      <c r="A2" s="2"/>
      <c r="B2" s="72" t="s">
        <v>97</v>
      </c>
    </row>
    <row r="3" spans="1:2" ht="15.75" thickBot="1" x14ac:dyDescent="0.25">
      <c r="A3" s="2"/>
      <c r="B3" s="3"/>
    </row>
    <row r="4" spans="1:2" ht="60" x14ac:dyDescent="0.2">
      <c r="A4" s="2"/>
      <c r="B4" s="4" t="s">
        <v>93</v>
      </c>
    </row>
    <row r="5" spans="1:2" x14ac:dyDescent="0.2">
      <c r="A5" s="2"/>
      <c r="B5" s="5"/>
    </row>
    <row r="6" spans="1:2" x14ac:dyDescent="0.2">
      <c r="A6" s="2"/>
      <c r="B6" s="6" t="s">
        <v>98</v>
      </c>
    </row>
    <row r="7" spans="1:2" ht="90" x14ac:dyDescent="0.2">
      <c r="A7" s="2"/>
      <c r="B7" s="5" t="s">
        <v>516</v>
      </c>
    </row>
    <row r="8" spans="1:2" x14ac:dyDescent="0.2">
      <c r="A8" s="2"/>
      <c r="B8" s="5"/>
    </row>
    <row r="9" spans="1:2" x14ac:dyDescent="0.2">
      <c r="A9" s="2"/>
      <c r="B9" s="6" t="s">
        <v>99</v>
      </c>
    </row>
    <row r="10" spans="1:2" ht="132.75" customHeight="1" x14ac:dyDescent="0.2">
      <c r="A10" s="2"/>
      <c r="B10" s="5" t="s">
        <v>517</v>
      </c>
    </row>
    <row r="11" spans="1:2" x14ac:dyDescent="0.2">
      <c r="A11" s="2"/>
      <c r="B11" s="5"/>
    </row>
    <row r="12" spans="1:2" x14ac:dyDescent="0.2">
      <c r="A12" s="2"/>
      <c r="B12" s="6" t="s">
        <v>94</v>
      </c>
    </row>
    <row r="13" spans="1:2" ht="45" x14ac:dyDescent="0.2">
      <c r="A13" s="2"/>
      <c r="B13" s="5" t="s">
        <v>95</v>
      </c>
    </row>
    <row r="14" spans="1:2" x14ac:dyDescent="0.2">
      <c r="A14" s="2"/>
      <c r="B14" s="5"/>
    </row>
    <row r="15" spans="1:2" x14ac:dyDescent="0.2">
      <c r="A15" s="2"/>
      <c r="B15" s="6" t="s">
        <v>72</v>
      </c>
    </row>
    <row r="16" spans="1:2" ht="90" x14ac:dyDescent="0.2">
      <c r="A16" s="2"/>
      <c r="B16" s="5" t="s">
        <v>518</v>
      </c>
    </row>
    <row r="17" spans="1:2" x14ac:dyDescent="0.2">
      <c r="A17" s="2"/>
      <c r="B17" s="5"/>
    </row>
    <row r="18" spans="1:2" x14ac:dyDescent="0.2">
      <c r="A18" s="2"/>
      <c r="B18" s="6" t="s">
        <v>73</v>
      </c>
    </row>
    <row r="19" spans="1:2" ht="60" x14ac:dyDescent="0.2">
      <c r="A19" s="2"/>
      <c r="B19" s="5" t="s">
        <v>519</v>
      </c>
    </row>
    <row r="20" spans="1:2" ht="15" customHeight="1" x14ac:dyDescent="0.2">
      <c r="A20" s="2"/>
      <c r="B20" s="5"/>
    </row>
    <row r="21" spans="1:2" ht="30.75" thickBot="1" x14ac:dyDescent="0.25">
      <c r="A21" s="2"/>
      <c r="B21" s="7" t="s">
        <v>138</v>
      </c>
    </row>
    <row r="22" spans="1:2" ht="15.75" thickBot="1" x14ac:dyDescent="0.25"/>
    <row r="23" spans="1:2" x14ac:dyDescent="0.2">
      <c r="B23" s="70" t="s">
        <v>119</v>
      </c>
    </row>
    <row r="24" spans="1:2" x14ac:dyDescent="0.2">
      <c r="B24" s="5"/>
    </row>
    <row r="25" spans="1:2" x14ac:dyDescent="0.2">
      <c r="A25" s="2"/>
      <c r="B25" s="5" t="s">
        <v>143</v>
      </c>
    </row>
    <row r="26" spans="1:2" x14ac:dyDescent="0.2">
      <c r="A26" s="2"/>
      <c r="B26" s="5" t="s">
        <v>142</v>
      </c>
    </row>
    <row r="27" spans="1:2" x14ac:dyDescent="0.2">
      <c r="A27" s="2"/>
      <c r="B27" s="5" t="s">
        <v>141</v>
      </c>
    </row>
    <row r="28" spans="1:2" x14ac:dyDescent="0.2">
      <c r="A28" s="2"/>
      <c r="B28" s="5" t="s">
        <v>140</v>
      </c>
    </row>
    <row r="29" spans="1:2" ht="45" x14ac:dyDescent="0.2">
      <c r="A29" s="2"/>
      <c r="B29" s="5" t="s">
        <v>144</v>
      </c>
    </row>
    <row r="30" spans="1:2" ht="30" x14ac:dyDescent="0.2">
      <c r="A30" s="2"/>
      <c r="B30" s="5" t="s">
        <v>145</v>
      </c>
    </row>
    <row r="31" spans="1:2" ht="30" x14ac:dyDescent="0.2">
      <c r="A31" s="2"/>
      <c r="B31" s="5" t="s">
        <v>157</v>
      </c>
    </row>
    <row r="32" spans="1:2" ht="30" x14ac:dyDescent="0.2">
      <c r="A32" s="2"/>
      <c r="B32" s="5" t="s">
        <v>158</v>
      </c>
    </row>
    <row r="33" spans="1:2" ht="14.25" customHeight="1" x14ac:dyDescent="0.2">
      <c r="A33" s="2"/>
      <c r="B33" s="5" t="s">
        <v>146</v>
      </c>
    </row>
    <row r="34" spans="1:2" ht="30" x14ac:dyDescent="0.2">
      <c r="A34" s="2"/>
      <c r="B34" s="5" t="s">
        <v>149</v>
      </c>
    </row>
    <row r="35" spans="1:2" ht="30" x14ac:dyDescent="0.2">
      <c r="A35" s="2"/>
      <c r="B35" s="5" t="s">
        <v>147</v>
      </c>
    </row>
    <row r="36" spans="1:2" x14ac:dyDescent="0.2">
      <c r="A36" s="2"/>
      <c r="B36" s="5" t="s">
        <v>148</v>
      </c>
    </row>
    <row r="37" spans="1:2" ht="16.5" thickBot="1" x14ac:dyDescent="0.25">
      <c r="A37" s="71"/>
      <c r="B37" s="7"/>
    </row>
  </sheetData>
  <printOptions horizontalCentered="1"/>
  <pageMargins left="0.59055118110236227" right="0.59055118110236227" top="0.59055118110236227" bottom="0.59055118110236227" header="0.31496062992125984" footer="0.31496062992125984"/>
  <pageSetup paperSize="9" scale="85" fitToHeight="6" orientation="portrait" r:id="rId1"/>
  <headerFooter>
    <oddFooter>&amp;L&amp;G&amp;C&amp;G&amp;R&amp;G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rgb="FF99BBBB"/>
  </sheetPr>
  <dimension ref="B1:L58"/>
  <sheetViews>
    <sheetView showGridLines="0" view="pageBreakPreview" topLeftCell="D4" zoomScaleNormal="85" zoomScaleSheetLayoutView="100" workbookViewId="0"/>
  </sheetViews>
  <sheetFormatPr defaultColWidth="9.140625" defaultRowHeight="15" x14ac:dyDescent="0.25"/>
  <cols>
    <col min="1" max="1" width="3.7109375" style="18" customWidth="1"/>
    <col min="2" max="4" width="22.7109375" style="18" customWidth="1"/>
    <col min="5" max="5" width="30.85546875" style="18" customWidth="1"/>
    <col min="6" max="6" width="18" style="18" customWidth="1"/>
    <col min="7" max="7" width="25.7109375" style="18" customWidth="1"/>
    <col min="8" max="8" width="18" style="18" customWidth="1"/>
    <col min="9" max="9" width="25.7109375" style="18" customWidth="1"/>
    <col min="10" max="11" width="18" style="18" customWidth="1"/>
    <col min="12" max="12" width="5.5703125" style="18" customWidth="1"/>
    <col min="13" max="13" width="18" style="18" customWidth="1"/>
    <col min="14" max="14" width="16.7109375" style="18" customWidth="1"/>
    <col min="15" max="15" width="3.7109375" style="18" customWidth="1"/>
    <col min="16" max="25" width="16.7109375" style="18" customWidth="1"/>
    <col min="26" max="16384" width="9.140625" style="18"/>
  </cols>
  <sheetData>
    <row r="1" spans="2:11" ht="15.75" thickBot="1" x14ac:dyDescent="0.3"/>
    <row r="2" spans="2:11" ht="30" customHeight="1" thickBot="1" x14ac:dyDescent="0.3">
      <c r="B2" s="606" t="s">
        <v>502</v>
      </c>
      <c r="C2" s="607"/>
      <c r="D2" s="607"/>
      <c r="E2" s="608"/>
    </row>
    <row r="3" spans="2:11" ht="30" customHeight="1" thickBot="1" x14ac:dyDescent="0.3"/>
    <row r="4" spans="2:11" ht="24.75" customHeight="1" thickBot="1" x14ac:dyDescent="0.3">
      <c r="B4" s="94" t="s">
        <v>68</v>
      </c>
      <c r="C4" s="95"/>
    </row>
    <row r="5" spans="2:11" ht="91.5" customHeight="1" thickBot="1" x14ac:dyDescent="0.3">
      <c r="B5" s="504" t="s">
        <v>41</v>
      </c>
      <c r="C5" s="505" t="s">
        <v>70</v>
      </c>
      <c r="D5" s="505" t="s">
        <v>6</v>
      </c>
      <c r="E5" s="505" t="s">
        <v>5</v>
      </c>
      <c r="F5" s="506" t="s">
        <v>7</v>
      </c>
      <c r="G5" s="611" t="s">
        <v>498</v>
      </c>
      <c r="H5" s="612"/>
      <c r="I5" s="612"/>
      <c r="J5" s="612"/>
      <c r="K5" s="613"/>
    </row>
    <row r="6" spans="2:11" ht="20.100000000000001" customHeight="1" x14ac:dyDescent="0.25">
      <c r="B6" s="354"/>
      <c r="C6" s="355"/>
      <c r="D6" s="355"/>
      <c r="E6" s="355"/>
      <c r="F6" s="503"/>
      <c r="G6" s="614"/>
      <c r="H6" s="614"/>
      <c r="I6" s="614"/>
      <c r="J6" s="614"/>
      <c r="K6" s="615"/>
    </row>
    <row r="7" spans="2:11" ht="20.100000000000001" customHeight="1" x14ac:dyDescent="0.25">
      <c r="B7" s="356"/>
      <c r="C7" s="357"/>
      <c r="D7" s="357"/>
      <c r="E7" s="357"/>
      <c r="F7" s="358"/>
      <c r="G7" s="602"/>
      <c r="H7" s="602"/>
      <c r="I7" s="602"/>
      <c r="J7" s="602"/>
      <c r="K7" s="603"/>
    </row>
    <row r="8" spans="2:11" ht="20.100000000000001" customHeight="1" x14ac:dyDescent="0.25">
      <c r="B8" s="356"/>
      <c r="C8" s="357"/>
      <c r="D8" s="357"/>
      <c r="E8" s="357"/>
      <c r="F8" s="358"/>
      <c r="G8" s="602"/>
      <c r="H8" s="602"/>
      <c r="I8" s="602"/>
      <c r="J8" s="602"/>
      <c r="K8" s="603"/>
    </row>
    <row r="9" spans="2:11" ht="20.100000000000001" customHeight="1" x14ac:dyDescent="0.25">
      <c r="B9" s="356"/>
      <c r="C9" s="357"/>
      <c r="D9" s="357"/>
      <c r="E9" s="357"/>
      <c r="F9" s="358"/>
      <c r="G9" s="602"/>
      <c r="H9" s="602"/>
      <c r="I9" s="602"/>
      <c r="J9" s="602"/>
      <c r="K9" s="603"/>
    </row>
    <row r="10" spans="2:11" ht="20.100000000000001" customHeight="1" x14ac:dyDescent="0.25">
      <c r="B10" s="356"/>
      <c r="C10" s="357"/>
      <c r="D10" s="357"/>
      <c r="E10" s="357"/>
      <c r="F10" s="358"/>
      <c r="G10" s="602"/>
      <c r="H10" s="602"/>
      <c r="I10" s="602"/>
      <c r="J10" s="602"/>
      <c r="K10" s="603"/>
    </row>
    <row r="11" spans="2:11" ht="20.100000000000001" customHeight="1" x14ac:dyDescent="0.25">
      <c r="B11" s="356"/>
      <c r="C11" s="357"/>
      <c r="D11" s="357"/>
      <c r="E11" s="357"/>
      <c r="F11" s="358"/>
      <c r="G11" s="602"/>
      <c r="H11" s="602"/>
      <c r="I11" s="602"/>
      <c r="J11" s="602"/>
      <c r="K11" s="603"/>
    </row>
    <row r="12" spans="2:11" ht="20.100000000000001" customHeight="1" x14ac:dyDescent="0.25">
      <c r="B12" s="356"/>
      <c r="C12" s="357"/>
      <c r="D12" s="357"/>
      <c r="E12" s="357"/>
      <c r="F12" s="358"/>
      <c r="G12" s="602"/>
      <c r="H12" s="602"/>
      <c r="I12" s="602"/>
      <c r="J12" s="602"/>
      <c r="K12" s="603"/>
    </row>
    <row r="13" spans="2:11" ht="20.100000000000001" customHeight="1" x14ac:dyDescent="0.25">
      <c r="B13" s="356"/>
      <c r="C13" s="357"/>
      <c r="D13" s="357"/>
      <c r="E13" s="357"/>
      <c r="F13" s="358"/>
      <c r="G13" s="602"/>
      <c r="H13" s="602"/>
      <c r="I13" s="602"/>
      <c r="J13" s="602"/>
      <c r="K13" s="603"/>
    </row>
    <row r="14" spans="2:11" ht="20.100000000000001" customHeight="1" x14ac:dyDescent="0.25">
      <c r="B14" s="356"/>
      <c r="C14" s="357"/>
      <c r="D14" s="357"/>
      <c r="E14" s="357"/>
      <c r="F14" s="358"/>
      <c r="G14" s="602"/>
      <c r="H14" s="602"/>
      <c r="I14" s="602"/>
      <c r="J14" s="602"/>
      <c r="K14" s="603"/>
    </row>
    <row r="15" spans="2:11" ht="20.100000000000001" customHeight="1" x14ac:dyDescent="0.25">
      <c r="B15" s="356"/>
      <c r="C15" s="357"/>
      <c r="D15" s="357"/>
      <c r="E15" s="357"/>
      <c r="F15" s="358"/>
      <c r="G15" s="602"/>
      <c r="H15" s="602"/>
      <c r="I15" s="602"/>
      <c r="J15" s="602"/>
      <c r="K15" s="603"/>
    </row>
    <row r="16" spans="2:11" ht="20.100000000000001" customHeight="1" x14ac:dyDescent="0.25">
      <c r="B16" s="356"/>
      <c r="C16" s="357"/>
      <c r="D16" s="357"/>
      <c r="E16" s="357"/>
      <c r="F16" s="358"/>
      <c r="G16" s="602"/>
      <c r="H16" s="602"/>
      <c r="I16" s="602"/>
      <c r="J16" s="602"/>
      <c r="K16" s="603"/>
    </row>
    <row r="17" spans="2:12" ht="20.100000000000001" customHeight="1" x14ac:dyDescent="0.25">
      <c r="B17" s="356"/>
      <c r="C17" s="357"/>
      <c r="D17" s="357"/>
      <c r="E17" s="357"/>
      <c r="F17" s="358"/>
      <c r="G17" s="602"/>
      <c r="H17" s="602"/>
      <c r="I17" s="602"/>
      <c r="J17" s="602"/>
      <c r="K17" s="603"/>
    </row>
    <row r="18" spans="2:12" ht="20.100000000000001" customHeight="1" x14ac:dyDescent="0.25">
      <c r="B18" s="356"/>
      <c r="C18" s="357"/>
      <c r="D18" s="357"/>
      <c r="E18" s="357"/>
      <c r="F18" s="358"/>
      <c r="G18" s="602"/>
      <c r="H18" s="602"/>
      <c r="I18" s="602"/>
      <c r="J18" s="602"/>
      <c r="K18" s="603"/>
    </row>
    <row r="19" spans="2:12" ht="20.100000000000001" customHeight="1" x14ac:dyDescent="0.25">
      <c r="B19" s="356"/>
      <c r="C19" s="357"/>
      <c r="D19" s="357"/>
      <c r="E19" s="357"/>
      <c r="F19" s="358"/>
      <c r="G19" s="602"/>
      <c r="H19" s="602"/>
      <c r="I19" s="602"/>
      <c r="J19" s="602"/>
      <c r="K19" s="603"/>
    </row>
    <row r="20" spans="2:12" ht="20.100000000000001" customHeight="1" x14ac:dyDescent="0.25">
      <c r="B20" s="356"/>
      <c r="C20" s="357"/>
      <c r="D20" s="357"/>
      <c r="E20" s="357"/>
      <c r="F20" s="358"/>
      <c r="G20" s="602"/>
      <c r="H20" s="602"/>
      <c r="I20" s="602"/>
      <c r="J20" s="602"/>
      <c r="K20" s="603"/>
    </row>
    <row r="21" spans="2:12" ht="20.100000000000001" customHeight="1" x14ac:dyDescent="0.25">
      <c r="B21" s="356"/>
      <c r="C21" s="357"/>
      <c r="D21" s="357"/>
      <c r="E21" s="357"/>
      <c r="F21" s="358"/>
      <c r="G21" s="602"/>
      <c r="H21" s="602"/>
      <c r="I21" s="602"/>
      <c r="J21" s="602"/>
      <c r="K21" s="603"/>
    </row>
    <row r="22" spans="2:12" ht="20.100000000000001" customHeight="1" x14ac:dyDescent="0.25">
      <c r="B22" s="356"/>
      <c r="C22" s="357"/>
      <c r="D22" s="357"/>
      <c r="E22" s="357"/>
      <c r="F22" s="358"/>
      <c r="G22" s="602"/>
      <c r="H22" s="602"/>
      <c r="I22" s="602"/>
      <c r="J22" s="602"/>
      <c r="K22" s="603"/>
    </row>
    <row r="23" spans="2:12" ht="20.100000000000001" customHeight="1" x14ac:dyDescent="0.25">
      <c r="B23" s="356"/>
      <c r="C23" s="357"/>
      <c r="D23" s="357"/>
      <c r="E23" s="357"/>
      <c r="F23" s="358"/>
      <c r="G23" s="602"/>
      <c r="H23" s="602"/>
      <c r="I23" s="602"/>
      <c r="J23" s="602"/>
      <c r="K23" s="603"/>
    </row>
    <row r="24" spans="2:12" ht="20.100000000000001" customHeight="1" x14ac:dyDescent="0.25">
      <c r="B24" s="356"/>
      <c r="C24" s="357"/>
      <c r="D24" s="357"/>
      <c r="E24" s="357"/>
      <c r="F24" s="358"/>
      <c r="G24" s="602"/>
      <c r="H24" s="602"/>
      <c r="I24" s="602"/>
      <c r="J24" s="602"/>
      <c r="K24" s="603"/>
    </row>
    <row r="25" spans="2:12" ht="20.100000000000001" customHeight="1" x14ac:dyDescent="0.25">
      <c r="B25" s="356"/>
      <c r="C25" s="357"/>
      <c r="D25" s="357"/>
      <c r="E25" s="357"/>
      <c r="F25" s="358"/>
      <c r="G25" s="602"/>
      <c r="H25" s="602"/>
      <c r="I25" s="602"/>
      <c r="J25" s="602"/>
      <c r="K25" s="603"/>
    </row>
    <row r="26" spans="2:12" ht="20.100000000000001" customHeight="1" x14ac:dyDescent="0.25">
      <c r="B26" s="356"/>
      <c r="C26" s="357"/>
      <c r="D26" s="357"/>
      <c r="E26" s="357"/>
      <c r="F26" s="358"/>
      <c r="G26" s="602"/>
      <c r="H26" s="602"/>
      <c r="I26" s="602"/>
      <c r="J26" s="602"/>
      <c r="K26" s="603"/>
    </row>
    <row r="27" spans="2:12" ht="20.100000000000001" customHeight="1" x14ac:dyDescent="0.25">
      <c r="B27" s="356"/>
      <c r="C27" s="357"/>
      <c r="D27" s="357"/>
      <c r="E27" s="357"/>
      <c r="F27" s="358"/>
      <c r="G27" s="602"/>
      <c r="H27" s="602"/>
      <c r="I27" s="602"/>
      <c r="J27" s="602"/>
      <c r="K27" s="603"/>
    </row>
    <row r="28" spans="2:12" ht="20.100000000000001" customHeight="1" x14ac:dyDescent="0.25">
      <c r="B28" s="356"/>
      <c r="C28" s="357"/>
      <c r="D28" s="357"/>
      <c r="E28" s="357"/>
      <c r="F28" s="358"/>
      <c r="G28" s="602"/>
      <c r="H28" s="602"/>
      <c r="I28" s="602"/>
      <c r="J28" s="602"/>
      <c r="K28" s="603"/>
    </row>
    <row r="29" spans="2:12" ht="20.100000000000001" customHeight="1" thickBot="1" x14ac:dyDescent="0.3">
      <c r="B29" s="359"/>
      <c r="C29" s="360"/>
      <c r="D29" s="360"/>
      <c r="E29" s="360"/>
      <c r="F29" s="361"/>
      <c r="G29" s="604"/>
      <c r="H29" s="604"/>
      <c r="I29" s="604"/>
      <c r="J29" s="604"/>
      <c r="K29" s="605"/>
    </row>
    <row r="30" spans="2:12" ht="30" customHeight="1" thickBot="1" x14ac:dyDescent="0.3">
      <c r="B30" s="318"/>
      <c r="C30" s="318"/>
      <c r="D30" s="318"/>
      <c r="E30" s="318"/>
      <c r="F30" s="318"/>
      <c r="G30" s="318"/>
      <c r="H30" s="318"/>
      <c r="I30" s="318"/>
      <c r="J30" s="318"/>
      <c r="K30" s="318"/>
      <c r="L30" s="318"/>
    </row>
    <row r="31" spans="2:12" ht="24.75" customHeight="1" thickBot="1" x14ac:dyDescent="0.3">
      <c r="B31" s="609" t="s">
        <v>326</v>
      </c>
      <c r="C31" s="610"/>
    </row>
    <row r="32" spans="2:12" ht="30.75" thickBot="1" x14ac:dyDescent="0.3">
      <c r="B32" s="504" t="s">
        <v>329</v>
      </c>
      <c r="C32" s="505" t="s">
        <v>327</v>
      </c>
      <c r="D32" s="505" t="s">
        <v>330</v>
      </c>
      <c r="E32" s="505" t="s">
        <v>5</v>
      </c>
      <c r="F32" s="505" t="s">
        <v>6</v>
      </c>
      <c r="G32" s="505" t="s">
        <v>328</v>
      </c>
      <c r="H32" s="506" t="s">
        <v>7</v>
      </c>
      <c r="I32" s="611" t="s">
        <v>498</v>
      </c>
      <c r="J32" s="612"/>
      <c r="K32" s="612"/>
      <c r="L32" s="613"/>
    </row>
    <row r="33" spans="2:12" ht="20.100000000000001" customHeight="1" x14ac:dyDescent="0.25">
      <c r="B33" s="354"/>
      <c r="C33" s="355"/>
      <c r="D33" s="355"/>
      <c r="E33" s="355"/>
      <c r="F33" s="355"/>
      <c r="G33" s="355"/>
      <c r="H33" s="503"/>
      <c r="I33" s="599"/>
      <c r="J33" s="600"/>
      <c r="K33" s="600"/>
      <c r="L33" s="601"/>
    </row>
    <row r="34" spans="2:12" ht="20.100000000000001" customHeight="1" x14ac:dyDescent="0.25">
      <c r="B34" s="356"/>
      <c r="C34" s="357"/>
      <c r="D34" s="357"/>
      <c r="E34" s="357"/>
      <c r="F34" s="357"/>
      <c r="G34" s="357"/>
      <c r="H34" s="358"/>
      <c r="I34" s="593"/>
      <c r="J34" s="594"/>
      <c r="K34" s="594"/>
      <c r="L34" s="595"/>
    </row>
    <row r="35" spans="2:12" ht="20.100000000000001" customHeight="1" x14ac:dyDescent="0.25">
      <c r="B35" s="356"/>
      <c r="C35" s="357"/>
      <c r="D35" s="357"/>
      <c r="E35" s="357"/>
      <c r="F35" s="357"/>
      <c r="G35" s="357"/>
      <c r="H35" s="358"/>
      <c r="I35" s="593"/>
      <c r="J35" s="594"/>
      <c r="K35" s="594"/>
      <c r="L35" s="595"/>
    </row>
    <row r="36" spans="2:12" ht="20.100000000000001" customHeight="1" x14ac:dyDescent="0.25">
      <c r="B36" s="356"/>
      <c r="C36" s="357"/>
      <c r="D36" s="357"/>
      <c r="E36" s="357"/>
      <c r="F36" s="357"/>
      <c r="G36" s="357"/>
      <c r="H36" s="358"/>
      <c r="I36" s="593"/>
      <c r="J36" s="594"/>
      <c r="K36" s="594"/>
      <c r="L36" s="595"/>
    </row>
    <row r="37" spans="2:12" ht="20.100000000000001" customHeight="1" x14ac:dyDescent="0.25">
      <c r="B37" s="356"/>
      <c r="C37" s="357"/>
      <c r="D37" s="357"/>
      <c r="E37" s="357"/>
      <c r="F37" s="357"/>
      <c r="G37" s="357"/>
      <c r="H37" s="358"/>
      <c r="I37" s="593"/>
      <c r="J37" s="594"/>
      <c r="K37" s="594"/>
      <c r="L37" s="595"/>
    </row>
    <row r="38" spans="2:12" ht="20.100000000000001" customHeight="1" x14ac:dyDescent="0.25">
      <c r="B38" s="356"/>
      <c r="C38" s="357"/>
      <c r="D38" s="357"/>
      <c r="E38" s="357"/>
      <c r="F38" s="357"/>
      <c r="G38" s="357"/>
      <c r="H38" s="358"/>
      <c r="I38" s="593"/>
      <c r="J38" s="594"/>
      <c r="K38" s="594"/>
      <c r="L38" s="595"/>
    </row>
    <row r="39" spans="2:12" ht="20.100000000000001" customHeight="1" x14ac:dyDescent="0.25">
      <c r="B39" s="356"/>
      <c r="C39" s="357"/>
      <c r="D39" s="357"/>
      <c r="E39" s="357"/>
      <c r="F39" s="357"/>
      <c r="G39" s="357"/>
      <c r="H39" s="358"/>
      <c r="I39" s="593"/>
      <c r="J39" s="594"/>
      <c r="K39" s="594"/>
      <c r="L39" s="595"/>
    </row>
    <row r="40" spans="2:12" ht="20.100000000000001" customHeight="1" x14ac:dyDescent="0.25">
      <c r="B40" s="356"/>
      <c r="C40" s="357"/>
      <c r="D40" s="357"/>
      <c r="E40" s="357"/>
      <c r="F40" s="357"/>
      <c r="G40" s="357"/>
      <c r="H40" s="358"/>
      <c r="I40" s="593"/>
      <c r="J40" s="594"/>
      <c r="K40" s="594"/>
      <c r="L40" s="595"/>
    </row>
    <row r="41" spans="2:12" ht="20.100000000000001" customHeight="1" x14ac:dyDescent="0.25">
      <c r="B41" s="356"/>
      <c r="C41" s="357"/>
      <c r="D41" s="357"/>
      <c r="E41" s="357"/>
      <c r="F41" s="357"/>
      <c r="G41" s="357"/>
      <c r="H41" s="358"/>
      <c r="I41" s="593"/>
      <c r="J41" s="594"/>
      <c r="K41" s="594"/>
      <c r="L41" s="595"/>
    </row>
    <row r="42" spans="2:12" ht="20.100000000000001" customHeight="1" x14ac:dyDescent="0.25">
      <c r="B42" s="356"/>
      <c r="C42" s="357"/>
      <c r="D42" s="357"/>
      <c r="E42" s="357"/>
      <c r="F42" s="357"/>
      <c r="G42" s="357"/>
      <c r="H42" s="358"/>
      <c r="I42" s="593"/>
      <c r="J42" s="594"/>
      <c r="K42" s="594"/>
      <c r="L42" s="595"/>
    </row>
    <row r="43" spans="2:12" ht="20.100000000000001" customHeight="1" x14ac:dyDescent="0.25">
      <c r="B43" s="356"/>
      <c r="C43" s="357"/>
      <c r="D43" s="357"/>
      <c r="E43" s="357"/>
      <c r="F43" s="357"/>
      <c r="G43" s="357"/>
      <c r="H43" s="358"/>
      <c r="I43" s="593"/>
      <c r="J43" s="594"/>
      <c r="K43" s="594"/>
      <c r="L43" s="595"/>
    </row>
    <row r="44" spans="2:12" ht="20.100000000000001" customHeight="1" x14ac:dyDescent="0.25">
      <c r="B44" s="356"/>
      <c r="C44" s="357"/>
      <c r="D44" s="357"/>
      <c r="E44" s="357"/>
      <c r="F44" s="357"/>
      <c r="G44" s="357"/>
      <c r="H44" s="358"/>
      <c r="I44" s="593"/>
      <c r="J44" s="594"/>
      <c r="K44" s="594"/>
      <c r="L44" s="595"/>
    </row>
    <row r="45" spans="2:12" ht="20.100000000000001" customHeight="1" x14ac:dyDescent="0.25">
      <c r="B45" s="356"/>
      <c r="C45" s="357"/>
      <c r="D45" s="357"/>
      <c r="E45" s="357"/>
      <c r="F45" s="357"/>
      <c r="G45" s="357"/>
      <c r="H45" s="358"/>
      <c r="I45" s="593"/>
      <c r="J45" s="594"/>
      <c r="K45" s="594"/>
      <c r="L45" s="595"/>
    </row>
    <row r="46" spans="2:12" ht="20.100000000000001" customHeight="1" x14ac:dyDescent="0.25">
      <c r="B46" s="356"/>
      <c r="C46" s="357"/>
      <c r="D46" s="357"/>
      <c r="E46" s="357"/>
      <c r="F46" s="357"/>
      <c r="G46" s="357"/>
      <c r="H46" s="358"/>
      <c r="I46" s="593"/>
      <c r="J46" s="594"/>
      <c r="K46" s="594"/>
      <c r="L46" s="595"/>
    </row>
    <row r="47" spans="2:12" ht="20.100000000000001" customHeight="1" x14ac:dyDescent="0.25">
      <c r="B47" s="356"/>
      <c r="C47" s="357"/>
      <c r="D47" s="357"/>
      <c r="E47" s="357"/>
      <c r="F47" s="357"/>
      <c r="G47" s="357"/>
      <c r="H47" s="358"/>
      <c r="I47" s="593"/>
      <c r="J47" s="594"/>
      <c r="K47" s="594"/>
      <c r="L47" s="595"/>
    </row>
    <row r="48" spans="2:12" ht="20.100000000000001" customHeight="1" x14ac:dyDescent="0.25">
      <c r="B48" s="356"/>
      <c r="C48" s="357"/>
      <c r="D48" s="357"/>
      <c r="E48" s="357"/>
      <c r="F48" s="357"/>
      <c r="G48" s="357"/>
      <c r="H48" s="358"/>
      <c r="I48" s="593"/>
      <c r="J48" s="594"/>
      <c r="K48" s="594"/>
      <c r="L48" s="595"/>
    </row>
    <row r="49" spans="2:12" ht="20.100000000000001" customHeight="1" x14ac:dyDescent="0.25">
      <c r="B49" s="356"/>
      <c r="C49" s="357"/>
      <c r="D49" s="357"/>
      <c r="E49" s="357"/>
      <c r="F49" s="357"/>
      <c r="G49" s="357"/>
      <c r="H49" s="358"/>
      <c r="I49" s="593"/>
      <c r="J49" s="594"/>
      <c r="K49" s="594"/>
      <c r="L49" s="595"/>
    </row>
    <row r="50" spans="2:12" ht="20.100000000000001" customHeight="1" x14ac:dyDescent="0.25">
      <c r="B50" s="356"/>
      <c r="C50" s="357"/>
      <c r="D50" s="357"/>
      <c r="E50" s="357"/>
      <c r="F50" s="357"/>
      <c r="G50" s="357"/>
      <c r="H50" s="358"/>
      <c r="I50" s="593"/>
      <c r="J50" s="594"/>
      <c r="K50" s="594"/>
      <c r="L50" s="595"/>
    </row>
    <row r="51" spans="2:12" ht="20.100000000000001" customHeight="1" x14ac:dyDescent="0.25">
      <c r="B51" s="356"/>
      <c r="C51" s="357"/>
      <c r="D51" s="357"/>
      <c r="E51" s="357"/>
      <c r="F51" s="357"/>
      <c r="G51" s="357"/>
      <c r="H51" s="358"/>
      <c r="I51" s="593"/>
      <c r="J51" s="594"/>
      <c r="K51" s="594"/>
      <c r="L51" s="595"/>
    </row>
    <row r="52" spans="2:12" ht="20.100000000000001" customHeight="1" x14ac:dyDescent="0.25">
      <c r="B52" s="356"/>
      <c r="C52" s="357"/>
      <c r="D52" s="357"/>
      <c r="E52" s="357"/>
      <c r="F52" s="357"/>
      <c r="G52" s="357"/>
      <c r="H52" s="358"/>
      <c r="I52" s="593"/>
      <c r="J52" s="594"/>
      <c r="K52" s="594"/>
      <c r="L52" s="595"/>
    </row>
    <row r="53" spans="2:12" ht="20.100000000000001" customHeight="1" x14ac:dyDescent="0.25">
      <c r="B53" s="356"/>
      <c r="C53" s="357"/>
      <c r="D53" s="357"/>
      <c r="E53" s="357"/>
      <c r="F53" s="357"/>
      <c r="G53" s="357"/>
      <c r="H53" s="358"/>
      <c r="I53" s="593"/>
      <c r="J53" s="594"/>
      <c r="K53" s="594"/>
      <c r="L53" s="595"/>
    </row>
    <row r="54" spans="2:12" ht="20.100000000000001" customHeight="1" x14ac:dyDescent="0.25">
      <c r="B54" s="356"/>
      <c r="C54" s="357"/>
      <c r="D54" s="357"/>
      <c r="E54" s="357"/>
      <c r="F54" s="357"/>
      <c r="G54" s="357"/>
      <c r="H54" s="358"/>
      <c r="I54" s="593"/>
      <c r="J54" s="594"/>
      <c r="K54" s="594"/>
      <c r="L54" s="595"/>
    </row>
    <row r="55" spans="2:12" ht="20.100000000000001" customHeight="1" x14ac:dyDescent="0.25">
      <c r="B55" s="356"/>
      <c r="C55" s="357"/>
      <c r="D55" s="357"/>
      <c r="E55" s="357"/>
      <c r="F55" s="357"/>
      <c r="G55" s="357"/>
      <c r="H55" s="358"/>
      <c r="I55" s="593"/>
      <c r="J55" s="594"/>
      <c r="K55" s="594"/>
      <c r="L55" s="595"/>
    </row>
    <row r="56" spans="2:12" ht="20.100000000000001" customHeight="1" x14ac:dyDescent="0.25">
      <c r="B56" s="356"/>
      <c r="C56" s="357"/>
      <c r="D56" s="357"/>
      <c r="E56" s="357"/>
      <c r="F56" s="357"/>
      <c r="G56" s="357"/>
      <c r="H56" s="358"/>
      <c r="I56" s="593"/>
      <c r="J56" s="594"/>
      <c r="K56" s="594"/>
      <c r="L56" s="595"/>
    </row>
    <row r="57" spans="2:12" ht="20.100000000000001" customHeight="1" x14ac:dyDescent="0.25">
      <c r="B57" s="356"/>
      <c r="C57" s="357"/>
      <c r="D57" s="357"/>
      <c r="E57" s="357"/>
      <c r="F57" s="357"/>
      <c r="G57" s="357"/>
      <c r="H57" s="358"/>
      <c r="I57" s="593"/>
      <c r="J57" s="594"/>
      <c r="K57" s="594"/>
      <c r="L57" s="595"/>
    </row>
    <row r="58" spans="2:12" ht="20.100000000000001" customHeight="1" thickBot="1" x14ac:dyDescent="0.3">
      <c r="B58" s="359"/>
      <c r="C58" s="360"/>
      <c r="D58" s="360"/>
      <c r="E58" s="360"/>
      <c r="F58" s="360"/>
      <c r="G58" s="360"/>
      <c r="H58" s="361"/>
      <c r="I58" s="596"/>
      <c r="J58" s="597"/>
      <c r="K58" s="597"/>
      <c r="L58" s="598"/>
    </row>
  </sheetData>
  <sheetProtection formatCells="0" formatColumns="0" formatRows="0" insertColumns="0" insertRows="0" insertHyperlinks="0" sort="0" autoFilter="0"/>
  <mergeCells count="54">
    <mergeCell ref="B2:E2"/>
    <mergeCell ref="B31:C31"/>
    <mergeCell ref="G5:K5"/>
    <mergeCell ref="I32:L32"/>
    <mergeCell ref="G6:K6"/>
    <mergeCell ref="G7:K7"/>
    <mergeCell ref="G8:K8"/>
    <mergeCell ref="G9:K9"/>
    <mergeCell ref="G10:K10"/>
    <mergeCell ref="G11:K11"/>
    <mergeCell ref="G12:K12"/>
    <mergeCell ref="G13:K13"/>
    <mergeCell ref="G14:K14"/>
    <mergeCell ref="G15:K15"/>
    <mergeCell ref="G16:K16"/>
    <mergeCell ref="G17:K17"/>
    <mergeCell ref="G18:K18"/>
    <mergeCell ref="G19:K19"/>
    <mergeCell ref="G20:K20"/>
    <mergeCell ref="G21:K21"/>
    <mergeCell ref="G22:K22"/>
    <mergeCell ref="G23:K23"/>
    <mergeCell ref="G24:K24"/>
    <mergeCell ref="G25:K25"/>
    <mergeCell ref="G26:K26"/>
    <mergeCell ref="G27:K27"/>
    <mergeCell ref="G28:K28"/>
    <mergeCell ref="G29:K29"/>
    <mergeCell ref="I38:L38"/>
    <mergeCell ref="I39:L39"/>
    <mergeCell ref="I40:L40"/>
    <mergeCell ref="I41:L41"/>
    <mergeCell ref="I33:L33"/>
    <mergeCell ref="I34:L34"/>
    <mergeCell ref="I35:L35"/>
    <mergeCell ref="I36:L36"/>
    <mergeCell ref="I37:L37"/>
    <mergeCell ref="I42:L42"/>
    <mergeCell ref="I43:L43"/>
    <mergeCell ref="I44:L44"/>
    <mergeCell ref="I45:L45"/>
    <mergeCell ref="I46:L46"/>
    <mergeCell ref="I47:L47"/>
    <mergeCell ref="I48:L48"/>
    <mergeCell ref="I49:L49"/>
    <mergeCell ref="I50:L50"/>
    <mergeCell ref="I51:L51"/>
    <mergeCell ref="I57:L57"/>
    <mergeCell ref="I58:L58"/>
    <mergeCell ref="I52:L52"/>
    <mergeCell ref="I53:L53"/>
    <mergeCell ref="I54:L54"/>
    <mergeCell ref="I55:L55"/>
    <mergeCell ref="I56:L56"/>
  </mergeCells>
  <printOptions horizontalCentered="1"/>
  <pageMargins left="0.59055118110236227" right="0.59055118110236227" top="0.59055118110236227" bottom="0.59055118110236227" header="0.31496062992125984" footer="0.31496062992125984"/>
  <pageSetup paperSize="9" scale="56" fitToHeight="6" orientation="landscape" r:id="rId1"/>
  <headerFooter>
    <oddFooter>&amp;L&amp;G&amp;C&amp;G&amp;R&amp;G</oddFooter>
  </headerFooter>
  <rowBreaks count="1" manualBreakCount="1">
    <brk id="3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rgb="FF97582D"/>
  </sheetPr>
  <dimension ref="A1:S78"/>
  <sheetViews>
    <sheetView showGridLines="0" view="pageBreakPreview" zoomScaleNormal="85" zoomScaleSheetLayoutView="100" workbookViewId="0"/>
  </sheetViews>
  <sheetFormatPr defaultColWidth="9.140625" defaultRowHeight="15" x14ac:dyDescent="0.25"/>
  <cols>
    <col min="1" max="1" width="3.7109375" style="154" customWidth="1"/>
    <col min="2" max="2" width="25.7109375" style="154" customWidth="1"/>
    <col min="3" max="3" width="35.7109375" style="154" customWidth="1"/>
    <col min="4" max="4" width="25.7109375" style="154" customWidth="1"/>
    <col min="5" max="16" width="5.7109375" style="154" customWidth="1"/>
    <col min="17" max="17" width="16" style="120" customWidth="1"/>
    <col min="18" max="18" width="3.7109375" style="154" customWidth="1"/>
    <col min="19" max="19" width="31.5703125" style="206" customWidth="1"/>
    <col min="20" max="22" width="16.7109375" style="154" customWidth="1"/>
    <col min="23" max="16384" width="9.140625" style="154"/>
  </cols>
  <sheetData>
    <row r="1" spans="2:17" ht="15.75" thickBot="1" x14ac:dyDescent="0.3"/>
    <row r="2" spans="2:17" ht="30" customHeight="1" thickBot="1" x14ac:dyDescent="0.35">
      <c r="B2" s="155" t="s">
        <v>65</v>
      </c>
      <c r="C2" s="156"/>
      <c r="D2" s="157"/>
    </row>
    <row r="3" spans="2:17" x14ac:dyDescent="0.25">
      <c r="B3" s="158"/>
      <c r="C3" s="158"/>
    </row>
    <row r="4" spans="2:17" ht="30" customHeight="1" x14ac:dyDescent="0.25">
      <c r="B4" s="159" t="s">
        <v>129</v>
      </c>
      <c r="C4" s="153" t="s">
        <v>159</v>
      </c>
      <c r="D4" s="153" t="s">
        <v>7</v>
      </c>
      <c r="E4" s="630" t="s">
        <v>499</v>
      </c>
      <c r="F4" s="631"/>
      <c r="G4" s="631"/>
      <c r="H4" s="631"/>
      <c r="I4" s="631"/>
      <c r="J4" s="631"/>
      <c r="K4" s="631"/>
      <c r="L4" s="631"/>
      <c r="M4" s="631"/>
      <c r="N4" s="631"/>
      <c r="O4" s="631"/>
      <c r="P4" s="632"/>
      <c r="Q4" s="624" t="s">
        <v>339</v>
      </c>
    </row>
    <row r="5" spans="2:17" ht="24" customHeight="1" x14ac:dyDescent="0.25">
      <c r="B5" s="160"/>
      <c r="C5" s="153"/>
      <c r="D5" s="153"/>
      <c r="E5" s="161" t="s">
        <v>1</v>
      </c>
      <c r="F5" s="162" t="s">
        <v>2</v>
      </c>
      <c r="G5" s="162" t="s">
        <v>3</v>
      </c>
      <c r="H5" s="162" t="s">
        <v>11</v>
      </c>
      <c r="I5" s="162" t="s">
        <v>12</v>
      </c>
      <c r="J5" s="162" t="s">
        <v>13</v>
      </c>
      <c r="K5" s="162" t="s">
        <v>14</v>
      </c>
      <c r="L5" s="162" t="s">
        <v>15</v>
      </c>
      <c r="M5" s="162" t="s">
        <v>16</v>
      </c>
      <c r="N5" s="162" t="s">
        <v>17</v>
      </c>
      <c r="O5" s="162" t="s">
        <v>18</v>
      </c>
      <c r="P5" s="163" t="s">
        <v>19</v>
      </c>
      <c r="Q5" s="625"/>
    </row>
    <row r="6" spans="2:17" ht="18" customHeight="1" x14ac:dyDescent="0.25">
      <c r="B6" s="164"/>
      <c r="C6" s="362"/>
      <c r="D6" s="362"/>
      <c r="E6" s="363"/>
      <c r="F6" s="364"/>
      <c r="G6" s="364"/>
      <c r="H6" s="364"/>
      <c r="I6" s="364"/>
      <c r="J6" s="364"/>
      <c r="K6" s="364"/>
      <c r="L6" s="364"/>
      <c r="M6" s="364"/>
      <c r="N6" s="364"/>
      <c r="O6" s="364"/>
      <c r="P6" s="364"/>
      <c r="Q6" s="365">
        <f>SUM(E6:P6)</f>
        <v>0</v>
      </c>
    </row>
    <row r="7" spans="2:17" ht="18" customHeight="1" x14ac:dyDescent="0.25">
      <c r="B7" s="629" t="str">
        <f>T('Kupci-kanali'!C4:D4)</f>
        <v/>
      </c>
      <c r="C7" s="362"/>
      <c r="D7" s="362"/>
      <c r="E7" s="363"/>
      <c r="F7" s="364"/>
      <c r="G7" s="364"/>
      <c r="H7" s="364"/>
      <c r="I7" s="364"/>
      <c r="J7" s="364"/>
      <c r="K7" s="364"/>
      <c r="L7" s="364"/>
      <c r="M7" s="364"/>
      <c r="N7" s="364"/>
      <c r="O7" s="364"/>
      <c r="P7" s="364"/>
      <c r="Q7" s="365">
        <f t="shared" ref="Q7:Q62" si="0">SUM(E7:P7)</f>
        <v>0</v>
      </c>
    </row>
    <row r="8" spans="2:17" ht="18" customHeight="1" x14ac:dyDescent="0.25">
      <c r="B8" s="629"/>
      <c r="C8" s="362"/>
      <c r="D8" s="362"/>
      <c r="E8" s="363"/>
      <c r="F8" s="364"/>
      <c r="G8" s="364"/>
      <c r="H8" s="364"/>
      <c r="I8" s="364"/>
      <c r="J8" s="364"/>
      <c r="K8" s="364"/>
      <c r="L8" s="364"/>
      <c r="M8" s="364"/>
      <c r="N8" s="364"/>
      <c r="O8" s="364"/>
      <c r="P8" s="364"/>
      <c r="Q8" s="365">
        <f t="shared" si="0"/>
        <v>0</v>
      </c>
    </row>
    <row r="9" spans="2:17" ht="18" customHeight="1" x14ac:dyDescent="0.25">
      <c r="B9" s="629"/>
      <c r="C9" s="362"/>
      <c r="D9" s="362"/>
      <c r="E9" s="363"/>
      <c r="F9" s="364"/>
      <c r="G9" s="364"/>
      <c r="H9" s="364"/>
      <c r="I9" s="364"/>
      <c r="J9" s="364"/>
      <c r="K9" s="364"/>
      <c r="L9" s="364"/>
      <c r="M9" s="364"/>
      <c r="N9" s="364"/>
      <c r="O9" s="364"/>
      <c r="P9" s="364"/>
      <c r="Q9" s="365">
        <f t="shared" si="0"/>
        <v>0</v>
      </c>
    </row>
    <row r="10" spans="2:17" ht="18" customHeight="1" x14ac:dyDescent="0.25">
      <c r="B10" s="629"/>
      <c r="C10" s="362"/>
      <c r="D10" s="362"/>
      <c r="E10" s="363"/>
      <c r="F10" s="364"/>
      <c r="G10" s="364"/>
      <c r="H10" s="364"/>
      <c r="I10" s="364"/>
      <c r="J10" s="364"/>
      <c r="K10" s="364"/>
      <c r="L10" s="364"/>
      <c r="M10" s="364"/>
      <c r="N10" s="364"/>
      <c r="O10" s="364"/>
      <c r="P10" s="364"/>
      <c r="Q10" s="365">
        <f t="shared" si="0"/>
        <v>0</v>
      </c>
    </row>
    <row r="11" spans="2:17" ht="18" customHeight="1" x14ac:dyDescent="0.25">
      <c r="B11" s="629"/>
      <c r="C11" s="362"/>
      <c r="D11" s="362"/>
      <c r="E11" s="363"/>
      <c r="F11" s="364"/>
      <c r="G11" s="364"/>
      <c r="H11" s="364"/>
      <c r="I11" s="364"/>
      <c r="J11" s="364"/>
      <c r="K11" s="364"/>
      <c r="L11" s="364"/>
      <c r="M11" s="364"/>
      <c r="N11" s="364"/>
      <c r="O11" s="364"/>
      <c r="P11" s="364"/>
      <c r="Q11" s="365">
        <f t="shared" si="0"/>
        <v>0</v>
      </c>
    </row>
    <row r="12" spans="2:17" ht="18" customHeight="1" x14ac:dyDescent="0.25">
      <c r="B12" s="171"/>
      <c r="C12" s="362"/>
      <c r="D12" s="362"/>
      <c r="E12" s="363"/>
      <c r="F12" s="364"/>
      <c r="G12" s="364"/>
      <c r="H12" s="364"/>
      <c r="I12" s="364"/>
      <c r="J12" s="364"/>
      <c r="K12" s="364"/>
      <c r="L12" s="364"/>
      <c r="M12" s="364"/>
      <c r="N12" s="364"/>
      <c r="O12" s="364"/>
      <c r="P12" s="364"/>
      <c r="Q12" s="365">
        <f t="shared" si="0"/>
        <v>0</v>
      </c>
    </row>
    <row r="13" spans="2:17" ht="18" customHeight="1" x14ac:dyDescent="0.25">
      <c r="B13" s="171" t="s">
        <v>132</v>
      </c>
      <c r="C13" s="362"/>
      <c r="D13" s="362"/>
      <c r="E13" s="363"/>
      <c r="F13" s="364"/>
      <c r="G13" s="364"/>
      <c r="H13" s="364"/>
      <c r="I13" s="364"/>
      <c r="J13" s="364"/>
      <c r="K13" s="364"/>
      <c r="L13" s="364"/>
      <c r="M13" s="364"/>
      <c r="N13" s="364"/>
      <c r="O13" s="364"/>
      <c r="P13" s="364"/>
      <c r="Q13" s="365">
        <f t="shared" si="0"/>
        <v>0</v>
      </c>
    </row>
    <row r="14" spans="2:17" x14ac:dyDescent="0.25">
      <c r="B14" s="171"/>
      <c r="C14" s="362"/>
      <c r="D14" s="362"/>
      <c r="E14" s="363"/>
      <c r="F14" s="364"/>
      <c r="G14" s="364"/>
      <c r="H14" s="364"/>
      <c r="I14" s="364"/>
      <c r="J14" s="364"/>
      <c r="K14" s="364"/>
      <c r="L14" s="364"/>
      <c r="M14" s="364"/>
      <c r="N14" s="364"/>
      <c r="O14" s="364"/>
      <c r="P14" s="364"/>
      <c r="Q14" s="365">
        <f t="shared" si="0"/>
        <v>0</v>
      </c>
    </row>
    <row r="15" spans="2:17" ht="18" customHeight="1" x14ac:dyDescent="0.25">
      <c r="B15" s="171" t="s">
        <v>133</v>
      </c>
      <c r="C15" s="362"/>
      <c r="D15" s="362"/>
      <c r="E15" s="363"/>
      <c r="F15" s="364"/>
      <c r="G15" s="364"/>
      <c r="H15" s="364"/>
      <c r="I15" s="364"/>
      <c r="J15" s="364"/>
      <c r="K15" s="364"/>
      <c r="L15" s="364"/>
      <c r="M15" s="364"/>
      <c r="N15" s="364"/>
      <c r="O15" s="364"/>
      <c r="P15" s="364"/>
      <c r="Q15" s="365">
        <f t="shared" si="0"/>
        <v>0</v>
      </c>
    </row>
    <row r="16" spans="2:17" ht="18" customHeight="1" x14ac:dyDescent="0.25">
      <c r="B16" s="164"/>
      <c r="C16" s="362"/>
      <c r="D16" s="362"/>
      <c r="E16" s="363"/>
      <c r="F16" s="364"/>
      <c r="G16" s="364"/>
      <c r="H16" s="364"/>
      <c r="I16" s="364"/>
      <c r="J16" s="364"/>
      <c r="K16" s="364"/>
      <c r="L16" s="364"/>
      <c r="M16" s="364"/>
      <c r="N16" s="364"/>
      <c r="O16" s="364"/>
      <c r="P16" s="364"/>
      <c r="Q16" s="365">
        <f t="shared" si="0"/>
        <v>0</v>
      </c>
    </row>
    <row r="17" spans="2:17" ht="18" customHeight="1" x14ac:dyDescent="0.25">
      <c r="B17" s="164"/>
      <c r="C17" s="362"/>
      <c r="D17" s="362"/>
      <c r="E17" s="363"/>
      <c r="F17" s="364"/>
      <c r="G17" s="364"/>
      <c r="H17" s="364"/>
      <c r="I17" s="364"/>
      <c r="J17" s="364"/>
      <c r="K17" s="364"/>
      <c r="L17" s="364"/>
      <c r="M17" s="364"/>
      <c r="N17" s="364"/>
      <c r="O17" s="364"/>
      <c r="P17" s="364"/>
      <c r="Q17" s="365">
        <f t="shared" si="0"/>
        <v>0</v>
      </c>
    </row>
    <row r="18" spans="2:17" ht="18" customHeight="1" x14ac:dyDescent="0.25">
      <c r="B18" s="164"/>
      <c r="C18" s="362"/>
      <c r="D18" s="362"/>
      <c r="E18" s="363"/>
      <c r="F18" s="364"/>
      <c r="G18" s="364"/>
      <c r="H18" s="364"/>
      <c r="I18" s="364"/>
      <c r="J18" s="364"/>
      <c r="K18" s="364"/>
      <c r="L18" s="364"/>
      <c r="M18" s="364"/>
      <c r="N18" s="364"/>
      <c r="O18" s="364"/>
      <c r="P18" s="364"/>
      <c r="Q18" s="365">
        <f t="shared" si="0"/>
        <v>0</v>
      </c>
    </row>
    <row r="19" spans="2:17" ht="18" customHeight="1" x14ac:dyDescent="0.25">
      <c r="B19" s="164"/>
      <c r="C19" s="362"/>
      <c r="D19" s="362"/>
      <c r="E19" s="363"/>
      <c r="F19" s="364"/>
      <c r="G19" s="364"/>
      <c r="H19" s="364"/>
      <c r="I19" s="364"/>
      <c r="J19" s="364"/>
      <c r="K19" s="364"/>
      <c r="L19" s="364"/>
      <c r="M19" s="364"/>
      <c r="N19" s="364"/>
      <c r="O19" s="364"/>
      <c r="P19" s="364"/>
      <c r="Q19" s="365">
        <f t="shared" si="0"/>
        <v>0</v>
      </c>
    </row>
    <row r="20" spans="2:17" ht="18" customHeight="1" x14ac:dyDescent="0.25">
      <c r="B20" s="165"/>
      <c r="C20" s="362"/>
      <c r="D20" s="366"/>
      <c r="E20" s="363"/>
      <c r="F20" s="364"/>
      <c r="G20" s="364"/>
      <c r="H20" s="364"/>
      <c r="I20" s="364"/>
      <c r="J20" s="364"/>
      <c r="K20" s="364"/>
      <c r="L20" s="364"/>
      <c r="M20" s="364"/>
      <c r="N20" s="364"/>
      <c r="O20" s="364"/>
      <c r="P20" s="364"/>
      <c r="Q20" s="365">
        <f t="shared" si="0"/>
        <v>0</v>
      </c>
    </row>
    <row r="21" spans="2:17" ht="18" customHeight="1" x14ac:dyDescent="0.25">
      <c r="B21" s="164"/>
      <c r="C21" s="362"/>
      <c r="D21" s="362"/>
      <c r="E21" s="363"/>
      <c r="F21" s="364"/>
      <c r="G21" s="364"/>
      <c r="H21" s="364"/>
      <c r="I21" s="364"/>
      <c r="J21" s="364"/>
      <c r="K21" s="364"/>
      <c r="L21" s="364"/>
      <c r="M21" s="364"/>
      <c r="N21" s="364"/>
      <c r="O21" s="364"/>
      <c r="P21" s="364"/>
      <c r="Q21" s="365">
        <f t="shared" si="0"/>
        <v>0</v>
      </c>
    </row>
    <row r="22" spans="2:17" ht="18" customHeight="1" x14ac:dyDescent="0.25">
      <c r="B22" s="166"/>
      <c r="C22" s="362"/>
      <c r="D22" s="362"/>
      <c r="E22" s="363"/>
      <c r="F22" s="364"/>
      <c r="G22" s="364"/>
      <c r="H22" s="364"/>
      <c r="I22" s="364"/>
      <c r="J22" s="364"/>
      <c r="K22" s="364"/>
      <c r="L22" s="364"/>
      <c r="M22" s="364"/>
      <c r="N22" s="364"/>
      <c r="O22" s="364"/>
      <c r="P22" s="364"/>
      <c r="Q22" s="365">
        <f t="shared" si="0"/>
        <v>0</v>
      </c>
    </row>
    <row r="23" spans="2:17" ht="30" customHeight="1" x14ac:dyDescent="0.25">
      <c r="B23" s="167" t="s">
        <v>130</v>
      </c>
      <c r="C23" s="153" t="s">
        <v>159</v>
      </c>
      <c r="D23" s="153" t="s">
        <v>7</v>
      </c>
      <c r="E23" s="630" t="s">
        <v>499</v>
      </c>
      <c r="F23" s="631"/>
      <c r="G23" s="631"/>
      <c r="H23" s="631"/>
      <c r="I23" s="631"/>
      <c r="J23" s="631"/>
      <c r="K23" s="631"/>
      <c r="L23" s="631"/>
      <c r="M23" s="631"/>
      <c r="N23" s="631"/>
      <c r="O23" s="631"/>
      <c r="P23" s="632"/>
      <c r="Q23" s="624" t="s">
        <v>339</v>
      </c>
    </row>
    <row r="24" spans="2:17" ht="24" customHeight="1" x14ac:dyDescent="0.25">
      <c r="B24" s="168"/>
      <c r="C24" s="153"/>
      <c r="D24" s="153"/>
      <c r="E24" s="161" t="s">
        <v>1</v>
      </c>
      <c r="F24" s="162" t="s">
        <v>2</v>
      </c>
      <c r="G24" s="162" t="s">
        <v>3</v>
      </c>
      <c r="H24" s="162" t="s">
        <v>11</v>
      </c>
      <c r="I24" s="162" t="s">
        <v>12</v>
      </c>
      <c r="J24" s="162" t="s">
        <v>13</v>
      </c>
      <c r="K24" s="162" t="s">
        <v>14</v>
      </c>
      <c r="L24" s="162" t="s">
        <v>15</v>
      </c>
      <c r="M24" s="162" t="s">
        <v>16</v>
      </c>
      <c r="N24" s="162" t="s">
        <v>17</v>
      </c>
      <c r="O24" s="162" t="s">
        <v>18</v>
      </c>
      <c r="P24" s="163" t="s">
        <v>19</v>
      </c>
      <c r="Q24" s="625"/>
    </row>
    <row r="25" spans="2:17" ht="18" customHeight="1" x14ac:dyDescent="0.25">
      <c r="B25" s="169"/>
      <c r="C25" s="367"/>
      <c r="D25" s="367"/>
      <c r="E25" s="368"/>
      <c r="F25" s="369"/>
      <c r="G25" s="369"/>
      <c r="H25" s="369"/>
      <c r="I25" s="369"/>
      <c r="J25" s="369"/>
      <c r="K25" s="369"/>
      <c r="L25" s="369"/>
      <c r="M25" s="369"/>
      <c r="N25" s="369"/>
      <c r="O25" s="369"/>
      <c r="P25" s="369"/>
      <c r="Q25" s="365">
        <f t="shared" si="0"/>
        <v>0</v>
      </c>
    </row>
    <row r="26" spans="2:17" ht="18" customHeight="1" x14ac:dyDescent="0.25">
      <c r="B26" s="629" t="str">
        <f>T('Kupci-kanali'!C17)</f>
        <v/>
      </c>
      <c r="C26" s="367"/>
      <c r="D26" s="367"/>
      <c r="E26" s="368"/>
      <c r="F26" s="369"/>
      <c r="G26" s="369"/>
      <c r="H26" s="369"/>
      <c r="I26" s="369"/>
      <c r="J26" s="369"/>
      <c r="K26" s="369"/>
      <c r="L26" s="369"/>
      <c r="M26" s="369"/>
      <c r="N26" s="369"/>
      <c r="O26" s="369"/>
      <c r="P26" s="369"/>
      <c r="Q26" s="365">
        <f t="shared" si="0"/>
        <v>0</v>
      </c>
    </row>
    <row r="27" spans="2:17" ht="18" customHeight="1" x14ac:dyDescent="0.25">
      <c r="B27" s="629"/>
      <c r="C27" s="367"/>
      <c r="D27" s="367"/>
      <c r="E27" s="368"/>
      <c r="F27" s="369"/>
      <c r="G27" s="369"/>
      <c r="H27" s="369"/>
      <c r="I27" s="369"/>
      <c r="J27" s="369"/>
      <c r="K27" s="369"/>
      <c r="L27" s="369"/>
      <c r="M27" s="369"/>
      <c r="N27" s="369"/>
      <c r="O27" s="369"/>
      <c r="P27" s="369"/>
      <c r="Q27" s="365">
        <f t="shared" si="0"/>
        <v>0</v>
      </c>
    </row>
    <row r="28" spans="2:17" ht="18" customHeight="1" x14ac:dyDescent="0.25">
      <c r="B28" s="629"/>
      <c r="C28" s="367"/>
      <c r="D28" s="367"/>
      <c r="E28" s="368"/>
      <c r="F28" s="369"/>
      <c r="G28" s="369"/>
      <c r="H28" s="369"/>
      <c r="I28" s="369"/>
      <c r="J28" s="369"/>
      <c r="K28" s="369"/>
      <c r="L28" s="369"/>
      <c r="M28" s="369"/>
      <c r="N28" s="369"/>
      <c r="O28" s="369"/>
      <c r="P28" s="369"/>
      <c r="Q28" s="365">
        <f t="shared" si="0"/>
        <v>0</v>
      </c>
    </row>
    <row r="29" spans="2:17" ht="18" customHeight="1" x14ac:dyDescent="0.25">
      <c r="B29" s="629"/>
      <c r="C29" s="367"/>
      <c r="D29" s="367"/>
      <c r="E29" s="368"/>
      <c r="F29" s="369"/>
      <c r="G29" s="369"/>
      <c r="H29" s="369"/>
      <c r="I29" s="369"/>
      <c r="J29" s="369"/>
      <c r="K29" s="369"/>
      <c r="L29" s="369"/>
      <c r="M29" s="369"/>
      <c r="N29" s="369"/>
      <c r="O29" s="369"/>
      <c r="P29" s="369"/>
      <c r="Q29" s="365">
        <f t="shared" si="0"/>
        <v>0</v>
      </c>
    </row>
    <row r="30" spans="2:17" ht="18" customHeight="1" x14ac:dyDescent="0.25">
      <c r="B30" s="629"/>
      <c r="C30" s="362"/>
      <c r="D30" s="362"/>
      <c r="E30" s="363"/>
      <c r="F30" s="364"/>
      <c r="G30" s="364"/>
      <c r="H30" s="364"/>
      <c r="I30" s="364"/>
      <c r="J30" s="364"/>
      <c r="K30" s="364"/>
      <c r="L30" s="364"/>
      <c r="M30" s="364"/>
      <c r="N30" s="364"/>
      <c r="O30" s="364"/>
      <c r="P30" s="364"/>
      <c r="Q30" s="365">
        <f t="shared" si="0"/>
        <v>0</v>
      </c>
    </row>
    <row r="31" spans="2:17" ht="18" customHeight="1" x14ac:dyDescent="0.25">
      <c r="B31" s="170"/>
      <c r="C31" s="370"/>
      <c r="D31" s="370"/>
      <c r="E31" s="371"/>
      <c r="F31" s="372"/>
      <c r="G31" s="372"/>
      <c r="H31" s="372"/>
      <c r="I31" s="372"/>
      <c r="J31" s="372"/>
      <c r="K31" s="372"/>
      <c r="L31" s="372"/>
      <c r="M31" s="372"/>
      <c r="N31" s="372"/>
      <c r="O31" s="372"/>
      <c r="P31" s="372"/>
      <c r="Q31" s="365">
        <f t="shared" si="0"/>
        <v>0</v>
      </c>
    </row>
    <row r="32" spans="2:17" ht="18" customHeight="1" x14ac:dyDescent="0.25">
      <c r="B32" s="171" t="s">
        <v>132</v>
      </c>
      <c r="C32" s="362"/>
      <c r="D32" s="362"/>
      <c r="E32" s="368"/>
      <c r="F32" s="369"/>
      <c r="G32" s="369"/>
      <c r="H32" s="369"/>
      <c r="I32" s="369"/>
      <c r="J32" s="369"/>
      <c r="K32" s="369"/>
      <c r="L32" s="369"/>
      <c r="M32" s="369"/>
      <c r="N32" s="369"/>
      <c r="O32" s="369"/>
      <c r="P32" s="364"/>
      <c r="Q32" s="365">
        <f t="shared" si="0"/>
        <v>0</v>
      </c>
    </row>
    <row r="33" spans="1:17" ht="18" customHeight="1" x14ac:dyDescent="0.25">
      <c r="A33" s="172"/>
      <c r="B33" s="171"/>
      <c r="C33" s="373"/>
      <c r="D33" s="367"/>
      <c r="E33" s="368"/>
      <c r="F33" s="369"/>
      <c r="G33" s="369"/>
      <c r="H33" s="369"/>
      <c r="I33" s="369"/>
      <c r="J33" s="369"/>
      <c r="K33" s="369"/>
      <c r="L33" s="369"/>
      <c r="M33" s="369"/>
      <c r="N33" s="369"/>
      <c r="O33" s="369"/>
      <c r="P33" s="369"/>
      <c r="Q33" s="365">
        <f t="shared" si="0"/>
        <v>0</v>
      </c>
    </row>
    <row r="34" spans="1:17" ht="18" customHeight="1" x14ac:dyDescent="0.25">
      <c r="A34" s="172"/>
      <c r="B34" s="171" t="s">
        <v>133</v>
      </c>
      <c r="C34" s="373"/>
      <c r="D34" s="367"/>
      <c r="E34" s="368"/>
      <c r="F34" s="369"/>
      <c r="G34" s="369"/>
      <c r="H34" s="369"/>
      <c r="I34" s="369"/>
      <c r="J34" s="369"/>
      <c r="K34" s="369"/>
      <c r="L34" s="369"/>
      <c r="M34" s="369"/>
      <c r="N34" s="369"/>
      <c r="O34" s="369"/>
      <c r="P34" s="369"/>
      <c r="Q34" s="365">
        <f t="shared" si="0"/>
        <v>0</v>
      </c>
    </row>
    <row r="35" spans="1:17" ht="18" customHeight="1" x14ac:dyDescent="0.25">
      <c r="A35" s="172"/>
      <c r="B35" s="173"/>
      <c r="C35" s="373"/>
      <c r="D35" s="367"/>
      <c r="E35" s="368"/>
      <c r="F35" s="369"/>
      <c r="G35" s="369"/>
      <c r="H35" s="369"/>
      <c r="I35" s="369"/>
      <c r="J35" s="369"/>
      <c r="K35" s="369"/>
      <c r="L35" s="369"/>
      <c r="M35" s="369"/>
      <c r="N35" s="369"/>
      <c r="O35" s="369"/>
      <c r="P35" s="369"/>
      <c r="Q35" s="365">
        <f t="shared" si="0"/>
        <v>0</v>
      </c>
    </row>
    <row r="36" spans="1:17" ht="18" customHeight="1" x14ac:dyDescent="0.25">
      <c r="A36" s="172"/>
      <c r="B36" s="173"/>
      <c r="C36" s="373"/>
      <c r="D36" s="367"/>
      <c r="E36" s="368"/>
      <c r="F36" s="369"/>
      <c r="G36" s="369"/>
      <c r="H36" s="369"/>
      <c r="I36" s="369"/>
      <c r="J36" s="369"/>
      <c r="K36" s="369"/>
      <c r="L36" s="369"/>
      <c r="M36" s="369"/>
      <c r="N36" s="369"/>
      <c r="O36" s="369"/>
      <c r="P36" s="369"/>
      <c r="Q36" s="365">
        <f t="shared" si="0"/>
        <v>0</v>
      </c>
    </row>
    <row r="37" spans="1:17" ht="18" customHeight="1" x14ac:dyDescent="0.25">
      <c r="A37" s="172"/>
      <c r="B37" s="173"/>
      <c r="C37" s="373"/>
      <c r="D37" s="367"/>
      <c r="E37" s="368"/>
      <c r="F37" s="369"/>
      <c r="G37" s="369"/>
      <c r="H37" s="369"/>
      <c r="I37" s="369"/>
      <c r="J37" s="369"/>
      <c r="K37" s="369"/>
      <c r="L37" s="369"/>
      <c r="M37" s="369"/>
      <c r="N37" s="369"/>
      <c r="O37" s="369"/>
      <c r="P37" s="369"/>
      <c r="Q37" s="365">
        <f t="shared" si="0"/>
        <v>0</v>
      </c>
    </row>
    <row r="38" spans="1:17" ht="18" customHeight="1" x14ac:dyDescent="0.25">
      <c r="A38" s="172"/>
      <c r="B38" s="173"/>
      <c r="C38" s="373"/>
      <c r="D38" s="367"/>
      <c r="E38" s="368"/>
      <c r="F38" s="369"/>
      <c r="G38" s="369"/>
      <c r="H38" s="369"/>
      <c r="I38" s="369"/>
      <c r="J38" s="369"/>
      <c r="K38" s="369"/>
      <c r="L38" s="369"/>
      <c r="M38" s="369"/>
      <c r="N38" s="369"/>
      <c r="O38" s="369"/>
      <c r="P38" s="369"/>
      <c r="Q38" s="365">
        <f t="shared" si="0"/>
        <v>0</v>
      </c>
    </row>
    <row r="39" spans="1:17" ht="18" customHeight="1" x14ac:dyDescent="0.25">
      <c r="A39" s="172"/>
      <c r="B39" s="174"/>
      <c r="C39" s="373"/>
      <c r="D39" s="367"/>
      <c r="E39" s="368"/>
      <c r="F39" s="369"/>
      <c r="G39" s="369"/>
      <c r="H39" s="369"/>
      <c r="I39" s="369"/>
      <c r="J39" s="369"/>
      <c r="K39" s="369"/>
      <c r="L39" s="369"/>
      <c r="M39" s="369"/>
      <c r="N39" s="369"/>
      <c r="O39" s="369"/>
      <c r="P39" s="369"/>
      <c r="Q39" s="365">
        <f t="shared" si="0"/>
        <v>0</v>
      </c>
    </row>
    <row r="40" spans="1:17" ht="18" customHeight="1" x14ac:dyDescent="0.25">
      <c r="A40" s="172"/>
      <c r="B40" s="173"/>
      <c r="C40" s="373"/>
      <c r="D40" s="367"/>
      <c r="E40" s="368"/>
      <c r="F40" s="369"/>
      <c r="G40" s="369"/>
      <c r="H40" s="369"/>
      <c r="I40" s="369"/>
      <c r="J40" s="369"/>
      <c r="K40" s="369"/>
      <c r="L40" s="369"/>
      <c r="M40" s="369"/>
      <c r="N40" s="369"/>
      <c r="O40" s="369"/>
      <c r="P40" s="369"/>
      <c r="Q40" s="365">
        <f t="shared" si="0"/>
        <v>0</v>
      </c>
    </row>
    <row r="41" spans="1:17" ht="18" customHeight="1" x14ac:dyDescent="0.25">
      <c r="A41" s="172"/>
      <c r="B41" s="173"/>
      <c r="C41" s="373"/>
      <c r="D41" s="367"/>
      <c r="E41" s="368"/>
      <c r="F41" s="369"/>
      <c r="G41" s="369"/>
      <c r="H41" s="369"/>
      <c r="I41" s="369"/>
      <c r="J41" s="369"/>
      <c r="K41" s="369"/>
      <c r="L41" s="369"/>
      <c r="M41" s="369"/>
      <c r="N41" s="369"/>
      <c r="O41" s="369"/>
      <c r="P41" s="369"/>
      <c r="Q41" s="365">
        <f t="shared" si="0"/>
        <v>0</v>
      </c>
    </row>
    <row r="42" spans="1:17" ht="18" customHeight="1" x14ac:dyDescent="0.25">
      <c r="A42" s="172"/>
      <c r="B42" s="175"/>
      <c r="C42" s="374"/>
      <c r="D42" s="362"/>
      <c r="E42" s="363"/>
      <c r="F42" s="364"/>
      <c r="G42" s="364"/>
      <c r="H42" s="364"/>
      <c r="I42" s="364"/>
      <c r="J42" s="364"/>
      <c r="K42" s="364"/>
      <c r="L42" s="364"/>
      <c r="M42" s="364"/>
      <c r="N42" s="364"/>
      <c r="O42" s="364"/>
      <c r="P42" s="364"/>
      <c r="Q42" s="365">
        <f t="shared" si="0"/>
        <v>0</v>
      </c>
    </row>
    <row r="43" spans="1:17" ht="30" customHeight="1" x14ac:dyDescent="0.25">
      <c r="A43" s="172"/>
      <c r="B43" s="159" t="s">
        <v>131</v>
      </c>
      <c r="C43" s="153" t="s">
        <v>159</v>
      </c>
      <c r="D43" s="153" t="s">
        <v>7</v>
      </c>
      <c r="E43" s="630" t="s">
        <v>499</v>
      </c>
      <c r="F43" s="631"/>
      <c r="G43" s="631"/>
      <c r="H43" s="631"/>
      <c r="I43" s="631"/>
      <c r="J43" s="631"/>
      <c r="K43" s="631"/>
      <c r="L43" s="631"/>
      <c r="M43" s="631"/>
      <c r="N43" s="631"/>
      <c r="O43" s="631"/>
      <c r="P43" s="632"/>
      <c r="Q43" s="624" t="s">
        <v>339</v>
      </c>
    </row>
    <row r="44" spans="1:17" ht="24" customHeight="1" x14ac:dyDescent="0.25">
      <c r="A44" s="172"/>
      <c r="B44" s="159"/>
      <c r="C44" s="153"/>
      <c r="D44" s="153"/>
      <c r="E44" s="161" t="s">
        <v>1</v>
      </c>
      <c r="F44" s="162" t="s">
        <v>2</v>
      </c>
      <c r="G44" s="162" t="s">
        <v>3</v>
      </c>
      <c r="H44" s="162" t="s">
        <v>11</v>
      </c>
      <c r="I44" s="162" t="s">
        <v>12</v>
      </c>
      <c r="J44" s="162" t="s">
        <v>13</v>
      </c>
      <c r="K44" s="162" t="s">
        <v>14</v>
      </c>
      <c r="L44" s="162" t="s">
        <v>15</v>
      </c>
      <c r="M44" s="162" t="s">
        <v>16</v>
      </c>
      <c r="N44" s="162" t="s">
        <v>17</v>
      </c>
      <c r="O44" s="162" t="s">
        <v>18</v>
      </c>
      <c r="P44" s="163" t="s">
        <v>19</v>
      </c>
      <c r="Q44" s="625"/>
    </row>
    <row r="45" spans="1:17" ht="18" customHeight="1" x14ac:dyDescent="0.25">
      <c r="A45" s="172"/>
      <c r="B45" s="176"/>
      <c r="C45" s="373"/>
      <c r="D45" s="367"/>
      <c r="E45" s="368"/>
      <c r="F45" s="369"/>
      <c r="G45" s="369"/>
      <c r="H45" s="369"/>
      <c r="I45" s="369"/>
      <c r="J45" s="369"/>
      <c r="K45" s="369"/>
      <c r="L45" s="369"/>
      <c r="M45" s="369"/>
      <c r="N45" s="369"/>
      <c r="O45" s="369"/>
      <c r="P45" s="369"/>
      <c r="Q45" s="365">
        <f t="shared" si="0"/>
        <v>0</v>
      </c>
    </row>
    <row r="46" spans="1:17" ht="18" customHeight="1" x14ac:dyDescent="0.25">
      <c r="A46" s="172"/>
      <c r="B46" s="629" t="str">
        <f>T('Kupci-kanali'!C30)</f>
        <v/>
      </c>
      <c r="C46" s="373"/>
      <c r="D46" s="367"/>
      <c r="E46" s="368"/>
      <c r="F46" s="369"/>
      <c r="G46" s="369"/>
      <c r="H46" s="369"/>
      <c r="I46" s="369"/>
      <c r="J46" s="369"/>
      <c r="K46" s="369"/>
      <c r="L46" s="369"/>
      <c r="M46" s="369"/>
      <c r="N46" s="369"/>
      <c r="O46" s="369"/>
      <c r="P46" s="369"/>
      <c r="Q46" s="365">
        <f t="shared" si="0"/>
        <v>0</v>
      </c>
    </row>
    <row r="47" spans="1:17" ht="18" customHeight="1" x14ac:dyDescent="0.25">
      <c r="A47" s="172"/>
      <c r="B47" s="629"/>
      <c r="C47" s="373"/>
      <c r="D47" s="367"/>
      <c r="E47" s="368"/>
      <c r="F47" s="369"/>
      <c r="G47" s="369"/>
      <c r="H47" s="369"/>
      <c r="I47" s="369"/>
      <c r="J47" s="369"/>
      <c r="K47" s="369"/>
      <c r="L47" s="369"/>
      <c r="M47" s="369"/>
      <c r="N47" s="369"/>
      <c r="O47" s="369"/>
      <c r="P47" s="369"/>
      <c r="Q47" s="365">
        <f t="shared" si="0"/>
        <v>0</v>
      </c>
    </row>
    <row r="48" spans="1:17" ht="18" customHeight="1" x14ac:dyDescent="0.25">
      <c r="A48" s="172"/>
      <c r="B48" s="629"/>
      <c r="C48" s="373"/>
      <c r="D48" s="367"/>
      <c r="E48" s="368"/>
      <c r="F48" s="369"/>
      <c r="G48" s="369"/>
      <c r="H48" s="369"/>
      <c r="I48" s="369"/>
      <c r="J48" s="369"/>
      <c r="K48" s="369"/>
      <c r="L48" s="369"/>
      <c r="M48" s="369"/>
      <c r="N48" s="369"/>
      <c r="O48" s="369"/>
      <c r="P48" s="369"/>
      <c r="Q48" s="365">
        <f t="shared" si="0"/>
        <v>0</v>
      </c>
    </row>
    <row r="49" spans="1:17" ht="18" customHeight="1" x14ac:dyDescent="0.25">
      <c r="A49" s="172"/>
      <c r="B49" s="629"/>
      <c r="C49" s="373"/>
      <c r="D49" s="367"/>
      <c r="E49" s="368"/>
      <c r="F49" s="369"/>
      <c r="G49" s="369"/>
      <c r="H49" s="369"/>
      <c r="I49" s="369"/>
      <c r="J49" s="369"/>
      <c r="K49" s="369"/>
      <c r="L49" s="369"/>
      <c r="M49" s="369"/>
      <c r="N49" s="369"/>
      <c r="O49" s="369"/>
      <c r="P49" s="369"/>
      <c r="Q49" s="365">
        <f t="shared" si="0"/>
        <v>0</v>
      </c>
    </row>
    <row r="50" spans="1:17" ht="18" customHeight="1" x14ac:dyDescent="0.25">
      <c r="A50" s="172"/>
      <c r="B50" s="629"/>
      <c r="C50" s="373"/>
      <c r="D50" s="367"/>
      <c r="E50" s="368"/>
      <c r="F50" s="369"/>
      <c r="G50" s="369"/>
      <c r="H50" s="369"/>
      <c r="I50" s="369"/>
      <c r="J50" s="369"/>
      <c r="K50" s="369"/>
      <c r="L50" s="369"/>
      <c r="M50" s="369"/>
      <c r="N50" s="369"/>
      <c r="O50" s="369"/>
      <c r="P50" s="369"/>
      <c r="Q50" s="365">
        <f t="shared" si="0"/>
        <v>0</v>
      </c>
    </row>
    <row r="51" spans="1:17" ht="18" customHeight="1" x14ac:dyDescent="0.25">
      <c r="A51" s="172"/>
      <c r="B51" s="170"/>
      <c r="C51" s="373"/>
      <c r="D51" s="367"/>
      <c r="E51" s="368"/>
      <c r="F51" s="369"/>
      <c r="G51" s="369"/>
      <c r="H51" s="369"/>
      <c r="I51" s="369"/>
      <c r="J51" s="369"/>
      <c r="K51" s="369"/>
      <c r="L51" s="369"/>
      <c r="M51" s="369"/>
      <c r="N51" s="369"/>
      <c r="O51" s="369"/>
      <c r="P51" s="369"/>
      <c r="Q51" s="365">
        <f t="shared" si="0"/>
        <v>0</v>
      </c>
    </row>
    <row r="52" spans="1:17" ht="18" customHeight="1" x14ac:dyDescent="0.25">
      <c r="A52" s="172"/>
      <c r="B52" s="171" t="s">
        <v>132</v>
      </c>
      <c r="C52" s="373"/>
      <c r="D52" s="367"/>
      <c r="E52" s="368"/>
      <c r="F52" s="369"/>
      <c r="G52" s="369"/>
      <c r="H52" s="369"/>
      <c r="I52" s="369"/>
      <c r="J52" s="369"/>
      <c r="K52" s="369"/>
      <c r="L52" s="369"/>
      <c r="M52" s="369"/>
      <c r="N52" s="369"/>
      <c r="O52" s="369"/>
      <c r="P52" s="369"/>
      <c r="Q52" s="365">
        <f t="shared" si="0"/>
        <v>0</v>
      </c>
    </row>
    <row r="53" spans="1:17" ht="18" customHeight="1" x14ac:dyDescent="0.25">
      <c r="A53" s="172"/>
      <c r="B53" s="171"/>
      <c r="C53" s="373"/>
      <c r="D53" s="367"/>
      <c r="E53" s="368"/>
      <c r="F53" s="369"/>
      <c r="G53" s="369"/>
      <c r="H53" s="369"/>
      <c r="I53" s="369"/>
      <c r="J53" s="369"/>
      <c r="K53" s="369"/>
      <c r="L53" s="369"/>
      <c r="M53" s="369"/>
      <c r="N53" s="369"/>
      <c r="O53" s="369"/>
      <c r="P53" s="369"/>
      <c r="Q53" s="365">
        <f t="shared" si="0"/>
        <v>0</v>
      </c>
    </row>
    <row r="54" spans="1:17" ht="18" customHeight="1" x14ac:dyDescent="0.25">
      <c r="A54" s="172"/>
      <c r="B54" s="171" t="s">
        <v>133</v>
      </c>
      <c r="C54" s="373"/>
      <c r="D54" s="367"/>
      <c r="E54" s="368"/>
      <c r="F54" s="369"/>
      <c r="G54" s="369"/>
      <c r="H54" s="369"/>
      <c r="I54" s="369"/>
      <c r="J54" s="369"/>
      <c r="K54" s="369"/>
      <c r="L54" s="369"/>
      <c r="M54" s="369"/>
      <c r="N54" s="369"/>
      <c r="O54" s="369"/>
      <c r="P54" s="369"/>
      <c r="Q54" s="365">
        <f t="shared" si="0"/>
        <v>0</v>
      </c>
    </row>
    <row r="55" spans="1:17" ht="18" customHeight="1" x14ac:dyDescent="0.25">
      <c r="A55" s="172"/>
      <c r="B55" s="173"/>
      <c r="C55" s="373"/>
      <c r="D55" s="367"/>
      <c r="E55" s="368"/>
      <c r="F55" s="369"/>
      <c r="G55" s="369"/>
      <c r="H55" s="369"/>
      <c r="I55" s="369"/>
      <c r="J55" s="369"/>
      <c r="K55" s="369"/>
      <c r="L55" s="369"/>
      <c r="M55" s="369"/>
      <c r="N55" s="369"/>
      <c r="O55" s="369"/>
      <c r="P55" s="369"/>
      <c r="Q55" s="365">
        <f t="shared" si="0"/>
        <v>0</v>
      </c>
    </row>
    <row r="56" spans="1:17" ht="18" customHeight="1" x14ac:dyDescent="0.25">
      <c r="A56" s="172"/>
      <c r="B56" s="174"/>
      <c r="C56" s="373"/>
      <c r="D56" s="367"/>
      <c r="E56" s="368"/>
      <c r="F56" s="369"/>
      <c r="G56" s="369"/>
      <c r="H56" s="369"/>
      <c r="I56" s="369"/>
      <c r="J56" s="369"/>
      <c r="K56" s="369"/>
      <c r="L56" s="369"/>
      <c r="M56" s="369"/>
      <c r="N56" s="369"/>
      <c r="O56" s="369"/>
      <c r="P56" s="369"/>
      <c r="Q56" s="365">
        <f t="shared" si="0"/>
        <v>0</v>
      </c>
    </row>
    <row r="57" spans="1:17" ht="18" customHeight="1" x14ac:dyDescent="0.25">
      <c r="A57" s="172"/>
      <c r="B57" s="174"/>
      <c r="C57" s="373"/>
      <c r="D57" s="367"/>
      <c r="E57" s="368"/>
      <c r="F57" s="369"/>
      <c r="G57" s="369"/>
      <c r="H57" s="369"/>
      <c r="I57" s="369"/>
      <c r="J57" s="369"/>
      <c r="K57" s="369"/>
      <c r="L57" s="369"/>
      <c r="M57" s="369"/>
      <c r="N57" s="369"/>
      <c r="O57" s="369"/>
      <c r="P57" s="369"/>
      <c r="Q57" s="365">
        <f t="shared" si="0"/>
        <v>0</v>
      </c>
    </row>
    <row r="58" spans="1:17" ht="18" customHeight="1" x14ac:dyDescent="0.25">
      <c r="A58" s="172"/>
      <c r="B58" s="174"/>
      <c r="C58" s="373"/>
      <c r="D58" s="367"/>
      <c r="E58" s="368"/>
      <c r="F58" s="369"/>
      <c r="G58" s="369"/>
      <c r="H58" s="369"/>
      <c r="I58" s="369"/>
      <c r="J58" s="369"/>
      <c r="K58" s="369"/>
      <c r="L58" s="369"/>
      <c r="M58" s="369"/>
      <c r="N58" s="369"/>
      <c r="O58" s="369"/>
      <c r="P58" s="369"/>
      <c r="Q58" s="365">
        <f t="shared" si="0"/>
        <v>0</v>
      </c>
    </row>
    <row r="59" spans="1:17" ht="18" customHeight="1" x14ac:dyDescent="0.25">
      <c r="A59" s="172"/>
      <c r="B59" s="174"/>
      <c r="C59" s="373"/>
      <c r="D59" s="367"/>
      <c r="E59" s="368"/>
      <c r="F59" s="369"/>
      <c r="G59" s="369"/>
      <c r="H59" s="369"/>
      <c r="I59" s="369"/>
      <c r="J59" s="369"/>
      <c r="K59" s="369"/>
      <c r="L59" s="369"/>
      <c r="M59" s="369"/>
      <c r="N59" s="369"/>
      <c r="O59" s="369"/>
      <c r="P59" s="369"/>
      <c r="Q59" s="365">
        <f t="shared" si="0"/>
        <v>0</v>
      </c>
    </row>
    <row r="60" spans="1:17" ht="18" customHeight="1" x14ac:dyDescent="0.25">
      <c r="A60" s="172"/>
      <c r="B60" s="173"/>
      <c r="C60" s="373"/>
      <c r="D60" s="367"/>
      <c r="E60" s="368"/>
      <c r="F60" s="369"/>
      <c r="G60" s="369"/>
      <c r="H60" s="369"/>
      <c r="I60" s="369"/>
      <c r="J60" s="369"/>
      <c r="K60" s="369"/>
      <c r="L60" s="369"/>
      <c r="M60" s="369"/>
      <c r="N60" s="369"/>
      <c r="O60" s="369"/>
      <c r="P60" s="369"/>
      <c r="Q60" s="365">
        <f t="shared" si="0"/>
        <v>0</v>
      </c>
    </row>
    <row r="61" spans="1:17" ht="18" customHeight="1" x14ac:dyDescent="0.25">
      <c r="A61" s="172"/>
      <c r="B61" s="173"/>
      <c r="C61" s="373"/>
      <c r="D61" s="362"/>
      <c r="E61" s="368"/>
      <c r="F61" s="369"/>
      <c r="G61" s="369"/>
      <c r="H61" s="369"/>
      <c r="I61" s="369"/>
      <c r="J61" s="369"/>
      <c r="K61" s="369"/>
      <c r="L61" s="369"/>
      <c r="M61" s="369"/>
      <c r="N61" s="369"/>
      <c r="O61" s="369"/>
      <c r="P61" s="364"/>
      <c r="Q61" s="365">
        <f t="shared" si="0"/>
        <v>0</v>
      </c>
    </row>
    <row r="62" spans="1:17" ht="18" customHeight="1" x14ac:dyDescent="0.25">
      <c r="A62" s="172"/>
      <c r="B62" s="175"/>
      <c r="C62" s="373"/>
      <c r="D62" s="367"/>
      <c r="E62" s="368"/>
      <c r="F62" s="369"/>
      <c r="G62" s="369"/>
      <c r="H62" s="369"/>
      <c r="I62" s="369"/>
      <c r="J62" s="369"/>
      <c r="K62" s="369"/>
      <c r="L62" s="369"/>
      <c r="M62" s="369"/>
      <c r="N62" s="369"/>
      <c r="O62" s="369"/>
      <c r="P62" s="369"/>
      <c r="Q62" s="365">
        <f t="shared" si="0"/>
        <v>0</v>
      </c>
    </row>
    <row r="63" spans="1:17" ht="30" customHeight="1" x14ac:dyDescent="0.25">
      <c r="B63" s="177"/>
      <c r="C63" s="178"/>
      <c r="D63" s="179" t="s">
        <v>340</v>
      </c>
      <c r="E63" s="180">
        <f t="shared" ref="E63:P63" si="1">SUM(E4:E62)</f>
        <v>0</v>
      </c>
      <c r="F63" s="181">
        <f t="shared" si="1"/>
        <v>0</v>
      </c>
      <c r="G63" s="181">
        <f t="shared" si="1"/>
        <v>0</v>
      </c>
      <c r="H63" s="181">
        <f t="shared" si="1"/>
        <v>0</v>
      </c>
      <c r="I63" s="181">
        <f t="shared" si="1"/>
        <v>0</v>
      </c>
      <c r="J63" s="181">
        <f t="shared" si="1"/>
        <v>0</v>
      </c>
      <c r="K63" s="181">
        <f t="shared" si="1"/>
        <v>0</v>
      </c>
      <c r="L63" s="181">
        <f t="shared" si="1"/>
        <v>0</v>
      </c>
      <c r="M63" s="181">
        <f t="shared" si="1"/>
        <v>0</v>
      </c>
      <c r="N63" s="181">
        <f t="shared" si="1"/>
        <v>0</v>
      </c>
      <c r="O63" s="181">
        <f t="shared" si="1"/>
        <v>0</v>
      </c>
      <c r="P63" s="182">
        <f t="shared" si="1"/>
        <v>0</v>
      </c>
      <c r="Q63" s="183">
        <f>SUM(Q6:Q62)</f>
        <v>0</v>
      </c>
    </row>
    <row r="65" spans="2:9" ht="15.75" thickBot="1" x14ac:dyDescent="0.3"/>
    <row r="66" spans="2:9" ht="16.5" thickBot="1" x14ac:dyDescent="0.3">
      <c r="B66" s="626" t="s">
        <v>9</v>
      </c>
      <c r="C66" s="627"/>
      <c r="D66" s="628"/>
    </row>
    <row r="67" spans="2:9" ht="15.75" thickBot="1" x14ac:dyDescent="0.3">
      <c r="D67" s="194"/>
      <c r="E67" s="195"/>
      <c r="F67" s="195"/>
      <c r="G67" s="195"/>
      <c r="H67" s="195"/>
      <c r="I67" s="195"/>
    </row>
    <row r="68" spans="2:9" x14ac:dyDescent="0.25">
      <c r="B68" s="616"/>
      <c r="C68" s="617"/>
      <c r="D68" s="617"/>
      <c r="E68" s="617"/>
      <c r="F68" s="617"/>
      <c r="G68" s="617"/>
      <c r="H68" s="617"/>
      <c r="I68" s="621"/>
    </row>
    <row r="69" spans="2:9" x14ac:dyDescent="0.25">
      <c r="B69" s="618"/>
      <c r="C69" s="554"/>
      <c r="D69" s="554"/>
      <c r="E69" s="554"/>
      <c r="F69" s="554"/>
      <c r="G69" s="554"/>
      <c r="H69" s="554"/>
      <c r="I69" s="622"/>
    </row>
    <row r="70" spans="2:9" x14ac:dyDescent="0.25">
      <c r="B70" s="618"/>
      <c r="C70" s="554"/>
      <c r="D70" s="554"/>
      <c r="E70" s="554"/>
      <c r="F70" s="554"/>
      <c r="G70" s="554"/>
      <c r="H70" s="554"/>
      <c r="I70" s="622"/>
    </row>
    <row r="71" spans="2:9" x14ac:dyDescent="0.25">
      <c r="B71" s="618"/>
      <c r="C71" s="554"/>
      <c r="D71" s="554"/>
      <c r="E71" s="554"/>
      <c r="F71" s="554"/>
      <c r="G71" s="554"/>
      <c r="H71" s="554"/>
      <c r="I71" s="622"/>
    </row>
    <row r="72" spans="2:9" x14ac:dyDescent="0.25">
      <c r="B72" s="618"/>
      <c r="C72" s="554"/>
      <c r="D72" s="554"/>
      <c r="E72" s="554"/>
      <c r="F72" s="554"/>
      <c r="G72" s="554"/>
      <c r="H72" s="554"/>
      <c r="I72" s="622"/>
    </row>
    <row r="73" spans="2:9" x14ac:dyDescent="0.25">
      <c r="B73" s="618"/>
      <c r="C73" s="554"/>
      <c r="D73" s="554"/>
      <c r="E73" s="554"/>
      <c r="F73" s="554"/>
      <c r="G73" s="554"/>
      <c r="H73" s="554"/>
      <c r="I73" s="622"/>
    </row>
    <row r="74" spans="2:9" x14ac:dyDescent="0.25">
      <c r="B74" s="618"/>
      <c r="C74" s="554"/>
      <c r="D74" s="554"/>
      <c r="E74" s="554"/>
      <c r="F74" s="554"/>
      <c r="G74" s="554"/>
      <c r="H74" s="554"/>
      <c r="I74" s="622"/>
    </row>
    <row r="75" spans="2:9" x14ac:dyDescent="0.25">
      <c r="B75" s="618"/>
      <c r="C75" s="554"/>
      <c r="D75" s="554"/>
      <c r="E75" s="554"/>
      <c r="F75" s="554"/>
      <c r="G75" s="554"/>
      <c r="H75" s="554"/>
      <c r="I75" s="622"/>
    </row>
    <row r="76" spans="2:9" x14ac:dyDescent="0.25">
      <c r="B76" s="618"/>
      <c r="C76" s="554"/>
      <c r="D76" s="554"/>
      <c r="E76" s="554"/>
      <c r="F76" s="554"/>
      <c r="G76" s="554"/>
      <c r="H76" s="554"/>
      <c r="I76" s="622"/>
    </row>
    <row r="77" spans="2:9" x14ac:dyDescent="0.25">
      <c r="B77" s="618"/>
      <c r="C77" s="554"/>
      <c r="D77" s="554"/>
      <c r="E77" s="554"/>
      <c r="F77" s="554"/>
      <c r="G77" s="554"/>
      <c r="H77" s="554"/>
      <c r="I77" s="622"/>
    </row>
    <row r="78" spans="2:9" ht="15.75" thickBot="1" x14ac:dyDescent="0.3">
      <c r="B78" s="619"/>
      <c r="C78" s="620"/>
      <c r="D78" s="620"/>
      <c r="E78" s="620"/>
      <c r="F78" s="620"/>
      <c r="G78" s="620"/>
      <c r="H78" s="620"/>
      <c r="I78" s="623"/>
    </row>
  </sheetData>
  <sheetProtection algorithmName="SHA-512" hashValue="WYgHNTGvmNELZTNe6jm6xHF4mhvJbv0m3UpnOl/3/mwzoVok7Vi7Rm69QrFwQz6tOl2FSiUY7UcCdRBRK9MjZw==" saltValue="BMXYuho1PaVO/79eGaXAfQ==" spinCount="100000" sheet="1" objects="1" scenarios="1" formatCells="0" formatColumns="0" formatRows="0" insertColumns="0" insertRows="0" insertHyperlinks="0" sort="0" autoFilter="0"/>
  <mergeCells count="12">
    <mergeCell ref="B68:C78"/>
    <mergeCell ref="D68:I78"/>
    <mergeCell ref="Q4:Q5"/>
    <mergeCell ref="Q23:Q24"/>
    <mergeCell ref="Q43:Q44"/>
    <mergeCell ref="B66:D66"/>
    <mergeCell ref="B7:B11"/>
    <mergeCell ref="B26:B30"/>
    <mergeCell ref="B46:B50"/>
    <mergeCell ref="E4:P4"/>
    <mergeCell ref="E23:P23"/>
    <mergeCell ref="E43:P43"/>
  </mergeCells>
  <hyperlinks>
    <hyperlink ref="B13" location="'Kupci-kanali'!C12" display="Več o prod. in prom. kanalih"/>
    <hyperlink ref="B15" location="'Kupci-kanali'!C8" display="Več o ciljnih skupinah"/>
    <hyperlink ref="B32" location="'Kupci-kanali'!C27" display="Več o prod. in prom. kanalih"/>
    <hyperlink ref="B34" location="'Kupci-kanali'!C21" display="Več o ciljnih skupinah"/>
    <hyperlink ref="B52" location="'Kupci-kanali'!C38" display="Več o prod. in prom. kanalih"/>
    <hyperlink ref="B54" location="'Kupci-kanali'!C34" display="Več o ciljnih skupinah"/>
  </hyperlinks>
  <printOptions horizontalCentered="1"/>
  <pageMargins left="0.59055118110236227" right="0.59055118110236227" top="0.59055118110236227" bottom="0.59055118110236227" header="0.31496062992125984" footer="0.31496062992125984"/>
  <pageSetup paperSize="9" scale="76" fitToHeight="6" orientation="landscape" r:id="rId1"/>
  <headerFooter>
    <oddFooter>&amp;L&amp;G&amp;C&amp;G&amp;R&amp;G</oddFooter>
  </headerFooter>
  <rowBreaks count="2" manualBreakCount="2">
    <brk id="22" max="17" man="1"/>
    <brk id="42" max="17" man="1"/>
  </rowBreaks>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2">
    <tabColor rgb="FFF4E0CC"/>
    <pageSetUpPr fitToPage="1"/>
  </sheetPr>
  <dimension ref="B1:I65"/>
  <sheetViews>
    <sheetView showGridLines="0" view="pageBreakPreview" topLeftCell="A4" zoomScaleNormal="100" zoomScaleSheetLayoutView="100" workbookViewId="0"/>
  </sheetViews>
  <sheetFormatPr defaultColWidth="9.140625" defaultRowHeight="15" x14ac:dyDescent="0.25"/>
  <cols>
    <col min="1" max="1" width="3.7109375" style="64" customWidth="1"/>
    <col min="2" max="2" width="20.7109375" style="64" customWidth="1"/>
    <col min="3" max="3" width="30.7109375" style="64" customWidth="1"/>
    <col min="4" max="4" width="2.28515625" style="64" customWidth="1"/>
    <col min="5" max="5" width="30.7109375" style="64" customWidth="1"/>
    <col min="6" max="6" width="8.7109375" style="64" customWidth="1"/>
    <col min="7" max="7" width="35.7109375" style="64" customWidth="1"/>
    <col min="8" max="8" width="40.140625" style="64" customWidth="1"/>
    <col min="9" max="9" width="3.7109375" style="64" customWidth="1"/>
    <col min="10" max="21" width="16.7109375" style="64" customWidth="1"/>
    <col min="22" max="16384" width="9.140625" style="64"/>
  </cols>
  <sheetData>
    <row r="1" spans="2:9" x14ac:dyDescent="0.25">
      <c r="I1" s="64" t="s">
        <v>120</v>
      </c>
    </row>
    <row r="2" spans="2:9" ht="30" customHeight="1" x14ac:dyDescent="0.25">
      <c r="B2" s="50" t="s">
        <v>20</v>
      </c>
      <c r="C2" s="18"/>
      <c r="D2" s="18"/>
    </row>
    <row r="3" spans="2:9" ht="20.25" customHeight="1" thickBot="1" x14ac:dyDescent="0.3">
      <c r="H3" s="65"/>
    </row>
    <row r="4" spans="2:9" ht="20.25" customHeight="1" thickBot="1" x14ac:dyDescent="0.3">
      <c r="B4" s="76" t="s">
        <v>44</v>
      </c>
    </row>
    <row r="5" spans="2:9" ht="126" customHeight="1" thickBot="1" x14ac:dyDescent="0.3">
      <c r="B5" s="77" t="s">
        <v>41</v>
      </c>
      <c r="C5" s="78" t="s">
        <v>500</v>
      </c>
      <c r="D5" s="646" t="s">
        <v>42</v>
      </c>
      <c r="E5" s="646"/>
      <c r="F5" s="78" t="s">
        <v>21</v>
      </c>
      <c r="G5" s="78" t="s">
        <v>501</v>
      </c>
      <c r="H5" s="211" t="s">
        <v>356</v>
      </c>
    </row>
    <row r="6" spans="2:9" ht="20.100000000000001" customHeight="1" x14ac:dyDescent="0.25">
      <c r="B6" s="375"/>
      <c r="C6" s="376"/>
      <c r="D6" s="647"/>
      <c r="E6" s="647"/>
      <c r="F6" s="376"/>
      <c r="G6" s="376"/>
      <c r="H6" s="377"/>
    </row>
    <row r="7" spans="2:9" ht="20.100000000000001" customHeight="1" x14ac:dyDescent="0.25">
      <c r="B7" s="378"/>
      <c r="C7" s="379"/>
      <c r="D7" s="648"/>
      <c r="E7" s="648"/>
      <c r="F7" s="379"/>
      <c r="G7" s="379"/>
      <c r="H7" s="380"/>
    </row>
    <row r="8" spans="2:9" ht="20.100000000000001" customHeight="1" x14ac:dyDescent="0.25">
      <c r="B8" s="378"/>
      <c r="C8" s="379"/>
      <c r="D8" s="648"/>
      <c r="E8" s="648"/>
      <c r="F8" s="379"/>
      <c r="G8" s="379"/>
      <c r="H8" s="380"/>
    </row>
    <row r="9" spans="2:9" ht="20.100000000000001" customHeight="1" x14ac:dyDescent="0.25">
      <c r="B9" s="378"/>
      <c r="C9" s="379"/>
      <c r="D9" s="648"/>
      <c r="E9" s="648"/>
      <c r="F9" s="379"/>
      <c r="G9" s="379"/>
      <c r="H9" s="380"/>
    </row>
    <row r="10" spans="2:9" ht="20.100000000000001" customHeight="1" thickBot="1" x14ac:dyDescent="0.3">
      <c r="B10" s="381"/>
      <c r="C10" s="382"/>
      <c r="D10" s="649"/>
      <c r="E10" s="649"/>
      <c r="F10" s="382"/>
      <c r="G10" s="382"/>
      <c r="H10" s="383"/>
    </row>
    <row r="11" spans="2:9" ht="20.25" customHeight="1" thickBot="1" x14ac:dyDescent="0.3"/>
    <row r="12" spans="2:9" ht="20.25" customHeight="1" thickBot="1" x14ac:dyDescent="0.3">
      <c r="B12" s="507" t="s">
        <v>54</v>
      </c>
      <c r="C12" s="508"/>
    </row>
    <row r="13" spans="2:9" ht="111.75" customHeight="1" thickBot="1" x14ac:dyDescent="0.3">
      <c r="B13" s="509" t="s">
        <v>500</v>
      </c>
      <c r="C13" s="502" t="s">
        <v>331</v>
      </c>
      <c r="D13" s="654" t="s">
        <v>332</v>
      </c>
      <c r="E13" s="654"/>
      <c r="F13" s="646" t="s">
        <v>356</v>
      </c>
      <c r="G13" s="650"/>
    </row>
    <row r="14" spans="2:9" ht="20.100000000000001" customHeight="1" x14ac:dyDescent="0.25">
      <c r="B14" s="384"/>
      <c r="C14" s="385"/>
      <c r="D14" s="655"/>
      <c r="E14" s="655"/>
      <c r="F14" s="647"/>
      <c r="G14" s="651"/>
      <c r="H14" s="207"/>
    </row>
    <row r="15" spans="2:9" ht="20.100000000000001" customHeight="1" x14ac:dyDescent="0.25">
      <c r="B15" s="386"/>
      <c r="C15" s="387"/>
      <c r="D15" s="656"/>
      <c r="E15" s="656"/>
      <c r="F15" s="648"/>
      <c r="G15" s="653"/>
      <c r="H15" s="207"/>
    </row>
    <row r="16" spans="2:9" ht="20.100000000000001" customHeight="1" x14ac:dyDescent="0.25">
      <c r="B16" s="386"/>
      <c r="C16" s="387"/>
      <c r="D16" s="656"/>
      <c r="E16" s="656"/>
      <c r="F16" s="648"/>
      <c r="G16" s="653"/>
      <c r="H16" s="207"/>
    </row>
    <row r="17" spans="2:8" ht="20.100000000000001" customHeight="1" x14ac:dyDescent="0.25">
      <c r="B17" s="386"/>
      <c r="C17" s="387"/>
      <c r="D17" s="656"/>
      <c r="E17" s="656"/>
      <c r="F17" s="648"/>
      <c r="G17" s="653"/>
      <c r="H17" s="207"/>
    </row>
    <row r="18" spans="2:8" ht="20.100000000000001" customHeight="1" thickBot="1" x14ac:dyDescent="0.3">
      <c r="B18" s="388"/>
      <c r="C18" s="389"/>
      <c r="D18" s="657"/>
      <c r="E18" s="657"/>
      <c r="F18" s="649"/>
      <c r="G18" s="652"/>
      <c r="H18" s="207"/>
    </row>
    <row r="19" spans="2:8" ht="9.9499999999999993" customHeight="1" x14ac:dyDescent="0.25"/>
    <row r="20" spans="2:8" ht="45.75" customHeight="1" x14ac:dyDescent="0.25">
      <c r="B20" s="555" t="s">
        <v>160</v>
      </c>
      <c r="C20" s="555"/>
      <c r="D20" s="68"/>
      <c r="E20" s="550"/>
      <c r="F20" s="550"/>
      <c r="G20" s="550"/>
      <c r="H20" s="658"/>
    </row>
    <row r="21" spans="2:8" ht="24.95" customHeight="1" x14ac:dyDescent="0.25">
      <c r="B21" s="555"/>
      <c r="C21" s="555"/>
      <c r="D21" s="68"/>
      <c r="E21" s="550"/>
      <c r="F21" s="550"/>
      <c r="G21" s="550"/>
      <c r="H21" s="658"/>
    </row>
    <row r="22" spans="2:8" ht="24.95" customHeight="1" x14ac:dyDescent="0.25">
      <c r="B22" s="555"/>
      <c r="C22" s="555"/>
      <c r="D22" s="68"/>
      <c r="E22" s="550"/>
      <c r="F22" s="550"/>
      <c r="G22" s="550"/>
      <c r="H22" s="658"/>
    </row>
    <row r="23" spans="2:8" ht="9.9499999999999993" customHeight="1" x14ac:dyDescent="0.25">
      <c r="B23" s="68"/>
      <c r="C23" s="68"/>
      <c r="D23" s="68"/>
      <c r="E23" s="68"/>
      <c r="F23" s="68"/>
      <c r="G23" s="68"/>
    </row>
    <row r="24" spans="2:8" ht="60" customHeight="1" x14ac:dyDescent="0.25">
      <c r="B24" s="555" t="s">
        <v>43</v>
      </c>
      <c r="C24" s="555"/>
      <c r="D24" s="68"/>
      <c r="E24" s="550"/>
      <c r="F24" s="550"/>
      <c r="G24" s="550"/>
      <c r="H24" s="207"/>
    </row>
    <row r="25" spans="2:8" ht="9" customHeight="1" x14ac:dyDescent="0.25">
      <c r="B25" s="68"/>
      <c r="C25" s="68"/>
      <c r="D25" s="68"/>
      <c r="E25" s="68"/>
      <c r="F25" s="68"/>
      <c r="G25" s="68"/>
    </row>
    <row r="26" spans="2:8" ht="90.75" customHeight="1" x14ac:dyDescent="0.25">
      <c r="B26" s="555" t="s">
        <v>357</v>
      </c>
      <c r="C26" s="555"/>
      <c r="D26" s="68"/>
      <c r="E26" s="550"/>
      <c r="F26" s="550"/>
      <c r="G26" s="550"/>
      <c r="H26" s="207"/>
    </row>
    <row r="27" spans="2:8" ht="9" customHeight="1" x14ac:dyDescent="0.25">
      <c r="B27" s="66"/>
      <c r="C27" s="66"/>
      <c r="D27" s="66"/>
      <c r="E27" s="66"/>
      <c r="F27" s="66"/>
      <c r="G27" s="66"/>
    </row>
    <row r="28" spans="2:8" ht="60" customHeight="1" x14ac:dyDescent="0.25">
      <c r="B28" s="555" t="s">
        <v>117</v>
      </c>
      <c r="C28" s="555"/>
      <c r="D28" s="68"/>
      <c r="E28" s="550"/>
      <c r="F28" s="550"/>
      <c r="G28" s="550"/>
    </row>
    <row r="29" spans="2:8" ht="20.25" customHeight="1" x14ac:dyDescent="0.25">
      <c r="B29" s="66"/>
      <c r="C29" s="66"/>
      <c r="D29" s="66"/>
      <c r="E29" s="66"/>
      <c r="F29" s="66"/>
      <c r="G29" s="66"/>
    </row>
    <row r="30" spans="2:8" ht="30" customHeight="1" x14ac:dyDescent="0.25">
      <c r="B30" s="67" t="s">
        <v>22</v>
      </c>
      <c r="C30" s="45"/>
      <c r="D30" s="45"/>
      <c r="E30" s="45"/>
      <c r="F30" s="66"/>
      <c r="G30" s="66"/>
    </row>
    <row r="31" spans="2:8" ht="20.25" customHeight="1" thickBot="1" x14ac:dyDescent="0.3">
      <c r="B31" s="68"/>
      <c r="C31" s="68"/>
      <c r="D31" s="68"/>
      <c r="E31" s="68"/>
      <c r="F31" s="68"/>
      <c r="G31" s="68"/>
    </row>
    <row r="32" spans="2:8" ht="36" customHeight="1" thickBot="1" x14ac:dyDescent="0.3">
      <c r="B32" s="660" t="s">
        <v>503</v>
      </c>
      <c r="C32" s="661"/>
      <c r="D32" s="662" t="s">
        <v>504</v>
      </c>
      <c r="E32" s="663"/>
      <c r="F32" s="663"/>
      <c r="G32" s="661"/>
    </row>
    <row r="33" spans="2:7" ht="20.25" customHeight="1" x14ac:dyDescent="0.25">
      <c r="B33" s="664"/>
      <c r="C33" s="665"/>
      <c r="D33" s="643"/>
      <c r="E33" s="644"/>
      <c r="F33" s="644"/>
      <c r="G33" s="645"/>
    </row>
    <row r="34" spans="2:7" ht="20.25" customHeight="1" x14ac:dyDescent="0.25">
      <c r="B34" s="639"/>
      <c r="C34" s="640"/>
      <c r="D34" s="510"/>
      <c r="E34" s="511"/>
      <c r="F34" s="511"/>
      <c r="G34" s="512"/>
    </row>
    <row r="35" spans="2:7" ht="20.25" customHeight="1" x14ac:dyDescent="0.25">
      <c r="B35" s="639"/>
      <c r="C35" s="640"/>
      <c r="D35" s="510"/>
      <c r="E35" s="634"/>
      <c r="F35" s="634"/>
      <c r="G35" s="635"/>
    </row>
    <row r="36" spans="2:7" ht="20.25" customHeight="1" x14ac:dyDescent="0.25">
      <c r="B36" s="639"/>
      <c r="C36" s="640"/>
      <c r="D36" s="633"/>
      <c r="E36" s="634"/>
      <c r="F36" s="634"/>
      <c r="G36" s="635"/>
    </row>
    <row r="37" spans="2:7" ht="20.25" customHeight="1" x14ac:dyDescent="0.25">
      <c r="B37" s="639"/>
      <c r="C37" s="640"/>
      <c r="D37" s="633"/>
      <c r="E37" s="634"/>
      <c r="F37" s="634"/>
      <c r="G37" s="635"/>
    </row>
    <row r="38" spans="2:7" ht="20.25" customHeight="1" x14ac:dyDescent="0.25">
      <c r="B38" s="639"/>
      <c r="C38" s="640"/>
      <c r="D38" s="633"/>
      <c r="E38" s="634"/>
      <c r="F38" s="634"/>
      <c r="G38" s="635"/>
    </row>
    <row r="39" spans="2:7" ht="20.25" customHeight="1" x14ac:dyDescent="0.25">
      <c r="B39" s="639"/>
      <c r="C39" s="640"/>
      <c r="D39" s="633"/>
      <c r="E39" s="634"/>
      <c r="F39" s="634"/>
      <c r="G39" s="635"/>
    </row>
    <row r="40" spans="2:7" ht="20.25" customHeight="1" x14ac:dyDescent="0.25">
      <c r="B40" s="639"/>
      <c r="C40" s="640"/>
      <c r="D40" s="633"/>
      <c r="E40" s="634"/>
      <c r="F40" s="634"/>
      <c r="G40" s="635"/>
    </row>
    <row r="41" spans="2:7" ht="20.25" customHeight="1" x14ac:dyDescent="0.25">
      <c r="B41" s="639"/>
      <c r="C41" s="640"/>
      <c r="D41" s="633"/>
      <c r="E41" s="634"/>
      <c r="F41" s="634"/>
      <c r="G41" s="635"/>
    </row>
    <row r="42" spans="2:7" ht="20.25" customHeight="1" x14ac:dyDescent="0.25">
      <c r="B42" s="639"/>
      <c r="C42" s="640"/>
      <c r="D42" s="633"/>
      <c r="E42" s="634"/>
      <c r="F42" s="634"/>
      <c r="G42" s="635"/>
    </row>
    <row r="43" spans="2:7" ht="20.25" customHeight="1" x14ac:dyDescent="0.25">
      <c r="B43" s="639"/>
      <c r="C43" s="640"/>
      <c r="D43" s="633"/>
      <c r="E43" s="634"/>
      <c r="F43" s="634"/>
      <c r="G43" s="635"/>
    </row>
    <row r="44" spans="2:7" ht="20.25" customHeight="1" x14ac:dyDescent="0.25">
      <c r="B44" s="639"/>
      <c r="C44" s="640"/>
      <c r="D44" s="633"/>
      <c r="E44" s="634"/>
      <c r="F44" s="634"/>
      <c r="G44" s="635"/>
    </row>
    <row r="45" spans="2:7" ht="20.25" customHeight="1" x14ac:dyDescent="0.25">
      <c r="B45" s="639"/>
      <c r="C45" s="640"/>
      <c r="D45" s="633"/>
      <c r="E45" s="634"/>
      <c r="F45" s="634"/>
      <c r="G45" s="635"/>
    </row>
    <row r="46" spans="2:7" ht="20.25" customHeight="1" x14ac:dyDescent="0.25">
      <c r="B46" s="639"/>
      <c r="C46" s="640"/>
      <c r="D46" s="633"/>
      <c r="E46" s="634"/>
      <c r="F46" s="634"/>
      <c r="G46" s="635"/>
    </row>
    <row r="47" spans="2:7" ht="20.25" customHeight="1" thickBot="1" x14ac:dyDescent="0.3">
      <c r="B47" s="641"/>
      <c r="C47" s="642"/>
      <c r="D47" s="636"/>
      <c r="E47" s="637"/>
      <c r="F47" s="637"/>
      <c r="G47" s="638"/>
    </row>
    <row r="48" spans="2:7" ht="20.25" customHeight="1" x14ac:dyDescent="0.25">
      <c r="B48" s="68"/>
      <c r="C48" s="68"/>
      <c r="D48" s="68"/>
      <c r="E48" s="68"/>
      <c r="F48" s="68"/>
      <c r="G48" s="68"/>
    </row>
    <row r="49" spans="2:8" ht="20.25" customHeight="1" x14ac:dyDescent="0.25">
      <c r="B49" s="659" t="s">
        <v>9</v>
      </c>
      <c r="C49" s="659"/>
      <c r="D49" s="659"/>
      <c r="E49" s="659"/>
    </row>
    <row r="50" spans="2:8" ht="9.9499999999999993" customHeight="1" x14ac:dyDescent="0.25"/>
    <row r="51" spans="2:8" x14ac:dyDescent="0.25">
      <c r="B51" s="550"/>
      <c r="C51" s="550"/>
      <c r="D51" s="550"/>
      <c r="E51" s="550"/>
    </row>
    <row r="52" spans="2:8" x14ac:dyDescent="0.25">
      <c r="B52" s="550"/>
      <c r="C52" s="550"/>
      <c r="D52" s="550"/>
      <c r="E52" s="550"/>
    </row>
    <row r="53" spans="2:8" x14ac:dyDescent="0.25">
      <c r="B53" s="550"/>
      <c r="C53" s="550"/>
      <c r="D53" s="550"/>
      <c r="E53" s="550"/>
    </row>
    <row r="54" spans="2:8" x14ac:dyDescent="0.25">
      <c r="B54" s="550"/>
      <c r="C54" s="550"/>
      <c r="D54" s="550"/>
      <c r="E54" s="550"/>
    </row>
    <row r="55" spans="2:8" ht="15" customHeight="1" x14ac:dyDescent="0.25">
      <c r="B55" s="550"/>
      <c r="C55" s="550"/>
      <c r="D55" s="550"/>
      <c r="E55" s="550"/>
      <c r="H55" s="64" t="s">
        <v>40</v>
      </c>
    </row>
    <row r="56" spans="2:8" x14ac:dyDescent="0.25">
      <c r="B56" s="550"/>
      <c r="C56" s="550"/>
      <c r="D56" s="550"/>
      <c r="E56" s="550"/>
    </row>
    <row r="57" spans="2:8" x14ac:dyDescent="0.25">
      <c r="B57" s="550"/>
      <c r="C57" s="550"/>
      <c r="D57" s="550"/>
      <c r="E57" s="550"/>
    </row>
    <row r="58" spans="2:8" x14ac:dyDescent="0.25">
      <c r="B58" s="550"/>
      <c r="C58" s="550"/>
      <c r="D58" s="550"/>
      <c r="E58" s="550"/>
    </row>
    <row r="59" spans="2:8" x14ac:dyDescent="0.25">
      <c r="B59" s="550"/>
      <c r="C59" s="550"/>
      <c r="D59" s="550"/>
      <c r="E59" s="550"/>
    </row>
    <row r="60" spans="2:8" x14ac:dyDescent="0.25">
      <c r="B60" s="550"/>
      <c r="C60" s="550"/>
      <c r="D60" s="550"/>
      <c r="E60" s="550"/>
    </row>
    <row r="61" spans="2:8" x14ac:dyDescent="0.25">
      <c r="B61" s="550"/>
      <c r="C61" s="550"/>
      <c r="D61" s="550"/>
      <c r="E61" s="550"/>
    </row>
    <row r="62" spans="2:8" x14ac:dyDescent="0.25">
      <c r="B62" s="550"/>
      <c r="C62" s="550"/>
      <c r="D62" s="550"/>
      <c r="E62" s="550"/>
    </row>
    <row r="63" spans="2:8" x14ac:dyDescent="0.25">
      <c r="B63" s="550"/>
      <c r="C63" s="550"/>
      <c r="D63" s="550"/>
      <c r="E63" s="550"/>
    </row>
    <row r="64" spans="2:8" x14ac:dyDescent="0.25">
      <c r="B64" s="550"/>
      <c r="C64" s="550"/>
      <c r="D64" s="550"/>
      <c r="E64" s="550"/>
    </row>
    <row r="65" spans="2:5" x14ac:dyDescent="0.25">
      <c r="B65" s="550"/>
      <c r="C65" s="550"/>
      <c r="D65" s="550"/>
      <c r="E65" s="550"/>
    </row>
  </sheetData>
  <sheetProtection formatCells="0" formatColumns="0" formatRows="0" insertColumns="0" insertRows="0" insertHyperlinks="0" sort="0" autoFilter="0"/>
  <mergeCells count="61">
    <mergeCell ref="H20:H22"/>
    <mergeCell ref="B51:C65"/>
    <mergeCell ref="D51:E65"/>
    <mergeCell ref="E26:G26"/>
    <mergeCell ref="B49:E49"/>
    <mergeCell ref="B26:C26"/>
    <mergeCell ref="B40:C40"/>
    <mergeCell ref="B41:C41"/>
    <mergeCell ref="B35:C35"/>
    <mergeCell ref="B36:C36"/>
    <mergeCell ref="B37:C37"/>
    <mergeCell ref="B38:C38"/>
    <mergeCell ref="B39:C39"/>
    <mergeCell ref="B32:C32"/>
    <mergeCell ref="D32:G32"/>
    <mergeCell ref="B33:C33"/>
    <mergeCell ref="F13:G13"/>
    <mergeCell ref="F14:G14"/>
    <mergeCell ref="F18:G18"/>
    <mergeCell ref="B24:C24"/>
    <mergeCell ref="E24:G24"/>
    <mergeCell ref="F15:G15"/>
    <mergeCell ref="F16:G16"/>
    <mergeCell ref="F17:G17"/>
    <mergeCell ref="B20:C22"/>
    <mergeCell ref="E20:G22"/>
    <mergeCell ref="D13:E13"/>
    <mergeCell ref="D14:E14"/>
    <mergeCell ref="D16:E16"/>
    <mergeCell ref="D17:E17"/>
    <mergeCell ref="D18:E18"/>
    <mergeCell ref="D15:E15"/>
    <mergeCell ref="D5:E5"/>
    <mergeCell ref="D6:E6"/>
    <mergeCell ref="D7:E7"/>
    <mergeCell ref="D9:E9"/>
    <mergeCell ref="D10:E10"/>
    <mergeCell ref="D8:E8"/>
    <mergeCell ref="B28:C28"/>
    <mergeCell ref="E28:G28"/>
    <mergeCell ref="D36:G36"/>
    <mergeCell ref="D37:G37"/>
    <mergeCell ref="D38:G38"/>
    <mergeCell ref="D33:G33"/>
    <mergeCell ref="B34:C34"/>
    <mergeCell ref="D46:G46"/>
    <mergeCell ref="D47:G47"/>
    <mergeCell ref="B45:C45"/>
    <mergeCell ref="B46:C46"/>
    <mergeCell ref="E35:G35"/>
    <mergeCell ref="B47:C47"/>
    <mergeCell ref="D39:G39"/>
    <mergeCell ref="D40:G40"/>
    <mergeCell ref="D41:G41"/>
    <mergeCell ref="D42:G42"/>
    <mergeCell ref="D43:G43"/>
    <mergeCell ref="D44:G44"/>
    <mergeCell ref="D45:G45"/>
    <mergeCell ref="B42:C42"/>
    <mergeCell ref="B43:C43"/>
    <mergeCell ref="B44:C44"/>
  </mergeCells>
  <printOptions horizontalCentered="1"/>
  <pageMargins left="0.59055118110236227" right="0.59055118110236227" top="0.59055118110236227" bottom="0.59055118110236227" header="0.31496062992125984" footer="0.31496062992125984"/>
  <pageSetup paperSize="9" scale="52" fitToHeight="6" orientation="portrait" r:id="rId1"/>
  <headerFooter>
    <oddFooter>&amp;L&amp;G&amp;C&amp;G&amp;R&amp;G</oddFooter>
  </headerFooter>
  <legacy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ADC082"/>
    <pageSetUpPr fitToPage="1"/>
  </sheetPr>
  <dimension ref="B1:DN52"/>
  <sheetViews>
    <sheetView showGridLines="0" view="pageBreakPreview" topLeftCell="D3" zoomScaleNormal="85" zoomScaleSheetLayoutView="100" workbookViewId="0"/>
  </sheetViews>
  <sheetFormatPr defaultColWidth="9.140625" defaultRowHeight="15" x14ac:dyDescent="0.25"/>
  <cols>
    <col min="1" max="1" width="3.7109375" style="212" customWidth="1"/>
    <col min="2" max="2" width="4.140625" style="212" bestFit="1" customWidth="1"/>
    <col min="3" max="3" width="54.7109375" style="212" bestFit="1" customWidth="1"/>
    <col min="4" max="4" width="12.85546875" style="212" bestFit="1" customWidth="1"/>
    <col min="5" max="5" width="14.5703125" style="212" bestFit="1" customWidth="1"/>
    <col min="6" max="7" width="14.5703125" style="212" customWidth="1"/>
    <col min="8" max="8" width="3.85546875" style="212" customWidth="1"/>
    <col min="9" max="9" width="22.140625" style="213" customWidth="1"/>
    <col min="10" max="10" width="31.5703125" style="212" customWidth="1"/>
    <col min="11" max="11" width="21" style="212" customWidth="1"/>
    <col min="12" max="12" width="15" style="212" customWidth="1"/>
    <col min="13" max="15" width="12.7109375" style="212" customWidth="1"/>
    <col min="16" max="16" width="16" style="212" bestFit="1" customWidth="1"/>
    <col min="17" max="17" width="11.7109375" style="212" customWidth="1"/>
    <col min="18" max="18" width="12.7109375" style="212" customWidth="1"/>
    <col min="19" max="19" width="16" style="212" bestFit="1" customWidth="1"/>
    <col min="20" max="20" width="14" style="212" customWidth="1"/>
    <col min="21" max="21" width="12.7109375" style="212" customWidth="1"/>
    <col min="22" max="22" width="16" style="212" bestFit="1" customWidth="1"/>
    <col min="23" max="23" width="14.140625" style="212" customWidth="1"/>
    <col min="24" max="24" width="12.7109375" style="212" customWidth="1"/>
    <col min="25" max="25" width="16" style="212" bestFit="1" customWidth="1"/>
    <col min="26" max="39" width="12.7109375" style="212" customWidth="1"/>
    <col min="40" max="40" width="12" style="212" bestFit="1" customWidth="1"/>
    <col min="41" max="42" width="11" style="212" bestFit="1" customWidth="1"/>
    <col min="43" max="43" width="9.140625" style="212"/>
    <col min="44" max="44" width="19.5703125" style="212" bestFit="1" customWidth="1"/>
    <col min="45" max="45" width="8.42578125" style="212" bestFit="1" customWidth="1"/>
    <col min="46" max="46" width="13.42578125" style="212" bestFit="1" customWidth="1"/>
    <col min="47" max="47" width="12" style="212" bestFit="1" customWidth="1"/>
    <col min="48" max="48" width="9.140625" style="212"/>
    <col min="49" max="49" width="12" style="212" bestFit="1" customWidth="1"/>
    <col min="50" max="51" width="11" style="212" bestFit="1" customWidth="1"/>
    <col min="52" max="16384" width="9.140625" style="212"/>
  </cols>
  <sheetData>
    <row r="1" spans="2:118" ht="15" customHeight="1" x14ac:dyDescent="0.25"/>
    <row r="2" spans="2:118" ht="30" customHeight="1" x14ac:dyDescent="0.35">
      <c r="B2" s="670" t="s">
        <v>49</v>
      </c>
      <c r="C2" s="670"/>
    </row>
    <row r="3" spans="2:118" ht="19.5" customHeight="1" x14ac:dyDescent="0.25"/>
    <row r="4" spans="2:118" x14ac:dyDescent="0.25">
      <c r="B4" s="671"/>
      <c r="C4" s="672"/>
      <c r="D4" s="669" t="s">
        <v>161</v>
      </c>
      <c r="E4" s="669"/>
      <c r="F4" s="669"/>
      <c r="G4" s="669"/>
      <c r="H4" s="214"/>
    </row>
    <row r="5" spans="2:118" x14ac:dyDescent="0.25">
      <c r="B5" s="673"/>
      <c r="C5" s="674"/>
      <c r="D5" s="237"/>
      <c r="E5" s="238"/>
      <c r="F5" s="237"/>
      <c r="G5" s="238"/>
      <c r="H5" s="215"/>
    </row>
    <row r="6" spans="2:118" x14ac:dyDescent="0.25">
      <c r="B6" s="234"/>
      <c r="C6" s="234"/>
      <c r="D6" s="239">
        <v>2018</v>
      </c>
      <c r="E6" s="239">
        <v>2019</v>
      </c>
      <c r="F6" s="239">
        <v>2020</v>
      </c>
      <c r="G6" s="239">
        <v>2021</v>
      </c>
      <c r="H6" s="216"/>
    </row>
    <row r="7" spans="2:118" x14ac:dyDescent="0.25">
      <c r="B7" s="235">
        <v>1</v>
      </c>
      <c r="C7" s="235" t="s">
        <v>164</v>
      </c>
      <c r="D7" s="240">
        <f>'Pripomoček za izračun prihodkov'!F24</f>
        <v>0</v>
      </c>
      <c r="E7" s="240">
        <f>'Pripomoček za izračun prihodkov'!F34</f>
        <v>0</v>
      </c>
      <c r="F7" s="240">
        <f>'Pripomoček za izračun prihodkov'!F44</f>
        <v>0</v>
      </c>
      <c r="G7" s="240">
        <f>'Pripomoček za izračun prihodkov'!F54</f>
        <v>0</v>
      </c>
      <c r="H7" s="217"/>
    </row>
    <row r="8" spans="2:118" ht="30" x14ac:dyDescent="0.25">
      <c r="B8" s="235">
        <v>2</v>
      </c>
      <c r="C8" s="241" t="s">
        <v>165</v>
      </c>
      <c r="D8" s="241"/>
      <c r="E8" s="240"/>
      <c r="F8" s="241"/>
      <c r="G8" s="240"/>
      <c r="H8" s="217"/>
    </row>
    <row r="9" spans="2:118" x14ac:dyDescent="0.25">
      <c r="B9" s="235">
        <v>3</v>
      </c>
      <c r="C9" s="235" t="s">
        <v>166</v>
      </c>
      <c r="D9" s="235"/>
      <c r="E9" s="240"/>
      <c r="F9" s="235"/>
      <c r="G9" s="240"/>
      <c r="H9" s="217"/>
    </row>
    <row r="10" spans="2:118" ht="30" x14ac:dyDescent="0.25">
      <c r="B10" s="235">
        <v>4</v>
      </c>
      <c r="C10" s="235" t="s">
        <v>167</v>
      </c>
      <c r="D10" s="240">
        <v>0</v>
      </c>
      <c r="E10" s="240">
        <v>0</v>
      </c>
      <c r="F10" s="240">
        <v>0</v>
      </c>
      <c r="G10" s="240">
        <v>0</v>
      </c>
      <c r="H10" s="217"/>
      <c r="I10" s="213" t="s">
        <v>168</v>
      </c>
    </row>
    <row r="11" spans="2:118" x14ac:dyDescent="0.25">
      <c r="B11" s="235">
        <v>5</v>
      </c>
      <c r="C11" s="235" t="s">
        <v>169</v>
      </c>
      <c r="D11" s="240">
        <f>SUM(D12:D13)</f>
        <v>0</v>
      </c>
      <c r="E11" s="240">
        <f>SUM(E12:E13)</f>
        <v>0</v>
      </c>
      <c r="F11" s="240">
        <f t="shared" ref="F11:G11" si="0">SUM(F12:F13)</f>
        <v>0</v>
      </c>
      <c r="G11" s="240">
        <f t="shared" si="0"/>
        <v>0</v>
      </c>
      <c r="H11" s="217"/>
    </row>
    <row r="12" spans="2:118" ht="30" x14ac:dyDescent="0.25">
      <c r="B12" s="242" t="s">
        <v>170</v>
      </c>
      <c r="C12" s="243" t="s">
        <v>171</v>
      </c>
      <c r="D12" s="304">
        <f>'Pripomoček za izračun stroškov'!C41+'Pripomoček za izračun stroškov'!C28</f>
        <v>0</v>
      </c>
      <c r="E12" s="304">
        <f>'Pripomoček za izračun stroškov'!D41+'Pripomoček za izračun stroškov'!D28</f>
        <v>0</v>
      </c>
      <c r="F12" s="304">
        <f>'Pripomoček za izračun stroškov'!E41+'Pripomoček za izračun stroškov'!E28</f>
        <v>0</v>
      </c>
      <c r="G12" s="304">
        <f>'Pripomoček za izračun stroškov'!F41+'Pripomoček za izračun stroškov'!F28</f>
        <v>0</v>
      </c>
      <c r="H12" s="218"/>
      <c r="I12" s="213" t="s">
        <v>458</v>
      </c>
    </row>
    <row r="13" spans="2:118" x14ac:dyDescent="0.25">
      <c r="B13" s="234" t="s">
        <v>172</v>
      </c>
      <c r="C13" s="234" t="s">
        <v>173</v>
      </c>
      <c r="D13" s="305">
        <f>'Pripomoček za izračun stroškov'!C71+'Pripomoček za izračun stroškov'!C112</f>
        <v>0</v>
      </c>
      <c r="E13" s="305">
        <f>'Pripomoček za izračun stroškov'!D71+'Pripomoček za izračun stroškov'!D112</f>
        <v>0</v>
      </c>
      <c r="F13" s="305">
        <f>'Pripomoček za izračun stroškov'!E71+'Pripomoček za izračun stroškov'!E112</f>
        <v>0</v>
      </c>
      <c r="G13" s="305">
        <f>'Pripomoček za izračun stroškov'!F71+'Pripomoček za izračun stroškov'!F112</f>
        <v>0</v>
      </c>
      <c r="H13" s="219"/>
      <c r="I13" s="213" t="s">
        <v>174</v>
      </c>
      <c r="DN13" s="300" t="s">
        <v>381</v>
      </c>
    </row>
    <row r="14" spans="2:118" x14ac:dyDescent="0.25">
      <c r="B14" s="235">
        <v>6</v>
      </c>
      <c r="C14" s="235" t="s">
        <v>175</v>
      </c>
      <c r="D14" s="306">
        <f>+D15+D16+D17+D18</f>
        <v>0</v>
      </c>
      <c r="E14" s="240">
        <f>+E15+E16+E17+E18</f>
        <v>0</v>
      </c>
      <c r="F14" s="240">
        <f>+F15+F16+F17+F18</f>
        <v>0</v>
      </c>
      <c r="G14" s="240">
        <f>+G15+G16+G17+G18</f>
        <v>0</v>
      </c>
      <c r="H14" s="217"/>
    </row>
    <row r="15" spans="2:118" x14ac:dyDescent="0.25">
      <c r="B15" s="234" t="s">
        <v>176</v>
      </c>
      <c r="C15" s="234" t="s">
        <v>177</v>
      </c>
      <c r="D15" s="305">
        <f>'Pripomoček za izračun stroškov'!C89*12</f>
        <v>0</v>
      </c>
      <c r="E15" s="305">
        <f>'Pripomoček za izračun stroškov'!D89*12</f>
        <v>0</v>
      </c>
      <c r="F15" s="305">
        <f>'Pripomoček za izračun stroškov'!E89*12</f>
        <v>0</v>
      </c>
      <c r="G15" s="305">
        <f>'Pripomoček za izračun stroškov'!F89*12</f>
        <v>0</v>
      </c>
      <c r="H15" s="219"/>
      <c r="I15" s="213" t="s">
        <v>398</v>
      </c>
    </row>
    <row r="16" spans="2:118" ht="33" x14ac:dyDescent="0.45">
      <c r="B16" s="234" t="s">
        <v>178</v>
      </c>
      <c r="C16" s="243" t="s">
        <v>179</v>
      </c>
      <c r="D16" s="304">
        <f>'Pripomoček za izračun stroškov'!C88*12</f>
        <v>0</v>
      </c>
      <c r="E16" s="304">
        <f>'Pripomoček za izračun stroškov'!D88*12</f>
        <v>0</v>
      </c>
      <c r="F16" s="304">
        <f>'Pripomoček za izračun stroškov'!E88*12</f>
        <v>0</v>
      </c>
      <c r="G16" s="304">
        <f>'Pripomoček za izračun stroškov'!F88*12</f>
        <v>0</v>
      </c>
      <c r="H16" s="219"/>
      <c r="I16" s="213" t="s">
        <v>398</v>
      </c>
      <c r="J16" s="499" t="s">
        <v>469</v>
      </c>
    </row>
    <row r="17" spans="2:25" x14ac:dyDescent="0.25">
      <c r="B17" s="234" t="s">
        <v>180</v>
      </c>
      <c r="C17" s="234" t="s">
        <v>181</v>
      </c>
      <c r="D17" s="305"/>
      <c r="E17" s="244"/>
      <c r="F17" s="244"/>
      <c r="G17" s="244"/>
      <c r="H17" s="219"/>
      <c r="J17" s="492" t="s">
        <v>473</v>
      </c>
    </row>
    <row r="18" spans="2:25" x14ac:dyDescent="0.25">
      <c r="B18" s="234" t="s">
        <v>182</v>
      </c>
      <c r="C18" s="234" t="s">
        <v>183</v>
      </c>
      <c r="D18" s="305">
        <f>('Pripomoček za izračun stroškov'!C90+'Pripomoček za izračun stroškov'!C91+'Pripomoček za izračun stroškov'!C92+'Pripomoček za izračun stroškov'!C93)*12</f>
        <v>0</v>
      </c>
      <c r="E18" s="305">
        <f>('Pripomoček za izračun stroškov'!D90+'Pripomoček za izračun stroškov'!D91+'Pripomoček za izračun stroškov'!D92+'Pripomoček za izračun stroškov'!D93)*12</f>
        <v>0</v>
      </c>
      <c r="F18" s="305">
        <f>('Pripomoček za izračun stroškov'!E90+'Pripomoček za izračun stroškov'!E91+'Pripomoček za izračun stroškov'!E92+'Pripomoček za izračun stroškov'!E93)*12</f>
        <v>0</v>
      </c>
      <c r="G18" s="305">
        <f>('Pripomoček za izračun stroškov'!F90+'Pripomoček za izračun stroškov'!F91+'Pripomoček za izračun stroškov'!F92+'Pripomoček za izračun stroškov'!F93)*12</f>
        <v>0</v>
      </c>
      <c r="H18" s="219"/>
      <c r="J18" s="212" t="s">
        <v>470</v>
      </c>
    </row>
    <row r="19" spans="2:25" x14ac:dyDescent="0.25">
      <c r="B19" s="235">
        <v>7</v>
      </c>
      <c r="C19" s="235" t="s">
        <v>184</v>
      </c>
      <c r="D19" s="306">
        <f>SUM(D20:D22)</f>
        <v>0</v>
      </c>
      <c r="E19" s="240">
        <f t="shared" ref="E19:G19" si="1">SUM(E20:E22)</f>
        <v>0</v>
      </c>
      <c r="F19" s="240">
        <f t="shared" si="1"/>
        <v>0</v>
      </c>
      <c r="G19" s="240">
        <f t="shared" si="1"/>
        <v>0</v>
      </c>
      <c r="H19" s="217"/>
      <c r="J19" s="212" t="s">
        <v>471</v>
      </c>
    </row>
    <row r="20" spans="2:25" x14ac:dyDescent="0.25">
      <c r="B20" s="234" t="s">
        <v>185</v>
      </c>
      <c r="C20" s="234" t="s">
        <v>186</v>
      </c>
      <c r="D20" s="305">
        <f>O31</f>
        <v>0</v>
      </c>
      <c r="E20" s="305">
        <f>R31</f>
        <v>0</v>
      </c>
      <c r="F20" s="305">
        <f>U31</f>
        <v>0</v>
      </c>
      <c r="G20" s="305">
        <f>X31</f>
        <v>0</v>
      </c>
      <c r="H20" s="219"/>
      <c r="J20" s="212" t="s">
        <v>472</v>
      </c>
      <c r="O20" s="220" t="s">
        <v>436</v>
      </c>
    </row>
    <row r="21" spans="2:25" ht="30" x14ac:dyDescent="0.25">
      <c r="B21" s="234" t="s">
        <v>187</v>
      </c>
      <c r="C21" s="243" t="s">
        <v>188</v>
      </c>
      <c r="D21" s="307"/>
      <c r="E21" s="244"/>
      <c r="F21" s="243"/>
      <c r="G21" s="244"/>
      <c r="H21" s="219"/>
      <c r="J21" s="221"/>
      <c r="N21" s="666" t="s">
        <v>464</v>
      </c>
      <c r="O21" s="667"/>
      <c r="P21" s="668"/>
      <c r="Q21" s="666" t="s">
        <v>465</v>
      </c>
      <c r="R21" s="667"/>
      <c r="S21" s="668"/>
      <c r="T21" s="666" t="s">
        <v>466</v>
      </c>
      <c r="U21" s="667"/>
      <c r="V21" s="668"/>
      <c r="W21" s="666" t="s">
        <v>467</v>
      </c>
      <c r="X21" s="667"/>
      <c r="Y21" s="668"/>
    </row>
    <row r="22" spans="2:25" ht="30" x14ac:dyDescent="0.25">
      <c r="B22" s="234" t="s">
        <v>189</v>
      </c>
      <c r="C22" s="234" t="s">
        <v>190</v>
      </c>
      <c r="D22" s="305"/>
      <c r="E22" s="244"/>
      <c r="F22" s="244"/>
      <c r="G22" s="244"/>
      <c r="H22" s="219"/>
      <c r="J22" s="497" t="s">
        <v>459</v>
      </c>
      <c r="K22" s="497" t="s">
        <v>437</v>
      </c>
      <c r="L22" s="497" t="s">
        <v>463</v>
      </c>
      <c r="M22" s="497" t="s">
        <v>462</v>
      </c>
      <c r="N22" s="497" t="s">
        <v>468</v>
      </c>
      <c r="O22" s="498" t="s">
        <v>438</v>
      </c>
      <c r="P22" s="498" t="s">
        <v>439</v>
      </c>
      <c r="Q22" s="497" t="s">
        <v>468</v>
      </c>
      <c r="R22" s="498" t="s">
        <v>440</v>
      </c>
      <c r="S22" s="498" t="s">
        <v>441</v>
      </c>
      <c r="T22" s="497" t="s">
        <v>468</v>
      </c>
      <c r="U22" s="498" t="s">
        <v>442</v>
      </c>
      <c r="V22" s="498" t="s">
        <v>443</v>
      </c>
      <c r="W22" s="497" t="s">
        <v>468</v>
      </c>
      <c r="X22" s="498" t="s">
        <v>444</v>
      </c>
      <c r="Y22" s="498" t="s">
        <v>445</v>
      </c>
    </row>
    <row r="23" spans="2:25" x14ac:dyDescent="0.25">
      <c r="B23" s="235">
        <v>8</v>
      </c>
      <c r="C23" s="235" t="s">
        <v>191</v>
      </c>
      <c r="D23" s="306">
        <f>+D24+D25</f>
        <v>0</v>
      </c>
      <c r="E23" s="240">
        <f t="shared" ref="E23:G23" si="2">+E24+E25</f>
        <v>0</v>
      </c>
      <c r="F23" s="240">
        <f t="shared" si="2"/>
        <v>0</v>
      </c>
      <c r="G23" s="240">
        <f t="shared" si="2"/>
        <v>0</v>
      </c>
      <c r="H23" s="217"/>
      <c r="J23" s="236" t="str">
        <f>'Pripomoček za izračun stroškov'!B8</f>
        <v>Oprema 1</v>
      </c>
      <c r="K23" s="236">
        <f>'Pripomoček za izračun stroškov'!D8</f>
        <v>0</v>
      </c>
      <c r="L23" s="483"/>
      <c r="M23" s="236">
        <f>K23*L23/100/12</f>
        <v>0</v>
      </c>
      <c r="N23" s="483"/>
      <c r="O23" s="236">
        <f>M23*N23</f>
        <v>0</v>
      </c>
      <c r="P23" s="236">
        <f>K23-O23</f>
        <v>0</v>
      </c>
      <c r="Q23" s="483"/>
      <c r="R23" s="236">
        <f>Q23*M23</f>
        <v>0</v>
      </c>
      <c r="S23" s="236">
        <f>P23-R23</f>
        <v>0</v>
      </c>
      <c r="T23" s="483"/>
      <c r="U23" s="236">
        <f>T23*M23</f>
        <v>0</v>
      </c>
      <c r="V23" s="236">
        <f>+S23-U23</f>
        <v>0</v>
      </c>
      <c r="W23" s="483"/>
      <c r="X23" s="236">
        <f>W23*M23</f>
        <v>0</v>
      </c>
      <c r="Y23" s="236">
        <f>V23-X23</f>
        <v>0</v>
      </c>
    </row>
    <row r="24" spans="2:25" x14ac:dyDescent="0.25">
      <c r="B24" s="245" t="s">
        <v>192</v>
      </c>
      <c r="C24" s="234" t="s">
        <v>193</v>
      </c>
      <c r="D24" s="305">
        <f>'Pripomoček za izračun stroškov'!C78*12</f>
        <v>0</v>
      </c>
      <c r="E24" s="305">
        <f>'Pripomoček za izračun stroškov'!D78*12</f>
        <v>0</v>
      </c>
      <c r="F24" s="305">
        <f>'Pripomoček za izračun stroškov'!E78*12</f>
        <v>0</v>
      </c>
      <c r="G24" s="305">
        <f>'Pripomoček za izračun stroškov'!F78*12</f>
        <v>0</v>
      </c>
      <c r="H24" s="219"/>
      <c r="I24" s="213" t="s">
        <v>194</v>
      </c>
      <c r="J24" s="236" t="str">
        <f>'Pripomoček za izračun stroškov'!B9</f>
        <v>Oprema 2</v>
      </c>
      <c r="K24" s="236">
        <f>'Pripomoček za izračun stroškov'!C9</f>
        <v>0</v>
      </c>
      <c r="L24" s="483"/>
      <c r="M24" s="236">
        <f>K24*L24/100/12</f>
        <v>0</v>
      </c>
      <c r="N24" s="483"/>
      <c r="O24" s="236">
        <f t="shared" ref="O24:O30" si="3">M24*N24</f>
        <v>0</v>
      </c>
      <c r="P24" s="236">
        <f t="shared" ref="P24:P30" si="4">K24-O24</f>
        <v>0</v>
      </c>
      <c r="Q24" s="483"/>
      <c r="R24" s="236">
        <f t="shared" ref="R24:R30" si="5">Q24*M24</f>
        <v>0</v>
      </c>
      <c r="S24" s="236">
        <f t="shared" ref="S24:S30" si="6">P24-R24</f>
        <v>0</v>
      </c>
      <c r="T24" s="483"/>
      <c r="U24" s="236">
        <f t="shared" ref="U24:U30" si="7">T24*M24</f>
        <v>0</v>
      </c>
      <c r="V24" s="236">
        <f t="shared" ref="V24:V25" si="8">+S24-U24</f>
        <v>0</v>
      </c>
      <c r="W24" s="483"/>
      <c r="X24" s="236">
        <f t="shared" ref="X24:X30" si="9">W24*M24</f>
        <v>0</v>
      </c>
      <c r="Y24" s="236">
        <f t="shared" ref="Y24:Y30" si="10">V24-X24</f>
        <v>0</v>
      </c>
    </row>
    <row r="25" spans="2:25" ht="30" x14ac:dyDescent="0.25">
      <c r="B25" s="245" t="s">
        <v>195</v>
      </c>
      <c r="C25" s="234" t="s">
        <v>196</v>
      </c>
      <c r="D25" s="305">
        <f>('Pripomoček za izračun stroškov'!C80+'Pripomoček za izračun stroškov'!C81+'Pripomoček za izračun stroškov'!C82)*12</f>
        <v>0</v>
      </c>
      <c r="E25" s="305">
        <f>('Pripomoček za izračun stroškov'!D80+'Pripomoček za izračun stroškov'!D81+'Pripomoček za izračun stroškov'!D82)*12</f>
        <v>0</v>
      </c>
      <c r="F25" s="305">
        <f>('Pripomoček za izračun stroškov'!E80+'Pripomoček za izračun stroškov'!E81+'Pripomoček za izračun stroškov'!E82)*12</f>
        <v>0</v>
      </c>
      <c r="G25" s="305">
        <f>('Pripomoček za izračun stroškov'!F80+'Pripomoček za izračun stroškov'!F81+'Pripomoček za izračun stroškov'!F82)*12</f>
        <v>0</v>
      </c>
      <c r="H25" s="219"/>
      <c r="I25" s="213" t="s">
        <v>446</v>
      </c>
      <c r="J25" s="236" t="str">
        <f>'Pripomoček za izračun stroškov'!B10</f>
        <v>Oprema 3</v>
      </c>
      <c r="K25" s="236">
        <f>'Pripomoček za izračun stroškov'!C10</f>
        <v>0</v>
      </c>
      <c r="L25" s="483"/>
      <c r="M25" s="236">
        <f t="shared" ref="M25:M30" si="11">K25*L25/100/12</f>
        <v>0</v>
      </c>
      <c r="N25" s="483"/>
      <c r="O25" s="236">
        <f t="shared" si="3"/>
        <v>0</v>
      </c>
      <c r="P25" s="236">
        <f t="shared" si="4"/>
        <v>0</v>
      </c>
      <c r="Q25" s="483"/>
      <c r="R25" s="236">
        <f t="shared" si="5"/>
        <v>0</v>
      </c>
      <c r="S25" s="236">
        <f t="shared" si="6"/>
        <v>0</v>
      </c>
      <c r="T25" s="483"/>
      <c r="U25" s="236">
        <f t="shared" si="7"/>
        <v>0</v>
      </c>
      <c r="V25" s="236">
        <f t="shared" si="8"/>
        <v>0</v>
      </c>
      <c r="W25" s="483"/>
      <c r="X25" s="236">
        <f t="shared" si="9"/>
        <v>0</v>
      </c>
      <c r="Y25" s="236">
        <f t="shared" si="10"/>
        <v>0</v>
      </c>
    </row>
    <row r="26" spans="2:25" x14ac:dyDescent="0.25">
      <c r="B26" s="235">
        <v>9</v>
      </c>
      <c r="C26" s="235" t="s">
        <v>197</v>
      </c>
      <c r="D26" s="308"/>
      <c r="E26" s="240"/>
      <c r="F26" s="235"/>
      <c r="G26" s="240"/>
      <c r="H26" s="217"/>
      <c r="J26" s="236" t="str">
        <f>'Pripomoček za izračun stroškov'!B11</f>
        <v>Oprema 4</v>
      </c>
      <c r="K26" s="236">
        <f>'Pripomoček za izračun stroškov'!C11</f>
        <v>0</v>
      </c>
      <c r="L26" s="483"/>
      <c r="M26" s="236">
        <f t="shared" si="11"/>
        <v>0</v>
      </c>
      <c r="N26" s="483"/>
      <c r="O26" s="236">
        <f t="shared" si="3"/>
        <v>0</v>
      </c>
      <c r="P26" s="236">
        <f t="shared" si="4"/>
        <v>0</v>
      </c>
      <c r="Q26" s="483"/>
      <c r="R26" s="236">
        <f t="shared" si="5"/>
        <v>0</v>
      </c>
      <c r="S26" s="236">
        <f t="shared" si="6"/>
        <v>0</v>
      </c>
      <c r="T26" s="483"/>
      <c r="U26" s="236">
        <f t="shared" si="7"/>
        <v>0</v>
      </c>
      <c r="V26" s="236">
        <f t="shared" ref="V26:V30" si="12">+S26-U26</f>
        <v>0</v>
      </c>
      <c r="W26" s="483"/>
      <c r="X26" s="236">
        <f t="shared" si="9"/>
        <v>0</v>
      </c>
      <c r="Y26" s="236">
        <f t="shared" si="10"/>
        <v>0</v>
      </c>
    </row>
    <row r="27" spans="2:25" x14ac:dyDescent="0.25">
      <c r="B27" s="235">
        <v>10</v>
      </c>
      <c r="C27" s="235" t="s">
        <v>198</v>
      </c>
      <c r="D27" s="235"/>
      <c r="E27" s="240"/>
      <c r="F27" s="235"/>
      <c r="G27" s="240"/>
      <c r="H27" s="217"/>
      <c r="J27" s="236" t="str">
        <f>'Pripomoček za izračun stroškov'!B12</f>
        <v>Drugo (po potrebi dodajte / izbrišite)</v>
      </c>
      <c r="K27" s="236">
        <f>'Pripomoček za izračun stroškov'!C12</f>
        <v>0</v>
      </c>
      <c r="L27" s="483"/>
      <c r="M27" s="236">
        <f t="shared" si="11"/>
        <v>0</v>
      </c>
      <c r="N27" s="483"/>
      <c r="O27" s="236">
        <f t="shared" si="3"/>
        <v>0</v>
      </c>
      <c r="P27" s="236">
        <f t="shared" si="4"/>
        <v>0</v>
      </c>
      <c r="Q27" s="483"/>
      <c r="R27" s="236">
        <f t="shared" si="5"/>
        <v>0</v>
      </c>
      <c r="S27" s="236">
        <f t="shared" si="6"/>
        <v>0</v>
      </c>
      <c r="T27" s="483"/>
      <c r="U27" s="236">
        <f t="shared" si="7"/>
        <v>0</v>
      </c>
      <c r="V27" s="236">
        <f t="shared" si="12"/>
        <v>0</v>
      </c>
      <c r="W27" s="483"/>
      <c r="X27" s="236">
        <f t="shared" si="9"/>
        <v>0</v>
      </c>
      <c r="Y27" s="236">
        <f t="shared" si="10"/>
        <v>0</v>
      </c>
    </row>
    <row r="28" spans="2:25" x14ac:dyDescent="0.25">
      <c r="B28" s="235">
        <v>11</v>
      </c>
      <c r="C28" s="235" t="s">
        <v>199</v>
      </c>
      <c r="D28" s="240"/>
      <c r="E28" s="240"/>
      <c r="F28" s="240"/>
      <c r="G28" s="240"/>
      <c r="H28" s="217"/>
      <c r="J28" s="236">
        <f>'Pripomoček za izračun stroškov'!B13</f>
        <v>0</v>
      </c>
      <c r="K28" s="236">
        <f>'Pripomoček za izračun stroškov'!C13</f>
        <v>0</v>
      </c>
      <c r="L28" s="483"/>
      <c r="M28" s="236">
        <f t="shared" si="11"/>
        <v>0</v>
      </c>
      <c r="N28" s="483"/>
      <c r="O28" s="236">
        <f t="shared" si="3"/>
        <v>0</v>
      </c>
      <c r="P28" s="236">
        <f t="shared" si="4"/>
        <v>0</v>
      </c>
      <c r="Q28" s="483"/>
      <c r="R28" s="236">
        <f t="shared" si="5"/>
        <v>0</v>
      </c>
      <c r="S28" s="236">
        <f t="shared" si="6"/>
        <v>0</v>
      </c>
      <c r="T28" s="483"/>
      <c r="U28" s="236">
        <f t="shared" si="7"/>
        <v>0</v>
      </c>
      <c r="V28" s="236">
        <f t="shared" si="12"/>
        <v>0</v>
      </c>
      <c r="W28" s="483"/>
      <c r="X28" s="236">
        <f t="shared" si="9"/>
        <v>0</v>
      </c>
      <c r="Y28" s="236">
        <f t="shared" si="10"/>
        <v>0</v>
      </c>
    </row>
    <row r="29" spans="2:25" x14ac:dyDescent="0.25">
      <c r="B29" s="235">
        <v>12</v>
      </c>
      <c r="C29" s="235" t="s">
        <v>200</v>
      </c>
      <c r="D29" s="235"/>
      <c r="E29" s="240"/>
      <c r="F29" s="235"/>
      <c r="G29" s="240"/>
      <c r="H29" s="217"/>
      <c r="J29" s="236">
        <f>'Pripomoček za izračun stroškov'!B14</f>
        <v>0</v>
      </c>
      <c r="K29" s="236">
        <f>'Pripomoček za izračun stroškov'!C14</f>
        <v>0</v>
      </c>
      <c r="L29" s="483"/>
      <c r="M29" s="236">
        <f t="shared" si="11"/>
        <v>0</v>
      </c>
      <c r="N29" s="483"/>
      <c r="O29" s="236">
        <f t="shared" si="3"/>
        <v>0</v>
      </c>
      <c r="P29" s="236">
        <f t="shared" si="4"/>
        <v>0</v>
      </c>
      <c r="Q29" s="483"/>
      <c r="R29" s="236">
        <f t="shared" si="5"/>
        <v>0</v>
      </c>
      <c r="S29" s="236">
        <f t="shared" si="6"/>
        <v>0</v>
      </c>
      <c r="T29" s="483"/>
      <c r="U29" s="236">
        <f t="shared" si="7"/>
        <v>0</v>
      </c>
      <c r="V29" s="236">
        <f t="shared" si="12"/>
        <v>0</v>
      </c>
      <c r="W29" s="483"/>
      <c r="X29" s="236">
        <f t="shared" si="9"/>
        <v>0</v>
      </c>
      <c r="Y29" s="236">
        <f t="shared" si="10"/>
        <v>0</v>
      </c>
    </row>
    <row r="30" spans="2:25" x14ac:dyDescent="0.25">
      <c r="B30" s="235">
        <v>13</v>
      </c>
      <c r="C30" s="235" t="s">
        <v>201</v>
      </c>
      <c r="D30" s="240"/>
      <c r="E30" s="240"/>
      <c r="F30" s="240"/>
      <c r="G30" s="240"/>
      <c r="H30" s="217"/>
      <c r="J30" s="236"/>
      <c r="K30" s="236">
        <f>'Pripomoček za izračun stroškov'!C15</f>
        <v>0</v>
      </c>
      <c r="L30" s="483"/>
      <c r="M30" s="236">
        <f t="shared" si="11"/>
        <v>0</v>
      </c>
      <c r="N30" s="483"/>
      <c r="O30" s="236">
        <f t="shared" si="3"/>
        <v>0</v>
      </c>
      <c r="P30" s="236">
        <f t="shared" si="4"/>
        <v>0</v>
      </c>
      <c r="Q30" s="483"/>
      <c r="R30" s="236">
        <f t="shared" si="5"/>
        <v>0</v>
      </c>
      <c r="S30" s="236">
        <f t="shared" si="6"/>
        <v>0</v>
      </c>
      <c r="T30" s="483"/>
      <c r="U30" s="236">
        <f t="shared" si="7"/>
        <v>0</v>
      </c>
      <c r="V30" s="236">
        <f t="shared" si="12"/>
        <v>0</v>
      </c>
      <c r="W30" s="483"/>
      <c r="X30" s="236">
        <f t="shared" si="9"/>
        <v>0</v>
      </c>
      <c r="Y30" s="236">
        <f t="shared" si="10"/>
        <v>0</v>
      </c>
    </row>
    <row r="31" spans="2:25" x14ac:dyDescent="0.25">
      <c r="B31" s="235">
        <v>14</v>
      </c>
      <c r="C31" s="235" t="s">
        <v>202</v>
      </c>
      <c r="D31" s="235"/>
      <c r="E31" s="240"/>
      <c r="F31" s="235"/>
      <c r="G31" s="240"/>
      <c r="H31" s="217"/>
      <c r="J31" s="483"/>
      <c r="K31" s="483">
        <f>SUM(K23:K30)</f>
        <v>0</v>
      </c>
      <c r="L31" s="483"/>
      <c r="M31" s="483"/>
      <c r="N31" s="483"/>
      <c r="O31" s="484">
        <f>SUM(O23:O30)</f>
        <v>0</v>
      </c>
      <c r="P31" s="484">
        <f t="shared" ref="P31:Y31" si="13">SUM(P23:P30)</f>
        <v>0</v>
      </c>
      <c r="Q31" s="484"/>
      <c r="R31" s="484">
        <f t="shared" si="13"/>
        <v>0</v>
      </c>
      <c r="S31" s="484">
        <f t="shared" si="13"/>
        <v>0</v>
      </c>
      <c r="T31" s="484"/>
      <c r="U31" s="484">
        <f t="shared" si="13"/>
        <v>0</v>
      </c>
      <c r="V31" s="484">
        <f t="shared" si="13"/>
        <v>0</v>
      </c>
      <c r="W31" s="484"/>
      <c r="X31" s="484">
        <f t="shared" si="13"/>
        <v>0</v>
      </c>
      <c r="Y31" s="484">
        <f t="shared" si="13"/>
        <v>0</v>
      </c>
    </row>
    <row r="32" spans="2:25" x14ac:dyDescent="0.25">
      <c r="B32" s="235">
        <v>15</v>
      </c>
      <c r="C32" s="235" t="s">
        <v>203</v>
      </c>
      <c r="D32" s="235"/>
      <c r="E32" s="240"/>
      <c r="F32" s="235"/>
      <c r="G32" s="240"/>
      <c r="H32" s="217"/>
    </row>
    <row r="33" spans="2:27" x14ac:dyDescent="0.25">
      <c r="B33" s="235">
        <v>16</v>
      </c>
      <c r="C33" s="235" t="s">
        <v>204</v>
      </c>
      <c r="D33" s="235"/>
      <c r="E33" s="240"/>
      <c r="F33" s="235"/>
      <c r="G33" s="240"/>
      <c r="H33" s="217"/>
    </row>
    <row r="34" spans="2:27" x14ac:dyDescent="0.25">
      <c r="B34" s="235">
        <v>17</v>
      </c>
      <c r="C34" s="235" t="s">
        <v>205</v>
      </c>
      <c r="D34" s="240">
        <f>+D7+D8+D9+D10+D26+D27+D28+D32</f>
        <v>0</v>
      </c>
      <c r="E34" s="240">
        <f t="shared" ref="E34:G34" si="14">+E7+E8+E9+E10+E26+E27+E28+E32</f>
        <v>0</v>
      </c>
      <c r="F34" s="240">
        <f t="shared" si="14"/>
        <v>0</v>
      </c>
      <c r="G34" s="240">
        <f t="shared" si="14"/>
        <v>0</v>
      </c>
      <c r="H34" s="217"/>
    </row>
    <row r="35" spans="2:27" x14ac:dyDescent="0.25">
      <c r="B35" s="235">
        <v>18</v>
      </c>
      <c r="C35" s="235" t="s">
        <v>206</v>
      </c>
      <c r="D35" s="240">
        <f>+D11+D14+D19+D23+D29+D30+D33</f>
        <v>0</v>
      </c>
      <c r="E35" s="240">
        <f t="shared" ref="E35:G35" si="15">+E11+E14+E19+E23+E29+E30+E33</f>
        <v>0</v>
      </c>
      <c r="F35" s="240">
        <f t="shared" si="15"/>
        <v>0</v>
      </c>
      <c r="G35" s="240">
        <f t="shared" si="15"/>
        <v>0</v>
      </c>
      <c r="H35" s="217"/>
      <c r="Z35" s="220"/>
      <c r="AA35" s="220"/>
    </row>
    <row r="36" spans="2:27" x14ac:dyDescent="0.25">
      <c r="B36" s="234"/>
      <c r="C36" s="234"/>
      <c r="D36" s="234"/>
      <c r="E36" s="244"/>
      <c r="F36" s="234"/>
      <c r="G36" s="244"/>
      <c r="H36" s="219"/>
      <c r="Z36" s="220"/>
      <c r="AA36" s="220"/>
    </row>
    <row r="37" spans="2:27" x14ac:dyDescent="0.25">
      <c r="B37" s="234"/>
      <c r="C37" s="235" t="s">
        <v>207</v>
      </c>
      <c r="D37" s="235"/>
      <c r="E37" s="244"/>
      <c r="F37" s="235"/>
      <c r="G37" s="244"/>
      <c r="H37" s="219"/>
      <c r="Z37" s="220"/>
      <c r="AA37" s="220"/>
    </row>
    <row r="38" spans="2:27" x14ac:dyDescent="0.25">
      <c r="B38" s="234">
        <v>19</v>
      </c>
      <c r="C38" s="234" t="s">
        <v>208</v>
      </c>
      <c r="D38" s="244">
        <f>+D34-D35</f>
        <v>0</v>
      </c>
      <c r="E38" s="244">
        <f t="shared" ref="E38:G38" si="16">+E34-E35</f>
        <v>0</v>
      </c>
      <c r="F38" s="244">
        <f t="shared" si="16"/>
        <v>0</v>
      </c>
      <c r="G38" s="244">
        <f t="shared" si="16"/>
        <v>0</v>
      </c>
      <c r="H38" s="219"/>
      <c r="Z38" s="220"/>
      <c r="AA38" s="220"/>
    </row>
    <row r="39" spans="2:27" x14ac:dyDescent="0.25">
      <c r="B39" s="234">
        <v>20</v>
      </c>
      <c r="C39" s="234" t="s">
        <v>209</v>
      </c>
      <c r="D39" s="234"/>
      <c r="E39" s="246"/>
      <c r="F39" s="234"/>
      <c r="G39" s="246"/>
      <c r="H39" s="222"/>
      <c r="Z39" s="220"/>
      <c r="AA39" s="220"/>
    </row>
    <row r="40" spans="2:27" x14ac:dyDescent="0.25">
      <c r="E40" s="223"/>
      <c r="F40" s="223"/>
      <c r="G40" s="223"/>
      <c r="H40" s="223"/>
    </row>
    <row r="41" spans="2:27" x14ac:dyDescent="0.25">
      <c r="C41" s="234" t="s">
        <v>407</v>
      </c>
      <c r="D41" s="236">
        <f>D38</f>
        <v>0</v>
      </c>
      <c r="E41" s="236">
        <f>E38</f>
        <v>0</v>
      </c>
      <c r="F41" s="236">
        <f t="shared" ref="F41:G41" si="17">F38</f>
        <v>0</v>
      </c>
      <c r="G41" s="236">
        <f t="shared" si="17"/>
        <v>0</v>
      </c>
      <c r="H41" s="224"/>
      <c r="I41" s="225"/>
    </row>
    <row r="42" spans="2:27" x14ac:dyDescent="0.25">
      <c r="C42" s="234" t="s">
        <v>399</v>
      </c>
      <c r="D42" s="236">
        <f>-DT!C24</f>
        <v>0</v>
      </c>
      <c r="E42" s="236">
        <f>-DT!D24</f>
        <v>0</v>
      </c>
      <c r="F42" s="236">
        <f>-DT!E24</f>
        <v>0</v>
      </c>
      <c r="G42" s="236">
        <f>-DT!F24</f>
        <v>0</v>
      </c>
      <c r="H42" s="224"/>
      <c r="I42" s="226" t="s">
        <v>475</v>
      </c>
    </row>
    <row r="43" spans="2:27" x14ac:dyDescent="0.25">
      <c r="C43" s="234" t="s">
        <v>210</v>
      </c>
      <c r="D43" s="236">
        <f>+D41-D42</f>
        <v>0</v>
      </c>
      <c r="E43" s="236">
        <f>D43+E41-E42</f>
        <v>0</v>
      </c>
      <c r="F43" s="236">
        <f>E43+F41-F42</f>
        <v>0</v>
      </c>
      <c r="G43" s="236">
        <f>F43+G41-G42</f>
        <v>0</v>
      </c>
      <c r="H43" s="220"/>
      <c r="I43" s="226"/>
    </row>
    <row r="44" spans="2:27" x14ac:dyDescent="0.25">
      <c r="D44" s="227"/>
      <c r="E44" s="227"/>
      <c r="F44" s="227"/>
      <c r="G44" s="227"/>
      <c r="H44" s="227"/>
      <c r="I44" s="228"/>
    </row>
    <row r="47" spans="2:27" x14ac:dyDescent="0.25">
      <c r="I47" s="228"/>
    </row>
    <row r="48" spans="2:27" x14ac:dyDescent="0.25">
      <c r="I48" s="229"/>
    </row>
    <row r="51" spans="9:9" x14ac:dyDescent="0.25">
      <c r="I51" s="230"/>
    </row>
    <row r="52" spans="9:9" x14ac:dyDescent="0.25">
      <c r="I52" s="229"/>
    </row>
  </sheetData>
  <mergeCells count="7">
    <mergeCell ref="T21:V21"/>
    <mergeCell ref="W21:Y21"/>
    <mergeCell ref="D4:G4"/>
    <mergeCell ref="B2:C2"/>
    <mergeCell ref="B4:C5"/>
    <mergeCell ref="N21:P21"/>
    <mergeCell ref="Q21:S21"/>
  </mergeCells>
  <pageMargins left="0.70866141732283472" right="0.70866141732283472" top="0.74803149606299213" bottom="0.74803149606299213" header="0.31496062992125984" footer="0.31496062992125984"/>
  <pageSetup paperSize="9" scale="72" fitToHeight="8" orientation="portrait" r:id="rId1"/>
  <headerFooter>
    <oddFooter>&amp;L&amp;G&amp;C&amp;G&amp;R&amp;G</oddFooter>
  </headerFooter>
  <legacy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DC082"/>
    <pageSetUpPr fitToPage="1"/>
  </sheetPr>
  <dimension ref="B1:I38"/>
  <sheetViews>
    <sheetView showGridLines="0" view="pageBreakPreview" topLeftCell="A4" zoomScaleNormal="100" zoomScaleSheetLayoutView="100" workbookViewId="0"/>
  </sheetViews>
  <sheetFormatPr defaultColWidth="9.140625" defaultRowHeight="15" x14ac:dyDescent="0.25"/>
  <cols>
    <col min="1" max="1" width="3.7109375" style="221" customWidth="1"/>
    <col min="2" max="2" width="4.28515625" style="221" customWidth="1"/>
    <col min="3" max="3" width="52.5703125" style="221" bestFit="1" customWidth="1"/>
    <col min="4" max="4" width="13.85546875" style="221" customWidth="1"/>
    <col min="5" max="7" width="13.85546875" style="247" customWidth="1"/>
    <col min="8" max="8" width="3.85546875" style="221" customWidth="1"/>
    <col min="9" max="16384" width="9.140625" style="221"/>
  </cols>
  <sheetData>
    <row r="1" spans="2:9" ht="15" customHeight="1" x14ac:dyDescent="0.25"/>
    <row r="2" spans="2:9" ht="25.5" customHeight="1" x14ac:dyDescent="0.25">
      <c r="B2" s="680" t="s">
        <v>25</v>
      </c>
      <c r="C2" s="680"/>
      <c r="F2" s="221"/>
      <c r="G2" s="221"/>
    </row>
    <row r="3" spans="2:9" ht="19.5" customHeight="1" x14ac:dyDescent="0.25">
      <c r="F3" s="221"/>
      <c r="G3" s="221"/>
    </row>
    <row r="4" spans="2:9" x14ac:dyDescent="0.25">
      <c r="B4" s="676"/>
      <c r="C4" s="677"/>
      <c r="D4" s="675" t="s">
        <v>161</v>
      </c>
      <c r="E4" s="675"/>
      <c r="F4" s="675"/>
      <c r="G4" s="675"/>
    </row>
    <row r="5" spans="2:9" x14ac:dyDescent="0.25">
      <c r="B5" s="678"/>
      <c r="C5" s="679"/>
      <c r="D5" s="675"/>
      <c r="E5" s="675"/>
      <c r="F5" s="675"/>
      <c r="G5" s="675"/>
    </row>
    <row r="6" spans="2:9" x14ac:dyDescent="0.25">
      <c r="B6" s="248"/>
      <c r="C6" s="249"/>
      <c r="D6" s="250">
        <v>43465</v>
      </c>
      <c r="E6" s="250">
        <v>43830</v>
      </c>
      <c r="F6" s="250">
        <v>44196</v>
      </c>
      <c r="G6" s="250">
        <v>44561</v>
      </c>
    </row>
    <row r="7" spans="2:9" x14ac:dyDescent="0.25">
      <c r="B7" s="251"/>
      <c r="C7" s="251" t="s">
        <v>211</v>
      </c>
      <c r="D7" s="251"/>
      <c r="E7" s="251"/>
      <c r="F7" s="251"/>
      <c r="G7" s="251"/>
    </row>
    <row r="8" spans="2:9" x14ac:dyDescent="0.25">
      <c r="B8" s="248" t="s">
        <v>1</v>
      </c>
      <c r="C8" s="248" t="s">
        <v>212</v>
      </c>
      <c r="D8" s="248"/>
      <c r="E8" s="252"/>
      <c r="F8" s="252"/>
      <c r="G8" s="252"/>
    </row>
    <row r="9" spans="2:9" x14ac:dyDescent="0.25">
      <c r="B9" s="248" t="s">
        <v>2</v>
      </c>
      <c r="C9" s="248" t="s">
        <v>213</v>
      </c>
      <c r="D9" s="248"/>
      <c r="E9" s="252"/>
      <c r="F9" s="252"/>
      <c r="G9" s="252"/>
    </row>
    <row r="10" spans="2:9" x14ac:dyDescent="0.25">
      <c r="B10" s="248" t="s">
        <v>3</v>
      </c>
      <c r="C10" s="248" t="s">
        <v>214</v>
      </c>
      <c r="D10" s="252">
        <f>IPI!P31</f>
        <v>0</v>
      </c>
      <c r="E10" s="252">
        <f>IPI!R31</f>
        <v>0</v>
      </c>
      <c r="F10" s="252">
        <f>IPI!V31</f>
        <v>0</v>
      </c>
      <c r="G10" s="252">
        <f>IPI!Y31</f>
        <v>0</v>
      </c>
      <c r="I10" s="221" t="s">
        <v>352</v>
      </c>
    </row>
    <row r="11" spans="2:9" x14ac:dyDescent="0.25">
      <c r="B11" s="248" t="s">
        <v>11</v>
      </c>
      <c r="C11" s="248" t="s">
        <v>215</v>
      </c>
      <c r="D11" s="248"/>
      <c r="E11" s="252"/>
      <c r="F11" s="252"/>
      <c r="G11" s="252"/>
    </row>
    <row r="12" spans="2:9" x14ac:dyDescent="0.25">
      <c r="B12" s="248" t="s">
        <v>12</v>
      </c>
      <c r="C12" s="248" t="s">
        <v>216</v>
      </c>
      <c r="D12" s="248"/>
      <c r="E12" s="252"/>
      <c r="F12" s="252"/>
      <c r="G12" s="252"/>
    </row>
    <row r="13" spans="2:9" x14ac:dyDescent="0.25">
      <c r="B13" s="248" t="s">
        <v>13</v>
      </c>
      <c r="C13" s="248" t="s">
        <v>217</v>
      </c>
      <c r="D13" s="248"/>
      <c r="E13" s="252"/>
      <c r="F13" s="252"/>
      <c r="G13" s="252"/>
    </row>
    <row r="14" spans="2:9" x14ac:dyDescent="0.25">
      <c r="B14" s="248" t="s">
        <v>14</v>
      </c>
      <c r="C14" s="248" t="s">
        <v>218</v>
      </c>
      <c r="D14" s="248"/>
      <c r="E14" s="252"/>
      <c r="F14" s="252"/>
      <c r="G14" s="252"/>
    </row>
    <row r="15" spans="2:9" x14ac:dyDescent="0.25">
      <c r="B15" s="248" t="s">
        <v>15</v>
      </c>
      <c r="C15" s="248" t="s">
        <v>219</v>
      </c>
      <c r="D15" s="248"/>
      <c r="E15" s="252"/>
      <c r="F15" s="252"/>
      <c r="G15" s="252"/>
    </row>
    <row r="16" spans="2:9" x14ac:dyDescent="0.25">
      <c r="B16" s="248" t="s">
        <v>16</v>
      </c>
      <c r="C16" s="248" t="s">
        <v>220</v>
      </c>
      <c r="D16" s="252"/>
      <c r="E16" s="252"/>
      <c r="F16" s="252"/>
      <c r="G16" s="252"/>
      <c r="I16" s="221" t="s">
        <v>456</v>
      </c>
    </row>
    <row r="17" spans="2:9" x14ac:dyDescent="0.25">
      <c r="B17" s="248" t="s">
        <v>17</v>
      </c>
      <c r="C17" s="248" t="s">
        <v>221</v>
      </c>
      <c r="D17" s="248"/>
      <c r="E17" s="252"/>
      <c r="F17" s="252"/>
      <c r="G17" s="252"/>
    </row>
    <row r="18" spans="2:9" x14ac:dyDescent="0.25">
      <c r="B18" s="248" t="s">
        <v>18</v>
      </c>
      <c r="C18" s="248" t="s">
        <v>222</v>
      </c>
      <c r="D18" s="248"/>
      <c r="E18" s="252"/>
      <c r="F18" s="252"/>
      <c r="G18" s="252"/>
    </row>
    <row r="19" spans="2:9" x14ac:dyDescent="0.25">
      <c r="B19" s="248" t="s">
        <v>19</v>
      </c>
      <c r="C19" s="248" t="s">
        <v>223</v>
      </c>
      <c r="D19" s="252"/>
      <c r="E19" s="252"/>
      <c r="F19" s="252"/>
      <c r="G19" s="252"/>
    </row>
    <row r="20" spans="2:9" x14ac:dyDescent="0.25">
      <c r="B20" s="248" t="s">
        <v>224</v>
      </c>
      <c r="C20" s="248" t="s">
        <v>225</v>
      </c>
      <c r="D20" s="252">
        <f>DT!C32</f>
        <v>0</v>
      </c>
      <c r="E20" s="252">
        <f>DT!D32</f>
        <v>0</v>
      </c>
      <c r="F20" s="252">
        <f>DT!E32</f>
        <v>0</v>
      </c>
      <c r="G20" s="252">
        <f>DT!F32</f>
        <v>0</v>
      </c>
      <c r="I20" s="221" t="s">
        <v>457</v>
      </c>
    </row>
    <row r="21" spans="2:9" x14ac:dyDescent="0.25">
      <c r="B21" s="248" t="s">
        <v>226</v>
      </c>
      <c r="C21" s="248" t="s">
        <v>227</v>
      </c>
      <c r="D21" s="248"/>
      <c r="E21" s="252"/>
      <c r="F21" s="252"/>
      <c r="G21" s="252"/>
    </row>
    <row r="22" spans="2:9" x14ac:dyDescent="0.25">
      <c r="B22" s="494"/>
      <c r="C22" s="495"/>
      <c r="D22" s="496"/>
      <c r="E22" s="496"/>
      <c r="F22" s="496"/>
      <c r="G22" s="496"/>
    </row>
    <row r="23" spans="2:9" x14ac:dyDescent="0.25">
      <c r="B23" s="249" t="s">
        <v>228</v>
      </c>
      <c r="C23" s="249" t="s">
        <v>230</v>
      </c>
      <c r="D23" s="253">
        <f>SUM(D8:D22)</f>
        <v>0</v>
      </c>
      <c r="E23" s="253">
        <f>SUM(E8:E22)</f>
        <v>0</v>
      </c>
      <c r="F23" s="253">
        <f t="shared" ref="F23:G23" si="0">SUM(F8:F22)</f>
        <v>0</v>
      </c>
      <c r="G23" s="253">
        <f t="shared" si="0"/>
        <v>0</v>
      </c>
    </row>
    <row r="24" spans="2:9" x14ac:dyDescent="0.25">
      <c r="B24" s="248"/>
      <c r="C24" s="248"/>
      <c r="D24" s="248"/>
      <c r="E24" s="252"/>
      <c r="F24" s="252"/>
      <c r="G24" s="252"/>
    </row>
    <row r="25" spans="2:9" x14ac:dyDescent="0.25">
      <c r="B25" s="251"/>
      <c r="C25" s="251" t="s">
        <v>231</v>
      </c>
      <c r="D25" s="251"/>
      <c r="E25" s="251"/>
      <c r="F25" s="251"/>
      <c r="G25" s="251"/>
    </row>
    <row r="26" spans="2:9" x14ac:dyDescent="0.25">
      <c r="B26" s="248" t="s">
        <v>229</v>
      </c>
      <c r="C26" s="249" t="s">
        <v>233</v>
      </c>
      <c r="D26" s="253">
        <f>IF(SUM(D8:D21)&gt;SUM(D27:D34),SUM(D8:D21)-SUM(D27:D34),0)</f>
        <v>0</v>
      </c>
      <c r="E26" s="253">
        <f>IF(SUM(E8:E21)&gt;SUM(E27:E34),SUM(E8:E21)-SUM(E27:E34),0)</f>
        <v>0</v>
      </c>
      <c r="F26" s="253">
        <f t="shared" ref="F26:G26" si="1">IF(SUM(F8:F21)&gt;SUM(F27:F34),SUM(F8:F21)-SUM(F27:F34),0)</f>
        <v>0</v>
      </c>
      <c r="G26" s="253">
        <f t="shared" si="1"/>
        <v>0</v>
      </c>
    </row>
    <row r="27" spans="2:9" x14ac:dyDescent="0.25">
      <c r="B27" s="248" t="s">
        <v>232</v>
      </c>
      <c r="C27" s="248" t="s">
        <v>235</v>
      </c>
      <c r="D27" s="252"/>
      <c r="E27" s="252"/>
      <c r="F27" s="252"/>
      <c r="G27" s="252"/>
    </row>
    <row r="28" spans="2:9" x14ac:dyDescent="0.25">
      <c r="B28" s="248" t="s">
        <v>234</v>
      </c>
      <c r="C28" s="248" t="s">
        <v>237</v>
      </c>
      <c r="D28" s="248"/>
      <c r="E28" s="252"/>
      <c r="F28" s="252"/>
      <c r="G28" s="252"/>
    </row>
    <row r="29" spans="2:9" x14ac:dyDescent="0.25">
      <c r="B29" s="248" t="s">
        <v>236</v>
      </c>
      <c r="C29" s="248" t="s">
        <v>239</v>
      </c>
      <c r="D29" s="248"/>
      <c r="E29" s="252"/>
      <c r="F29" s="252"/>
      <c r="G29" s="252"/>
    </row>
    <row r="30" spans="2:9" x14ac:dyDescent="0.25">
      <c r="B30" s="248" t="s">
        <v>238</v>
      </c>
      <c r="C30" s="248" t="s">
        <v>241</v>
      </c>
      <c r="D30" s="248"/>
      <c r="E30" s="252"/>
      <c r="F30" s="252"/>
      <c r="G30" s="252"/>
    </row>
    <row r="31" spans="2:9" x14ac:dyDescent="0.25">
      <c r="B31" s="248" t="s">
        <v>240</v>
      </c>
      <c r="C31" s="248" t="s">
        <v>243</v>
      </c>
      <c r="D31" s="248"/>
      <c r="E31" s="252"/>
      <c r="F31" s="252"/>
      <c r="G31" s="252"/>
    </row>
    <row r="32" spans="2:9" x14ac:dyDescent="0.25">
      <c r="B32" s="248" t="s">
        <v>242</v>
      </c>
      <c r="C32" s="248" t="s">
        <v>245</v>
      </c>
      <c r="D32" s="248"/>
      <c r="E32" s="252"/>
      <c r="F32" s="252"/>
      <c r="G32" s="252"/>
    </row>
    <row r="33" spans="2:7" x14ac:dyDescent="0.25">
      <c r="B33" s="248" t="s">
        <v>244</v>
      </c>
      <c r="C33" s="248" t="s">
        <v>247</v>
      </c>
      <c r="D33" s="252"/>
      <c r="E33" s="252"/>
      <c r="F33" s="252"/>
      <c r="G33" s="252"/>
    </row>
    <row r="34" spans="2:7" x14ac:dyDescent="0.25">
      <c r="B34" s="248" t="s">
        <v>246</v>
      </c>
      <c r="C34" s="248" t="s">
        <v>249</v>
      </c>
      <c r="D34" s="248"/>
      <c r="E34" s="252"/>
      <c r="F34" s="252"/>
      <c r="G34" s="252"/>
    </row>
    <row r="35" spans="2:7" x14ac:dyDescent="0.25">
      <c r="B35" s="249" t="s">
        <v>248</v>
      </c>
      <c r="C35" s="249" t="s">
        <v>250</v>
      </c>
      <c r="D35" s="253">
        <f>SUM(D26:D34)</f>
        <v>0</v>
      </c>
      <c r="E35" s="253">
        <f>SUM(E26:E34)</f>
        <v>0</v>
      </c>
      <c r="F35" s="253">
        <f t="shared" ref="F35:G35" si="2">SUM(F26:F34)</f>
        <v>0</v>
      </c>
      <c r="G35" s="253">
        <f t="shared" si="2"/>
        <v>0</v>
      </c>
    </row>
    <row r="36" spans="2:7" x14ac:dyDescent="0.25">
      <c r="F36" s="221"/>
      <c r="G36" s="221"/>
    </row>
    <row r="37" spans="2:7" x14ac:dyDescent="0.25">
      <c r="F37" s="221"/>
      <c r="G37" s="221"/>
    </row>
    <row r="38" spans="2:7" x14ac:dyDescent="0.25">
      <c r="F38" s="221"/>
      <c r="G38" s="221"/>
    </row>
  </sheetData>
  <mergeCells count="4">
    <mergeCell ref="D4:G4"/>
    <mergeCell ref="D5:G5"/>
    <mergeCell ref="B4:C5"/>
    <mergeCell ref="B2:C2"/>
  </mergeCells>
  <pageMargins left="0.70866141732283472" right="0.70866141732283472" top="0.74803149606299213" bottom="0.74803149606299213" header="0.31496062992125984" footer="0.31496062992125984"/>
  <pageSetup paperSize="9" scale="74" fitToHeight="8" orientation="portrait" r:id="rId1"/>
  <headerFooter>
    <oddFooter>&amp;L&amp;G&amp;C&amp;G&amp;R&amp;G</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ADC082"/>
    <pageSetUpPr fitToPage="1"/>
  </sheetPr>
  <dimension ref="B2:O61"/>
  <sheetViews>
    <sheetView showGridLines="0" view="pageBreakPreview" topLeftCell="A4" zoomScaleNormal="100" zoomScaleSheetLayoutView="100" workbookViewId="0"/>
  </sheetViews>
  <sheetFormatPr defaultColWidth="9.140625" defaultRowHeight="15" x14ac:dyDescent="0.25"/>
  <cols>
    <col min="1" max="1" width="3.7109375" style="212" customWidth="1"/>
    <col min="2" max="2" width="47" style="212" customWidth="1"/>
    <col min="3" max="6" width="11.85546875" style="212" customWidth="1"/>
    <col min="7" max="7" width="3.7109375" style="212" customWidth="1"/>
    <col min="8" max="9" width="9.140625" style="212"/>
    <col min="10" max="10" width="17.42578125" style="212" bestFit="1" customWidth="1"/>
    <col min="11" max="11" width="12.140625" style="212" bestFit="1" customWidth="1"/>
    <col min="12" max="14" width="12" style="212" bestFit="1" customWidth="1"/>
    <col min="15" max="16384" width="9.140625" style="212"/>
  </cols>
  <sheetData>
    <row r="2" spans="2:15" ht="23.25" x14ac:dyDescent="0.35">
      <c r="B2" s="254" t="s">
        <v>50</v>
      </c>
      <c r="C2" s="267"/>
      <c r="D2" s="267"/>
      <c r="E2" s="690"/>
      <c r="F2" s="690"/>
      <c r="G2" s="268"/>
    </row>
    <row r="3" spans="2:15" ht="19.5" customHeight="1" x14ac:dyDescent="0.25">
      <c r="B3" s="269"/>
      <c r="C3" s="267"/>
      <c r="D3" s="267"/>
      <c r="E3" s="267"/>
      <c r="F3" s="267"/>
      <c r="G3" s="267"/>
    </row>
    <row r="4" spans="2:15" x14ac:dyDescent="0.25">
      <c r="B4" s="270"/>
      <c r="C4" s="267"/>
      <c r="D4" s="267"/>
      <c r="E4" s="267"/>
      <c r="F4" s="267"/>
      <c r="G4" s="267"/>
      <c r="J4" s="232" t="s">
        <v>251</v>
      </c>
      <c r="K4" s="101">
        <v>2018</v>
      </c>
      <c r="L4" s="101">
        <f>+K4+1</f>
        <v>2019</v>
      </c>
      <c r="M4" s="101">
        <f t="shared" ref="M4:N4" si="0">+L4+1</f>
        <v>2020</v>
      </c>
      <c r="N4" s="101">
        <f t="shared" si="0"/>
        <v>2021</v>
      </c>
    </row>
    <row r="5" spans="2:15" x14ac:dyDescent="0.25">
      <c r="B5" s="691" t="s">
        <v>252</v>
      </c>
      <c r="C5" s="107">
        <v>2018</v>
      </c>
      <c r="D5" s="107">
        <v>2019</v>
      </c>
      <c r="E5" s="107">
        <v>2020</v>
      </c>
      <c r="F5" s="107">
        <v>2021</v>
      </c>
      <c r="G5" s="271"/>
      <c r="J5" s="197" t="s">
        <v>253</v>
      </c>
      <c r="K5" s="255">
        <f>+C8</f>
        <v>0</v>
      </c>
      <c r="L5" s="255">
        <f>+D8</f>
        <v>0</v>
      </c>
      <c r="M5" s="255">
        <f>+E8</f>
        <v>0</v>
      </c>
      <c r="N5" s="255">
        <f>+F8</f>
        <v>0</v>
      </c>
      <c r="O5" s="220"/>
    </row>
    <row r="6" spans="2:15" x14ac:dyDescent="0.25">
      <c r="B6" s="691"/>
      <c r="C6" s="256" t="s">
        <v>254</v>
      </c>
      <c r="D6" s="256" t="s">
        <v>254</v>
      </c>
      <c r="E6" s="256" t="s">
        <v>254</v>
      </c>
      <c r="F6" s="256" t="s">
        <v>254</v>
      </c>
      <c r="G6" s="272"/>
      <c r="J6" s="102" t="s">
        <v>194</v>
      </c>
      <c r="K6" s="255">
        <f>+IPI!D24</f>
        <v>0</v>
      </c>
      <c r="L6" s="255">
        <f>+IPI!E24</f>
        <v>0</v>
      </c>
      <c r="M6" s="255">
        <f>+IPI!F24</f>
        <v>0</v>
      </c>
      <c r="N6" s="255">
        <f>+IPI!G24</f>
        <v>0</v>
      </c>
      <c r="O6" s="220"/>
    </row>
    <row r="7" spans="2:15" x14ac:dyDescent="0.25">
      <c r="B7" s="257" t="s">
        <v>255</v>
      </c>
      <c r="C7" s="97"/>
      <c r="D7" s="98"/>
      <c r="E7" s="98"/>
      <c r="F7" s="99"/>
      <c r="G7" s="273"/>
      <c r="J7" s="197" t="s">
        <v>256</v>
      </c>
      <c r="K7" s="255"/>
      <c r="L7" s="255"/>
      <c r="M7" s="255"/>
      <c r="N7" s="255"/>
      <c r="O7" s="220"/>
    </row>
    <row r="8" spans="2:15" x14ac:dyDescent="0.25">
      <c r="B8" s="100" t="s">
        <v>257</v>
      </c>
      <c r="C8" s="283">
        <f>+IPI!D38</f>
        <v>0</v>
      </c>
      <c r="D8" s="283">
        <f>+IPI!E38</f>
        <v>0</v>
      </c>
      <c r="E8" s="283">
        <f>+IPI!F38</f>
        <v>0</v>
      </c>
      <c r="F8" s="283">
        <f>+IPI!G38</f>
        <v>0</v>
      </c>
      <c r="G8" s="274"/>
      <c r="H8" s="212" t="s">
        <v>258</v>
      </c>
      <c r="J8" s="197" t="s">
        <v>259</v>
      </c>
      <c r="K8" s="255"/>
      <c r="L8" s="255"/>
      <c r="M8" s="255"/>
      <c r="N8" s="255"/>
      <c r="O8" s="220"/>
    </row>
    <row r="9" spans="2:15" x14ac:dyDescent="0.25">
      <c r="B9" s="100" t="s">
        <v>260</v>
      </c>
      <c r="C9" s="284">
        <f>+IPI!D20</f>
        <v>0</v>
      </c>
      <c r="D9" s="284">
        <f>+IPI!E20</f>
        <v>0</v>
      </c>
      <c r="E9" s="284">
        <f>+IPI!F20</f>
        <v>0</v>
      </c>
      <c r="F9" s="284">
        <f>+IPI!G20</f>
        <v>0</v>
      </c>
      <c r="G9" s="274"/>
      <c r="H9" s="212" t="s">
        <v>258</v>
      </c>
      <c r="J9" s="231"/>
      <c r="K9" s="255"/>
      <c r="L9" s="255"/>
      <c r="M9" s="255"/>
      <c r="N9" s="255"/>
      <c r="O9" s="220"/>
    </row>
    <row r="10" spans="2:15" x14ac:dyDescent="0.25">
      <c r="B10" s="100" t="s">
        <v>261</v>
      </c>
      <c r="C10" s="284">
        <f>-K10</f>
        <v>0</v>
      </c>
      <c r="D10" s="284">
        <f>-L16</f>
        <v>0</v>
      </c>
      <c r="E10" s="284">
        <f t="shared" ref="E10:F10" si="1">-M16</f>
        <v>0</v>
      </c>
      <c r="F10" s="284">
        <f t="shared" si="1"/>
        <v>0</v>
      </c>
      <c r="G10" s="274"/>
      <c r="H10" s="212" t="s">
        <v>262</v>
      </c>
      <c r="J10" s="258" t="s">
        <v>263</v>
      </c>
      <c r="K10" s="233"/>
      <c r="L10" s="233"/>
      <c r="M10" s="233"/>
      <c r="N10" s="233"/>
      <c r="O10" s="220"/>
    </row>
    <row r="11" spans="2:15" x14ac:dyDescent="0.25">
      <c r="B11" s="100" t="s">
        <v>264</v>
      </c>
      <c r="C11" s="284"/>
      <c r="D11" s="284"/>
      <c r="E11" s="284"/>
      <c r="F11" s="284"/>
      <c r="G11" s="274"/>
      <c r="H11" s="275" t="s">
        <v>265</v>
      </c>
      <c r="K11" s="276"/>
      <c r="L11" s="276"/>
      <c r="M11" s="276"/>
      <c r="N11" s="276"/>
      <c r="O11" s="220"/>
    </row>
    <row r="12" spans="2:15" x14ac:dyDescent="0.25">
      <c r="B12" s="100" t="s">
        <v>266</v>
      </c>
      <c r="C12" s="284"/>
      <c r="D12" s="284"/>
      <c r="E12" s="284"/>
      <c r="F12" s="284"/>
      <c r="G12" s="274"/>
      <c r="H12" s="275" t="s">
        <v>265</v>
      </c>
      <c r="J12" s="258" t="s">
        <v>267</v>
      </c>
      <c r="K12" s="101">
        <v>2018</v>
      </c>
      <c r="L12" s="101">
        <f t="shared" ref="L12:M12" si="2">+K12+1</f>
        <v>2019</v>
      </c>
      <c r="M12" s="101">
        <f t="shared" si="2"/>
        <v>2020</v>
      </c>
      <c r="N12" s="101">
        <v>2020</v>
      </c>
    </row>
    <row r="13" spans="2:15" x14ac:dyDescent="0.25">
      <c r="B13" s="100" t="s">
        <v>268</v>
      </c>
      <c r="C13" s="284"/>
      <c r="D13" s="284"/>
      <c r="E13" s="284"/>
      <c r="F13" s="284"/>
      <c r="G13" s="274"/>
      <c r="H13" s="275" t="s">
        <v>265</v>
      </c>
      <c r="J13" s="231" t="s">
        <v>269</v>
      </c>
      <c r="K13" s="255">
        <f>+IPI!D7</f>
        <v>0</v>
      </c>
      <c r="L13" s="255">
        <f>+IPI!E7</f>
        <v>0</v>
      </c>
      <c r="M13" s="255">
        <f>+IPI!F7</f>
        <v>0</v>
      </c>
      <c r="N13" s="255">
        <f>+IPI!G7</f>
        <v>0</v>
      </c>
      <c r="O13" s="220"/>
    </row>
    <row r="14" spans="2:15" x14ac:dyDescent="0.25">
      <c r="B14" s="100" t="s">
        <v>270</v>
      </c>
      <c r="C14" s="284"/>
      <c r="D14" s="284"/>
      <c r="E14" s="284"/>
      <c r="F14" s="284"/>
      <c r="G14" s="274"/>
      <c r="H14" s="212" t="s">
        <v>258</v>
      </c>
      <c r="J14" s="197" t="s">
        <v>271</v>
      </c>
      <c r="K14" s="255">
        <f>+K13*0.8</f>
        <v>0</v>
      </c>
      <c r="L14" s="255">
        <f t="shared" ref="L14:N14" si="3">+L13*0.8</f>
        <v>0</v>
      </c>
      <c r="M14" s="255">
        <f t="shared" si="3"/>
        <v>0</v>
      </c>
      <c r="N14" s="255">
        <f t="shared" si="3"/>
        <v>0</v>
      </c>
      <c r="O14" s="220"/>
    </row>
    <row r="15" spans="2:15" x14ac:dyDescent="0.25">
      <c r="B15" s="259" t="s">
        <v>272</v>
      </c>
      <c r="C15" s="285">
        <f>SUM(C8:C14)</f>
        <v>0</v>
      </c>
      <c r="D15" s="285">
        <f t="shared" ref="D15:F15" si="4">SUM(D8:D14)</f>
        <v>0</v>
      </c>
      <c r="E15" s="285">
        <f t="shared" si="4"/>
        <v>0</v>
      </c>
      <c r="F15" s="285">
        <f t="shared" si="4"/>
        <v>0</v>
      </c>
      <c r="G15" s="274"/>
      <c r="H15" s="212" t="s">
        <v>273</v>
      </c>
      <c r="J15" s="231" t="s">
        <v>274</v>
      </c>
      <c r="K15" s="255">
        <f>+K13-K14</f>
        <v>0</v>
      </c>
      <c r="L15" s="255">
        <f t="shared" ref="L15:N15" si="5">+L13-L14</f>
        <v>0</v>
      </c>
      <c r="M15" s="255">
        <f t="shared" si="5"/>
        <v>0</v>
      </c>
      <c r="N15" s="255">
        <f t="shared" si="5"/>
        <v>0</v>
      </c>
      <c r="O15" s="220"/>
    </row>
    <row r="16" spans="2:15" x14ac:dyDescent="0.25">
      <c r="B16" s="260"/>
      <c r="C16" s="103"/>
      <c r="D16" s="103"/>
      <c r="E16" s="103"/>
      <c r="F16" s="103"/>
      <c r="G16" s="277"/>
      <c r="J16" s="197" t="s">
        <v>275</v>
      </c>
      <c r="K16" s="233">
        <f>+K15*0.2</f>
        <v>0</v>
      </c>
      <c r="L16" s="233">
        <f t="shared" ref="L16:N16" si="6">+L15*0.2</f>
        <v>0</v>
      </c>
      <c r="M16" s="233">
        <f t="shared" si="6"/>
        <v>0</v>
      </c>
      <c r="N16" s="233">
        <f t="shared" si="6"/>
        <v>0</v>
      </c>
      <c r="O16" s="220"/>
    </row>
    <row r="17" spans="2:15" x14ac:dyDescent="0.25">
      <c r="B17" s="261" t="s">
        <v>276</v>
      </c>
      <c r="C17" s="104"/>
      <c r="D17" s="104"/>
      <c r="E17" s="104"/>
      <c r="F17" s="104"/>
      <c r="G17" s="278"/>
      <c r="K17" s="220"/>
      <c r="L17" s="220"/>
      <c r="M17" s="220"/>
      <c r="N17" s="220"/>
      <c r="O17" s="220"/>
    </row>
    <row r="18" spans="2:15" ht="30" x14ac:dyDescent="0.25">
      <c r="B18" s="262" t="s">
        <v>277</v>
      </c>
      <c r="C18" s="283"/>
      <c r="D18" s="283"/>
      <c r="E18" s="283"/>
      <c r="F18" s="283"/>
      <c r="G18" s="274"/>
      <c r="H18" s="275" t="s">
        <v>265</v>
      </c>
    </row>
    <row r="19" spans="2:15" ht="30" x14ac:dyDescent="0.25">
      <c r="B19" s="263" t="s">
        <v>278</v>
      </c>
      <c r="C19" s="284">
        <f>IPI!K31</f>
        <v>0</v>
      </c>
      <c r="D19" s="284"/>
      <c r="E19" s="284"/>
      <c r="F19" s="284"/>
      <c r="G19" s="274"/>
      <c r="H19" s="275" t="s">
        <v>265</v>
      </c>
      <c r="J19" s="492" t="s">
        <v>460</v>
      </c>
    </row>
    <row r="20" spans="2:15" x14ac:dyDescent="0.25">
      <c r="B20" s="263" t="s">
        <v>279</v>
      </c>
      <c r="C20" s="284"/>
      <c r="D20" s="286"/>
      <c r="E20" s="286"/>
      <c r="F20" s="286"/>
      <c r="G20" s="279"/>
      <c r="H20" s="212" t="s">
        <v>258</v>
      </c>
      <c r="J20" s="212" t="s">
        <v>474</v>
      </c>
    </row>
    <row r="21" spans="2:15" x14ac:dyDescent="0.25">
      <c r="B21" s="259" t="s">
        <v>280</v>
      </c>
      <c r="C21" s="287">
        <f>SUM(C18:C20)</f>
        <v>0</v>
      </c>
      <c r="D21" s="287">
        <f t="shared" ref="D21:F21" si="7">SUM(D18:D20)</f>
        <v>0</v>
      </c>
      <c r="E21" s="287">
        <f t="shared" si="7"/>
        <v>0</v>
      </c>
      <c r="F21" s="287">
        <f t="shared" si="7"/>
        <v>0</v>
      </c>
      <c r="G21" s="279"/>
      <c r="H21" s="212" t="s">
        <v>273</v>
      </c>
    </row>
    <row r="22" spans="2:15" x14ac:dyDescent="0.25">
      <c r="B22" s="260"/>
      <c r="C22" s="105"/>
      <c r="D22" s="103"/>
      <c r="E22" s="103"/>
      <c r="F22" s="103"/>
      <c r="G22" s="277"/>
    </row>
    <row r="23" spans="2:15" x14ac:dyDescent="0.25">
      <c r="B23" s="261" t="s">
        <v>281</v>
      </c>
      <c r="C23" s="104"/>
      <c r="D23" s="104"/>
      <c r="E23" s="104"/>
      <c r="F23" s="104"/>
      <c r="G23" s="278"/>
      <c r="J23" s="212" t="s">
        <v>451</v>
      </c>
    </row>
    <row r="24" spans="2:15" ht="30" x14ac:dyDescent="0.25">
      <c r="B24" s="493" t="s">
        <v>282</v>
      </c>
      <c r="C24" s="283"/>
      <c r="D24" s="283"/>
      <c r="E24" s="283"/>
      <c r="F24" s="283"/>
      <c r="G24" s="274"/>
      <c r="H24" s="275" t="s">
        <v>265</v>
      </c>
      <c r="J24" s="212" t="s">
        <v>452</v>
      </c>
    </row>
    <row r="25" spans="2:15" ht="30" x14ac:dyDescent="0.25">
      <c r="B25" s="263" t="s">
        <v>283</v>
      </c>
      <c r="C25" s="284"/>
      <c r="D25" s="284"/>
      <c r="E25" s="284"/>
      <c r="F25" s="284"/>
      <c r="G25" s="274"/>
      <c r="H25" s="275" t="s">
        <v>265</v>
      </c>
    </row>
    <row r="26" spans="2:15" ht="30" x14ac:dyDescent="0.25">
      <c r="B26" s="263" t="s">
        <v>284</v>
      </c>
      <c r="C26" s="284"/>
      <c r="D26" s="284"/>
      <c r="E26" s="284"/>
      <c r="F26" s="284"/>
      <c r="G26" s="274"/>
      <c r="H26" s="275" t="s">
        <v>265</v>
      </c>
      <c r="J26" s="212" t="s">
        <v>461</v>
      </c>
    </row>
    <row r="27" spans="2:15" x14ac:dyDescent="0.25">
      <c r="B27" s="264" t="s">
        <v>285</v>
      </c>
      <c r="C27" s="285">
        <f>SUM(C24:C26)</f>
        <v>0</v>
      </c>
      <c r="D27" s="285">
        <f t="shared" ref="D27:F27" si="8">SUM(D24:D26)</f>
        <v>0</v>
      </c>
      <c r="E27" s="285">
        <f>SUM(E24:E26)</f>
        <v>0</v>
      </c>
      <c r="F27" s="285">
        <f t="shared" si="8"/>
        <v>0</v>
      </c>
      <c r="G27" s="274"/>
      <c r="H27" s="212" t="s">
        <v>273</v>
      </c>
    </row>
    <row r="28" spans="2:15" x14ac:dyDescent="0.25">
      <c r="B28" s="264"/>
      <c r="C28" s="105"/>
      <c r="D28" s="103"/>
      <c r="E28" s="103"/>
      <c r="F28" s="103"/>
      <c r="G28" s="277"/>
    </row>
    <row r="29" spans="2:15" x14ac:dyDescent="0.25">
      <c r="B29" s="265" t="s">
        <v>286</v>
      </c>
      <c r="C29" s="106"/>
      <c r="D29" s="106"/>
      <c r="E29" s="106"/>
      <c r="F29" s="106"/>
      <c r="G29" s="280"/>
    </row>
    <row r="30" spans="2:15" x14ac:dyDescent="0.25">
      <c r="B30" s="266" t="s">
        <v>287</v>
      </c>
      <c r="C30" s="283">
        <f>+C27+C21+C15</f>
        <v>0</v>
      </c>
      <c r="D30" s="283">
        <f t="shared" ref="D30:F30" si="9">+D27+D21+D15</f>
        <v>0</v>
      </c>
      <c r="E30" s="283">
        <f t="shared" si="9"/>
        <v>0</v>
      </c>
      <c r="F30" s="283">
        <f t="shared" si="9"/>
        <v>0</v>
      </c>
      <c r="G30" s="274"/>
      <c r="H30" s="212" t="s">
        <v>273</v>
      </c>
      <c r="J30" s="492" t="s">
        <v>453</v>
      </c>
    </row>
    <row r="31" spans="2:15" x14ac:dyDescent="0.25">
      <c r="B31" s="100" t="s">
        <v>288</v>
      </c>
      <c r="C31" s="284">
        <v>0</v>
      </c>
      <c r="D31" s="286">
        <f>+C32</f>
        <v>0</v>
      </c>
      <c r="E31" s="286">
        <f>+D32</f>
        <v>0</v>
      </c>
      <c r="F31" s="286">
        <f>+E32</f>
        <v>0</v>
      </c>
      <c r="G31" s="279"/>
      <c r="H31" s="212" t="s">
        <v>273</v>
      </c>
      <c r="J31" s="212" t="s">
        <v>455</v>
      </c>
    </row>
    <row r="32" spans="2:15" x14ac:dyDescent="0.25">
      <c r="B32" s="100" t="s">
        <v>289</v>
      </c>
      <c r="C32" s="284">
        <f>+C30+C31</f>
        <v>0</v>
      </c>
      <c r="D32" s="284">
        <f t="shared" ref="D32:F32" si="10">+D30+D31</f>
        <v>0</v>
      </c>
      <c r="E32" s="284">
        <f t="shared" si="10"/>
        <v>0</v>
      </c>
      <c r="F32" s="284">
        <f t="shared" si="10"/>
        <v>0</v>
      </c>
      <c r="G32" s="274"/>
      <c r="H32" s="212" t="s">
        <v>273</v>
      </c>
      <c r="J32" s="212" t="s">
        <v>454</v>
      </c>
    </row>
    <row r="33" spans="2:7" x14ac:dyDescent="0.25">
      <c r="B33" s="281"/>
      <c r="C33" s="282"/>
      <c r="D33" s="270"/>
      <c r="E33" s="270"/>
      <c r="F33" s="270"/>
      <c r="G33" s="270"/>
    </row>
    <row r="34" spans="2:7" ht="15.75" thickBot="1" x14ac:dyDescent="0.3"/>
    <row r="35" spans="2:7" x14ac:dyDescent="0.25">
      <c r="B35" s="288" t="s">
        <v>290</v>
      </c>
      <c r="C35" s="289"/>
      <c r="D35" s="290"/>
    </row>
    <row r="36" spans="2:7" x14ac:dyDescent="0.25">
      <c r="B36" s="291" t="s">
        <v>291</v>
      </c>
      <c r="C36" s="292"/>
      <c r="D36" s="293"/>
    </row>
    <row r="37" spans="2:7" x14ac:dyDescent="0.25">
      <c r="B37" s="291" t="s">
        <v>292</v>
      </c>
      <c r="C37" s="292"/>
      <c r="D37" s="293"/>
    </row>
    <row r="38" spans="2:7" x14ac:dyDescent="0.25">
      <c r="B38" s="291" t="s">
        <v>293</v>
      </c>
      <c r="C38" s="292"/>
      <c r="D38" s="293"/>
    </row>
    <row r="39" spans="2:7" x14ac:dyDescent="0.25">
      <c r="B39" s="291" t="s">
        <v>294</v>
      </c>
      <c r="C39" s="292"/>
      <c r="D39" s="293"/>
    </row>
    <row r="40" spans="2:7" x14ac:dyDescent="0.25">
      <c r="B40" s="294" t="s">
        <v>295</v>
      </c>
      <c r="C40" s="292"/>
      <c r="D40" s="293"/>
    </row>
    <row r="41" spans="2:7" x14ac:dyDescent="0.25">
      <c r="B41" s="291" t="s">
        <v>296</v>
      </c>
      <c r="C41" s="292"/>
      <c r="D41" s="293"/>
    </row>
    <row r="42" spans="2:7" x14ac:dyDescent="0.25">
      <c r="B42" s="294" t="s">
        <v>297</v>
      </c>
      <c r="C42" s="292"/>
      <c r="D42" s="293"/>
    </row>
    <row r="43" spans="2:7" x14ac:dyDescent="0.25">
      <c r="B43" s="291"/>
      <c r="C43" s="292"/>
      <c r="D43" s="293"/>
    </row>
    <row r="44" spans="2:7" ht="43.5" customHeight="1" x14ac:dyDescent="0.25">
      <c r="B44" s="687" t="s">
        <v>312</v>
      </c>
      <c r="C44" s="688"/>
      <c r="D44" s="689"/>
    </row>
    <row r="45" spans="2:7" x14ac:dyDescent="0.25">
      <c r="B45" s="684" t="s">
        <v>298</v>
      </c>
      <c r="C45" s="685"/>
      <c r="D45" s="686"/>
    </row>
    <row r="46" spans="2:7" ht="29.25" customHeight="1" x14ac:dyDescent="0.25">
      <c r="B46" s="684" t="s">
        <v>304</v>
      </c>
      <c r="C46" s="685"/>
      <c r="D46" s="686"/>
    </row>
    <row r="47" spans="2:7" x14ac:dyDescent="0.25">
      <c r="B47" s="684" t="s">
        <v>305</v>
      </c>
      <c r="C47" s="685"/>
      <c r="D47" s="686"/>
    </row>
    <row r="48" spans="2:7" x14ac:dyDescent="0.25">
      <c r="B48" s="684" t="s">
        <v>309</v>
      </c>
      <c r="C48" s="685"/>
      <c r="D48" s="686"/>
    </row>
    <row r="49" spans="2:4" x14ac:dyDescent="0.25">
      <c r="B49" s="295"/>
      <c r="C49" s="292"/>
      <c r="D49" s="293"/>
    </row>
    <row r="50" spans="2:4" ht="29.25" customHeight="1" x14ac:dyDescent="0.25">
      <c r="B50" s="687" t="s">
        <v>311</v>
      </c>
      <c r="C50" s="688"/>
      <c r="D50" s="689"/>
    </row>
    <row r="51" spans="2:4" x14ac:dyDescent="0.25">
      <c r="B51" s="684" t="s">
        <v>299</v>
      </c>
      <c r="C51" s="685"/>
      <c r="D51" s="686"/>
    </row>
    <row r="52" spans="2:4" ht="28.5" customHeight="1" x14ac:dyDescent="0.25">
      <c r="B52" s="684" t="s">
        <v>300</v>
      </c>
      <c r="C52" s="685"/>
      <c r="D52" s="686"/>
    </row>
    <row r="53" spans="2:4" ht="43.5" customHeight="1" x14ac:dyDescent="0.25">
      <c r="B53" s="684" t="s">
        <v>306</v>
      </c>
      <c r="C53" s="685"/>
      <c r="D53" s="686"/>
    </row>
    <row r="54" spans="2:4" ht="28.5" customHeight="1" x14ac:dyDescent="0.25">
      <c r="B54" s="684" t="s">
        <v>301</v>
      </c>
      <c r="C54" s="685"/>
      <c r="D54" s="686"/>
    </row>
    <row r="55" spans="2:4" x14ac:dyDescent="0.25">
      <c r="B55" s="684" t="s">
        <v>302</v>
      </c>
      <c r="C55" s="685"/>
      <c r="D55" s="686"/>
    </row>
    <row r="56" spans="2:4" ht="29.25" customHeight="1" x14ac:dyDescent="0.25">
      <c r="B56" s="684" t="s">
        <v>307</v>
      </c>
      <c r="C56" s="685"/>
      <c r="D56" s="686"/>
    </row>
    <row r="57" spans="2:4" x14ac:dyDescent="0.25">
      <c r="B57" s="684" t="s">
        <v>308</v>
      </c>
      <c r="C57" s="685"/>
      <c r="D57" s="686"/>
    </row>
    <row r="58" spans="2:4" x14ac:dyDescent="0.25">
      <c r="B58" s="684" t="s">
        <v>309</v>
      </c>
      <c r="C58" s="685"/>
      <c r="D58" s="686"/>
    </row>
    <row r="59" spans="2:4" x14ac:dyDescent="0.25">
      <c r="B59" s="296"/>
      <c r="C59" s="292"/>
      <c r="D59" s="293"/>
    </row>
    <row r="60" spans="2:4" ht="67.5" customHeight="1" x14ac:dyDescent="0.25">
      <c r="B60" s="687" t="s">
        <v>310</v>
      </c>
      <c r="C60" s="688"/>
      <c r="D60" s="689"/>
    </row>
    <row r="61" spans="2:4" ht="53.25" customHeight="1" thickBot="1" x14ac:dyDescent="0.3">
      <c r="B61" s="681" t="s">
        <v>303</v>
      </c>
      <c r="C61" s="682"/>
      <c r="D61" s="683"/>
    </row>
  </sheetData>
  <mergeCells count="18">
    <mergeCell ref="B47:D47"/>
    <mergeCell ref="E2:F2"/>
    <mergeCell ref="B5:B6"/>
    <mergeCell ref="B44:D44"/>
    <mergeCell ref="B45:D45"/>
    <mergeCell ref="B46:D46"/>
    <mergeCell ref="B61:D61"/>
    <mergeCell ref="B48:D48"/>
    <mergeCell ref="B50:D50"/>
    <mergeCell ref="B51:D51"/>
    <mergeCell ref="B52:D52"/>
    <mergeCell ref="B53:D53"/>
    <mergeCell ref="B54:D54"/>
    <mergeCell ref="B55:D55"/>
    <mergeCell ref="B56:D56"/>
    <mergeCell ref="B57:D57"/>
    <mergeCell ref="B58:D58"/>
    <mergeCell ref="B60:D60"/>
  </mergeCells>
  <conditionalFormatting sqref="D31:G31">
    <cfRule type="expression" dxfId="4" priority="1" stopIfTrue="1">
      <formula>ISERROR($F$30)</formula>
    </cfRule>
  </conditionalFormatting>
  <conditionalFormatting sqref="D33">
    <cfRule type="expression" dxfId="3" priority="2" stopIfTrue="1">
      <formula>ISERROR($F$32)</formula>
    </cfRule>
  </conditionalFormatting>
  <conditionalFormatting sqref="E33">
    <cfRule type="expression" dxfId="2" priority="3" stopIfTrue="1">
      <formula>ISERROR($H$32)</formula>
    </cfRule>
  </conditionalFormatting>
  <conditionalFormatting sqref="F33:G33">
    <cfRule type="expression" dxfId="1" priority="4" stopIfTrue="1">
      <formula>ISERROR($I$32)</formula>
    </cfRule>
  </conditionalFormatting>
  <conditionalFormatting sqref="E2:G2">
    <cfRule type="cellIs" dxfId="0" priority="5" stopIfTrue="1" operator="equal">
      <formula>"Poslovna skrivnost"</formula>
    </cfRule>
  </conditionalFormatting>
  <pageMargins left="0.70866141732283472" right="0.70866141732283472" top="0.74803149606299213" bottom="0.74803149606299213" header="0.31496062992125984" footer="0.31496062992125984"/>
  <pageSetup paperSize="9" scale="87" fitToHeight="8" orientation="portrait" r:id="rId1"/>
  <headerFooter>
    <oddFooter>&amp;L&amp;G&amp;C&amp;G&amp;R&amp;G</oddFooter>
  </headerFooter>
  <legacyDrawing r:id="rId2"/>
  <legacyDrawingHF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ADC082"/>
    <pageSetUpPr fitToPage="1"/>
  </sheetPr>
  <dimension ref="B1:F33"/>
  <sheetViews>
    <sheetView showGridLines="0" view="pageBreakPreview" topLeftCell="B4" zoomScaleNormal="100" zoomScaleSheetLayoutView="100" workbookViewId="0"/>
  </sheetViews>
  <sheetFormatPr defaultColWidth="9.140625" defaultRowHeight="15" x14ac:dyDescent="0.25"/>
  <cols>
    <col min="1" max="1" width="3.7109375" style="47" customWidth="1"/>
    <col min="2" max="2" width="65.7109375" style="51" customWidth="1"/>
    <col min="3" max="3" width="2.28515625" style="47" customWidth="1"/>
    <col min="4" max="4" width="60.7109375" style="301" customWidth="1"/>
    <col min="5" max="5" width="3.7109375" style="47" customWidth="1"/>
    <col min="6" max="6" width="35.7109375" style="208" customWidth="1"/>
    <col min="7" max="7" width="35.7109375" style="47" customWidth="1"/>
    <col min="8" max="20" width="16.7109375" style="47" customWidth="1"/>
    <col min="21" max="16384" width="9.140625" style="47"/>
  </cols>
  <sheetData>
    <row r="1" spans="2:5" x14ac:dyDescent="0.25">
      <c r="E1" s="47" t="s">
        <v>120</v>
      </c>
    </row>
    <row r="2" spans="2:5" s="208" customFormat="1" ht="26.25" x14ac:dyDescent="0.25">
      <c r="B2" s="517" t="s">
        <v>334</v>
      </c>
      <c r="C2" s="143"/>
      <c r="D2" s="149" t="s">
        <v>335</v>
      </c>
      <c r="E2" s="47"/>
    </row>
    <row r="3" spans="2:5" s="208" customFormat="1" ht="18.75" x14ac:dyDescent="0.25">
      <c r="B3" s="148"/>
      <c r="C3" s="143"/>
      <c r="D3" s="302" t="s">
        <v>89</v>
      </c>
      <c r="E3" s="47"/>
    </row>
    <row r="4" spans="2:5" s="208" customFormat="1" ht="9.9499999999999993" customHeight="1" x14ac:dyDescent="0.25">
      <c r="B4" s="144"/>
      <c r="C4" s="143"/>
      <c r="D4" s="142"/>
      <c r="E4" s="47"/>
    </row>
    <row r="5" spans="2:5" ht="30" customHeight="1" x14ac:dyDescent="0.25">
      <c r="B5" s="145" t="s">
        <v>336</v>
      </c>
      <c r="C5" s="146"/>
      <c r="D5" s="553"/>
    </row>
    <row r="6" spans="2:5" ht="30" customHeight="1" x14ac:dyDescent="0.25">
      <c r="B6" s="145" t="s">
        <v>88</v>
      </c>
      <c r="C6" s="146"/>
      <c r="D6" s="553"/>
    </row>
    <row r="7" spans="2:5" ht="30" customHeight="1" x14ac:dyDescent="0.25">
      <c r="B7" s="145" t="s">
        <v>48</v>
      </c>
      <c r="C7" s="146"/>
      <c r="D7" s="553"/>
    </row>
    <row r="8" spans="2:5" ht="30" customHeight="1" x14ac:dyDescent="0.25">
      <c r="B8" s="145" t="s">
        <v>84</v>
      </c>
      <c r="C8" s="146"/>
      <c r="D8" s="553"/>
    </row>
    <row r="9" spans="2:5" ht="30" customHeight="1" x14ac:dyDescent="0.25">
      <c r="B9" s="145" t="s">
        <v>337</v>
      </c>
      <c r="C9" s="146"/>
      <c r="D9" s="553"/>
    </row>
    <row r="10" spans="2:5" x14ac:dyDescent="0.25">
      <c r="B10" s="52"/>
      <c r="C10" s="48"/>
    </row>
    <row r="11" spans="2:5" ht="20.25" customHeight="1" x14ac:dyDescent="0.25">
      <c r="B11" s="518" t="s">
        <v>96</v>
      </c>
      <c r="C11" s="49"/>
    </row>
    <row r="12" spans="2:5" ht="9.9499999999999993" customHeight="1" x14ac:dyDescent="0.25">
      <c r="B12" s="53"/>
      <c r="C12" s="49"/>
    </row>
    <row r="13" spans="2:5" ht="40.5" customHeight="1" x14ac:dyDescent="0.25">
      <c r="B13" s="145" t="s">
        <v>66</v>
      </c>
      <c r="C13" s="146"/>
      <c r="D13" s="303"/>
    </row>
    <row r="14" spans="2:5" ht="9.9499999999999993" customHeight="1" x14ac:dyDescent="0.25">
      <c r="B14" s="147"/>
      <c r="C14" s="146"/>
      <c r="D14" s="141"/>
    </row>
    <row r="15" spans="2:5" ht="60" customHeight="1" x14ac:dyDescent="0.25">
      <c r="B15" s="145" t="s">
        <v>83</v>
      </c>
      <c r="C15" s="146"/>
      <c r="D15" s="303"/>
    </row>
    <row r="16" spans="2:5" ht="9.9499999999999993" customHeight="1" x14ac:dyDescent="0.25">
      <c r="B16" s="147"/>
      <c r="C16" s="146"/>
      <c r="D16" s="141"/>
    </row>
    <row r="17" spans="2:4" ht="70.5" customHeight="1" x14ac:dyDescent="0.25">
      <c r="B17" s="145" t="s">
        <v>90</v>
      </c>
      <c r="C17" s="146"/>
      <c r="D17" s="303"/>
    </row>
    <row r="18" spans="2:4" ht="9.9499999999999993" customHeight="1" x14ac:dyDescent="0.25">
      <c r="B18" s="147"/>
      <c r="C18" s="146"/>
      <c r="D18" s="141"/>
    </row>
    <row r="19" spans="2:4" ht="30" customHeight="1" x14ac:dyDescent="0.25">
      <c r="B19" s="145" t="s">
        <v>67</v>
      </c>
      <c r="C19" s="146"/>
      <c r="D19" s="303"/>
    </row>
    <row r="21" spans="2:4" ht="15.75" x14ac:dyDescent="0.25">
      <c r="B21" s="581" t="s">
        <v>9</v>
      </c>
      <c r="C21" s="581"/>
      <c r="D21" s="581"/>
    </row>
    <row r="22" spans="2:4" ht="9.75" customHeight="1" x14ac:dyDescent="0.25"/>
    <row r="23" spans="2:4" x14ac:dyDescent="0.25">
      <c r="B23" s="553"/>
      <c r="C23" s="553"/>
      <c r="D23" s="553"/>
    </row>
    <row r="24" spans="2:4" x14ac:dyDescent="0.25">
      <c r="B24" s="553"/>
      <c r="C24" s="553"/>
      <c r="D24" s="553"/>
    </row>
    <row r="25" spans="2:4" x14ac:dyDescent="0.25">
      <c r="B25" s="553"/>
      <c r="C25" s="553"/>
      <c r="D25" s="553"/>
    </row>
    <row r="26" spans="2:4" x14ac:dyDescent="0.25">
      <c r="B26" s="553"/>
      <c r="C26" s="553"/>
      <c r="D26" s="553"/>
    </row>
    <row r="27" spans="2:4" x14ac:dyDescent="0.25">
      <c r="B27" s="553"/>
      <c r="C27" s="553"/>
      <c r="D27" s="553"/>
    </row>
    <row r="28" spans="2:4" x14ac:dyDescent="0.25">
      <c r="B28" s="553"/>
      <c r="C28" s="553"/>
      <c r="D28" s="553"/>
    </row>
    <row r="29" spans="2:4" x14ac:dyDescent="0.25">
      <c r="B29" s="553"/>
      <c r="C29" s="553"/>
      <c r="D29" s="553"/>
    </row>
    <row r="30" spans="2:4" x14ac:dyDescent="0.25">
      <c r="B30" s="553"/>
      <c r="C30" s="553"/>
      <c r="D30" s="553"/>
    </row>
    <row r="31" spans="2:4" x14ac:dyDescent="0.25">
      <c r="B31" s="553"/>
      <c r="C31" s="553"/>
      <c r="D31" s="553"/>
    </row>
    <row r="32" spans="2:4" x14ac:dyDescent="0.25">
      <c r="B32" s="553"/>
      <c r="C32" s="553"/>
      <c r="D32" s="553"/>
    </row>
    <row r="33" spans="2:4" x14ac:dyDescent="0.25">
      <c r="B33" s="553"/>
      <c r="C33" s="553"/>
      <c r="D33" s="553"/>
    </row>
  </sheetData>
  <sheetProtection formatCells="0" formatColumns="0" formatRows="0" insertColumns="0" insertRows="0" insertHyperlinks="0" sort="0" autoFilter="0"/>
  <mergeCells count="4">
    <mergeCell ref="D5:D9"/>
    <mergeCell ref="B21:D21"/>
    <mergeCell ref="B23:B33"/>
    <mergeCell ref="C23:D33"/>
  </mergeCells>
  <hyperlinks>
    <hyperlink ref="D3" location="IPI!A1" display="Izkaz poslovnega izida (IPI)"/>
  </hyperlinks>
  <printOptions horizontalCentered="1"/>
  <pageMargins left="0.59055118110236227" right="0.59055118110236227" top="0.59055118110236227" bottom="0.59055118110236227" header="0.31496062992125984" footer="0.31496062992125984"/>
  <pageSetup paperSize="9" scale="67" fitToHeight="6" orientation="portrait" r:id="rId1"/>
  <headerFooter>
    <oddFooter>&amp;L&amp;G&amp;C&amp;G&amp;R&amp;G</oddFooter>
  </headerFooter>
  <legacy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ADC082"/>
  </sheetPr>
  <dimension ref="B1:J149"/>
  <sheetViews>
    <sheetView showGridLines="0" view="pageBreakPreview" topLeftCell="C4" zoomScaleNormal="85" zoomScaleSheetLayoutView="100" zoomScalePageLayoutView="25" workbookViewId="0"/>
  </sheetViews>
  <sheetFormatPr defaultColWidth="9.140625" defaultRowHeight="15" x14ac:dyDescent="0.25"/>
  <cols>
    <col min="1" max="1" width="3.7109375" style="421" customWidth="1"/>
    <col min="2" max="2" width="47.42578125" style="421" customWidth="1"/>
    <col min="3" max="3" width="19.42578125" style="421" customWidth="1"/>
    <col min="4" max="4" width="20.85546875" style="421" customWidth="1"/>
    <col min="5" max="5" width="19.5703125" style="421" customWidth="1"/>
    <col min="6" max="6" width="20.5703125" style="421" customWidth="1"/>
    <col min="7" max="7" width="14.7109375" style="421" customWidth="1"/>
    <col min="8" max="8" width="17.140625" style="421" customWidth="1"/>
    <col min="9" max="9" width="3.7109375" style="421" customWidth="1"/>
    <col min="10" max="10" width="29.28515625" style="423" customWidth="1"/>
    <col min="11" max="23" width="16.7109375" style="421" customWidth="1"/>
    <col min="24" max="16384" width="9.140625" style="421"/>
  </cols>
  <sheetData>
    <row r="1" spans="2:10" x14ac:dyDescent="0.25">
      <c r="C1" s="422"/>
      <c r="I1" s="421" t="s">
        <v>120</v>
      </c>
    </row>
    <row r="2" spans="2:10" ht="30" customHeight="1" x14ac:dyDescent="0.25">
      <c r="B2" s="424" t="s">
        <v>447</v>
      </c>
      <c r="C2" s="422"/>
    </row>
    <row r="3" spans="2:10" x14ac:dyDescent="0.25">
      <c r="C3" s="425"/>
    </row>
    <row r="4" spans="2:10" ht="34.5" customHeight="1" x14ac:dyDescent="0.25">
      <c r="B4" s="514" t="s">
        <v>403</v>
      </c>
      <c r="C4" s="154"/>
      <c r="D4" s="154"/>
      <c r="E4" s="154"/>
      <c r="F4" s="154"/>
      <c r="G4" s="154"/>
      <c r="H4" s="154"/>
    </row>
    <row r="5" spans="2:10" ht="20.25" customHeight="1" x14ac:dyDescent="0.25">
      <c r="E5" s="426"/>
    </row>
    <row r="6" spans="2:10" ht="27" customHeight="1" thickBot="1" x14ac:dyDescent="0.3">
      <c r="B6" s="427" t="s">
        <v>404</v>
      </c>
      <c r="C6" s="700" t="s">
        <v>420</v>
      </c>
      <c r="D6" s="700"/>
      <c r="E6" s="700"/>
      <c r="F6" s="701"/>
      <c r="G6" s="692" t="s">
        <v>394</v>
      </c>
      <c r="H6" s="693"/>
    </row>
    <row r="7" spans="2:10" ht="42.75" customHeight="1" thickBot="1" x14ac:dyDescent="0.3">
      <c r="B7" s="428" t="s">
        <v>423</v>
      </c>
      <c r="C7" s="298" t="s">
        <v>162</v>
      </c>
      <c r="D7" s="298" t="s">
        <v>386</v>
      </c>
      <c r="E7" s="298" t="s">
        <v>387</v>
      </c>
      <c r="F7" s="298" t="s">
        <v>388</v>
      </c>
      <c r="G7" s="429" t="s">
        <v>412</v>
      </c>
      <c r="H7" s="430" t="s">
        <v>365</v>
      </c>
      <c r="I7" s="423"/>
      <c r="J7" s="421"/>
    </row>
    <row r="8" spans="2:10" ht="20.100000000000001" customHeight="1" x14ac:dyDescent="0.25">
      <c r="B8" s="394" t="s">
        <v>395</v>
      </c>
      <c r="C8" s="391"/>
      <c r="D8" s="391"/>
      <c r="E8" s="391"/>
      <c r="F8" s="391"/>
      <c r="G8" s="392"/>
      <c r="H8" s="393"/>
      <c r="I8" s="423"/>
      <c r="J8" s="421"/>
    </row>
    <row r="9" spans="2:10" ht="20.100000000000001" customHeight="1" x14ac:dyDescent="0.25">
      <c r="B9" s="394" t="s">
        <v>396</v>
      </c>
      <c r="C9" s="395"/>
      <c r="D9" s="395"/>
      <c r="E9" s="395"/>
      <c r="F9" s="395"/>
      <c r="G9" s="396"/>
      <c r="H9" s="397"/>
      <c r="I9" s="423"/>
      <c r="J9" s="421"/>
    </row>
    <row r="10" spans="2:10" ht="20.100000000000001" customHeight="1" x14ac:dyDescent="0.25">
      <c r="B10" s="394" t="s">
        <v>397</v>
      </c>
      <c r="C10" s="395"/>
      <c r="D10" s="395"/>
      <c r="E10" s="395"/>
      <c r="F10" s="395"/>
      <c r="G10" s="396"/>
      <c r="H10" s="397"/>
      <c r="I10" s="423"/>
      <c r="J10" s="421"/>
    </row>
    <row r="11" spans="2:10" ht="20.100000000000001" customHeight="1" x14ac:dyDescent="0.25">
      <c r="B11" s="394" t="s">
        <v>410</v>
      </c>
      <c r="C11" s="395"/>
      <c r="D11" s="395"/>
      <c r="E11" s="395"/>
      <c r="F11" s="395"/>
      <c r="G11" s="396"/>
      <c r="H11" s="397"/>
      <c r="I11" s="423"/>
      <c r="J11" s="421"/>
    </row>
    <row r="12" spans="2:10" ht="20.25" customHeight="1" x14ac:dyDescent="0.25">
      <c r="B12" s="394" t="s">
        <v>389</v>
      </c>
      <c r="C12" s="395"/>
      <c r="D12" s="395"/>
      <c r="E12" s="395"/>
      <c r="F12" s="395"/>
      <c r="G12" s="396"/>
      <c r="H12" s="397"/>
      <c r="I12" s="423"/>
      <c r="J12" s="421"/>
    </row>
    <row r="13" spans="2:10" ht="20.100000000000001" customHeight="1" x14ac:dyDescent="0.25">
      <c r="B13" s="394"/>
      <c r="C13" s="395"/>
      <c r="D13" s="395"/>
      <c r="E13" s="395"/>
      <c r="F13" s="395"/>
      <c r="G13" s="396"/>
      <c r="H13" s="397"/>
      <c r="I13" s="423"/>
      <c r="J13" s="421"/>
    </row>
    <row r="14" spans="2:10" ht="20.100000000000001" customHeight="1" thickBot="1" x14ac:dyDescent="0.3">
      <c r="B14" s="394"/>
      <c r="C14" s="398"/>
      <c r="D14" s="398"/>
      <c r="E14" s="398"/>
      <c r="F14" s="398"/>
      <c r="G14" s="400"/>
      <c r="H14" s="399"/>
      <c r="I14" s="423"/>
      <c r="J14" s="421"/>
    </row>
    <row r="15" spans="2:10" ht="42" customHeight="1" thickBot="1" x14ac:dyDescent="0.3">
      <c r="B15" s="473" t="s">
        <v>421</v>
      </c>
      <c r="C15" s="474">
        <f>SUM(C8:C14)</f>
        <v>0</v>
      </c>
      <c r="D15" s="474">
        <f>SUM(D8:D14)</f>
        <v>0</v>
      </c>
      <c r="E15" s="474">
        <f>SUM(E8:E14)</f>
        <v>0</v>
      </c>
      <c r="F15" s="474">
        <f>SUM(F8:F14)</f>
        <v>0</v>
      </c>
      <c r="G15" s="475"/>
      <c r="H15" s="476">
        <f>SUM(H8:H14)*12</f>
        <v>0</v>
      </c>
      <c r="I15" s="423"/>
      <c r="J15" s="421"/>
    </row>
    <row r="16" spans="2:10" ht="15.75" thickBot="1" x14ac:dyDescent="0.3">
      <c r="I16" s="423"/>
      <c r="J16" s="421"/>
    </row>
    <row r="17" spans="2:10" ht="30.75" thickBot="1" x14ac:dyDescent="0.3">
      <c r="B17" s="428" t="s">
        <v>434</v>
      </c>
      <c r="C17" s="298" t="s">
        <v>162</v>
      </c>
      <c r="D17" s="298" t="s">
        <v>386</v>
      </c>
      <c r="E17" s="298" t="s">
        <v>387</v>
      </c>
      <c r="F17" s="298" t="s">
        <v>388</v>
      </c>
      <c r="I17" s="423"/>
      <c r="J17" s="421"/>
    </row>
    <row r="18" spans="2:10" x14ac:dyDescent="0.25">
      <c r="B18" s="390" t="s">
        <v>6</v>
      </c>
      <c r="C18" s="391"/>
      <c r="D18" s="391"/>
      <c r="E18" s="391"/>
      <c r="F18" s="391"/>
      <c r="I18" s="423"/>
      <c r="J18" s="421"/>
    </row>
    <row r="19" spans="2:10" x14ac:dyDescent="0.25">
      <c r="B19" s="394" t="s">
        <v>418</v>
      </c>
      <c r="C19" s="395"/>
      <c r="D19" s="395"/>
      <c r="E19" s="395"/>
      <c r="F19" s="395"/>
      <c r="I19" s="423"/>
      <c r="J19" s="421"/>
    </row>
    <row r="20" spans="2:10" x14ac:dyDescent="0.25">
      <c r="B20" s="394" t="s">
        <v>411</v>
      </c>
      <c r="C20" s="395"/>
      <c r="D20" s="395"/>
      <c r="E20" s="395"/>
      <c r="F20" s="395"/>
      <c r="I20" s="423"/>
      <c r="J20" s="421"/>
    </row>
    <row r="21" spans="2:10" x14ac:dyDescent="0.25">
      <c r="B21" s="394" t="s">
        <v>389</v>
      </c>
      <c r="C21" s="395"/>
      <c r="D21" s="395"/>
      <c r="E21" s="395"/>
      <c r="F21" s="395"/>
      <c r="I21" s="423"/>
      <c r="J21" s="421"/>
    </row>
    <row r="22" spans="2:10" x14ac:dyDescent="0.25">
      <c r="B22" s="394"/>
      <c r="C22" s="395"/>
      <c r="D22" s="395"/>
      <c r="E22" s="395"/>
      <c r="F22" s="395"/>
      <c r="I22" s="423"/>
      <c r="J22" s="421"/>
    </row>
    <row r="23" spans="2:10" x14ac:dyDescent="0.25">
      <c r="B23" s="394"/>
      <c r="C23" s="395"/>
      <c r="D23" s="395"/>
      <c r="E23" s="395"/>
      <c r="F23" s="395"/>
      <c r="I23" s="423"/>
      <c r="J23" s="421"/>
    </row>
    <row r="24" spans="2:10" x14ac:dyDescent="0.25">
      <c r="B24" s="394"/>
      <c r="C24" s="395"/>
      <c r="D24" s="395"/>
      <c r="E24" s="395"/>
      <c r="F24" s="395"/>
      <c r="I24" s="423"/>
      <c r="J24" s="421"/>
    </row>
    <row r="25" spans="2:10" x14ac:dyDescent="0.25">
      <c r="B25" s="394"/>
      <c r="C25" s="395"/>
      <c r="D25" s="395"/>
      <c r="E25" s="395"/>
      <c r="F25" s="395"/>
      <c r="I25" s="423"/>
      <c r="J25" s="421"/>
    </row>
    <row r="26" spans="2:10" x14ac:dyDescent="0.25">
      <c r="B26" s="394"/>
      <c r="C26" s="398"/>
      <c r="D26" s="398"/>
      <c r="E26" s="398"/>
      <c r="F26" s="398"/>
      <c r="I26" s="423"/>
      <c r="J26" s="421"/>
    </row>
    <row r="27" spans="2:10" ht="15.75" thickBot="1" x14ac:dyDescent="0.3">
      <c r="B27" s="394"/>
      <c r="C27" s="398"/>
      <c r="D27" s="398"/>
      <c r="E27" s="398"/>
      <c r="F27" s="398"/>
      <c r="I27" s="423"/>
      <c r="J27" s="421"/>
    </row>
    <row r="28" spans="2:10" ht="30" customHeight="1" thickBot="1" x14ac:dyDescent="0.3">
      <c r="B28" s="473" t="s">
        <v>421</v>
      </c>
      <c r="C28" s="474">
        <f>SUM(C18:C27)</f>
        <v>0</v>
      </c>
      <c r="D28" s="474">
        <f>SUM(D18:D27)</f>
        <v>0</v>
      </c>
      <c r="E28" s="474">
        <f>SUM(E18:E27)</f>
        <v>0</v>
      </c>
      <c r="F28" s="474">
        <f>SUM(F18:F27)</f>
        <v>0</v>
      </c>
      <c r="I28" s="423"/>
      <c r="J28" s="421"/>
    </row>
    <row r="29" spans="2:10" ht="15.75" customHeight="1" thickBot="1" x14ac:dyDescent="0.3"/>
    <row r="30" spans="2:10" ht="49.5" customHeight="1" thickBot="1" x14ac:dyDescent="0.3">
      <c r="B30" s="428" t="s">
        <v>424</v>
      </c>
      <c r="C30" s="298" t="s">
        <v>162</v>
      </c>
      <c r="D30" s="298" t="s">
        <v>386</v>
      </c>
      <c r="E30" s="298" t="s">
        <v>387</v>
      </c>
      <c r="F30" s="298" t="s">
        <v>388</v>
      </c>
    </row>
    <row r="31" spans="2:10" ht="15.75" customHeight="1" x14ac:dyDescent="0.25">
      <c r="B31" s="394" t="s">
        <v>390</v>
      </c>
      <c r="C31" s="391"/>
      <c r="D31" s="391"/>
      <c r="E31" s="391"/>
      <c r="F31" s="391"/>
    </row>
    <row r="32" spans="2:10" ht="15.75" customHeight="1" x14ac:dyDescent="0.25">
      <c r="B32" s="394" t="s">
        <v>419</v>
      </c>
      <c r="C32" s="395"/>
      <c r="D32" s="395"/>
      <c r="E32" s="395"/>
      <c r="F32" s="395"/>
    </row>
    <row r="33" spans="2:10" ht="15.75" customHeight="1" x14ac:dyDescent="0.25">
      <c r="B33" s="394" t="s">
        <v>413</v>
      </c>
      <c r="C33" s="395"/>
      <c r="D33" s="395"/>
      <c r="E33" s="395"/>
      <c r="F33" s="395"/>
    </row>
    <row r="34" spans="2:10" ht="15.75" customHeight="1" x14ac:dyDescent="0.25">
      <c r="B34" s="394" t="s">
        <v>414</v>
      </c>
      <c r="C34" s="395"/>
      <c r="D34" s="395"/>
      <c r="E34" s="395"/>
      <c r="F34" s="395"/>
    </row>
    <row r="35" spans="2:10" ht="15.75" customHeight="1" x14ac:dyDescent="0.25">
      <c r="B35" s="394" t="s">
        <v>389</v>
      </c>
      <c r="C35" s="395"/>
      <c r="D35" s="395"/>
      <c r="E35" s="395"/>
      <c r="F35" s="395"/>
    </row>
    <row r="36" spans="2:10" ht="15.75" customHeight="1" x14ac:dyDescent="0.25">
      <c r="B36" s="394"/>
      <c r="C36" s="395"/>
      <c r="D36" s="395"/>
      <c r="E36" s="395"/>
      <c r="F36" s="395"/>
    </row>
    <row r="37" spans="2:10" ht="15.75" customHeight="1" x14ac:dyDescent="0.25">
      <c r="B37" s="394"/>
      <c r="C37" s="395"/>
      <c r="D37" s="395"/>
      <c r="E37" s="395"/>
      <c r="F37" s="395"/>
    </row>
    <row r="38" spans="2:10" ht="15.75" customHeight="1" x14ac:dyDescent="0.25">
      <c r="B38" s="394"/>
      <c r="C38" s="395"/>
      <c r="D38" s="395"/>
      <c r="E38" s="395"/>
      <c r="F38" s="395"/>
    </row>
    <row r="39" spans="2:10" ht="15.75" customHeight="1" x14ac:dyDescent="0.25">
      <c r="B39" s="394"/>
      <c r="C39" s="398"/>
      <c r="D39" s="398"/>
      <c r="E39" s="398"/>
      <c r="F39" s="398"/>
    </row>
    <row r="40" spans="2:10" ht="15.75" customHeight="1" thickBot="1" x14ac:dyDescent="0.3">
      <c r="B40" s="394"/>
      <c r="C40" s="398"/>
      <c r="D40" s="398"/>
      <c r="E40" s="398"/>
      <c r="F40" s="398"/>
    </row>
    <row r="41" spans="2:10" ht="33" customHeight="1" thickBot="1" x14ac:dyDescent="0.3">
      <c r="B41" s="473" t="s">
        <v>421</v>
      </c>
      <c r="C41" s="474">
        <f>SUM(C31:C40)</f>
        <v>0</v>
      </c>
      <c r="D41" s="474">
        <f>SUM(D31:D40)</f>
        <v>0</v>
      </c>
      <c r="E41" s="474">
        <f>SUM(E31:E40)</f>
        <v>0</v>
      </c>
      <c r="F41" s="474">
        <f>SUM(F31:F40)</f>
        <v>0</v>
      </c>
    </row>
    <row r="42" spans="2:10" ht="15.75" customHeight="1" thickBot="1" x14ac:dyDescent="0.3">
      <c r="B42" s="408"/>
      <c r="C42" s="408"/>
      <c r="D42" s="408"/>
      <c r="E42" s="408"/>
      <c r="F42" s="408"/>
    </row>
    <row r="43" spans="2:10" ht="32.25" customHeight="1" thickBot="1" x14ac:dyDescent="0.3">
      <c r="B43" s="473" t="s">
        <v>422</v>
      </c>
      <c r="C43" s="474">
        <f>C15+C28+C41</f>
        <v>0</v>
      </c>
      <c r="D43" s="474">
        <f t="shared" ref="D43:E43" si="0">D15+D28+D41</f>
        <v>0</v>
      </c>
      <c r="E43" s="474">
        <f t="shared" si="0"/>
        <v>0</v>
      </c>
      <c r="F43" s="474">
        <f>F15+F28+F41</f>
        <v>0</v>
      </c>
    </row>
    <row r="44" spans="2:10" ht="20.25" customHeight="1" x14ac:dyDescent="0.3">
      <c r="B44" s="431"/>
    </row>
    <row r="45" spans="2:10" ht="32.25" customHeight="1" x14ac:dyDescent="0.25">
      <c r="B45" s="514" t="s">
        <v>173</v>
      </c>
      <c r="C45" s="154"/>
      <c r="D45" s="154"/>
      <c r="E45" s="154"/>
      <c r="F45" s="154"/>
      <c r="G45" s="154"/>
      <c r="H45" s="154"/>
    </row>
    <row r="46" spans="2:10" ht="20.25" customHeight="1" x14ac:dyDescent="0.3">
      <c r="B46" s="431"/>
    </row>
    <row r="47" spans="2:10" ht="24.75" customHeight="1" thickBot="1" x14ac:dyDescent="0.3">
      <c r="B47" s="427"/>
      <c r="C47" s="298" t="s">
        <v>162</v>
      </c>
      <c r="D47" s="298" t="s">
        <v>386</v>
      </c>
      <c r="E47" s="298" t="s">
        <v>387</v>
      </c>
      <c r="F47" s="298" t="s">
        <v>388</v>
      </c>
      <c r="H47" s="423"/>
    </row>
    <row r="48" spans="2:10" ht="30.75" thickBot="1" x14ac:dyDescent="0.3">
      <c r="B48" s="427" t="s">
        <v>433</v>
      </c>
      <c r="C48" s="432" t="s">
        <v>317</v>
      </c>
      <c r="D48" s="432" t="s">
        <v>317</v>
      </c>
      <c r="E48" s="432" t="s">
        <v>317</v>
      </c>
      <c r="F48" s="432" t="s">
        <v>317</v>
      </c>
      <c r="G48" s="423"/>
      <c r="I48" s="423"/>
      <c r="J48" s="421"/>
    </row>
    <row r="49" spans="2:10" ht="21" customHeight="1" thickBot="1" x14ac:dyDescent="0.3">
      <c r="B49" s="477" t="s">
        <v>428</v>
      </c>
      <c r="C49" s="477"/>
      <c r="D49" s="477"/>
      <c r="E49" s="477"/>
      <c r="F49" s="477"/>
      <c r="G49" s="423"/>
      <c r="I49" s="423"/>
      <c r="J49" s="421"/>
    </row>
    <row r="50" spans="2:10" ht="20.100000000000001" customHeight="1" x14ac:dyDescent="0.25">
      <c r="B50" s="401" t="s">
        <v>425</v>
      </c>
      <c r="C50" s="398"/>
      <c r="D50" s="398"/>
      <c r="E50" s="398"/>
      <c r="F50" s="398"/>
      <c r="G50" s="423"/>
      <c r="I50" s="423"/>
      <c r="J50" s="421"/>
    </row>
    <row r="51" spans="2:10" ht="33.75" customHeight="1" x14ac:dyDescent="0.25">
      <c r="B51" s="401" t="s">
        <v>415</v>
      </c>
      <c r="C51" s="398"/>
      <c r="D51" s="398"/>
      <c r="E51" s="398"/>
      <c r="F51" s="398"/>
      <c r="G51" s="423"/>
      <c r="I51" s="423"/>
      <c r="J51" s="421"/>
    </row>
    <row r="52" spans="2:10" ht="20.100000000000001" customHeight="1" x14ac:dyDescent="0.25">
      <c r="B52" s="401" t="s">
        <v>366</v>
      </c>
      <c r="C52" s="398"/>
      <c r="D52" s="398"/>
      <c r="E52" s="398"/>
      <c r="F52" s="398"/>
      <c r="G52" s="423"/>
      <c r="I52" s="423"/>
      <c r="J52" s="421"/>
    </row>
    <row r="53" spans="2:10" ht="20.100000000000001" customHeight="1" x14ac:dyDescent="0.25">
      <c r="B53" s="401" t="s">
        <v>426</v>
      </c>
      <c r="C53" s="398"/>
      <c r="D53" s="398"/>
      <c r="E53" s="398"/>
      <c r="F53" s="398"/>
      <c r="G53" s="423"/>
      <c r="I53" s="423"/>
      <c r="J53" s="421"/>
    </row>
    <row r="54" spans="2:10" ht="20.100000000000001" customHeight="1" x14ac:dyDescent="0.25">
      <c r="B54" s="401" t="s">
        <v>427</v>
      </c>
      <c r="C54" s="398"/>
      <c r="D54" s="398"/>
      <c r="E54" s="398"/>
      <c r="F54" s="398"/>
      <c r="G54" s="423"/>
      <c r="I54" s="423"/>
      <c r="J54" s="421"/>
    </row>
    <row r="55" spans="2:10" ht="20.100000000000001" customHeight="1" x14ac:dyDescent="0.25">
      <c r="B55" s="394" t="s">
        <v>389</v>
      </c>
      <c r="C55" s="398"/>
      <c r="D55" s="398"/>
      <c r="E55" s="398"/>
      <c r="F55" s="398"/>
      <c r="G55" s="423"/>
      <c r="I55" s="423"/>
      <c r="J55" s="421"/>
    </row>
    <row r="56" spans="2:10" ht="20.100000000000001" customHeight="1" thickBot="1" x14ac:dyDescent="0.3">
      <c r="B56" s="472"/>
      <c r="C56" s="398"/>
      <c r="D56" s="398"/>
      <c r="E56" s="398"/>
      <c r="F56" s="398"/>
      <c r="G56" s="423"/>
      <c r="I56" s="423"/>
      <c r="J56" s="421"/>
    </row>
    <row r="57" spans="2:10" ht="20.100000000000001" customHeight="1" thickBot="1" x14ac:dyDescent="0.3">
      <c r="B57" s="477" t="s">
        <v>429</v>
      </c>
      <c r="C57" s="477"/>
      <c r="D57" s="477"/>
      <c r="E57" s="477"/>
      <c r="F57" s="477"/>
      <c r="G57" s="423"/>
      <c r="I57" s="423"/>
      <c r="J57" s="421"/>
    </row>
    <row r="58" spans="2:10" ht="20.100000000000001" customHeight="1" x14ac:dyDescent="0.25">
      <c r="B58" s="402" t="s">
        <v>23</v>
      </c>
      <c r="C58" s="398"/>
      <c r="D58" s="398"/>
      <c r="E58" s="398"/>
      <c r="F58" s="398"/>
      <c r="G58" s="423"/>
      <c r="I58" s="423"/>
      <c r="J58" s="421"/>
    </row>
    <row r="59" spans="2:10" ht="20.100000000000001" customHeight="1" x14ac:dyDescent="0.25">
      <c r="B59" s="401" t="s">
        <v>24</v>
      </c>
      <c r="C59" s="398"/>
      <c r="D59" s="398"/>
      <c r="E59" s="398"/>
      <c r="F59" s="398"/>
      <c r="G59" s="423"/>
      <c r="I59" s="423"/>
      <c r="J59" s="421"/>
    </row>
    <row r="60" spans="2:10" ht="20.100000000000001" customHeight="1" x14ac:dyDescent="0.25">
      <c r="B60" s="401" t="s">
        <v>409</v>
      </c>
      <c r="C60" s="398"/>
      <c r="D60" s="398"/>
      <c r="E60" s="398"/>
      <c r="F60" s="398"/>
      <c r="G60" s="423"/>
      <c r="I60" s="423"/>
      <c r="J60" s="421"/>
    </row>
    <row r="61" spans="2:10" ht="20.100000000000001" customHeight="1" x14ac:dyDescent="0.25">
      <c r="B61" s="401" t="s">
        <v>368</v>
      </c>
      <c r="C61" s="398"/>
      <c r="D61" s="398"/>
      <c r="E61" s="398"/>
      <c r="F61" s="398"/>
      <c r="G61" s="423"/>
      <c r="I61" s="423"/>
      <c r="J61" s="421"/>
    </row>
    <row r="62" spans="2:10" ht="20.100000000000001" customHeight="1" x14ac:dyDescent="0.25">
      <c r="B62" s="401" t="s">
        <v>314</v>
      </c>
      <c r="C62" s="398"/>
      <c r="D62" s="398"/>
      <c r="E62" s="398"/>
      <c r="F62" s="398"/>
      <c r="G62" s="423"/>
      <c r="I62" s="423"/>
      <c r="J62" s="421"/>
    </row>
    <row r="63" spans="2:10" ht="20.100000000000001" customHeight="1" x14ac:dyDescent="0.25">
      <c r="B63" s="401" t="s">
        <v>100</v>
      </c>
      <c r="C63" s="398"/>
      <c r="D63" s="398"/>
      <c r="E63" s="398"/>
      <c r="F63" s="398"/>
      <c r="G63" s="423"/>
      <c r="I63" s="423"/>
      <c r="J63" s="421"/>
    </row>
    <row r="64" spans="2:10" ht="20.100000000000001" customHeight="1" x14ac:dyDescent="0.25">
      <c r="B64" s="394" t="s">
        <v>389</v>
      </c>
      <c r="C64" s="398"/>
      <c r="D64" s="398"/>
      <c r="E64" s="398"/>
      <c r="F64" s="398"/>
      <c r="G64" s="423"/>
      <c r="I64" s="423"/>
      <c r="J64" s="421"/>
    </row>
    <row r="65" spans="2:10" ht="20.100000000000001" customHeight="1" x14ac:dyDescent="0.25">
      <c r="B65" s="401"/>
      <c r="C65" s="398"/>
      <c r="D65" s="398"/>
      <c r="E65" s="398"/>
      <c r="F65" s="398"/>
      <c r="G65" s="423"/>
      <c r="I65" s="423"/>
      <c r="J65" s="421"/>
    </row>
    <row r="66" spans="2:10" ht="20.100000000000001" customHeight="1" x14ac:dyDescent="0.25">
      <c r="B66" s="401"/>
      <c r="C66" s="398"/>
      <c r="D66" s="398"/>
      <c r="E66" s="398"/>
      <c r="F66" s="398"/>
      <c r="G66" s="423"/>
      <c r="I66" s="423"/>
      <c r="J66" s="421"/>
    </row>
    <row r="67" spans="2:10" ht="20.100000000000001" customHeight="1" x14ac:dyDescent="0.25">
      <c r="B67" s="401"/>
      <c r="C67" s="398"/>
      <c r="D67" s="398"/>
      <c r="E67" s="398"/>
      <c r="F67" s="398"/>
      <c r="G67" s="423"/>
      <c r="I67" s="423"/>
      <c r="J67" s="421"/>
    </row>
    <row r="68" spans="2:10" ht="20.100000000000001" customHeight="1" x14ac:dyDescent="0.25">
      <c r="B68" s="401"/>
      <c r="C68" s="398"/>
      <c r="D68" s="398"/>
      <c r="E68" s="398"/>
      <c r="F68" s="398"/>
      <c r="G68" s="423"/>
      <c r="I68" s="423"/>
      <c r="J68" s="421"/>
    </row>
    <row r="69" spans="2:10" ht="20.100000000000001" customHeight="1" thickBot="1" x14ac:dyDescent="0.3">
      <c r="B69" s="401"/>
      <c r="C69" s="398"/>
      <c r="D69" s="398"/>
      <c r="E69" s="398"/>
      <c r="F69" s="398"/>
      <c r="G69" s="423"/>
      <c r="I69" s="423"/>
      <c r="J69" s="421"/>
    </row>
    <row r="70" spans="2:10" ht="15.75" thickBot="1" x14ac:dyDescent="0.3">
      <c r="B70" s="473" t="s">
        <v>430</v>
      </c>
      <c r="C70" s="478">
        <f>SUM(C50:C69)</f>
        <v>0</v>
      </c>
      <c r="D70" s="478">
        <f>SUM(D50:D69)</f>
        <v>0</v>
      </c>
      <c r="E70" s="478">
        <f>SUM(E50:E69)</f>
        <v>0</v>
      </c>
      <c r="F70" s="478">
        <f>SUM(F50:F69)</f>
        <v>0</v>
      </c>
      <c r="G70" s="423"/>
      <c r="I70" s="423"/>
      <c r="J70" s="421"/>
    </row>
    <row r="71" spans="2:10" ht="15.75" thickBot="1" x14ac:dyDescent="0.3">
      <c r="B71" s="473" t="s">
        <v>421</v>
      </c>
      <c r="C71" s="478">
        <f>C70*12</f>
        <v>0</v>
      </c>
      <c r="D71" s="478">
        <f t="shared" ref="D71:F71" si="1">D70*12</f>
        <v>0</v>
      </c>
      <c r="E71" s="478">
        <f t="shared" si="1"/>
        <v>0</v>
      </c>
      <c r="F71" s="478">
        <f t="shared" si="1"/>
        <v>0</v>
      </c>
      <c r="G71" s="423"/>
      <c r="I71" s="423"/>
      <c r="J71" s="421"/>
    </row>
    <row r="72" spans="2:10" ht="15.75" customHeight="1" x14ac:dyDescent="0.25"/>
    <row r="73" spans="2:10" x14ac:dyDescent="0.25">
      <c r="D73" s="423"/>
      <c r="E73" s="423"/>
    </row>
    <row r="74" spans="2:10" ht="27.75" customHeight="1" x14ac:dyDescent="0.35">
      <c r="B74" s="515" t="s">
        <v>367</v>
      </c>
      <c r="C74" s="154"/>
      <c r="D74" s="433"/>
      <c r="E74" s="433"/>
      <c r="F74" s="154"/>
      <c r="G74" s="154"/>
      <c r="H74" s="154"/>
    </row>
    <row r="75" spans="2:10" ht="20.100000000000001" customHeight="1" x14ac:dyDescent="0.25">
      <c r="D75" s="423"/>
      <c r="E75" s="423"/>
    </row>
    <row r="76" spans="2:10" ht="19.5" customHeight="1" thickBot="1" x14ac:dyDescent="0.3">
      <c r="C76" s="298" t="s">
        <v>162</v>
      </c>
      <c r="D76" s="298" t="s">
        <v>386</v>
      </c>
      <c r="E76" s="298" t="s">
        <v>387</v>
      </c>
      <c r="F76" s="298" t="s">
        <v>388</v>
      </c>
    </row>
    <row r="77" spans="2:10" ht="30.75" thickBot="1" x14ac:dyDescent="0.3">
      <c r="B77" s="434" t="s">
        <v>372</v>
      </c>
      <c r="C77" s="435" t="s">
        <v>317</v>
      </c>
      <c r="D77" s="435" t="s">
        <v>317</v>
      </c>
      <c r="E77" s="435" t="s">
        <v>317</v>
      </c>
      <c r="F77" s="435" t="s">
        <v>317</v>
      </c>
    </row>
    <row r="78" spans="2:10" ht="20.100000000000001" customHeight="1" x14ac:dyDescent="0.25">
      <c r="B78" s="402" t="s">
        <v>359</v>
      </c>
      <c r="C78" s="403"/>
      <c r="D78" s="403"/>
      <c r="E78" s="403"/>
      <c r="F78" s="403"/>
    </row>
    <row r="79" spans="2:10" ht="30" x14ac:dyDescent="0.25">
      <c r="B79" s="401" t="s">
        <v>361</v>
      </c>
      <c r="C79" s="299"/>
      <c r="D79" s="299"/>
      <c r="E79" s="299"/>
      <c r="F79" s="299"/>
    </row>
    <row r="80" spans="2:10" x14ac:dyDescent="0.25">
      <c r="B80" s="401" t="s">
        <v>369</v>
      </c>
      <c r="C80" s="299"/>
      <c r="D80" s="299"/>
      <c r="E80" s="299"/>
      <c r="F80" s="299"/>
    </row>
    <row r="81" spans="2:6" x14ac:dyDescent="0.25">
      <c r="B81" s="401" t="s">
        <v>370</v>
      </c>
      <c r="C81" s="299"/>
      <c r="D81" s="299"/>
      <c r="E81" s="299"/>
      <c r="F81" s="299"/>
    </row>
    <row r="82" spans="2:6" ht="15.75" thickBot="1" x14ac:dyDescent="0.3">
      <c r="B82" s="401" t="s">
        <v>371</v>
      </c>
      <c r="C82" s="299"/>
      <c r="D82" s="299"/>
      <c r="E82" s="299"/>
      <c r="F82" s="299"/>
    </row>
    <row r="83" spans="2:6" ht="15.75" thickBot="1" x14ac:dyDescent="0.3">
      <c r="B83" s="473" t="s">
        <v>430</v>
      </c>
      <c r="C83" s="486">
        <f>SUM(C78:C82)</f>
        <v>0</v>
      </c>
      <c r="D83" s="479">
        <f t="shared" ref="D83:F83" si="2">SUM(D78:D82)</f>
        <v>0</v>
      </c>
      <c r="E83" s="479">
        <f t="shared" si="2"/>
        <v>0</v>
      </c>
      <c r="F83" s="478">
        <f t="shared" si="2"/>
        <v>0</v>
      </c>
    </row>
    <row r="84" spans="2:6" ht="15.75" thickBot="1" x14ac:dyDescent="0.3">
      <c r="B84" s="473" t="s">
        <v>421</v>
      </c>
      <c r="C84" s="479">
        <f>C83*12</f>
        <v>0</v>
      </c>
      <c r="D84" s="479">
        <f t="shared" ref="D84:F84" si="3">D83*12</f>
        <v>0</v>
      </c>
      <c r="E84" s="479">
        <f t="shared" si="3"/>
        <v>0</v>
      </c>
      <c r="F84" s="478">
        <f t="shared" si="3"/>
        <v>0</v>
      </c>
    </row>
    <row r="85" spans="2:6" x14ac:dyDescent="0.25">
      <c r="B85" s="436"/>
      <c r="C85" s="437"/>
    </row>
    <row r="86" spans="2:6" ht="15.75" thickBot="1" x14ac:dyDescent="0.3">
      <c r="B86" s="436"/>
      <c r="C86" s="298" t="s">
        <v>162</v>
      </c>
      <c r="D86" s="298" t="s">
        <v>386</v>
      </c>
      <c r="E86" s="298" t="s">
        <v>387</v>
      </c>
      <c r="F86" s="298" t="s">
        <v>388</v>
      </c>
    </row>
    <row r="87" spans="2:6" ht="30.75" thickBot="1" x14ac:dyDescent="0.35">
      <c r="B87" s="404" t="s">
        <v>373</v>
      </c>
      <c r="C87" s="435" t="s">
        <v>317</v>
      </c>
      <c r="D87" s="435" t="s">
        <v>317</v>
      </c>
      <c r="E87" s="435" t="s">
        <v>317</v>
      </c>
      <c r="F87" s="435" t="s">
        <v>317</v>
      </c>
    </row>
    <row r="88" spans="2:6" x14ac:dyDescent="0.25">
      <c r="B88" s="402" t="s">
        <v>360</v>
      </c>
      <c r="C88" s="403"/>
      <c r="D88" s="403"/>
      <c r="E88" s="403"/>
      <c r="F88" s="403"/>
    </row>
    <row r="89" spans="2:6" ht="45" x14ac:dyDescent="0.25">
      <c r="B89" s="401" t="s">
        <v>362</v>
      </c>
      <c r="C89" s="299"/>
      <c r="D89" s="299"/>
      <c r="E89" s="299"/>
      <c r="F89" s="299"/>
    </row>
    <row r="90" spans="2:6" x14ac:dyDescent="0.25">
      <c r="B90" s="401" t="s">
        <v>369</v>
      </c>
      <c r="C90" s="299"/>
      <c r="D90" s="299"/>
      <c r="E90" s="299"/>
      <c r="F90" s="299"/>
    </row>
    <row r="91" spans="2:6" x14ac:dyDescent="0.25">
      <c r="B91" s="401" t="s">
        <v>370</v>
      </c>
      <c r="C91" s="299"/>
      <c r="D91" s="299"/>
      <c r="E91" s="299"/>
      <c r="F91" s="299"/>
    </row>
    <row r="92" spans="2:6" x14ac:dyDescent="0.25">
      <c r="B92" s="401" t="s">
        <v>371</v>
      </c>
      <c r="C92" s="299"/>
      <c r="D92" s="299"/>
      <c r="E92" s="299"/>
      <c r="F92" s="299"/>
    </row>
    <row r="93" spans="2:6" x14ac:dyDescent="0.25">
      <c r="B93" s="401" t="s">
        <v>374</v>
      </c>
      <c r="C93" s="299"/>
      <c r="D93" s="299"/>
      <c r="E93" s="299"/>
      <c r="F93" s="299"/>
    </row>
    <row r="94" spans="2:6" x14ac:dyDescent="0.25">
      <c r="B94" s="401" t="s">
        <v>431</v>
      </c>
      <c r="C94" s="299"/>
      <c r="D94" s="299"/>
      <c r="E94" s="299"/>
      <c r="F94" s="299"/>
    </row>
    <row r="95" spans="2:6" ht="15.75" thickBot="1" x14ac:dyDescent="0.3">
      <c r="B95" s="401" t="s">
        <v>432</v>
      </c>
      <c r="C95" s="299"/>
      <c r="D95" s="299"/>
      <c r="E95" s="299"/>
      <c r="F95" s="299"/>
    </row>
    <row r="96" spans="2:6" ht="15.75" thickBot="1" x14ac:dyDescent="0.3">
      <c r="B96" s="473" t="s">
        <v>430</v>
      </c>
      <c r="C96" s="486">
        <f>SUM(C88:C95)</f>
        <v>0</v>
      </c>
      <c r="D96" s="479">
        <f>SUM(D88:D95)</f>
        <v>0</v>
      </c>
      <c r="E96" s="486">
        <f>SUM(E88:E95)</f>
        <v>0</v>
      </c>
      <c r="F96" s="479">
        <f>SUM(F88:F95)</f>
        <v>0</v>
      </c>
    </row>
    <row r="97" spans="2:6" ht="15.75" thickBot="1" x14ac:dyDescent="0.3">
      <c r="B97" s="473" t="s">
        <v>421</v>
      </c>
      <c r="C97" s="479">
        <f>C96*12</f>
        <v>0</v>
      </c>
      <c r="D97" s="479">
        <f t="shared" ref="D97:E97" si="4">D96*12</f>
        <v>0</v>
      </c>
      <c r="E97" s="479">
        <f t="shared" si="4"/>
        <v>0</v>
      </c>
      <c r="F97" s="479">
        <f>F96*12</f>
        <v>0</v>
      </c>
    </row>
    <row r="98" spans="2:6" ht="15.75" thickBot="1" x14ac:dyDescent="0.3">
      <c r="B98" s="423"/>
      <c r="C98" s="423"/>
      <c r="D98" s="423"/>
      <c r="E98" s="423"/>
    </row>
    <row r="99" spans="2:6" ht="15.75" thickBot="1" x14ac:dyDescent="0.3">
      <c r="B99" s="480" t="s">
        <v>400</v>
      </c>
      <c r="C99" s="481">
        <f>C83+C96</f>
        <v>0</v>
      </c>
      <c r="D99" s="481">
        <f>D83+D96</f>
        <v>0</v>
      </c>
      <c r="E99" s="481">
        <f>E83+E96</f>
        <v>0</v>
      </c>
      <c r="F99" s="481">
        <f>F83+F96</f>
        <v>0</v>
      </c>
    </row>
    <row r="100" spans="2:6" ht="15.75" thickBot="1" x14ac:dyDescent="0.3">
      <c r="B100" s="480" t="s">
        <v>401</v>
      </c>
      <c r="C100" s="481">
        <f>C84+C97</f>
        <v>0</v>
      </c>
      <c r="D100" s="481">
        <f t="shared" ref="D100:F100" si="5">D99*12</f>
        <v>0</v>
      </c>
      <c r="E100" s="481">
        <f t="shared" si="5"/>
        <v>0</v>
      </c>
      <c r="F100" s="481">
        <f t="shared" si="5"/>
        <v>0</v>
      </c>
    </row>
    <row r="101" spans="2:6" x14ac:dyDescent="0.25">
      <c r="B101" s="443" t="s">
        <v>402</v>
      </c>
      <c r="C101" s="444">
        <f>(C100)-(C79*12)</f>
        <v>0</v>
      </c>
      <c r="D101" s="444">
        <f>(D100)-(D79*12)</f>
        <v>0</v>
      </c>
      <c r="E101" s="444">
        <f>(E100)-(E79*12)</f>
        <v>0</v>
      </c>
      <c r="F101" s="444">
        <f>(F100)-(F79*12)</f>
        <v>0</v>
      </c>
    </row>
    <row r="102" spans="2:6" x14ac:dyDescent="0.25">
      <c r="B102" s="436"/>
      <c r="C102" s="438"/>
    </row>
    <row r="103" spans="2:6" ht="15.75" thickBot="1" x14ac:dyDescent="0.3">
      <c r="B103" s="436"/>
      <c r="C103" s="298" t="s">
        <v>162</v>
      </c>
      <c r="D103" s="298" t="s">
        <v>386</v>
      </c>
      <c r="E103" s="298" t="s">
        <v>387</v>
      </c>
      <c r="F103" s="298" t="s">
        <v>388</v>
      </c>
    </row>
    <row r="104" spans="2:6" ht="34.5" thickBot="1" x14ac:dyDescent="0.3">
      <c r="B104" s="471" t="s">
        <v>416</v>
      </c>
      <c r="C104" s="405" t="s">
        <v>391</v>
      </c>
      <c r="D104" s="405" t="s">
        <v>391</v>
      </c>
      <c r="E104" s="405" t="s">
        <v>391</v>
      </c>
      <c r="F104" s="405" t="s">
        <v>391</v>
      </c>
    </row>
    <row r="105" spans="2:6" x14ac:dyDescent="0.25">
      <c r="B105" s="402" t="s">
        <v>379</v>
      </c>
      <c r="C105" s="403"/>
      <c r="D105" s="403"/>
      <c r="E105" s="403"/>
      <c r="F105" s="403"/>
    </row>
    <row r="106" spans="2:6" x14ac:dyDescent="0.25">
      <c r="B106" s="401" t="s">
        <v>377</v>
      </c>
      <c r="C106" s="299"/>
      <c r="D106" s="299"/>
      <c r="E106" s="299"/>
      <c r="F106" s="299"/>
    </row>
    <row r="107" spans="2:6" x14ac:dyDescent="0.25">
      <c r="B107" s="401" t="s">
        <v>378</v>
      </c>
      <c r="C107" s="299"/>
      <c r="D107" s="299"/>
      <c r="E107" s="299"/>
      <c r="F107" s="299"/>
    </row>
    <row r="108" spans="2:6" x14ac:dyDescent="0.25">
      <c r="B108" s="401" t="s">
        <v>313</v>
      </c>
      <c r="C108" s="299"/>
      <c r="D108" s="299"/>
      <c r="E108" s="299"/>
      <c r="F108" s="299"/>
    </row>
    <row r="109" spans="2:6" x14ac:dyDescent="0.25">
      <c r="B109" s="401" t="s">
        <v>47</v>
      </c>
      <c r="C109" s="299"/>
      <c r="D109" s="299"/>
      <c r="E109" s="299"/>
      <c r="F109" s="299"/>
    </row>
    <row r="110" spans="2:6" x14ac:dyDescent="0.25">
      <c r="B110" s="401"/>
      <c r="C110" s="299"/>
      <c r="D110" s="299"/>
      <c r="E110" s="299"/>
      <c r="F110" s="299"/>
    </row>
    <row r="111" spans="2:6" ht="15.75" thickBot="1" x14ac:dyDescent="0.3">
      <c r="B111" s="406"/>
      <c r="C111" s="407"/>
      <c r="D111" s="407"/>
      <c r="E111" s="407"/>
      <c r="F111" s="407"/>
    </row>
    <row r="112" spans="2:6" ht="15.75" thickBot="1" x14ac:dyDescent="0.3">
      <c r="B112" s="473" t="s">
        <v>421</v>
      </c>
      <c r="C112" s="482">
        <f>SUM(C105:C111)</f>
        <v>0</v>
      </c>
      <c r="D112" s="482">
        <f t="shared" ref="D112:F112" si="6">SUM(D105:D111)</f>
        <v>0</v>
      </c>
      <c r="E112" s="482">
        <f t="shared" si="6"/>
        <v>0</v>
      </c>
      <c r="F112" s="482">
        <f t="shared" si="6"/>
        <v>0</v>
      </c>
    </row>
    <row r="113" spans="2:10" x14ac:dyDescent="0.25">
      <c r="B113" s="436"/>
      <c r="C113" s="437"/>
    </row>
    <row r="114" spans="2:10" ht="20.25" customHeight="1" x14ac:dyDescent="0.35">
      <c r="B114" s="694" t="s">
        <v>435</v>
      </c>
      <c r="C114" s="695"/>
      <c r="D114" s="695"/>
      <c r="E114" s="695"/>
      <c r="F114" s="695"/>
    </row>
    <row r="115" spans="2:10" ht="16.5" customHeight="1" x14ac:dyDescent="0.25">
      <c r="B115" s="408"/>
      <c r="C115" s="408"/>
      <c r="D115" s="408"/>
      <c r="E115" s="408"/>
      <c r="F115" s="408"/>
    </row>
    <row r="116" spans="2:10" ht="15.75" thickBot="1" x14ac:dyDescent="0.3">
      <c r="B116" s="409"/>
      <c r="C116" s="410" t="s">
        <v>162</v>
      </c>
      <c r="D116" s="410" t="s">
        <v>386</v>
      </c>
      <c r="E116" s="410" t="s">
        <v>387</v>
      </c>
      <c r="F116" s="410" t="s">
        <v>388</v>
      </c>
    </row>
    <row r="117" spans="2:10" ht="21" customHeight="1" thickBot="1" x14ac:dyDescent="0.3">
      <c r="B117" s="411" t="s">
        <v>405</v>
      </c>
      <c r="C117" s="412" t="s">
        <v>380</v>
      </c>
      <c r="D117" s="412" t="s">
        <v>380</v>
      </c>
      <c r="E117" s="412" t="s">
        <v>380</v>
      </c>
      <c r="F117" s="412" t="s">
        <v>380</v>
      </c>
    </row>
    <row r="118" spans="2:10" x14ac:dyDescent="0.25">
      <c r="B118" s="416" t="s">
        <v>364</v>
      </c>
      <c r="C118" s="417">
        <f>C43</f>
        <v>0</v>
      </c>
      <c r="D118" s="417">
        <f t="shared" ref="D118:F118" si="7">D43</f>
        <v>0</v>
      </c>
      <c r="E118" s="417">
        <f t="shared" si="7"/>
        <v>0</v>
      </c>
      <c r="F118" s="417">
        <f t="shared" si="7"/>
        <v>0</v>
      </c>
    </row>
    <row r="119" spans="2:10" ht="15.75" thickBot="1" x14ac:dyDescent="0.3">
      <c r="B119" s="416" t="s">
        <v>375</v>
      </c>
      <c r="C119" s="413">
        <f>C112</f>
        <v>0</v>
      </c>
      <c r="D119" s="413">
        <f t="shared" ref="D119:F119" si="8">D112</f>
        <v>0</v>
      </c>
      <c r="E119" s="413">
        <f t="shared" si="8"/>
        <v>0</v>
      </c>
      <c r="F119" s="413">
        <f t="shared" si="8"/>
        <v>0</v>
      </c>
    </row>
    <row r="120" spans="2:10" ht="15.75" thickBot="1" x14ac:dyDescent="0.3">
      <c r="B120" s="414" t="s">
        <v>376</v>
      </c>
      <c r="C120" s="415">
        <f>SUM(C118:C119)</f>
        <v>0</v>
      </c>
      <c r="D120" s="415">
        <f>SUM(D118:D119)</f>
        <v>0</v>
      </c>
      <c r="E120" s="415">
        <f>SUM(E118:E119)</f>
        <v>0</v>
      </c>
      <c r="F120" s="415">
        <f>SUM(F118:F119)</f>
        <v>0</v>
      </c>
    </row>
    <row r="121" spans="2:10" x14ac:dyDescent="0.25">
      <c r="B121" s="408"/>
      <c r="C121" s="408"/>
      <c r="D121" s="408"/>
      <c r="E121" s="408"/>
      <c r="F121" s="408"/>
    </row>
    <row r="122" spans="2:10" ht="30.75" customHeight="1" thickBot="1" x14ac:dyDescent="0.3">
      <c r="B122" s="409"/>
      <c r="C122" s="410" t="s">
        <v>162</v>
      </c>
      <c r="D122" s="410" t="s">
        <v>386</v>
      </c>
      <c r="E122" s="410" t="s">
        <v>387</v>
      </c>
      <c r="F122" s="410" t="s">
        <v>388</v>
      </c>
      <c r="J122" s="421"/>
    </row>
    <row r="123" spans="2:10" ht="20.25" customHeight="1" thickBot="1" x14ac:dyDescent="0.3">
      <c r="B123" s="411" t="s">
        <v>382</v>
      </c>
      <c r="C123" s="412" t="s">
        <v>380</v>
      </c>
      <c r="D123" s="412" t="s">
        <v>380</v>
      </c>
      <c r="E123" s="412" t="s">
        <v>380</v>
      </c>
      <c r="F123" s="412" t="s">
        <v>380</v>
      </c>
      <c r="J123" s="421"/>
    </row>
    <row r="124" spans="2:10" ht="20.25" customHeight="1" x14ac:dyDescent="0.25">
      <c r="B124" s="698" t="s">
        <v>433</v>
      </c>
      <c r="C124" s="696">
        <f>C70</f>
        <v>0</v>
      </c>
      <c r="D124" s="696">
        <f t="shared" ref="D124:F124" si="9">D70</f>
        <v>0</v>
      </c>
      <c r="E124" s="696">
        <f t="shared" si="9"/>
        <v>0</v>
      </c>
      <c r="F124" s="696">
        <f t="shared" si="9"/>
        <v>0</v>
      </c>
      <c r="J124" s="421"/>
    </row>
    <row r="125" spans="2:10" x14ac:dyDescent="0.25">
      <c r="B125" s="699"/>
      <c r="C125" s="697"/>
      <c r="D125" s="697"/>
      <c r="E125" s="697"/>
      <c r="F125" s="697"/>
      <c r="J125" s="421"/>
    </row>
    <row r="126" spans="2:10" ht="20.25" customHeight="1" thickBot="1" x14ac:dyDescent="0.3">
      <c r="B126" s="485" t="s">
        <v>367</v>
      </c>
      <c r="C126" s="413">
        <f>C99</f>
        <v>0</v>
      </c>
      <c r="D126" s="413">
        <f t="shared" ref="D126:F126" si="10">D99</f>
        <v>0</v>
      </c>
      <c r="E126" s="413">
        <f t="shared" si="10"/>
        <v>0</v>
      </c>
      <c r="F126" s="413">
        <f t="shared" si="10"/>
        <v>0</v>
      </c>
      <c r="J126" s="421"/>
    </row>
    <row r="127" spans="2:10" ht="24.75" customHeight="1" thickBot="1" x14ac:dyDescent="0.3">
      <c r="B127" s="414" t="s">
        <v>406</v>
      </c>
      <c r="C127" s="415">
        <f>SUM(C124:C126)</f>
        <v>0</v>
      </c>
      <c r="D127" s="415">
        <f>SUM(D124:D126)</f>
        <v>0</v>
      </c>
      <c r="E127" s="415">
        <f>SUM(E124:E126)</f>
        <v>0</v>
      </c>
      <c r="F127" s="415">
        <f>SUM(F124:F126)</f>
        <v>0</v>
      </c>
      <c r="J127" s="421"/>
    </row>
    <row r="128" spans="2:10" ht="24.75" customHeight="1" thickBot="1" x14ac:dyDescent="0.3">
      <c r="B128" s="414" t="s">
        <v>417</v>
      </c>
      <c r="C128" s="415">
        <f>C127*12</f>
        <v>0</v>
      </c>
      <c r="D128" s="415">
        <f t="shared" ref="D128:F128" si="11">D127*12</f>
        <v>0</v>
      </c>
      <c r="E128" s="415">
        <f t="shared" si="11"/>
        <v>0</v>
      </c>
      <c r="F128" s="415">
        <f t="shared" si="11"/>
        <v>0</v>
      </c>
      <c r="J128" s="421"/>
    </row>
    <row r="129" spans="2:10" ht="24.75" customHeight="1" x14ac:dyDescent="0.25">
      <c r="B129" s="408"/>
      <c r="C129" s="408"/>
      <c r="D129" s="408"/>
      <c r="E129" s="408"/>
      <c r="F129" s="408"/>
      <c r="J129" s="421"/>
    </row>
    <row r="130" spans="2:10" ht="24.75" customHeight="1" thickBot="1" x14ac:dyDescent="0.3">
      <c r="B130" s="418"/>
      <c r="C130" s="418"/>
      <c r="D130" s="418"/>
      <c r="E130" s="418"/>
      <c r="F130" s="418"/>
      <c r="J130" s="440"/>
    </row>
    <row r="131" spans="2:10" ht="24.75" customHeight="1" thickBot="1" x14ac:dyDescent="0.3">
      <c r="B131" s="473"/>
      <c r="C131" s="419" t="s">
        <v>162</v>
      </c>
      <c r="D131" s="419" t="s">
        <v>386</v>
      </c>
      <c r="E131" s="419" t="s">
        <v>387</v>
      </c>
      <c r="F131" s="419" t="s">
        <v>388</v>
      </c>
      <c r="J131" s="440"/>
    </row>
    <row r="132" spans="2:10" ht="24.75" customHeight="1" thickBot="1" x14ac:dyDescent="0.3">
      <c r="B132" s="473" t="s">
        <v>421</v>
      </c>
      <c r="C132" s="420">
        <f>C120+C128</f>
        <v>0</v>
      </c>
      <c r="D132" s="420">
        <f>D120+D128</f>
        <v>0</v>
      </c>
      <c r="E132" s="420">
        <f>E120+E128</f>
        <v>0</v>
      </c>
      <c r="F132" s="420">
        <f>F120+F128</f>
        <v>0</v>
      </c>
      <c r="J132" s="440"/>
    </row>
    <row r="133" spans="2:10" ht="24.75" customHeight="1" x14ac:dyDescent="0.25">
      <c r="B133" s="440"/>
      <c r="C133" s="441"/>
      <c r="D133" s="440"/>
      <c r="E133" s="440"/>
      <c r="F133" s="440"/>
      <c r="J133" s="440"/>
    </row>
    <row r="134" spans="2:10" ht="20.25" customHeight="1" x14ac:dyDescent="0.25">
      <c r="B134" s="513" t="s">
        <v>9</v>
      </c>
      <c r="C134" s="442"/>
      <c r="D134" s="442"/>
      <c r="E134" s="442"/>
    </row>
    <row r="135" spans="2:10" ht="9.75" customHeight="1" x14ac:dyDescent="0.25"/>
    <row r="136" spans="2:10" x14ac:dyDescent="0.25">
      <c r="B136" s="553"/>
      <c r="C136" s="553"/>
      <c r="D136" s="553"/>
      <c r="E136" s="297"/>
    </row>
    <row r="137" spans="2:10" x14ac:dyDescent="0.25">
      <c r="B137" s="553"/>
      <c r="C137" s="553"/>
      <c r="D137" s="553"/>
      <c r="E137" s="297"/>
    </row>
    <row r="138" spans="2:10" x14ac:dyDescent="0.25">
      <c r="B138" s="553"/>
      <c r="C138" s="553"/>
      <c r="D138" s="553"/>
      <c r="E138" s="297"/>
    </row>
    <row r="139" spans="2:10" x14ac:dyDescent="0.25">
      <c r="B139" s="553"/>
      <c r="C139" s="553"/>
      <c r="D139" s="553"/>
      <c r="E139" s="297"/>
    </row>
    <row r="140" spans="2:10" x14ac:dyDescent="0.25">
      <c r="B140" s="553"/>
      <c r="C140" s="553"/>
      <c r="D140" s="553"/>
      <c r="E140" s="297"/>
    </row>
    <row r="141" spans="2:10" x14ac:dyDescent="0.25">
      <c r="B141" s="553"/>
      <c r="C141" s="553"/>
      <c r="D141" s="553"/>
      <c r="E141" s="297"/>
    </row>
    <row r="142" spans="2:10" x14ac:dyDescent="0.25">
      <c r="B142" s="553"/>
      <c r="C142" s="553"/>
      <c r="D142" s="553"/>
      <c r="E142" s="297"/>
    </row>
    <row r="143" spans="2:10" x14ac:dyDescent="0.25">
      <c r="B143" s="553"/>
      <c r="C143" s="553"/>
      <c r="D143" s="553"/>
      <c r="E143" s="297"/>
    </row>
    <row r="144" spans="2:10" x14ac:dyDescent="0.25">
      <c r="B144" s="553"/>
      <c r="C144" s="553"/>
      <c r="D144" s="553"/>
      <c r="E144" s="297"/>
    </row>
    <row r="145" spans="2:5" x14ac:dyDescent="0.25">
      <c r="B145" s="553"/>
      <c r="C145" s="553"/>
      <c r="D145" s="553"/>
      <c r="E145" s="297"/>
    </row>
    <row r="146" spans="2:5" x14ac:dyDescent="0.25">
      <c r="B146" s="553"/>
      <c r="C146" s="553"/>
      <c r="D146" s="553"/>
      <c r="E146" s="297"/>
    </row>
    <row r="147" spans="2:5" x14ac:dyDescent="0.25">
      <c r="B147" s="553"/>
      <c r="C147" s="553"/>
      <c r="D147" s="553"/>
      <c r="E147" s="297"/>
    </row>
    <row r="148" spans="2:5" x14ac:dyDescent="0.25">
      <c r="B148" s="553"/>
      <c r="C148" s="553"/>
      <c r="D148" s="553"/>
      <c r="E148" s="297"/>
    </row>
    <row r="149" spans="2:5" x14ac:dyDescent="0.25">
      <c r="B149" s="553"/>
      <c r="C149" s="553"/>
      <c r="D149" s="553"/>
      <c r="E149" s="297"/>
    </row>
  </sheetData>
  <sheetProtection algorithmName="SHA-512" hashValue="M8Ahi8Fub+L3lqRgdjZ5c7NJn1NWG9NJIb3d+9CSgnqFyWcKCsXgKPW/v40V9Zln83KFlVZGNy2kI5U6DspzxQ==" saltValue="Rb/tyewkgV1Fv6+nn7TGig==" spinCount="100000" sheet="1" formatCells="0" formatColumns="0" formatRows="0" insertColumns="0" insertRows="0" insertHyperlinks="0" deleteColumns="0" deleteRows="0" selectLockedCells="1" sort="0" autoFilter="0" pivotTables="0"/>
  <mergeCells count="10">
    <mergeCell ref="G6:H6"/>
    <mergeCell ref="B136:B149"/>
    <mergeCell ref="C136:D149"/>
    <mergeCell ref="B114:F114"/>
    <mergeCell ref="D124:D125"/>
    <mergeCell ref="E124:E125"/>
    <mergeCell ref="F124:F125"/>
    <mergeCell ref="B124:B125"/>
    <mergeCell ref="C124:C125"/>
    <mergeCell ref="C6:F6"/>
  </mergeCells>
  <printOptions horizontalCentered="1"/>
  <pageMargins left="0.59055118110236227" right="0.59055118110236227" top="0.59055118110236227" bottom="0.59055118110236227" header="0.31496062992125984" footer="0.31496062992125984"/>
  <pageSetup paperSize="9" scale="54" fitToHeight="6" orientation="portrait" r:id="rId1"/>
  <headerFooter>
    <oddFooter>&amp;L&amp;G&amp;C&amp;G&amp;R&amp;G</oddFooter>
  </headerFooter>
  <rowBreaks count="1" manualBreakCount="1">
    <brk id="44" max="8" man="1"/>
  </rowBreaks>
  <legacyDrawing r:id="rId2"/>
  <legacyDrawingHF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ADC082"/>
    <pageSetUpPr fitToPage="1"/>
  </sheetPr>
  <dimension ref="B1:V57"/>
  <sheetViews>
    <sheetView showGridLines="0" view="pageBreakPreview" topLeftCell="A3" zoomScaleNormal="85" zoomScaleSheetLayoutView="100" workbookViewId="0"/>
  </sheetViews>
  <sheetFormatPr defaultColWidth="9.140625" defaultRowHeight="15" x14ac:dyDescent="0.25"/>
  <cols>
    <col min="1" max="1" width="3.7109375" style="421" customWidth="1"/>
    <col min="2" max="2" width="65.7109375" style="445" customWidth="1"/>
    <col min="3" max="3" width="2.28515625" style="421" customWidth="1"/>
    <col min="4" max="5" width="16.140625" style="421" customWidth="1"/>
    <col min="6" max="6" width="25" style="446" customWidth="1"/>
    <col min="7" max="7" width="3.42578125" style="421" customWidth="1"/>
    <col min="8" max="8" width="21.140625" style="447" customWidth="1"/>
    <col min="9" max="20" width="4.7109375" style="421" customWidth="1"/>
    <col min="21" max="22" width="16.7109375" style="421" customWidth="1"/>
    <col min="23" max="16384" width="9.140625" style="421"/>
  </cols>
  <sheetData>
    <row r="1" spans="2:22" x14ac:dyDescent="0.25">
      <c r="G1" s="421" t="s">
        <v>120</v>
      </c>
    </row>
    <row r="2" spans="2:22" ht="30" customHeight="1" x14ac:dyDescent="0.25">
      <c r="B2" s="448" t="s">
        <v>448</v>
      </c>
      <c r="C2" s="449"/>
      <c r="D2" s="449"/>
      <c r="E2" s="449"/>
    </row>
    <row r="4" spans="2:22" ht="20.25" customHeight="1" x14ac:dyDescent="0.25">
      <c r="B4" s="516" t="s">
        <v>91</v>
      </c>
      <c r="C4" s="450"/>
      <c r="D4" s="450"/>
      <c r="E4" s="450"/>
    </row>
    <row r="5" spans="2:22" ht="9.9499999999999993" customHeight="1" x14ac:dyDescent="0.25">
      <c r="B5" s="442"/>
      <c r="C5" s="450"/>
      <c r="D5" s="450"/>
      <c r="E5" s="450"/>
    </row>
    <row r="6" spans="2:22" ht="90" x14ac:dyDescent="0.25">
      <c r="B6" s="451" t="s">
        <v>505</v>
      </c>
      <c r="C6" s="452"/>
      <c r="D6" s="710"/>
      <c r="E6" s="710"/>
      <c r="F6" s="710"/>
    </row>
    <row r="7" spans="2:22" ht="9.9499999999999993" customHeight="1" x14ac:dyDescent="0.25">
      <c r="B7" s="297"/>
      <c r="C7" s="452"/>
      <c r="D7" s="452"/>
      <c r="E7" s="452"/>
      <c r="F7" s="297"/>
    </row>
    <row r="8" spans="2:22" ht="115.5" customHeight="1" x14ac:dyDescent="0.25">
      <c r="B8" s="451" t="s">
        <v>333</v>
      </c>
      <c r="C8" s="452"/>
      <c r="D8" s="710"/>
      <c r="E8" s="710"/>
      <c r="F8" s="710"/>
    </row>
    <row r="9" spans="2:22" ht="9.9499999999999993" customHeight="1" x14ac:dyDescent="0.25">
      <c r="B9" s="297"/>
      <c r="C9" s="452"/>
      <c r="D9" s="452"/>
      <c r="E9" s="452"/>
      <c r="F9" s="297"/>
    </row>
    <row r="10" spans="2:22" ht="33.75" customHeight="1" x14ac:dyDescent="0.25">
      <c r="B10" s="451" t="s">
        <v>137</v>
      </c>
      <c r="C10" s="452"/>
      <c r="D10" s="711" t="s">
        <v>134</v>
      </c>
      <c r="E10" s="711"/>
      <c r="F10" s="711"/>
    </row>
    <row r="11" spans="2:22" ht="9.75" customHeight="1" x14ac:dyDescent="0.25">
      <c r="B11" s="297"/>
      <c r="C11" s="452"/>
      <c r="D11" s="452"/>
      <c r="E11" s="452"/>
      <c r="F11" s="453"/>
    </row>
    <row r="12" spans="2:22" ht="33.75" customHeight="1" x14ac:dyDescent="0.25">
      <c r="B12" s="451" t="s">
        <v>136</v>
      </c>
      <c r="C12" s="452"/>
      <c r="D12" s="711" t="s">
        <v>86</v>
      </c>
      <c r="E12" s="711"/>
      <c r="F12" s="711"/>
    </row>
    <row r="13" spans="2:22" ht="20.25" customHeight="1" x14ac:dyDescent="0.25">
      <c r="B13" s="297"/>
      <c r="C13" s="452"/>
      <c r="D13" s="452"/>
      <c r="E13" s="452"/>
      <c r="F13" s="297"/>
    </row>
    <row r="14" spans="2:22" ht="21" x14ac:dyDescent="0.25">
      <c r="B14" s="516" t="s">
        <v>383</v>
      </c>
      <c r="C14" s="439"/>
      <c r="D14" s="439"/>
      <c r="E14" s="439"/>
      <c r="F14" s="454"/>
      <c r="H14" s="713" t="s">
        <v>408</v>
      </c>
      <c r="I14" s="713"/>
      <c r="J14" s="713"/>
      <c r="K14" s="713"/>
      <c r="L14" s="713"/>
      <c r="M14" s="713"/>
      <c r="N14" s="713"/>
      <c r="O14" s="713"/>
      <c r="P14" s="713"/>
      <c r="Q14" s="713"/>
      <c r="R14" s="713"/>
      <c r="S14" s="713"/>
      <c r="T14" s="713"/>
      <c r="U14" s="713"/>
      <c r="V14" s="426"/>
    </row>
    <row r="15" spans="2:22" x14ac:dyDescent="0.25">
      <c r="B15" s="455"/>
      <c r="C15" s="439"/>
      <c r="D15" s="439"/>
      <c r="E15" s="439"/>
      <c r="F15" s="454"/>
    </row>
    <row r="16" spans="2:22" x14ac:dyDescent="0.25">
      <c r="B16" s="456" t="s">
        <v>162</v>
      </c>
      <c r="C16" s="706"/>
      <c r="D16" s="707"/>
      <c r="E16" s="457"/>
      <c r="F16" s="456"/>
      <c r="H16" s="467"/>
      <c r="I16" s="712" t="s">
        <v>512</v>
      </c>
      <c r="J16" s="712"/>
      <c r="K16" s="712"/>
      <c r="L16" s="712"/>
      <c r="M16" s="712"/>
      <c r="N16" s="712"/>
      <c r="O16" s="712"/>
      <c r="P16" s="712"/>
      <c r="Q16" s="712"/>
      <c r="R16" s="712"/>
      <c r="S16" s="712"/>
      <c r="T16" s="712"/>
      <c r="U16" s="712"/>
    </row>
    <row r="17" spans="2:21" x14ac:dyDescent="0.25">
      <c r="B17" s="458" t="s">
        <v>163</v>
      </c>
      <c r="C17" s="708" t="s">
        <v>385</v>
      </c>
      <c r="D17" s="709"/>
      <c r="E17" s="459" t="s">
        <v>135</v>
      </c>
      <c r="F17" s="460" t="s">
        <v>384</v>
      </c>
      <c r="H17" s="467" t="s">
        <v>393</v>
      </c>
      <c r="I17" s="469">
        <v>1</v>
      </c>
      <c r="J17" s="469">
        <v>2</v>
      </c>
      <c r="K17" s="469">
        <v>3</v>
      </c>
      <c r="L17" s="469">
        <v>4</v>
      </c>
      <c r="M17" s="469">
        <v>5</v>
      </c>
      <c r="N17" s="469">
        <v>6</v>
      </c>
      <c r="O17" s="469">
        <v>7</v>
      </c>
      <c r="P17" s="469">
        <v>8</v>
      </c>
      <c r="Q17" s="469">
        <v>9</v>
      </c>
      <c r="R17" s="469">
        <v>10</v>
      </c>
      <c r="S17" s="469">
        <v>11</v>
      </c>
      <c r="T17" s="469">
        <v>12</v>
      </c>
      <c r="U17" s="469" t="s">
        <v>392</v>
      </c>
    </row>
    <row r="18" spans="2:21" x14ac:dyDescent="0.25">
      <c r="B18" s="456" t="s">
        <v>506</v>
      </c>
      <c r="C18" s="704"/>
      <c r="D18" s="705"/>
      <c r="E18" s="466">
        <f>U18</f>
        <v>0</v>
      </c>
      <c r="F18" s="461">
        <f>C18*E18</f>
        <v>0</v>
      </c>
      <c r="H18" s="467" t="str">
        <f>B18</f>
        <v>izdelek / storitev 1</v>
      </c>
      <c r="I18" s="462"/>
      <c r="J18" s="462"/>
      <c r="K18" s="462"/>
      <c r="L18" s="462"/>
      <c r="M18" s="462"/>
      <c r="N18" s="462"/>
      <c r="O18" s="462"/>
      <c r="P18" s="462"/>
      <c r="Q18" s="462"/>
      <c r="R18" s="462"/>
      <c r="S18" s="462"/>
      <c r="T18" s="462"/>
      <c r="U18" s="470">
        <f>SUM(I18:T18)</f>
        <v>0</v>
      </c>
    </row>
    <row r="19" spans="2:21" x14ac:dyDescent="0.25">
      <c r="B19" s="456" t="s">
        <v>507</v>
      </c>
      <c r="C19" s="704"/>
      <c r="D19" s="705"/>
      <c r="E19" s="466">
        <f t="shared" ref="E19:E23" si="0">U19</f>
        <v>0</v>
      </c>
      <c r="F19" s="461">
        <f t="shared" ref="F19:F23" si="1">C19*E19</f>
        <v>0</v>
      </c>
      <c r="H19" s="467" t="str">
        <f t="shared" ref="H19:H23" si="2">B19</f>
        <v>izdelek / storitev 2</v>
      </c>
      <c r="I19" s="462"/>
      <c r="J19" s="462"/>
      <c r="K19" s="462"/>
      <c r="L19" s="462"/>
      <c r="M19" s="462"/>
      <c r="N19" s="462"/>
      <c r="O19" s="462"/>
      <c r="P19" s="462"/>
      <c r="Q19" s="462"/>
      <c r="R19" s="462"/>
      <c r="S19" s="462"/>
      <c r="T19" s="462"/>
      <c r="U19" s="470">
        <f t="shared" ref="U19:U23" si="3">SUM(I19:T19)</f>
        <v>0</v>
      </c>
    </row>
    <row r="20" spans="2:21" x14ac:dyDescent="0.25">
      <c r="B20" s="456" t="s">
        <v>508</v>
      </c>
      <c r="C20" s="704"/>
      <c r="D20" s="705"/>
      <c r="E20" s="466">
        <f t="shared" si="0"/>
        <v>0</v>
      </c>
      <c r="F20" s="461">
        <f t="shared" si="1"/>
        <v>0</v>
      </c>
      <c r="H20" s="467" t="str">
        <f t="shared" si="2"/>
        <v>izdelek / storitev 3</v>
      </c>
      <c r="I20" s="462"/>
      <c r="J20" s="462"/>
      <c r="K20" s="462"/>
      <c r="L20" s="462"/>
      <c r="M20" s="462"/>
      <c r="N20" s="462"/>
      <c r="O20" s="462"/>
      <c r="P20" s="462"/>
      <c r="Q20" s="462"/>
      <c r="R20" s="462"/>
      <c r="S20" s="462"/>
      <c r="T20" s="462"/>
      <c r="U20" s="470">
        <f t="shared" si="3"/>
        <v>0</v>
      </c>
    </row>
    <row r="21" spans="2:21" x14ac:dyDescent="0.25">
      <c r="B21" s="456" t="s">
        <v>509</v>
      </c>
      <c r="C21" s="704"/>
      <c r="D21" s="705"/>
      <c r="E21" s="466">
        <f t="shared" si="0"/>
        <v>0</v>
      </c>
      <c r="F21" s="461">
        <f t="shared" si="1"/>
        <v>0</v>
      </c>
      <c r="H21" s="467" t="str">
        <f t="shared" si="2"/>
        <v>izdelek / storitev 4</v>
      </c>
      <c r="I21" s="462"/>
      <c r="J21" s="462"/>
      <c r="K21" s="462"/>
      <c r="L21" s="462"/>
      <c r="M21" s="462"/>
      <c r="N21" s="462"/>
      <c r="O21" s="462"/>
      <c r="P21" s="462"/>
      <c r="Q21" s="462"/>
      <c r="R21" s="462"/>
      <c r="S21" s="462"/>
      <c r="T21" s="462"/>
      <c r="U21" s="470">
        <f t="shared" si="3"/>
        <v>0</v>
      </c>
    </row>
    <row r="22" spans="2:21" x14ac:dyDescent="0.25">
      <c r="B22" s="456" t="s">
        <v>510</v>
      </c>
      <c r="C22" s="704"/>
      <c r="D22" s="705"/>
      <c r="E22" s="466">
        <f t="shared" si="0"/>
        <v>0</v>
      </c>
      <c r="F22" s="461">
        <f t="shared" si="1"/>
        <v>0</v>
      </c>
      <c r="H22" s="467" t="str">
        <f t="shared" si="2"/>
        <v>izdelek / storitev 5</v>
      </c>
      <c r="I22" s="462"/>
      <c r="J22" s="462"/>
      <c r="K22" s="462"/>
      <c r="L22" s="462"/>
      <c r="M22" s="462"/>
      <c r="N22" s="462"/>
      <c r="O22" s="462"/>
      <c r="P22" s="462"/>
      <c r="Q22" s="462"/>
      <c r="R22" s="462"/>
      <c r="S22" s="462"/>
      <c r="T22" s="462"/>
      <c r="U22" s="470">
        <f t="shared" si="3"/>
        <v>0</v>
      </c>
    </row>
    <row r="23" spans="2:21" x14ac:dyDescent="0.25">
      <c r="B23" s="456" t="s">
        <v>511</v>
      </c>
      <c r="C23" s="704"/>
      <c r="D23" s="705"/>
      <c r="E23" s="466">
        <f t="shared" si="0"/>
        <v>0</v>
      </c>
      <c r="F23" s="461">
        <f t="shared" si="1"/>
        <v>0</v>
      </c>
      <c r="H23" s="467" t="str">
        <f t="shared" si="2"/>
        <v>izdelek / storitev 6</v>
      </c>
      <c r="I23" s="462"/>
      <c r="J23" s="462"/>
      <c r="K23" s="462"/>
      <c r="L23" s="462"/>
      <c r="M23" s="462"/>
      <c r="N23" s="462"/>
      <c r="O23" s="462"/>
      <c r="P23" s="462"/>
      <c r="Q23" s="462"/>
      <c r="R23" s="462"/>
      <c r="S23" s="462"/>
      <c r="T23" s="462"/>
      <c r="U23" s="470">
        <f t="shared" si="3"/>
        <v>0</v>
      </c>
    </row>
    <row r="24" spans="2:21" x14ac:dyDescent="0.25">
      <c r="B24" s="463" t="s">
        <v>381</v>
      </c>
      <c r="C24" s="702"/>
      <c r="D24" s="703"/>
      <c r="E24" s="464"/>
      <c r="F24" s="465">
        <f>SUM(F18:F23)</f>
        <v>0</v>
      </c>
      <c r="H24" s="467"/>
    </row>
    <row r="25" spans="2:21" x14ac:dyDescent="0.25">
      <c r="B25" s="455"/>
      <c r="C25" s="439"/>
      <c r="D25" s="439"/>
      <c r="E25" s="439"/>
      <c r="F25" s="454"/>
      <c r="H25" s="468"/>
    </row>
    <row r="26" spans="2:21" ht="15" customHeight="1" x14ac:dyDescent="0.25">
      <c r="B26" s="456" t="s">
        <v>386</v>
      </c>
      <c r="C26" s="706"/>
      <c r="D26" s="707"/>
      <c r="E26" s="457"/>
      <c r="F26" s="456"/>
      <c r="H26" s="467"/>
      <c r="I26" s="712" t="s">
        <v>512</v>
      </c>
      <c r="J26" s="712"/>
      <c r="K26" s="712"/>
      <c r="L26" s="712"/>
      <c r="M26" s="712"/>
      <c r="N26" s="712"/>
      <c r="O26" s="712"/>
      <c r="P26" s="712"/>
      <c r="Q26" s="712"/>
      <c r="R26" s="712"/>
      <c r="S26" s="712"/>
      <c r="T26" s="712"/>
      <c r="U26" s="712"/>
    </row>
    <row r="27" spans="2:21" x14ac:dyDescent="0.25">
      <c r="B27" s="458" t="s">
        <v>163</v>
      </c>
      <c r="C27" s="708" t="s">
        <v>385</v>
      </c>
      <c r="D27" s="709"/>
      <c r="E27" s="459" t="s">
        <v>135</v>
      </c>
      <c r="F27" s="460" t="s">
        <v>384</v>
      </c>
      <c r="H27" s="467" t="s">
        <v>393</v>
      </c>
      <c r="I27" s="469">
        <v>1</v>
      </c>
      <c r="J27" s="469">
        <v>2</v>
      </c>
      <c r="K27" s="469">
        <v>3</v>
      </c>
      <c r="L27" s="469">
        <v>4</v>
      </c>
      <c r="M27" s="469">
        <v>5</v>
      </c>
      <c r="N27" s="469">
        <v>6</v>
      </c>
      <c r="O27" s="469">
        <v>7</v>
      </c>
      <c r="P27" s="469">
        <v>8</v>
      </c>
      <c r="Q27" s="469">
        <v>9</v>
      </c>
      <c r="R27" s="469">
        <v>10</v>
      </c>
      <c r="S27" s="469">
        <v>11</v>
      </c>
      <c r="T27" s="469">
        <v>12</v>
      </c>
      <c r="U27" s="469" t="s">
        <v>392</v>
      </c>
    </row>
    <row r="28" spans="2:21" x14ac:dyDescent="0.25">
      <c r="B28" s="456" t="s">
        <v>506</v>
      </c>
      <c r="C28" s="704"/>
      <c r="D28" s="705"/>
      <c r="E28" s="466">
        <f>U28</f>
        <v>0</v>
      </c>
      <c r="F28" s="461">
        <f>C28*E28</f>
        <v>0</v>
      </c>
      <c r="H28" s="467" t="str">
        <f>B28</f>
        <v>izdelek / storitev 1</v>
      </c>
      <c r="I28" s="462"/>
      <c r="J28" s="462"/>
      <c r="K28" s="462"/>
      <c r="L28" s="462"/>
      <c r="M28" s="462"/>
      <c r="N28" s="462"/>
      <c r="O28" s="462"/>
      <c r="P28" s="462"/>
      <c r="Q28" s="462"/>
      <c r="R28" s="462"/>
      <c r="S28" s="462"/>
      <c r="T28" s="462"/>
      <c r="U28" s="470">
        <f>SUM(I28:T28)</f>
        <v>0</v>
      </c>
    </row>
    <row r="29" spans="2:21" x14ac:dyDescent="0.25">
      <c r="B29" s="456" t="s">
        <v>507</v>
      </c>
      <c r="C29" s="704"/>
      <c r="D29" s="705"/>
      <c r="E29" s="466">
        <f t="shared" ref="E29:E33" si="4">U29</f>
        <v>0</v>
      </c>
      <c r="F29" s="461">
        <f t="shared" ref="F29:F33" si="5">C29*E29</f>
        <v>0</v>
      </c>
      <c r="H29" s="467" t="str">
        <f t="shared" ref="H29:H33" si="6">B29</f>
        <v>izdelek / storitev 2</v>
      </c>
      <c r="I29" s="462"/>
      <c r="J29" s="462"/>
      <c r="K29" s="462"/>
      <c r="L29" s="462"/>
      <c r="M29" s="462"/>
      <c r="N29" s="462"/>
      <c r="O29" s="462"/>
      <c r="P29" s="462"/>
      <c r="Q29" s="462"/>
      <c r="R29" s="462"/>
      <c r="S29" s="462"/>
      <c r="T29" s="462"/>
      <c r="U29" s="470">
        <f t="shared" ref="U29:U33" si="7">SUM(I29:T29)</f>
        <v>0</v>
      </c>
    </row>
    <row r="30" spans="2:21" x14ac:dyDescent="0.25">
      <c r="B30" s="456" t="s">
        <v>508</v>
      </c>
      <c r="C30" s="704"/>
      <c r="D30" s="705"/>
      <c r="E30" s="466">
        <f t="shared" si="4"/>
        <v>0</v>
      </c>
      <c r="F30" s="461">
        <f t="shared" si="5"/>
        <v>0</v>
      </c>
      <c r="H30" s="467" t="str">
        <f t="shared" si="6"/>
        <v>izdelek / storitev 3</v>
      </c>
      <c r="I30" s="462"/>
      <c r="J30" s="462"/>
      <c r="K30" s="462"/>
      <c r="L30" s="462"/>
      <c r="M30" s="462"/>
      <c r="N30" s="462"/>
      <c r="O30" s="462"/>
      <c r="P30" s="462"/>
      <c r="Q30" s="462"/>
      <c r="R30" s="462"/>
      <c r="S30" s="462"/>
      <c r="T30" s="462"/>
      <c r="U30" s="470">
        <f t="shared" si="7"/>
        <v>0</v>
      </c>
    </row>
    <row r="31" spans="2:21" x14ac:dyDescent="0.25">
      <c r="B31" s="456" t="s">
        <v>509</v>
      </c>
      <c r="C31" s="704"/>
      <c r="D31" s="705"/>
      <c r="E31" s="466">
        <f t="shared" si="4"/>
        <v>0</v>
      </c>
      <c r="F31" s="461">
        <f t="shared" si="5"/>
        <v>0</v>
      </c>
      <c r="H31" s="467" t="str">
        <f t="shared" si="6"/>
        <v>izdelek / storitev 4</v>
      </c>
      <c r="I31" s="462"/>
      <c r="J31" s="462"/>
      <c r="K31" s="462"/>
      <c r="L31" s="462"/>
      <c r="M31" s="462"/>
      <c r="N31" s="462"/>
      <c r="O31" s="462"/>
      <c r="P31" s="462"/>
      <c r="Q31" s="462"/>
      <c r="R31" s="462"/>
      <c r="S31" s="462"/>
      <c r="T31" s="462"/>
      <c r="U31" s="470">
        <f t="shared" si="7"/>
        <v>0</v>
      </c>
    </row>
    <row r="32" spans="2:21" x14ac:dyDescent="0.25">
      <c r="B32" s="456" t="s">
        <v>510</v>
      </c>
      <c r="C32" s="704"/>
      <c r="D32" s="705"/>
      <c r="E32" s="466">
        <f t="shared" si="4"/>
        <v>0</v>
      </c>
      <c r="F32" s="461">
        <f t="shared" si="5"/>
        <v>0</v>
      </c>
      <c r="H32" s="467" t="str">
        <f t="shared" si="6"/>
        <v>izdelek / storitev 5</v>
      </c>
      <c r="I32" s="462"/>
      <c r="J32" s="462"/>
      <c r="K32" s="462"/>
      <c r="L32" s="462"/>
      <c r="M32" s="462"/>
      <c r="N32" s="462"/>
      <c r="O32" s="462"/>
      <c r="P32" s="462"/>
      <c r="Q32" s="462"/>
      <c r="R32" s="462"/>
      <c r="S32" s="462"/>
      <c r="T32" s="462"/>
      <c r="U32" s="470">
        <f t="shared" si="7"/>
        <v>0</v>
      </c>
    </row>
    <row r="33" spans="2:21" x14ac:dyDescent="0.25">
      <c r="B33" s="456" t="s">
        <v>511</v>
      </c>
      <c r="C33" s="704"/>
      <c r="D33" s="705"/>
      <c r="E33" s="466">
        <f t="shared" si="4"/>
        <v>0</v>
      </c>
      <c r="F33" s="461">
        <f t="shared" si="5"/>
        <v>0</v>
      </c>
      <c r="H33" s="467" t="str">
        <f t="shared" si="6"/>
        <v>izdelek / storitev 6</v>
      </c>
      <c r="I33" s="462"/>
      <c r="J33" s="462"/>
      <c r="K33" s="462"/>
      <c r="L33" s="462"/>
      <c r="M33" s="462"/>
      <c r="N33" s="462"/>
      <c r="O33" s="462"/>
      <c r="P33" s="462"/>
      <c r="Q33" s="462"/>
      <c r="R33" s="462"/>
      <c r="S33" s="462"/>
      <c r="T33" s="462"/>
      <c r="U33" s="470">
        <f t="shared" si="7"/>
        <v>0</v>
      </c>
    </row>
    <row r="34" spans="2:21" x14ac:dyDescent="0.25">
      <c r="B34" s="463" t="s">
        <v>381</v>
      </c>
      <c r="C34" s="702"/>
      <c r="D34" s="703"/>
      <c r="E34" s="464"/>
      <c r="F34" s="465">
        <f>SUM(F28:F33)</f>
        <v>0</v>
      </c>
      <c r="H34" s="468"/>
    </row>
    <row r="35" spans="2:21" x14ac:dyDescent="0.25">
      <c r="B35" s="455"/>
      <c r="C35" s="439"/>
      <c r="D35" s="439"/>
      <c r="E35" s="439"/>
      <c r="F35" s="454"/>
      <c r="H35" s="468"/>
    </row>
    <row r="36" spans="2:21" ht="15" customHeight="1" x14ac:dyDescent="0.25">
      <c r="B36" s="456" t="s">
        <v>387</v>
      </c>
      <c r="C36" s="706"/>
      <c r="D36" s="707"/>
      <c r="E36" s="457"/>
      <c r="F36" s="456"/>
      <c r="H36" s="467"/>
      <c r="I36" s="712" t="s">
        <v>512</v>
      </c>
      <c r="J36" s="712"/>
      <c r="K36" s="712"/>
      <c r="L36" s="712"/>
      <c r="M36" s="712"/>
      <c r="N36" s="712"/>
      <c r="O36" s="712"/>
      <c r="P36" s="712"/>
      <c r="Q36" s="712"/>
      <c r="R36" s="712"/>
      <c r="S36" s="712"/>
      <c r="T36" s="712"/>
      <c r="U36" s="712"/>
    </row>
    <row r="37" spans="2:21" x14ac:dyDescent="0.25">
      <c r="B37" s="458" t="s">
        <v>163</v>
      </c>
      <c r="C37" s="708" t="s">
        <v>385</v>
      </c>
      <c r="D37" s="709"/>
      <c r="E37" s="459" t="s">
        <v>135</v>
      </c>
      <c r="F37" s="460" t="s">
        <v>384</v>
      </c>
      <c r="H37" s="467" t="s">
        <v>393</v>
      </c>
      <c r="I37" s="469">
        <v>1</v>
      </c>
      <c r="J37" s="469">
        <v>2</v>
      </c>
      <c r="K37" s="469">
        <v>3</v>
      </c>
      <c r="L37" s="469">
        <v>4</v>
      </c>
      <c r="M37" s="469">
        <v>5</v>
      </c>
      <c r="N37" s="469">
        <v>6</v>
      </c>
      <c r="O37" s="469">
        <v>7</v>
      </c>
      <c r="P37" s="469">
        <v>8</v>
      </c>
      <c r="Q37" s="469">
        <v>9</v>
      </c>
      <c r="R37" s="469">
        <v>10</v>
      </c>
      <c r="S37" s="469">
        <v>11</v>
      </c>
      <c r="T37" s="469">
        <v>12</v>
      </c>
      <c r="U37" s="469" t="s">
        <v>392</v>
      </c>
    </row>
    <row r="38" spans="2:21" x14ac:dyDescent="0.25">
      <c r="B38" s="456" t="s">
        <v>506</v>
      </c>
      <c r="C38" s="704"/>
      <c r="D38" s="705"/>
      <c r="E38" s="466">
        <f>U38</f>
        <v>0</v>
      </c>
      <c r="F38" s="461">
        <f>C38*E38</f>
        <v>0</v>
      </c>
      <c r="H38" s="467" t="str">
        <f>B38</f>
        <v>izdelek / storitev 1</v>
      </c>
      <c r="I38" s="462"/>
      <c r="J38" s="462"/>
      <c r="K38" s="462"/>
      <c r="L38" s="462"/>
      <c r="M38" s="462"/>
      <c r="N38" s="462"/>
      <c r="O38" s="462"/>
      <c r="P38" s="462"/>
      <c r="Q38" s="462"/>
      <c r="R38" s="462"/>
      <c r="S38" s="462"/>
      <c r="T38" s="462"/>
      <c r="U38" s="470">
        <f>SUM(I38:T38)</f>
        <v>0</v>
      </c>
    </row>
    <row r="39" spans="2:21" x14ac:dyDescent="0.25">
      <c r="B39" s="456" t="s">
        <v>507</v>
      </c>
      <c r="C39" s="704"/>
      <c r="D39" s="705"/>
      <c r="E39" s="466">
        <f t="shared" ref="E39:E43" si="8">U39</f>
        <v>0</v>
      </c>
      <c r="F39" s="461">
        <f t="shared" ref="F39:F43" si="9">C39*E39</f>
        <v>0</v>
      </c>
      <c r="H39" s="467" t="str">
        <f t="shared" ref="H39:H43" si="10">B39</f>
        <v>izdelek / storitev 2</v>
      </c>
      <c r="I39" s="462"/>
      <c r="J39" s="462"/>
      <c r="K39" s="462"/>
      <c r="L39" s="462"/>
      <c r="M39" s="462"/>
      <c r="N39" s="462"/>
      <c r="O39" s="462"/>
      <c r="P39" s="462"/>
      <c r="Q39" s="462"/>
      <c r="R39" s="462"/>
      <c r="S39" s="462"/>
      <c r="T39" s="462"/>
      <c r="U39" s="470">
        <f t="shared" ref="U39:U43" si="11">SUM(I39:T39)</f>
        <v>0</v>
      </c>
    </row>
    <row r="40" spans="2:21" x14ac:dyDescent="0.25">
      <c r="B40" s="456" t="s">
        <v>508</v>
      </c>
      <c r="C40" s="704"/>
      <c r="D40" s="705"/>
      <c r="E40" s="466">
        <f t="shared" si="8"/>
        <v>0</v>
      </c>
      <c r="F40" s="461">
        <f t="shared" si="9"/>
        <v>0</v>
      </c>
      <c r="H40" s="467" t="str">
        <f t="shared" si="10"/>
        <v>izdelek / storitev 3</v>
      </c>
      <c r="I40" s="462"/>
      <c r="J40" s="462"/>
      <c r="K40" s="462"/>
      <c r="L40" s="462"/>
      <c r="M40" s="462"/>
      <c r="N40" s="462"/>
      <c r="O40" s="462"/>
      <c r="P40" s="462"/>
      <c r="Q40" s="462"/>
      <c r="R40" s="462"/>
      <c r="S40" s="462"/>
      <c r="T40" s="462"/>
      <c r="U40" s="470">
        <f t="shared" si="11"/>
        <v>0</v>
      </c>
    </row>
    <row r="41" spans="2:21" x14ac:dyDescent="0.25">
      <c r="B41" s="456" t="s">
        <v>509</v>
      </c>
      <c r="C41" s="704"/>
      <c r="D41" s="705"/>
      <c r="E41" s="466">
        <f t="shared" si="8"/>
        <v>0</v>
      </c>
      <c r="F41" s="461">
        <f t="shared" si="9"/>
        <v>0</v>
      </c>
      <c r="H41" s="467" t="str">
        <f t="shared" si="10"/>
        <v>izdelek / storitev 4</v>
      </c>
      <c r="I41" s="462"/>
      <c r="J41" s="462"/>
      <c r="K41" s="462"/>
      <c r="L41" s="462"/>
      <c r="M41" s="462"/>
      <c r="N41" s="462"/>
      <c r="O41" s="462"/>
      <c r="P41" s="462"/>
      <c r="Q41" s="462"/>
      <c r="R41" s="462"/>
      <c r="S41" s="462"/>
      <c r="T41" s="462"/>
      <c r="U41" s="470">
        <f t="shared" si="11"/>
        <v>0</v>
      </c>
    </row>
    <row r="42" spans="2:21" x14ac:dyDescent="0.25">
      <c r="B42" s="456" t="s">
        <v>510</v>
      </c>
      <c r="C42" s="704"/>
      <c r="D42" s="705"/>
      <c r="E42" s="466">
        <f t="shared" si="8"/>
        <v>0</v>
      </c>
      <c r="F42" s="461">
        <f t="shared" si="9"/>
        <v>0</v>
      </c>
      <c r="H42" s="467" t="str">
        <f t="shared" si="10"/>
        <v>izdelek / storitev 5</v>
      </c>
      <c r="I42" s="462"/>
      <c r="J42" s="462"/>
      <c r="K42" s="462"/>
      <c r="L42" s="462"/>
      <c r="M42" s="462"/>
      <c r="N42" s="462"/>
      <c r="O42" s="462"/>
      <c r="P42" s="462"/>
      <c r="Q42" s="462"/>
      <c r="R42" s="462"/>
      <c r="S42" s="462"/>
      <c r="T42" s="462"/>
      <c r="U42" s="470">
        <f t="shared" si="11"/>
        <v>0</v>
      </c>
    </row>
    <row r="43" spans="2:21" x14ac:dyDescent="0.25">
      <c r="B43" s="456" t="s">
        <v>511</v>
      </c>
      <c r="C43" s="704"/>
      <c r="D43" s="705"/>
      <c r="E43" s="466">
        <f t="shared" si="8"/>
        <v>0</v>
      </c>
      <c r="F43" s="461">
        <f t="shared" si="9"/>
        <v>0</v>
      </c>
      <c r="H43" s="467" t="str">
        <f t="shared" si="10"/>
        <v>izdelek / storitev 6</v>
      </c>
      <c r="I43" s="462"/>
      <c r="J43" s="462"/>
      <c r="K43" s="462"/>
      <c r="L43" s="462"/>
      <c r="M43" s="462"/>
      <c r="N43" s="462"/>
      <c r="O43" s="462"/>
      <c r="P43" s="462"/>
      <c r="Q43" s="462"/>
      <c r="R43" s="462"/>
      <c r="S43" s="462"/>
      <c r="T43" s="462"/>
      <c r="U43" s="470">
        <f t="shared" si="11"/>
        <v>0</v>
      </c>
    </row>
    <row r="44" spans="2:21" x14ac:dyDescent="0.25">
      <c r="B44" s="463" t="s">
        <v>381</v>
      </c>
      <c r="C44" s="702"/>
      <c r="D44" s="703"/>
      <c r="E44" s="464"/>
      <c r="F44" s="465">
        <f>SUM(F38:F43)</f>
        <v>0</v>
      </c>
      <c r="H44" s="468"/>
    </row>
    <row r="45" spans="2:21" x14ac:dyDescent="0.25">
      <c r="B45" s="455"/>
      <c r="C45" s="439"/>
      <c r="D45" s="439"/>
      <c r="E45" s="439"/>
      <c r="F45" s="454"/>
      <c r="H45" s="468"/>
    </row>
    <row r="46" spans="2:21" ht="15" customHeight="1" x14ac:dyDescent="0.25">
      <c r="B46" s="456" t="s">
        <v>388</v>
      </c>
      <c r="C46" s="706"/>
      <c r="D46" s="707"/>
      <c r="E46" s="457"/>
      <c r="F46" s="456"/>
      <c r="H46" s="467"/>
      <c r="I46" s="712" t="s">
        <v>512</v>
      </c>
      <c r="J46" s="712"/>
      <c r="K46" s="712"/>
      <c r="L46" s="712"/>
      <c r="M46" s="712"/>
      <c r="N46" s="712"/>
      <c r="O46" s="712"/>
      <c r="P46" s="712"/>
      <c r="Q46" s="712"/>
      <c r="R46" s="712"/>
      <c r="S46" s="712"/>
      <c r="T46" s="712"/>
      <c r="U46" s="712"/>
    </row>
    <row r="47" spans="2:21" x14ac:dyDescent="0.25">
      <c r="B47" s="458" t="s">
        <v>163</v>
      </c>
      <c r="C47" s="708" t="s">
        <v>385</v>
      </c>
      <c r="D47" s="709"/>
      <c r="E47" s="459" t="s">
        <v>135</v>
      </c>
      <c r="F47" s="460" t="s">
        <v>384</v>
      </c>
      <c r="H47" s="467" t="s">
        <v>393</v>
      </c>
      <c r="I47" s="469">
        <v>1</v>
      </c>
      <c r="J47" s="469">
        <v>2</v>
      </c>
      <c r="K47" s="469">
        <v>3</v>
      </c>
      <c r="L47" s="469">
        <v>4</v>
      </c>
      <c r="M47" s="469">
        <v>5</v>
      </c>
      <c r="N47" s="469">
        <v>6</v>
      </c>
      <c r="O47" s="469">
        <v>7</v>
      </c>
      <c r="P47" s="469">
        <v>8</v>
      </c>
      <c r="Q47" s="469">
        <v>9</v>
      </c>
      <c r="R47" s="469">
        <v>10</v>
      </c>
      <c r="S47" s="469">
        <v>11</v>
      </c>
      <c r="T47" s="469">
        <v>12</v>
      </c>
      <c r="U47" s="469" t="s">
        <v>392</v>
      </c>
    </row>
    <row r="48" spans="2:21" x14ac:dyDescent="0.25">
      <c r="B48" s="456" t="s">
        <v>506</v>
      </c>
      <c r="C48" s="704"/>
      <c r="D48" s="705"/>
      <c r="E48" s="466">
        <f>U48</f>
        <v>0</v>
      </c>
      <c r="F48" s="461">
        <f>C48*E48</f>
        <v>0</v>
      </c>
      <c r="H48" s="467" t="str">
        <f>B48</f>
        <v>izdelek / storitev 1</v>
      </c>
      <c r="I48" s="462"/>
      <c r="J48" s="462"/>
      <c r="K48" s="462"/>
      <c r="L48" s="462"/>
      <c r="M48" s="462"/>
      <c r="N48" s="462"/>
      <c r="O48" s="462"/>
      <c r="P48" s="462"/>
      <c r="Q48" s="462"/>
      <c r="R48" s="462"/>
      <c r="S48" s="462"/>
      <c r="T48" s="462"/>
      <c r="U48" s="470">
        <f>SUM(I48:T48)</f>
        <v>0</v>
      </c>
    </row>
    <row r="49" spans="2:21" x14ac:dyDescent="0.25">
      <c r="B49" s="456" t="s">
        <v>507</v>
      </c>
      <c r="C49" s="704"/>
      <c r="D49" s="705"/>
      <c r="E49" s="466">
        <f t="shared" ref="E49:E53" si="12">U49</f>
        <v>0</v>
      </c>
      <c r="F49" s="461">
        <f t="shared" ref="F49:F53" si="13">C49*E49</f>
        <v>0</v>
      </c>
      <c r="H49" s="467" t="str">
        <f t="shared" ref="H49:H53" si="14">B49</f>
        <v>izdelek / storitev 2</v>
      </c>
      <c r="I49" s="462"/>
      <c r="J49" s="462"/>
      <c r="K49" s="462"/>
      <c r="L49" s="462"/>
      <c r="M49" s="462"/>
      <c r="N49" s="462"/>
      <c r="O49" s="462"/>
      <c r="P49" s="462"/>
      <c r="Q49" s="462"/>
      <c r="R49" s="462"/>
      <c r="S49" s="462"/>
      <c r="T49" s="462"/>
      <c r="U49" s="470">
        <f t="shared" ref="U49:U53" si="15">SUM(I49:T49)</f>
        <v>0</v>
      </c>
    </row>
    <row r="50" spans="2:21" x14ac:dyDescent="0.25">
      <c r="B50" s="456" t="s">
        <v>508</v>
      </c>
      <c r="C50" s="704"/>
      <c r="D50" s="705"/>
      <c r="E50" s="466">
        <f t="shared" si="12"/>
        <v>0</v>
      </c>
      <c r="F50" s="461">
        <f t="shared" si="13"/>
        <v>0</v>
      </c>
      <c r="H50" s="467" t="str">
        <f t="shared" si="14"/>
        <v>izdelek / storitev 3</v>
      </c>
      <c r="I50" s="462"/>
      <c r="J50" s="462"/>
      <c r="K50" s="462"/>
      <c r="L50" s="462"/>
      <c r="M50" s="462"/>
      <c r="N50" s="462"/>
      <c r="O50" s="462"/>
      <c r="P50" s="462"/>
      <c r="Q50" s="462"/>
      <c r="R50" s="462"/>
      <c r="S50" s="462"/>
      <c r="T50" s="462"/>
      <c r="U50" s="470">
        <f t="shared" si="15"/>
        <v>0</v>
      </c>
    </row>
    <row r="51" spans="2:21" x14ac:dyDescent="0.25">
      <c r="B51" s="456" t="s">
        <v>509</v>
      </c>
      <c r="C51" s="704"/>
      <c r="D51" s="705"/>
      <c r="E51" s="466">
        <f t="shared" si="12"/>
        <v>0</v>
      </c>
      <c r="F51" s="461">
        <f t="shared" si="13"/>
        <v>0</v>
      </c>
      <c r="H51" s="467" t="str">
        <f t="shared" si="14"/>
        <v>izdelek / storitev 4</v>
      </c>
      <c r="I51" s="462"/>
      <c r="J51" s="462"/>
      <c r="K51" s="462"/>
      <c r="L51" s="462"/>
      <c r="M51" s="462"/>
      <c r="N51" s="462"/>
      <c r="O51" s="462"/>
      <c r="P51" s="462"/>
      <c r="Q51" s="462"/>
      <c r="R51" s="462"/>
      <c r="S51" s="462"/>
      <c r="T51" s="462"/>
      <c r="U51" s="470">
        <f t="shared" si="15"/>
        <v>0</v>
      </c>
    </row>
    <row r="52" spans="2:21" x14ac:dyDescent="0.25">
      <c r="B52" s="456" t="s">
        <v>510</v>
      </c>
      <c r="C52" s="704"/>
      <c r="D52" s="705"/>
      <c r="E52" s="466">
        <f t="shared" si="12"/>
        <v>0</v>
      </c>
      <c r="F52" s="461">
        <f t="shared" si="13"/>
        <v>0</v>
      </c>
      <c r="H52" s="467" t="str">
        <f t="shared" si="14"/>
        <v>izdelek / storitev 5</v>
      </c>
      <c r="I52" s="462"/>
      <c r="J52" s="462"/>
      <c r="K52" s="462"/>
      <c r="L52" s="462"/>
      <c r="M52" s="462"/>
      <c r="N52" s="462"/>
      <c r="O52" s="462"/>
      <c r="P52" s="462"/>
      <c r="Q52" s="462"/>
      <c r="R52" s="462"/>
      <c r="S52" s="462"/>
      <c r="T52" s="462"/>
      <c r="U52" s="470">
        <f t="shared" si="15"/>
        <v>0</v>
      </c>
    </row>
    <row r="53" spans="2:21" x14ac:dyDescent="0.25">
      <c r="B53" s="456" t="s">
        <v>511</v>
      </c>
      <c r="C53" s="704"/>
      <c r="D53" s="705"/>
      <c r="E53" s="466">
        <f t="shared" si="12"/>
        <v>0</v>
      </c>
      <c r="F53" s="461">
        <f t="shared" si="13"/>
        <v>0</v>
      </c>
      <c r="H53" s="467" t="str">
        <f t="shared" si="14"/>
        <v>izdelek / storitev 6</v>
      </c>
      <c r="I53" s="462"/>
      <c r="J53" s="462"/>
      <c r="K53" s="462"/>
      <c r="L53" s="462"/>
      <c r="M53" s="462"/>
      <c r="N53" s="462"/>
      <c r="O53" s="462"/>
      <c r="P53" s="462"/>
      <c r="Q53" s="462"/>
      <c r="R53" s="462"/>
      <c r="S53" s="462"/>
      <c r="T53" s="462"/>
      <c r="U53" s="470">
        <f t="shared" si="15"/>
        <v>0</v>
      </c>
    </row>
    <row r="54" spans="2:21" x14ac:dyDescent="0.25">
      <c r="B54" s="463" t="s">
        <v>381</v>
      </c>
      <c r="C54" s="702"/>
      <c r="D54" s="703"/>
      <c r="E54" s="464"/>
      <c r="F54" s="465">
        <f>SUM(F48:F53)</f>
        <v>0</v>
      </c>
      <c r="H54" s="468"/>
    </row>
    <row r="57" spans="2:21" ht="15.75" customHeight="1" x14ac:dyDescent="0.25"/>
  </sheetData>
  <sheetProtection formatCells="0" formatColumns="0" formatRows="0" insertColumns="0" insertRows="0" insertHyperlinks="0" deleteColumns="0" deleteRows="0" selectLockedCells="1" sort="0" autoFilter="0" pivotTables="0"/>
  <mergeCells count="45">
    <mergeCell ref="I46:U46"/>
    <mergeCell ref="H14:U14"/>
    <mergeCell ref="I16:U16"/>
    <mergeCell ref="I26:U26"/>
    <mergeCell ref="I36:U36"/>
    <mergeCell ref="C23:D23"/>
    <mergeCell ref="D6:F6"/>
    <mergeCell ref="D8:F8"/>
    <mergeCell ref="D10:F10"/>
    <mergeCell ref="D12:F12"/>
    <mergeCell ref="C16:D16"/>
    <mergeCell ref="C17:D17"/>
    <mergeCell ref="C18:D18"/>
    <mergeCell ref="C19:D19"/>
    <mergeCell ref="C20:D20"/>
    <mergeCell ref="C21:D21"/>
    <mergeCell ref="C22:D22"/>
    <mergeCell ref="C24:D24"/>
    <mergeCell ref="C26:D26"/>
    <mergeCell ref="C27:D27"/>
    <mergeCell ref="C28:D28"/>
    <mergeCell ref="C29:D29"/>
    <mergeCell ref="C41:D41"/>
    <mergeCell ref="C30:D30"/>
    <mergeCell ref="C31:D31"/>
    <mergeCell ref="C32:D32"/>
    <mergeCell ref="C33:D33"/>
    <mergeCell ref="C34:D34"/>
    <mergeCell ref="C36:D36"/>
    <mergeCell ref="C37:D37"/>
    <mergeCell ref="C38:D38"/>
    <mergeCell ref="C39:D39"/>
    <mergeCell ref="C40:D40"/>
    <mergeCell ref="C54:D54"/>
    <mergeCell ref="C42:D42"/>
    <mergeCell ref="C43:D43"/>
    <mergeCell ref="C44:D44"/>
    <mergeCell ref="C46:D46"/>
    <mergeCell ref="C47:D47"/>
    <mergeCell ref="C48:D48"/>
    <mergeCell ref="C49:D49"/>
    <mergeCell ref="C50:D50"/>
    <mergeCell ref="C51:D51"/>
    <mergeCell ref="C52:D52"/>
    <mergeCell ref="C53:D53"/>
  </mergeCells>
  <hyperlinks>
    <hyperlink ref="D12" location="Stroški!A1" display="Planirani stroški podjetja"/>
    <hyperlink ref="D10" location="Cenik!A1" display="Cenik"/>
    <hyperlink ref="D12:F12" location="'Pripomoček za izračun stroškov'!A1" display="Planirani stroški podjetja"/>
  </hyperlinks>
  <printOptions horizontalCentered="1"/>
  <pageMargins left="0.59055118110236227" right="0.59055118110236227" top="0.59055118110236227" bottom="0.59055118110236227" header="0.31496062992125984" footer="0.31496062992125984"/>
  <pageSetup paperSize="9" scale="69" fitToHeight="6" orientation="portrait" r:id="rId1"/>
  <headerFooter>
    <oddFooter>&amp;L&amp;G&amp;C&amp;G&amp;R&amp;G</oddFooter>
  </headerFooter>
  <legacy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72"/>
    <pageSetUpPr fitToPage="1"/>
  </sheetPr>
  <dimension ref="B1:I40"/>
  <sheetViews>
    <sheetView showGridLines="0" view="pageBreakPreview" topLeftCell="C4" zoomScaleNormal="85" zoomScaleSheetLayoutView="100" workbookViewId="0"/>
  </sheetViews>
  <sheetFormatPr defaultColWidth="9.140625" defaultRowHeight="15" x14ac:dyDescent="0.25"/>
  <cols>
    <col min="1" max="1" width="3.7109375" style="18" customWidth="1"/>
    <col min="2" max="2" width="50.85546875" style="18" customWidth="1"/>
    <col min="3" max="3" width="13.28515625" style="18" customWidth="1"/>
    <col min="4" max="4" width="18.7109375" style="108" customWidth="1"/>
    <col min="5" max="5" width="19.28515625" style="108" customWidth="1"/>
    <col min="6" max="6" width="18.7109375" style="108" customWidth="1"/>
    <col min="7" max="7" width="25.42578125" style="18" customWidth="1"/>
    <col min="8" max="8" width="3.7109375" style="18" customWidth="1"/>
    <col min="9" max="9" width="27.85546875" style="209" customWidth="1"/>
    <col min="10" max="18" width="16.7109375" style="18" customWidth="1"/>
    <col min="19" max="16384" width="9.140625" style="18"/>
  </cols>
  <sheetData>
    <row r="1" spans="2:7" ht="15.75" thickBot="1" x14ac:dyDescent="0.3">
      <c r="E1" s="196">
        <v>0</v>
      </c>
    </row>
    <row r="2" spans="2:7" ht="30" customHeight="1" thickBot="1" x14ac:dyDescent="0.4">
      <c r="B2" s="82" t="s">
        <v>134</v>
      </c>
      <c r="C2" s="81"/>
      <c r="D2" s="109"/>
      <c r="E2" s="196">
        <v>9.5</v>
      </c>
      <c r="F2" s="109"/>
      <c r="G2" s="81"/>
    </row>
    <row r="3" spans="2:7" ht="30" customHeight="1" x14ac:dyDescent="0.25">
      <c r="E3" s="196">
        <v>22</v>
      </c>
    </row>
    <row r="4" spans="2:7" ht="34.5" customHeight="1" x14ac:dyDescent="0.25">
      <c r="B4" s="150" t="s">
        <v>513</v>
      </c>
      <c r="C4" s="150" t="s">
        <v>514</v>
      </c>
      <c r="D4" s="151" t="s">
        <v>315</v>
      </c>
      <c r="E4" s="151" t="s">
        <v>338</v>
      </c>
      <c r="F4" s="151" t="s">
        <v>316</v>
      </c>
      <c r="G4" s="150" t="s">
        <v>128</v>
      </c>
    </row>
    <row r="5" spans="2:7" ht="20.100000000000001" customHeight="1" x14ac:dyDescent="0.25">
      <c r="B5" s="111"/>
      <c r="C5" s="111"/>
      <c r="D5" s="110"/>
      <c r="E5" s="110"/>
      <c r="F5" s="110">
        <f>D5+(E5/100*D5)</f>
        <v>0</v>
      </c>
      <c r="G5" s="111"/>
    </row>
    <row r="6" spans="2:7" ht="20.100000000000001" customHeight="1" x14ac:dyDescent="0.25">
      <c r="B6" s="111"/>
      <c r="C6" s="111"/>
      <c r="D6" s="110"/>
      <c r="E6" s="110"/>
      <c r="F6" s="110">
        <f t="shared" ref="F6:F40" si="0">D6+(E6/100*D6)</f>
        <v>0</v>
      </c>
      <c r="G6" s="111"/>
    </row>
    <row r="7" spans="2:7" ht="20.100000000000001" customHeight="1" x14ac:dyDescent="0.25">
      <c r="B7" s="111"/>
      <c r="C7" s="111"/>
      <c r="D7" s="110"/>
      <c r="E7" s="110"/>
      <c r="F7" s="110">
        <f t="shared" si="0"/>
        <v>0</v>
      </c>
      <c r="G7" s="111"/>
    </row>
    <row r="8" spans="2:7" ht="20.100000000000001" customHeight="1" x14ac:dyDescent="0.25">
      <c r="B8" s="111"/>
      <c r="C8" s="111"/>
      <c r="D8" s="110"/>
      <c r="E8" s="110"/>
      <c r="F8" s="110">
        <f t="shared" si="0"/>
        <v>0</v>
      </c>
      <c r="G8" s="111"/>
    </row>
    <row r="9" spans="2:7" ht="20.100000000000001" customHeight="1" x14ac:dyDescent="0.25">
      <c r="B9" s="111"/>
      <c r="C9" s="111"/>
      <c r="D9" s="110"/>
      <c r="E9" s="110"/>
      <c r="F9" s="110">
        <f t="shared" si="0"/>
        <v>0</v>
      </c>
      <c r="G9" s="111"/>
    </row>
    <row r="10" spans="2:7" ht="20.100000000000001" customHeight="1" x14ac:dyDescent="0.25">
      <c r="B10" s="111"/>
      <c r="C10" s="111"/>
      <c r="D10" s="110"/>
      <c r="E10" s="110"/>
      <c r="F10" s="110">
        <f t="shared" si="0"/>
        <v>0</v>
      </c>
      <c r="G10" s="111"/>
    </row>
    <row r="11" spans="2:7" ht="20.100000000000001" customHeight="1" x14ac:dyDescent="0.25">
      <c r="B11" s="111"/>
      <c r="C11" s="111"/>
      <c r="D11" s="110"/>
      <c r="E11" s="110"/>
      <c r="F11" s="110">
        <f t="shared" si="0"/>
        <v>0</v>
      </c>
      <c r="G11" s="111"/>
    </row>
    <row r="12" spans="2:7" ht="20.100000000000001" customHeight="1" x14ac:dyDescent="0.25">
      <c r="B12" s="111"/>
      <c r="C12" s="111"/>
      <c r="D12" s="110"/>
      <c r="E12" s="110"/>
      <c r="F12" s="110">
        <f t="shared" si="0"/>
        <v>0</v>
      </c>
      <c r="G12" s="111"/>
    </row>
    <row r="13" spans="2:7" ht="20.100000000000001" customHeight="1" x14ac:dyDescent="0.25">
      <c r="B13" s="111"/>
      <c r="C13" s="111"/>
      <c r="D13" s="110"/>
      <c r="E13" s="110"/>
      <c r="F13" s="110">
        <f t="shared" si="0"/>
        <v>0</v>
      </c>
      <c r="G13" s="111"/>
    </row>
    <row r="14" spans="2:7" ht="20.100000000000001" customHeight="1" x14ac:dyDescent="0.25">
      <c r="B14" s="111"/>
      <c r="C14" s="111"/>
      <c r="D14" s="110"/>
      <c r="E14" s="110"/>
      <c r="F14" s="110">
        <f t="shared" si="0"/>
        <v>0</v>
      </c>
      <c r="G14" s="111"/>
    </row>
    <row r="15" spans="2:7" ht="20.100000000000001" customHeight="1" x14ac:dyDescent="0.25">
      <c r="B15" s="111"/>
      <c r="C15" s="111"/>
      <c r="D15" s="110"/>
      <c r="E15" s="110"/>
      <c r="F15" s="110">
        <f t="shared" si="0"/>
        <v>0</v>
      </c>
      <c r="G15" s="111"/>
    </row>
    <row r="16" spans="2:7" ht="20.100000000000001" customHeight="1" x14ac:dyDescent="0.25">
      <c r="B16" s="111"/>
      <c r="C16" s="111"/>
      <c r="D16" s="110"/>
      <c r="E16" s="110"/>
      <c r="F16" s="110">
        <f t="shared" si="0"/>
        <v>0</v>
      </c>
      <c r="G16" s="111"/>
    </row>
    <row r="17" spans="2:7" ht="20.100000000000001" customHeight="1" x14ac:dyDescent="0.25">
      <c r="B17" s="111"/>
      <c r="C17" s="111"/>
      <c r="D17" s="110"/>
      <c r="E17" s="110"/>
      <c r="F17" s="110">
        <f t="shared" si="0"/>
        <v>0</v>
      </c>
      <c r="G17" s="111"/>
    </row>
    <row r="18" spans="2:7" ht="20.100000000000001" customHeight="1" x14ac:dyDescent="0.25">
      <c r="B18" s="111"/>
      <c r="C18" s="111"/>
      <c r="D18" s="110"/>
      <c r="E18" s="110"/>
      <c r="F18" s="110">
        <f t="shared" si="0"/>
        <v>0</v>
      </c>
      <c r="G18" s="111"/>
    </row>
    <row r="19" spans="2:7" ht="20.100000000000001" customHeight="1" x14ac:dyDescent="0.25">
      <c r="B19" s="111"/>
      <c r="C19" s="111"/>
      <c r="D19" s="110"/>
      <c r="E19" s="110"/>
      <c r="F19" s="110">
        <f t="shared" si="0"/>
        <v>0</v>
      </c>
      <c r="G19" s="111"/>
    </row>
    <row r="20" spans="2:7" ht="20.100000000000001" customHeight="1" x14ac:dyDescent="0.25">
      <c r="B20" s="111"/>
      <c r="C20" s="111"/>
      <c r="D20" s="110"/>
      <c r="E20" s="110"/>
      <c r="F20" s="110">
        <f t="shared" si="0"/>
        <v>0</v>
      </c>
      <c r="G20" s="111"/>
    </row>
    <row r="21" spans="2:7" ht="20.100000000000001" customHeight="1" x14ac:dyDescent="0.25">
      <c r="B21" s="111"/>
      <c r="C21" s="111"/>
      <c r="D21" s="110"/>
      <c r="E21" s="110"/>
      <c r="F21" s="110">
        <f t="shared" si="0"/>
        <v>0</v>
      </c>
      <c r="G21" s="111"/>
    </row>
    <row r="22" spans="2:7" ht="20.100000000000001" customHeight="1" x14ac:dyDescent="0.25">
      <c r="B22" s="111"/>
      <c r="C22" s="111"/>
      <c r="D22" s="110"/>
      <c r="E22" s="110"/>
      <c r="F22" s="110">
        <f t="shared" si="0"/>
        <v>0</v>
      </c>
      <c r="G22" s="111"/>
    </row>
    <row r="23" spans="2:7" ht="20.100000000000001" customHeight="1" x14ac:dyDescent="0.25">
      <c r="B23" s="111"/>
      <c r="C23" s="111"/>
      <c r="D23" s="110"/>
      <c r="E23" s="110"/>
      <c r="F23" s="110">
        <f t="shared" si="0"/>
        <v>0</v>
      </c>
      <c r="G23" s="111"/>
    </row>
    <row r="24" spans="2:7" ht="20.100000000000001" customHeight="1" x14ac:dyDescent="0.25">
      <c r="B24" s="111"/>
      <c r="C24" s="111"/>
      <c r="D24" s="110"/>
      <c r="E24" s="110"/>
      <c r="F24" s="110">
        <f t="shared" si="0"/>
        <v>0</v>
      </c>
      <c r="G24" s="111"/>
    </row>
    <row r="25" spans="2:7" ht="20.100000000000001" customHeight="1" x14ac:dyDescent="0.25">
      <c r="B25" s="111"/>
      <c r="C25" s="111"/>
      <c r="D25" s="110"/>
      <c r="E25" s="110"/>
      <c r="F25" s="110">
        <f t="shared" si="0"/>
        <v>0</v>
      </c>
      <c r="G25" s="111"/>
    </row>
    <row r="26" spans="2:7" ht="20.100000000000001" customHeight="1" x14ac:dyDescent="0.25">
      <c r="B26" s="111"/>
      <c r="C26" s="111"/>
      <c r="D26" s="110"/>
      <c r="E26" s="110"/>
      <c r="F26" s="110">
        <f t="shared" si="0"/>
        <v>0</v>
      </c>
      <c r="G26" s="111"/>
    </row>
    <row r="27" spans="2:7" ht="20.100000000000001" customHeight="1" x14ac:dyDescent="0.25">
      <c r="B27" s="111"/>
      <c r="C27" s="111"/>
      <c r="D27" s="110"/>
      <c r="E27" s="110"/>
      <c r="F27" s="110">
        <f t="shared" si="0"/>
        <v>0</v>
      </c>
      <c r="G27" s="111"/>
    </row>
    <row r="28" spans="2:7" ht="20.100000000000001" customHeight="1" x14ac:dyDescent="0.25">
      <c r="B28" s="111"/>
      <c r="C28" s="111"/>
      <c r="D28" s="110"/>
      <c r="E28" s="110"/>
      <c r="F28" s="110">
        <f t="shared" si="0"/>
        <v>0</v>
      </c>
      <c r="G28" s="111"/>
    </row>
    <row r="29" spans="2:7" ht="20.100000000000001" customHeight="1" x14ac:dyDescent="0.25">
      <c r="B29" s="111"/>
      <c r="C29" s="111"/>
      <c r="D29" s="110"/>
      <c r="E29" s="110"/>
      <c r="F29" s="110">
        <f t="shared" si="0"/>
        <v>0</v>
      </c>
      <c r="G29" s="111"/>
    </row>
    <row r="30" spans="2:7" ht="20.100000000000001" customHeight="1" x14ac:dyDescent="0.25">
      <c r="B30" s="111"/>
      <c r="C30" s="111"/>
      <c r="D30" s="110"/>
      <c r="E30" s="110"/>
      <c r="F30" s="110">
        <f t="shared" si="0"/>
        <v>0</v>
      </c>
      <c r="G30" s="111"/>
    </row>
    <row r="31" spans="2:7" ht="20.100000000000001" customHeight="1" x14ac:dyDescent="0.25">
      <c r="B31" s="111"/>
      <c r="C31" s="111"/>
      <c r="D31" s="110"/>
      <c r="E31" s="110"/>
      <c r="F31" s="110">
        <f t="shared" si="0"/>
        <v>0</v>
      </c>
      <c r="G31" s="111"/>
    </row>
    <row r="32" spans="2:7" ht="20.100000000000001" customHeight="1" x14ac:dyDescent="0.25">
      <c r="B32" s="111"/>
      <c r="C32" s="111"/>
      <c r="D32" s="110"/>
      <c r="E32" s="110"/>
      <c r="F32" s="110">
        <f t="shared" si="0"/>
        <v>0</v>
      </c>
      <c r="G32" s="111"/>
    </row>
    <row r="33" spans="2:7" ht="20.100000000000001" customHeight="1" x14ac:dyDescent="0.25">
      <c r="B33" s="111"/>
      <c r="C33" s="111"/>
      <c r="D33" s="110"/>
      <c r="E33" s="110"/>
      <c r="F33" s="110">
        <f t="shared" si="0"/>
        <v>0</v>
      </c>
      <c r="G33" s="111"/>
    </row>
    <row r="34" spans="2:7" ht="20.100000000000001" customHeight="1" x14ac:dyDescent="0.25">
      <c r="B34" s="111"/>
      <c r="C34" s="111"/>
      <c r="D34" s="110"/>
      <c r="E34" s="110"/>
      <c r="F34" s="110">
        <f t="shared" si="0"/>
        <v>0</v>
      </c>
      <c r="G34" s="111"/>
    </row>
    <row r="35" spans="2:7" ht="20.100000000000001" customHeight="1" x14ac:dyDescent="0.25">
      <c r="B35" s="111"/>
      <c r="C35" s="111"/>
      <c r="D35" s="110"/>
      <c r="E35" s="110"/>
      <c r="F35" s="110">
        <f t="shared" si="0"/>
        <v>0</v>
      </c>
      <c r="G35" s="111"/>
    </row>
    <row r="36" spans="2:7" ht="20.100000000000001" customHeight="1" x14ac:dyDescent="0.25">
      <c r="B36" s="111"/>
      <c r="C36" s="111"/>
      <c r="D36" s="110"/>
      <c r="E36" s="110"/>
      <c r="F36" s="110">
        <f t="shared" si="0"/>
        <v>0</v>
      </c>
      <c r="G36" s="111"/>
    </row>
    <row r="37" spans="2:7" ht="20.100000000000001" customHeight="1" x14ac:dyDescent="0.25">
      <c r="B37" s="111"/>
      <c r="C37" s="111"/>
      <c r="D37" s="110"/>
      <c r="E37" s="110"/>
      <c r="F37" s="110">
        <f t="shared" si="0"/>
        <v>0</v>
      </c>
      <c r="G37" s="111"/>
    </row>
    <row r="38" spans="2:7" ht="20.100000000000001" customHeight="1" x14ac:dyDescent="0.25">
      <c r="B38" s="111"/>
      <c r="C38" s="111"/>
      <c r="D38" s="110"/>
      <c r="E38" s="110"/>
      <c r="F38" s="110">
        <f t="shared" si="0"/>
        <v>0</v>
      </c>
      <c r="G38" s="111"/>
    </row>
    <row r="39" spans="2:7" ht="20.100000000000001" customHeight="1" x14ac:dyDescent="0.25">
      <c r="B39" s="111"/>
      <c r="C39" s="111"/>
      <c r="D39" s="110"/>
      <c r="E39" s="110"/>
      <c r="F39" s="110">
        <f t="shared" si="0"/>
        <v>0</v>
      </c>
      <c r="G39" s="111"/>
    </row>
    <row r="40" spans="2:7" ht="20.100000000000001" customHeight="1" x14ac:dyDescent="0.25">
      <c r="B40" s="111"/>
      <c r="C40" s="111"/>
      <c r="D40" s="110"/>
      <c r="E40" s="110"/>
      <c r="F40" s="110">
        <f t="shared" si="0"/>
        <v>0</v>
      </c>
      <c r="G40" s="111"/>
    </row>
  </sheetData>
  <sheetProtection formatCells="0" formatColumns="0" formatRows="0" insertColumns="0" insertRows="0" insertHyperlinks="0" sort="0" autoFilter="0"/>
  <dataValidations count="1">
    <dataValidation type="list" allowBlank="1" showInputMessage="1" showErrorMessage="1" error="Izberite stopnjo DDV iz spustnega seznama." prompt="Izberite stopnjo DDV." sqref="E5:E40">
      <formula1>$E$1:$E$3</formula1>
    </dataValidation>
  </dataValidations>
  <printOptions horizontalCentered="1"/>
  <pageMargins left="0.59055118110236227" right="0.59055118110236227" top="0.59055118110236227" bottom="0.59055118110236227" header="0.31496062992125984" footer="0.31496062992125984"/>
  <pageSetup paperSize="9" scale="61" fitToHeight="6" orientation="portrait" r:id="rId1"/>
  <headerFooter>
    <oddFooter>&amp;L&amp;G&amp;C&amp;G&amp;R&amp;G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rgb="FF1A5492"/>
    <pageSetUpPr fitToPage="1"/>
  </sheetPr>
  <dimension ref="B1:D22"/>
  <sheetViews>
    <sheetView showGridLines="0" view="pageBreakPreview" topLeftCell="A7" zoomScaleNormal="85" zoomScaleSheetLayoutView="100" workbookViewId="0"/>
  </sheetViews>
  <sheetFormatPr defaultColWidth="9.140625" defaultRowHeight="15" x14ac:dyDescent="0.2"/>
  <cols>
    <col min="1" max="1" width="10.7109375" style="88" customWidth="1"/>
    <col min="2" max="2" width="88.7109375" style="88" customWidth="1"/>
    <col min="3" max="3" width="10.7109375" style="88" customWidth="1"/>
    <col min="4" max="4" width="41.140625" style="198" customWidth="1"/>
    <col min="5" max="17" width="16.7109375" style="88" customWidth="1"/>
    <col min="18" max="16384" width="9.140625" style="88"/>
  </cols>
  <sheetData>
    <row r="1" spans="2:2" ht="45" customHeight="1" x14ac:dyDescent="0.2"/>
    <row r="2" spans="2:2" ht="20.25" customHeight="1" thickBot="1" x14ac:dyDescent="0.25">
      <c r="B2" s="184" t="s">
        <v>139</v>
      </c>
    </row>
    <row r="3" spans="2:2" ht="216" customHeight="1" thickBot="1" x14ac:dyDescent="0.25">
      <c r="B3" s="309"/>
    </row>
    <row r="4" spans="2:2" ht="15" customHeight="1" x14ac:dyDescent="0.2"/>
    <row r="5" spans="2:2" ht="20.25" customHeight="1" thickBot="1" x14ac:dyDescent="0.25">
      <c r="B5" s="87" t="s">
        <v>69</v>
      </c>
    </row>
    <row r="6" spans="2:2" ht="40.5" customHeight="1" thickBot="1" x14ac:dyDescent="0.25">
      <c r="B6" s="310"/>
    </row>
    <row r="7" spans="2:2" ht="15.75" customHeight="1" x14ac:dyDescent="0.2">
      <c r="B7" s="89"/>
    </row>
    <row r="8" spans="2:2" ht="20.25" customHeight="1" thickBot="1" x14ac:dyDescent="0.25">
      <c r="B8" s="87" t="s">
        <v>351</v>
      </c>
    </row>
    <row r="9" spans="2:2" ht="40.5" customHeight="1" thickBot="1" x14ac:dyDescent="0.25">
      <c r="B9" s="310"/>
    </row>
    <row r="10" spans="2:2" ht="15.75" customHeight="1" x14ac:dyDescent="0.2">
      <c r="B10" s="89"/>
    </row>
    <row r="11" spans="2:2" ht="19.5" customHeight="1" thickBot="1" x14ac:dyDescent="0.25">
      <c r="B11" s="87" t="s">
        <v>318</v>
      </c>
    </row>
    <row r="12" spans="2:2" ht="40.5" customHeight="1" thickBot="1" x14ac:dyDescent="0.25">
      <c r="B12" s="310"/>
    </row>
    <row r="13" spans="2:2" ht="15.75" customHeight="1" x14ac:dyDescent="0.2">
      <c r="B13" s="89"/>
    </row>
    <row r="14" spans="2:2" ht="20.25" customHeight="1" thickBot="1" x14ac:dyDescent="0.25">
      <c r="B14" s="87" t="s">
        <v>319</v>
      </c>
    </row>
    <row r="15" spans="2:2" ht="30" customHeight="1" thickBot="1" x14ac:dyDescent="0.25">
      <c r="B15" s="310"/>
    </row>
    <row r="16" spans="2:2" ht="15.75" customHeight="1" x14ac:dyDescent="0.2">
      <c r="B16" s="87"/>
    </row>
    <row r="17" spans="2:2" ht="20.25" customHeight="1" thickBot="1" x14ac:dyDescent="0.25">
      <c r="B17" s="87" t="s">
        <v>320</v>
      </c>
    </row>
    <row r="18" spans="2:2" ht="30" customHeight="1" thickBot="1" x14ac:dyDescent="0.25">
      <c r="B18" s="310"/>
    </row>
    <row r="19" spans="2:2" ht="30" customHeight="1" x14ac:dyDescent="0.2">
      <c r="B19" s="89"/>
    </row>
    <row r="20" spans="2:2" ht="20.100000000000001" customHeight="1" x14ac:dyDescent="0.2"/>
    <row r="21" spans="2:2" ht="20.100000000000001" customHeight="1" x14ac:dyDescent="0.2"/>
    <row r="22" spans="2:2" ht="20.100000000000001" customHeight="1" x14ac:dyDescent="0.2"/>
  </sheetData>
  <printOptions horizontalCentered="1"/>
  <pageMargins left="0.59055118110236227" right="0.59055118110236227" top="0.59055118110236227" bottom="0.59055118110236227" header="0.31496062992125984" footer="0.31496062992125984"/>
  <pageSetup paperSize="9" scale="83" orientation="portrait" r:id="rId1"/>
  <headerFooter>
    <oddFooter>&amp;L&amp;G&amp;C&amp;G&amp;R&amp;G</oddFooter>
  </headerFooter>
  <legacyDrawingHF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tabColor rgb="FFB492A7"/>
    <pageSetUpPr fitToPage="1"/>
  </sheetPr>
  <dimension ref="B2:D44"/>
  <sheetViews>
    <sheetView showGridLines="0" view="pageBreakPreview" topLeftCell="C4" zoomScaleNormal="100" zoomScaleSheetLayoutView="100" workbookViewId="0"/>
  </sheetViews>
  <sheetFormatPr defaultColWidth="9.140625" defaultRowHeight="15" x14ac:dyDescent="0.25"/>
  <cols>
    <col min="1" max="1" width="3.7109375" style="63" customWidth="1"/>
    <col min="2" max="2" width="103.5703125" style="63" customWidth="1"/>
    <col min="3" max="3" width="3.7109375" style="63" customWidth="1"/>
    <col min="4" max="4" width="28.28515625" style="210" customWidth="1"/>
    <col min="5" max="18" width="16.7109375" style="63" customWidth="1"/>
    <col min="19" max="16384" width="9.140625" style="63"/>
  </cols>
  <sheetData>
    <row r="2" spans="2:3" ht="30" customHeight="1" x14ac:dyDescent="0.25">
      <c r="B2" s="50" t="s">
        <v>358</v>
      </c>
      <c r="C2" s="62"/>
    </row>
    <row r="3" spans="2:3" ht="15.75" thickBot="1" x14ac:dyDescent="0.3"/>
    <row r="4" spans="2:3" ht="32.25" thickBot="1" x14ac:dyDescent="0.3">
      <c r="B4" s="86" t="s">
        <v>515</v>
      </c>
    </row>
    <row r="6" spans="2:3" ht="20.100000000000001" customHeight="1" x14ac:dyDescent="0.25">
      <c r="B6" s="152"/>
    </row>
    <row r="7" spans="2:3" ht="20.100000000000001" customHeight="1" x14ac:dyDescent="0.25">
      <c r="B7" s="152"/>
    </row>
    <row r="8" spans="2:3" ht="20.100000000000001" customHeight="1" x14ac:dyDescent="0.25">
      <c r="B8" s="152"/>
    </row>
    <row r="9" spans="2:3" ht="20.100000000000001" customHeight="1" x14ac:dyDescent="0.25">
      <c r="B9" s="152"/>
    </row>
    <row r="10" spans="2:3" ht="20.100000000000001" customHeight="1" x14ac:dyDescent="0.25">
      <c r="B10" s="152"/>
    </row>
    <row r="11" spans="2:3" ht="20.100000000000001" customHeight="1" x14ac:dyDescent="0.25">
      <c r="B11" s="152"/>
    </row>
    <row r="12" spans="2:3" ht="20.100000000000001" customHeight="1" x14ac:dyDescent="0.25">
      <c r="B12" s="152"/>
    </row>
    <row r="13" spans="2:3" ht="20.100000000000001" customHeight="1" x14ac:dyDescent="0.25">
      <c r="B13" s="152"/>
    </row>
    <row r="14" spans="2:3" ht="20.100000000000001" customHeight="1" x14ac:dyDescent="0.25">
      <c r="B14" s="152"/>
    </row>
    <row r="15" spans="2:3" ht="20.100000000000001" customHeight="1" x14ac:dyDescent="0.25">
      <c r="B15" s="152"/>
    </row>
    <row r="16" spans="2:3" ht="20.100000000000001" customHeight="1" x14ac:dyDescent="0.25">
      <c r="B16" s="152"/>
    </row>
    <row r="17" spans="2:2" ht="20.100000000000001" customHeight="1" x14ac:dyDescent="0.25">
      <c r="B17" s="152"/>
    </row>
    <row r="18" spans="2:2" ht="20.100000000000001" customHeight="1" x14ac:dyDescent="0.25">
      <c r="B18" s="152"/>
    </row>
    <row r="19" spans="2:2" ht="20.100000000000001" customHeight="1" x14ac:dyDescent="0.25">
      <c r="B19" s="152"/>
    </row>
    <row r="20" spans="2:2" ht="20.100000000000001" customHeight="1" x14ac:dyDescent="0.25">
      <c r="B20" s="152"/>
    </row>
    <row r="21" spans="2:2" ht="20.100000000000001" customHeight="1" x14ac:dyDescent="0.25">
      <c r="B21" s="152"/>
    </row>
    <row r="22" spans="2:2" ht="20.100000000000001" customHeight="1" x14ac:dyDescent="0.25">
      <c r="B22" s="152"/>
    </row>
    <row r="23" spans="2:2" ht="20.100000000000001" customHeight="1" x14ac:dyDescent="0.25">
      <c r="B23" s="152"/>
    </row>
    <row r="24" spans="2:2" ht="20.100000000000001" customHeight="1" x14ac:dyDescent="0.25">
      <c r="B24" s="152"/>
    </row>
    <row r="25" spans="2:2" ht="20.100000000000001" customHeight="1" x14ac:dyDescent="0.25">
      <c r="B25" s="152"/>
    </row>
    <row r="26" spans="2:2" ht="20.100000000000001" customHeight="1" x14ac:dyDescent="0.25">
      <c r="B26" s="152"/>
    </row>
    <row r="27" spans="2:2" ht="20.100000000000001" customHeight="1" x14ac:dyDescent="0.25">
      <c r="B27" s="152"/>
    </row>
    <row r="28" spans="2:2" ht="20.100000000000001" customHeight="1" x14ac:dyDescent="0.25">
      <c r="B28" s="152"/>
    </row>
    <row r="29" spans="2:2" ht="20.100000000000001" customHeight="1" x14ac:dyDescent="0.25">
      <c r="B29" s="152"/>
    </row>
    <row r="30" spans="2:2" ht="20.100000000000001" customHeight="1" x14ac:dyDescent="0.25">
      <c r="B30" s="152"/>
    </row>
    <row r="31" spans="2:2" ht="20.100000000000001" customHeight="1" x14ac:dyDescent="0.25">
      <c r="B31" s="152"/>
    </row>
    <row r="32" spans="2:2" ht="20.100000000000001" customHeight="1" x14ac:dyDescent="0.25">
      <c r="B32" s="152"/>
    </row>
    <row r="33" spans="2:2" ht="20.100000000000001" customHeight="1" x14ac:dyDescent="0.25">
      <c r="B33" s="152"/>
    </row>
    <row r="34" spans="2:2" ht="20.100000000000001" customHeight="1" x14ac:dyDescent="0.25">
      <c r="B34" s="152"/>
    </row>
    <row r="35" spans="2:2" ht="20.100000000000001" customHeight="1" x14ac:dyDescent="0.25">
      <c r="B35" s="152"/>
    </row>
    <row r="36" spans="2:2" ht="20.100000000000001" customHeight="1" x14ac:dyDescent="0.25">
      <c r="B36" s="152"/>
    </row>
    <row r="37" spans="2:2" ht="20.100000000000001" customHeight="1" x14ac:dyDescent="0.25">
      <c r="B37" s="152"/>
    </row>
    <row r="38" spans="2:2" ht="20.100000000000001" customHeight="1" x14ac:dyDescent="0.25">
      <c r="B38" s="152"/>
    </row>
    <row r="39" spans="2:2" ht="20.100000000000001" customHeight="1" x14ac:dyDescent="0.25">
      <c r="B39" s="152"/>
    </row>
    <row r="40" spans="2:2" ht="20.100000000000001" customHeight="1" x14ac:dyDescent="0.25">
      <c r="B40" s="152"/>
    </row>
    <row r="41" spans="2:2" ht="20.100000000000001" customHeight="1" x14ac:dyDescent="0.25">
      <c r="B41" s="152"/>
    </row>
    <row r="42" spans="2:2" ht="20.100000000000001" customHeight="1" x14ac:dyDescent="0.25">
      <c r="B42" s="152"/>
    </row>
    <row r="43" spans="2:2" ht="20.100000000000001" customHeight="1" x14ac:dyDescent="0.25">
      <c r="B43" s="152"/>
    </row>
    <row r="44" spans="2:2" ht="20.100000000000001" customHeight="1" x14ac:dyDescent="0.25">
      <c r="B44" s="152"/>
    </row>
  </sheetData>
  <sheetProtection formatCells="0" formatColumns="0" formatRows="0" insertColumns="0" insertRows="0" insertHyperlinks="0" sort="0" autoFilter="0"/>
  <printOptions horizontalCentered="1"/>
  <pageMargins left="0.59055118110236227" right="0.59055118110236227" top="0.59055118110236227" bottom="0.59055118110236227" header="0.31496062992125984" footer="0.31496062992125984"/>
  <pageSetup paperSize="9" scale="83" fitToHeight="6" orientation="portrait" r:id="rId1"/>
  <headerFooter>
    <oddFooter>&amp;L&amp;G&amp;C&amp;G&amp;R&amp;G</oddFooter>
  </headerFooter>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A5492"/>
    <pageSetUpPr fitToPage="1"/>
  </sheetPr>
  <dimension ref="A1:G48"/>
  <sheetViews>
    <sheetView showGridLines="0" tabSelected="1" view="pageBreakPreview" zoomScaleNormal="100" zoomScaleSheetLayoutView="100" workbookViewId="0">
      <selection activeCell="D18" sqref="D18"/>
    </sheetView>
  </sheetViews>
  <sheetFormatPr defaultColWidth="9.140625" defaultRowHeight="15" x14ac:dyDescent="0.2"/>
  <cols>
    <col min="1" max="1" width="6.5703125" style="88" customWidth="1"/>
    <col min="2" max="2" width="4.7109375" style="88" customWidth="1"/>
    <col min="3" max="3" width="77.42578125" style="88" customWidth="1"/>
    <col min="4" max="4" width="11" style="88" customWidth="1"/>
    <col min="5" max="5" width="9.42578125" style="88" customWidth="1"/>
    <col min="6" max="6" width="18" style="88" customWidth="1"/>
    <col min="7" max="7" width="9.140625" style="88" customWidth="1"/>
    <col min="8" max="8" width="3.7109375" style="88" customWidth="1"/>
    <col min="9" max="24" width="16.7109375" style="88" customWidth="1"/>
    <col min="25" max="16384" width="9.140625" style="88"/>
  </cols>
  <sheetData>
    <row r="1" spans="1:7" ht="24.75" customHeight="1" thickBot="1" x14ac:dyDescent="0.25">
      <c r="B1" s="487"/>
      <c r="C1" s="488"/>
      <c r="D1" s="488"/>
      <c r="E1" s="488"/>
      <c r="F1" s="488"/>
    </row>
    <row r="2" spans="1:7" ht="30" customHeight="1" thickBot="1" x14ac:dyDescent="0.25">
      <c r="A2" s="90"/>
      <c r="B2" s="521" t="s">
        <v>74</v>
      </c>
      <c r="C2" s="522"/>
      <c r="D2" s="520" t="s">
        <v>520</v>
      </c>
      <c r="E2" s="520" t="s">
        <v>521</v>
      </c>
      <c r="F2" s="520" t="s">
        <v>522</v>
      </c>
    </row>
    <row r="3" spans="1:7" ht="24.75" customHeight="1" x14ac:dyDescent="0.2">
      <c r="A3" s="90"/>
      <c r="B3" s="489"/>
      <c r="C3" s="490"/>
      <c r="D3" s="490"/>
      <c r="E3" s="490"/>
      <c r="F3" s="490"/>
    </row>
    <row r="4" spans="1:7" ht="20.100000000000001" customHeight="1" x14ac:dyDescent="0.2">
      <c r="A4" s="185"/>
      <c r="B4" s="489"/>
      <c r="C4" s="491" t="s">
        <v>92</v>
      </c>
      <c r="D4" s="519" t="s">
        <v>523</v>
      </c>
      <c r="E4" s="519" t="s">
        <v>523</v>
      </c>
      <c r="F4" s="519" t="s">
        <v>523</v>
      </c>
    </row>
    <row r="5" spans="1:7" ht="9.9499999999999993" customHeight="1" x14ac:dyDescent="0.2">
      <c r="A5" s="185"/>
      <c r="B5" s="489"/>
      <c r="C5" s="491"/>
      <c r="D5" s="519"/>
      <c r="E5" s="519"/>
      <c r="F5" s="519"/>
    </row>
    <row r="6" spans="1:7" ht="20.100000000000001" customHeight="1" x14ac:dyDescent="0.2">
      <c r="A6" s="185"/>
      <c r="B6" s="489"/>
      <c r="C6" s="491" t="s">
        <v>34</v>
      </c>
      <c r="D6" s="519"/>
      <c r="E6" s="519"/>
      <c r="F6" s="519" t="s">
        <v>523</v>
      </c>
    </row>
    <row r="7" spans="1:7" ht="9.9499999999999993" customHeight="1" x14ac:dyDescent="0.2">
      <c r="A7" s="185"/>
      <c r="B7" s="489"/>
      <c r="C7" s="491"/>
      <c r="D7" s="519"/>
      <c r="E7" s="519"/>
      <c r="F7" s="519"/>
    </row>
    <row r="8" spans="1:7" ht="20.100000000000001" customHeight="1" x14ac:dyDescent="0.2">
      <c r="A8" s="185"/>
      <c r="B8" s="489"/>
      <c r="C8" s="491" t="s">
        <v>26</v>
      </c>
      <c r="D8" s="491" t="s">
        <v>523</v>
      </c>
      <c r="E8" s="491" t="s">
        <v>523</v>
      </c>
      <c r="F8" s="491" t="s">
        <v>523</v>
      </c>
    </row>
    <row r="9" spans="1:7" ht="9.9499999999999993" customHeight="1" x14ac:dyDescent="0.2">
      <c r="A9" s="185"/>
      <c r="B9" s="489"/>
      <c r="C9" s="491"/>
      <c r="D9" s="491"/>
      <c r="E9" s="491"/>
      <c r="F9" s="491"/>
    </row>
    <row r="10" spans="1:7" ht="20.100000000000001" customHeight="1" x14ac:dyDescent="0.2">
      <c r="A10" s="185"/>
      <c r="B10" s="489"/>
      <c r="C10" s="491" t="s">
        <v>75</v>
      </c>
      <c r="D10" s="491" t="s">
        <v>523</v>
      </c>
      <c r="E10" s="491" t="s">
        <v>523</v>
      </c>
      <c r="F10" s="491" t="s">
        <v>523</v>
      </c>
    </row>
    <row r="11" spans="1:7" ht="9.9499999999999993" customHeight="1" x14ac:dyDescent="0.2">
      <c r="A11" s="185"/>
      <c r="B11" s="489"/>
      <c r="C11" s="491"/>
      <c r="D11" s="491"/>
      <c r="E11" s="491"/>
      <c r="F11" s="491"/>
    </row>
    <row r="12" spans="1:7" ht="19.5" customHeight="1" x14ac:dyDescent="0.2">
      <c r="A12" s="185"/>
      <c r="B12" s="489"/>
      <c r="C12" s="491" t="s">
        <v>76</v>
      </c>
      <c r="D12" s="491" t="s">
        <v>523</v>
      </c>
      <c r="E12" s="491" t="s">
        <v>523</v>
      </c>
      <c r="F12" s="491" t="s">
        <v>523</v>
      </c>
    </row>
    <row r="13" spans="1:7" ht="9.9499999999999993" customHeight="1" x14ac:dyDescent="0.2">
      <c r="A13" s="185"/>
      <c r="B13" s="489"/>
      <c r="C13" s="491"/>
      <c r="D13" s="491"/>
      <c r="E13" s="491"/>
      <c r="F13" s="491"/>
    </row>
    <row r="14" spans="1:7" ht="20.100000000000001" customHeight="1" x14ac:dyDescent="0.2">
      <c r="A14" s="185"/>
      <c r="B14" s="489"/>
      <c r="C14" s="491" t="s">
        <v>71</v>
      </c>
      <c r="D14" s="491" t="s">
        <v>523</v>
      </c>
      <c r="E14" s="491" t="s">
        <v>523</v>
      </c>
      <c r="F14" s="491" t="s">
        <v>523</v>
      </c>
      <c r="G14" s="90"/>
    </row>
    <row r="15" spans="1:7" ht="9.9499999999999993" customHeight="1" x14ac:dyDescent="0.2">
      <c r="A15" s="185"/>
      <c r="B15" s="489"/>
      <c r="C15" s="491"/>
      <c r="D15" s="491"/>
      <c r="E15" s="491"/>
      <c r="F15" s="491"/>
    </row>
    <row r="16" spans="1:7" ht="19.5" customHeight="1" x14ac:dyDescent="0.2">
      <c r="A16" s="185"/>
      <c r="B16" s="489"/>
      <c r="C16" s="491" t="s">
        <v>151</v>
      </c>
      <c r="D16" s="491"/>
      <c r="E16" s="491" t="s">
        <v>523</v>
      </c>
      <c r="F16" s="491" t="s">
        <v>523</v>
      </c>
    </row>
    <row r="17" spans="1:6" ht="9.9499999999999993" customHeight="1" x14ac:dyDescent="0.2">
      <c r="A17" s="185"/>
      <c r="B17" s="489"/>
      <c r="C17" s="491"/>
      <c r="D17" s="491"/>
      <c r="E17" s="491"/>
      <c r="F17" s="491"/>
    </row>
    <row r="18" spans="1:6" ht="20.100000000000001" customHeight="1" x14ac:dyDescent="0.2">
      <c r="A18" s="185"/>
      <c r="B18" s="489"/>
      <c r="C18" s="491" t="s">
        <v>65</v>
      </c>
      <c r="D18" s="491"/>
      <c r="E18" s="491" t="s">
        <v>523</v>
      </c>
      <c r="F18" s="491" t="s">
        <v>523</v>
      </c>
    </row>
    <row r="19" spans="1:6" ht="9.9499999999999993" customHeight="1" x14ac:dyDescent="0.2">
      <c r="A19" s="185"/>
      <c r="B19" s="489"/>
      <c r="C19" s="491"/>
      <c r="D19" s="491"/>
      <c r="E19" s="491"/>
      <c r="F19" s="491"/>
    </row>
    <row r="20" spans="1:6" ht="20.100000000000001" customHeight="1" x14ac:dyDescent="0.2">
      <c r="A20" s="185"/>
      <c r="B20" s="489"/>
      <c r="C20" s="491" t="s">
        <v>150</v>
      </c>
      <c r="D20" s="491"/>
      <c r="E20" s="491" t="s">
        <v>523</v>
      </c>
      <c r="F20" s="491" t="s">
        <v>523</v>
      </c>
    </row>
    <row r="21" spans="1:6" ht="9.9499999999999993" customHeight="1" x14ac:dyDescent="0.2">
      <c r="A21" s="185"/>
      <c r="B21" s="489"/>
      <c r="C21" s="491"/>
      <c r="D21" s="491"/>
      <c r="E21" s="491"/>
      <c r="F21" s="491"/>
    </row>
    <row r="22" spans="1:6" ht="20.100000000000001" customHeight="1" x14ac:dyDescent="0.2">
      <c r="A22" s="185"/>
      <c r="B22" s="489"/>
      <c r="C22" s="491" t="s">
        <v>447</v>
      </c>
      <c r="D22" s="491"/>
      <c r="E22" s="491" t="s">
        <v>523</v>
      </c>
      <c r="F22" s="491" t="s">
        <v>523</v>
      </c>
    </row>
    <row r="23" spans="1:6" ht="9.9499999999999993" customHeight="1" x14ac:dyDescent="0.2">
      <c r="A23" s="185"/>
      <c r="B23" s="489"/>
      <c r="C23" s="491"/>
      <c r="D23" s="491"/>
      <c r="E23" s="491"/>
      <c r="F23" s="491"/>
    </row>
    <row r="24" spans="1:6" ht="20.100000000000001" customHeight="1" x14ac:dyDescent="0.2">
      <c r="A24" s="185"/>
      <c r="B24" s="489"/>
      <c r="C24" s="491" t="s">
        <v>448</v>
      </c>
      <c r="D24" s="491"/>
      <c r="E24" s="491" t="s">
        <v>523</v>
      </c>
      <c r="F24" s="491" t="s">
        <v>523</v>
      </c>
    </row>
    <row r="25" spans="1:6" ht="12" customHeight="1" x14ac:dyDescent="0.2">
      <c r="A25" s="185"/>
      <c r="B25" s="489"/>
      <c r="C25" s="491"/>
      <c r="D25" s="491"/>
      <c r="E25" s="491"/>
      <c r="F25" s="491"/>
    </row>
    <row r="26" spans="1:6" ht="20.100000000000001" customHeight="1" x14ac:dyDescent="0.2">
      <c r="A26" s="185"/>
      <c r="B26" s="489"/>
      <c r="C26" s="491" t="s">
        <v>449</v>
      </c>
      <c r="D26" s="491"/>
      <c r="E26" s="491"/>
      <c r="F26" s="491" t="s">
        <v>523</v>
      </c>
    </row>
    <row r="27" spans="1:6" ht="9.9499999999999993" customHeight="1" x14ac:dyDescent="0.2">
      <c r="A27" s="185"/>
      <c r="B27" s="489"/>
      <c r="C27" s="491"/>
      <c r="D27" s="491"/>
      <c r="E27" s="491"/>
      <c r="F27" s="491"/>
    </row>
    <row r="28" spans="1:6" ht="20.100000000000001" customHeight="1" x14ac:dyDescent="0.2">
      <c r="A28" s="185"/>
      <c r="B28" s="489"/>
      <c r="C28" s="491" t="s">
        <v>49</v>
      </c>
      <c r="D28" s="491"/>
      <c r="E28" s="491"/>
      <c r="F28" s="491" t="s">
        <v>523</v>
      </c>
    </row>
    <row r="29" spans="1:6" ht="9.9499999999999993" customHeight="1" x14ac:dyDescent="0.2">
      <c r="A29" s="185"/>
      <c r="B29" s="489"/>
      <c r="C29" s="491"/>
      <c r="D29" s="491"/>
      <c r="E29" s="491"/>
      <c r="F29" s="491"/>
    </row>
    <row r="30" spans="1:6" ht="20.100000000000001" customHeight="1" x14ac:dyDescent="0.2">
      <c r="A30" s="185"/>
      <c r="B30" s="489"/>
      <c r="C30" s="491" t="s">
        <v>25</v>
      </c>
      <c r="D30" s="491"/>
      <c r="E30" s="491"/>
      <c r="F30" s="491" t="s">
        <v>523</v>
      </c>
    </row>
    <row r="31" spans="1:6" ht="9.9499999999999993" customHeight="1" x14ac:dyDescent="0.2">
      <c r="A31" s="185"/>
      <c r="B31" s="489"/>
      <c r="C31" s="491"/>
      <c r="D31" s="491"/>
      <c r="E31" s="491"/>
      <c r="F31" s="491"/>
    </row>
    <row r="32" spans="1:6" ht="20.100000000000001" customHeight="1" x14ac:dyDescent="0.2">
      <c r="A32" s="185"/>
      <c r="B32" s="489"/>
      <c r="C32" s="491" t="s">
        <v>50</v>
      </c>
      <c r="D32" s="491"/>
      <c r="E32" s="491"/>
      <c r="F32" s="491" t="s">
        <v>523</v>
      </c>
    </row>
    <row r="33" spans="1:6" ht="9.75" customHeight="1" x14ac:dyDescent="0.2">
      <c r="A33" s="185"/>
      <c r="B33" s="489"/>
      <c r="C33" s="491"/>
      <c r="D33" s="491"/>
      <c r="E33" s="491"/>
      <c r="F33" s="491"/>
    </row>
    <row r="34" spans="1:6" ht="20.100000000000001" customHeight="1" x14ac:dyDescent="0.2">
      <c r="A34" s="185"/>
      <c r="B34" s="489"/>
      <c r="C34" s="491" t="s">
        <v>134</v>
      </c>
      <c r="D34" s="491"/>
      <c r="E34" s="491"/>
      <c r="F34" s="491" t="s">
        <v>523</v>
      </c>
    </row>
    <row r="35" spans="1:6" ht="9.9499999999999993" customHeight="1" x14ac:dyDescent="0.2">
      <c r="A35" s="185"/>
      <c r="B35" s="489"/>
      <c r="C35" s="491"/>
      <c r="D35" s="491"/>
      <c r="E35" s="491"/>
      <c r="F35" s="491"/>
    </row>
    <row r="36" spans="1:6" ht="20.100000000000001" customHeight="1" x14ac:dyDescent="0.2">
      <c r="A36" s="185"/>
      <c r="B36" s="489"/>
      <c r="C36" s="491" t="s">
        <v>450</v>
      </c>
      <c r="D36" s="491"/>
      <c r="E36" s="491"/>
      <c r="F36" s="491"/>
    </row>
    <row r="37" spans="1:6" ht="20.100000000000001" customHeight="1" x14ac:dyDescent="0.2">
      <c r="B37" s="487"/>
      <c r="C37" s="487"/>
      <c r="D37" s="487"/>
      <c r="E37" s="487"/>
      <c r="F37" s="487"/>
    </row>
    <row r="38" spans="1:6" ht="20.100000000000001" customHeight="1" x14ac:dyDescent="0.2">
      <c r="B38" s="487"/>
      <c r="C38" s="487"/>
      <c r="D38" s="487"/>
      <c r="E38" s="487"/>
      <c r="F38" s="487"/>
    </row>
    <row r="39" spans="1:6" ht="20.100000000000001" customHeight="1" x14ac:dyDescent="0.2"/>
    <row r="40" spans="1:6" ht="20.100000000000001" customHeight="1" x14ac:dyDescent="0.2"/>
    <row r="41" spans="1:6" ht="20.100000000000001" customHeight="1" x14ac:dyDescent="0.2"/>
    <row r="42" spans="1:6" ht="20.100000000000001" customHeight="1" x14ac:dyDescent="0.2"/>
    <row r="43" spans="1:6" ht="20.100000000000001" customHeight="1" x14ac:dyDescent="0.2"/>
    <row r="44" spans="1:6" ht="20.100000000000001" customHeight="1" x14ac:dyDescent="0.2"/>
    <row r="45" spans="1:6" ht="20.100000000000001" customHeight="1" x14ac:dyDescent="0.2"/>
    <row r="46" spans="1:6" ht="20.100000000000001" customHeight="1" x14ac:dyDescent="0.2"/>
    <row r="47" spans="1:6" ht="20.100000000000001" customHeight="1" x14ac:dyDescent="0.2"/>
    <row r="48" spans="1:6" ht="20.100000000000001" customHeight="1" x14ac:dyDescent="0.2"/>
  </sheetData>
  <mergeCells count="1">
    <mergeCell ref="B2:C2"/>
  </mergeCells>
  <hyperlinks>
    <hyperlink ref="C4" location="BMC!A1" display="BMC (Kanvas poslovnega modela)"/>
    <hyperlink ref="C6" location="Povzetek!A1" display="5 minut (Povzetek)"/>
    <hyperlink ref="C8" location="Podjetje!A1" display="Osnovni podatki o podjetju"/>
    <hyperlink ref="C10" location="'Problem-rešitev-geni'!A1" display="Problem in rešitev (izdelki / storitve)"/>
    <hyperlink ref="C14" location="'Kupci-kanali'!A1" display="Kupci in kanali"/>
    <hyperlink ref="C18" location="Promocija!A1" display="Terminski načrt promocije"/>
    <hyperlink ref="C20" location="'Ekipa-partnerji'!A1" display="Ekipa"/>
    <hyperlink ref="C22" location="'Pripomoček za izračun stroškov'!Področje_tiskanja" display="Pripomoček za izračun stroškov"/>
    <hyperlink ref="C24" location="'Pripomoček za izračun prihodkov'!Področje_tiskanja" display="Pripomoček za izračun prihodkov"/>
    <hyperlink ref="C28" location="IPI!A1" display="Izkaz poslovnega izida"/>
    <hyperlink ref="C30" location="BS!A1" display="Bilanca stanja"/>
    <hyperlink ref="C32" location="DT!A1" display="Izkaz denarnih tokov"/>
    <hyperlink ref="C36" location="Beležka!Področje_tiskanja" display="Beležka"/>
    <hyperlink ref="C16" location="'Baza uporabnikov'!A1" display="Baza uporabnikov"/>
    <hyperlink ref="C12" location="'Raziskava trga'!A1" display="Raziskava trga in konkurenca"/>
    <hyperlink ref="C34" location="Cenik!A1" display="Cenik"/>
    <hyperlink ref="C26" location="'Finančni načrt'!Področje_tiskanja" display="Finančni načrt"/>
  </hyperlinks>
  <printOptions horizontalCentered="1"/>
  <pageMargins left="0.59055118110236227" right="0.59055118110236227" top="0.59055118110236227" bottom="0.59055118110236227" header="0.31496062992125984" footer="0.31496062992125984"/>
  <pageSetup paperSize="9" scale="67" fitToHeight="6" orientation="portrait" r:id="rId1"/>
  <headerFooter>
    <oddFooter>&amp;L&amp;G&amp;C&amp;G&amp;R&amp;G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DDDD"/>
    <pageSetUpPr fitToPage="1"/>
  </sheetPr>
  <dimension ref="B1:H52"/>
  <sheetViews>
    <sheetView showGridLines="0" view="pageBreakPreview" zoomScaleNormal="85" zoomScaleSheetLayoutView="100" workbookViewId="0"/>
  </sheetViews>
  <sheetFormatPr defaultColWidth="17.140625" defaultRowHeight="12.75" customHeight="1" x14ac:dyDescent="0.2"/>
  <cols>
    <col min="1" max="1" width="3.7109375" style="8" customWidth="1"/>
    <col min="2" max="3" width="34.7109375" style="8" customWidth="1"/>
    <col min="4" max="5" width="19.7109375" style="8" customWidth="1"/>
    <col min="6" max="7" width="34.7109375" style="8" customWidth="1"/>
    <col min="8" max="8" width="3.85546875" style="8" customWidth="1"/>
    <col min="9" max="16384" width="17.140625" style="8"/>
  </cols>
  <sheetData>
    <row r="1" spans="2:8" ht="12.75" customHeight="1" thickBot="1" x14ac:dyDescent="0.25"/>
    <row r="2" spans="2:8" ht="19.5" customHeight="1" x14ac:dyDescent="0.2">
      <c r="B2" s="535" t="s">
        <v>347</v>
      </c>
      <c r="C2" s="536"/>
      <c r="D2" s="523" t="s">
        <v>346</v>
      </c>
      <c r="E2" s="524"/>
      <c r="F2" s="189" t="s">
        <v>321</v>
      </c>
      <c r="G2" s="191" t="s">
        <v>0</v>
      </c>
      <c r="H2" s="9"/>
    </row>
    <row r="3" spans="2:8" ht="18.75" customHeight="1" thickBot="1" x14ac:dyDescent="0.25">
      <c r="B3" s="537"/>
      <c r="C3" s="538"/>
      <c r="D3" s="525"/>
      <c r="E3" s="526"/>
      <c r="F3" s="311"/>
      <c r="G3" s="312"/>
    </row>
    <row r="4" spans="2:8" ht="12" customHeight="1" thickBot="1" x14ac:dyDescent="0.25">
      <c r="B4" s="10"/>
      <c r="C4" s="11"/>
      <c r="D4" s="11"/>
      <c r="E4" s="11"/>
      <c r="F4" s="11"/>
      <c r="G4" s="11"/>
    </row>
    <row r="5" spans="2:8" ht="45" customHeight="1" x14ac:dyDescent="0.2">
      <c r="B5" s="190" t="s">
        <v>481</v>
      </c>
      <c r="C5" s="192" t="s">
        <v>482</v>
      </c>
      <c r="D5" s="533" t="s">
        <v>483</v>
      </c>
      <c r="E5" s="534"/>
      <c r="F5" s="15" t="s">
        <v>484</v>
      </c>
      <c r="G5" s="16" t="s">
        <v>478</v>
      </c>
    </row>
    <row r="6" spans="2:8" ht="15.75" customHeight="1" x14ac:dyDescent="0.2">
      <c r="B6" s="527"/>
      <c r="C6" s="527"/>
      <c r="D6" s="543"/>
      <c r="E6" s="544"/>
      <c r="F6" s="527"/>
      <c r="G6" s="527"/>
    </row>
    <row r="7" spans="2:8" ht="15.75" customHeight="1" x14ac:dyDescent="0.2">
      <c r="B7" s="528"/>
      <c r="C7" s="528"/>
      <c r="D7" s="546"/>
      <c r="E7" s="547"/>
      <c r="F7" s="528"/>
      <c r="G7" s="528"/>
    </row>
    <row r="8" spans="2:8" ht="15.75" customHeight="1" x14ac:dyDescent="0.2">
      <c r="B8" s="528"/>
      <c r="C8" s="528"/>
      <c r="D8" s="546"/>
      <c r="E8" s="547"/>
      <c r="F8" s="528"/>
      <c r="G8" s="528"/>
    </row>
    <row r="9" spans="2:8" ht="15.75" customHeight="1" x14ac:dyDescent="0.2">
      <c r="B9" s="528"/>
      <c r="C9" s="528"/>
      <c r="D9" s="546"/>
      <c r="E9" s="547"/>
      <c r="F9" s="528"/>
      <c r="G9" s="528"/>
    </row>
    <row r="10" spans="2:8" ht="15.75" customHeight="1" x14ac:dyDescent="0.2">
      <c r="B10" s="528"/>
      <c r="C10" s="528"/>
      <c r="D10" s="546"/>
      <c r="E10" s="547"/>
      <c r="F10" s="528"/>
      <c r="G10" s="528"/>
    </row>
    <row r="11" spans="2:8" ht="15.75" customHeight="1" x14ac:dyDescent="0.2">
      <c r="B11" s="528"/>
      <c r="C11" s="528"/>
      <c r="D11" s="546"/>
      <c r="E11" s="547"/>
      <c r="F11" s="528"/>
      <c r="G11" s="528"/>
    </row>
    <row r="12" spans="2:8" ht="15.75" customHeight="1" x14ac:dyDescent="0.2">
      <c r="B12" s="528"/>
      <c r="C12" s="528"/>
      <c r="D12" s="546"/>
      <c r="E12" s="547"/>
      <c r="F12" s="528"/>
      <c r="G12" s="528"/>
    </row>
    <row r="13" spans="2:8" ht="15.75" customHeight="1" x14ac:dyDescent="0.2">
      <c r="B13" s="528"/>
      <c r="C13" s="528"/>
      <c r="D13" s="546"/>
      <c r="E13" s="547"/>
      <c r="F13" s="528"/>
      <c r="G13" s="528"/>
    </row>
    <row r="14" spans="2:8" ht="15.75" customHeight="1" x14ac:dyDescent="0.2">
      <c r="B14" s="528"/>
      <c r="C14" s="528"/>
      <c r="D14" s="546"/>
      <c r="E14" s="547"/>
      <c r="F14" s="528"/>
      <c r="G14" s="528"/>
    </row>
    <row r="15" spans="2:8" ht="15.75" customHeight="1" thickBot="1" x14ac:dyDescent="0.25">
      <c r="B15" s="528"/>
      <c r="C15" s="528"/>
      <c r="D15" s="546"/>
      <c r="E15" s="547"/>
      <c r="F15" s="528"/>
      <c r="G15" s="528"/>
    </row>
    <row r="16" spans="2:8" ht="44.25" customHeight="1" x14ac:dyDescent="0.2">
      <c r="B16" s="192" t="s">
        <v>480</v>
      </c>
      <c r="C16" s="192" t="s">
        <v>485</v>
      </c>
      <c r="D16" s="533" t="s">
        <v>486</v>
      </c>
      <c r="E16" s="534"/>
      <c r="F16" s="192" t="s">
        <v>476</v>
      </c>
      <c r="G16" s="192" t="s">
        <v>487</v>
      </c>
    </row>
    <row r="17" spans="2:7" ht="15.75" customHeight="1" x14ac:dyDescent="0.2">
      <c r="B17" s="527"/>
      <c r="C17" s="527"/>
      <c r="D17" s="543"/>
      <c r="E17" s="544"/>
      <c r="F17" s="527"/>
      <c r="G17" s="527"/>
    </row>
    <row r="18" spans="2:7" ht="15.75" customHeight="1" x14ac:dyDescent="0.2">
      <c r="B18" s="528"/>
      <c r="C18" s="528"/>
      <c r="D18" s="546"/>
      <c r="E18" s="547"/>
      <c r="F18" s="528"/>
      <c r="G18" s="528"/>
    </row>
    <row r="19" spans="2:7" ht="15.75" customHeight="1" x14ac:dyDescent="0.2">
      <c r="B19" s="528"/>
      <c r="C19" s="528"/>
      <c r="D19" s="546"/>
      <c r="E19" s="547"/>
      <c r="F19" s="528"/>
      <c r="G19" s="528"/>
    </row>
    <row r="20" spans="2:7" ht="15.75" customHeight="1" x14ac:dyDescent="0.2">
      <c r="B20" s="528"/>
      <c r="C20" s="528"/>
      <c r="D20" s="546"/>
      <c r="E20" s="547"/>
      <c r="F20" s="528"/>
      <c r="G20" s="528"/>
    </row>
    <row r="21" spans="2:7" ht="15.75" customHeight="1" x14ac:dyDescent="0.2">
      <c r="B21" s="528"/>
      <c r="C21" s="528"/>
      <c r="D21" s="546"/>
      <c r="E21" s="547"/>
      <c r="F21" s="528"/>
      <c r="G21" s="528"/>
    </row>
    <row r="22" spans="2:7" ht="15.75" customHeight="1" x14ac:dyDescent="0.2">
      <c r="B22" s="528"/>
      <c r="C22" s="528"/>
      <c r="D22" s="546"/>
      <c r="E22" s="547"/>
      <c r="F22" s="528"/>
      <c r="G22" s="528"/>
    </row>
    <row r="23" spans="2:7" ht="15.75" customHeight="1" x14ac:dyDescent="0.2">
      <c r="B23" s="528"/>
      <c r="C23" s="528"/>
      <c r="D23" s="546"/>
      <c r="E23" s="547"/>
      <c r="F23" s="528"/>
      <c r="G23" s="528"/>
    </row>
    <row r="24" spans="2:7" ht="15.75" customHeight="1" x14ac:dyDescent="0.2">
      <c r="B24" s="528"/>
      <c r="C24" s="528"/>
      <c r="D24" s="546"/>
      <c r="E24" s="547"/>
      <c r="F24" s="528"/>
      <c r="G24" s="528"/>
    </row>
    <row r="25" spans="2:7" ht="15.75" customHeight="1" x14ac:dyDescent="0.2">
      <c r="B25" s="528"/>
      <c r="C25" s="528"/>
      <c r="D25" s="546"/>
      <c r="E25" s="547"/>
      <c r="F25" s="528"/>
      <c r="G25" s="528"/>
    </row>
    <row r="26" spans="2:7" ht="15.75" customHeight="1" thickBot="1" x14ac:dyDescent="0.25">
      <c r="B26" s="528"/>
      <c r="C26" s="528"/>
      <c r="D26" s="546"/>
      <c r="E26" s="547"/>
      <c r="F26" s="528"/>
      <c r="G26" s="528"/>
    </row>
    <row r="27" spans="2:7" ht="48" customHeight="1" x14ac:dyDescent="0.2">
      <c r="B27" s="529" t="s">
        <v>477</v>
      </c>
      <c r="C27" s="530"/>
      <c r="D27" s="531"/>
      <c r="E27" s="532" t="s">
        <v>488</v>
      </c>
      <c r="F27" s="533"/>
      <c r="G27" s="534"/>
    </row>
    <row r="28" spans="2:7" ht="15.75" customHeight="1" x14ac:dyDescent="0.2">
      <c r="B28" s="542"/>
      <c r="C28" s="543"/>
      <c r="D28" s="544"/>
      <c r="E28" s="542"/>
      <c r="F28" s="543"/>
      <c r="G28" s="544"/>
    </row>
    <row r="29" spans="2:7" ht="15.75" customHeight="1" x14ac:dyDescent="0.2">
      <c r="B29" s="545"/>
      <c r="C29" s="546"/>
      <c r="D29" s="547"/>
      <c r="E29" s="545"/>
      <c r="F29" s="546"/>
      <c r="G29" s="547"/>
    </row>
    <row r="30" spans="2:7" ht="15.75" customHeight="1" x14ac:dyDescent="0.2">
      <c r="B30" s="545"/>
      <c r="C30" s="546"/>
      <c r="D30" s="547"/>
      <c r="E30" s="545"/>
      <c r="F30" s="546"/>
      <c r="G30" s="547"/>
    </row>
    <row r="31" spans="2:7" ht="15.75" customHeight="1" x14ac:dyDescent="0.2">
      <c r="B31" s="545"/>
      <c r="C31" s="546"/>
      <c r="D31" s="547"/>
      <c r="E31" s="545"/>
      <c r="F31" s="546"/>
      <c r="G31" s="547"/>
    </row>
    <row r="32" spans="2:7" ht="15" x14ac:dyDescent="0.2">
      <c r="B32" s="545"/>
      <c r="C32" s="546"/>
      <c r="D32" s="547"/>
      <c r="E32" s="545"/>
      <c r="F32" s="546"/>
      <c r="G32" s="547"/>
    </row>
    <row r="33" spans="2:7" ht="15" x14ac:dyDescent="0.2">
      <c r="B33" s="545"/>
      <c r="C33" s="546"/>
      <c r="D33" s="547"/>
      <c r="E33" s="545"/>
      <c r="F33" s="546"/>
      <c r="G33" s="547"/>
    </row>
    <row r="34" spans="2:7" ht="15" x14ac:dyDescent="0.2">
      <c r="B34" s="545"/>
      <c r="C34" s="546"/>
      <c r="D34" s="547"/>
      <c r="E34" s="545"/>
      <c r="F34" s="546"/>
      <c r="G34" s="547"/>
    </row>
    <row r="35" spans="2:7" ht="15" customHeight="1" x14ac:dyDescent="0.2">
      <c r="B35" s="545"/>
      <c r="C35" s="546"/>
      <c r="D35" s="547"/>
      <c r="E35" s="545"/>
      <c r="F35" s="546"/>
      <c r="G35" s="547"/>
    </row>
    <row r="36" spans="2:7" ht="15" customHeight="1" x14ac:dyDescent="0.2">
      <c r="B36" s="545"/>
      <c r="C36" s="546"/>
      <c r="D36" s="547"/>
      <c r="E36" s="545"/>
      <c r="F36" s="546"/>
      <c r="G36" s="547"/>
    </row>
    <row r="37" spans="2:7" ht="15" customHeight="1" thickBot="1" x14ac:dyDescent="0.25">
      <c r="B37" s="545"/>
      <c r="C37" s="546"/>
      <c r="D37" s="547"/>
      <c r="E37" s="545"/>
      <c r="F37" s="546"/>
      <c r="G37" s="547"/>
    </row>
    <row r="38" spans="2:7" ht="30.75" customHeight="1" thickBot="1" x14ac:dyDescent="0.25">
      <c r="B38" s="539" t="s">
        <v>348</v>
      </c>
      <c r="C38" s="540"/>
      <c r="D38" s="541"/>
      <c r="E38" s="539" t="s">
        <v>349</v>
      </c>
      <c r="F38" s="540"/>
      <c r="G38" s="541"/>
    </row>
    <row r="39" spans="2:7" ht="9.75" customHeight="1" x14ac:dyDescent="0.2">
      <c r="B39" s="12"/>
      <c r="C39" s="12"/>
      <c r="D39" s="12"/>
      <c r="E39" s="12"/>
      <c r="F39" s="12"/>
      <c r="G39" s="12"/>
    </row>
    <row r="40" spans="2:7" ht="15.95" customHeight="1" x14ac:dyDescent="0.2">
      <c r="B40" s="13"/>
      <c r="C40" s="13"/>
      <c r="D40" s="13"/>
    </row>
    <row r="41" spans="2:7" ht="15.95" customHeight="1" x14ac:dyDescent="0.2">
      <c r="B41" s="13"/>
      <c r="C41" s="13"/>
      <c r="D41" s="13"/>
    </row>
    <row r="42" spans="2:7" ht="15.95" customHeight="1" x14ac:dyDescent="0.2">
      <c r="B42" s="13"/>
      <c r="C42" s="13"/>
      <c r="D42" s="13"/>
    </row>
    <row r="43" spans="2:7" ht="15.95" customHeight="1" x14ac:dyDescent="0.2">
      <c r="B43" s="14"/>
      <c r="C43" s="14"/>
      <c r="D43" s="14"/>
    </row>
    <row r="44" spans="2:7" ht="15.95" customHeight="1" x14ac:dyDescent="0.2">
      <c r="B44" s="14"/>
      <c r="C44" s="14"/>
      <c r="D44" s="14"/>
    </row>
    <row r="45" spans="2:7" ht="15.95" customHeight="1" x14ac:dyDescent="0.2">
      <c r="B45" s="14"/>
      <c r="C45" s="14"/>
      <c r="D45" s="14"/>
    </row>
    <row r="51" spans="2:2" ht="18" customHeight="1" x14ac:dyDescent="0.2"/>
    <row r="52" spans="2:2" ht="38.25" customHeight="1" x14ac:dyDescent="0.2">
      <c r="B52" s="500" t="s">
        <v>479</v>
      </c>
    </row>
  </sheetData>
  <sheetProtection formatCells="0" formatColumns="0" formatRows="0" insertColumns="0" insertRows="0" insertHyperlinks="0" sort="0" autoFilter="0"/>
  <mergeCells count="21">
    <mergeCell ref="B38:D38"/>
    <mergeCell ref="E38:G38"/>
    <mergeCell ref="E28:G37"/>
    <mergeCell ref="C6:C15"/>
    <mergeCell ref="D5:E5"/>
    <mergeCell ref="D6:E15"/>
    <mergeCell ref="C17:C26"/>
    <mergeCell ref="D16:E16"/>
    <mergeCell ref="D17:E26"/>
    <mergeCell ref="B28:D37"/>
    <mergeCell ref="D2:E2"/>
    <mergeCell ref="D3:E3"/>
    <mergeCell ref="B17:B26"/>
    <mergeCell ref="B27:D27"/>
    <mergeCell ref="E27:G27"/>
    <mergeCell ref="F17:F26"/>
    <mergeCell ref="G17:G26"/>
    <mergeCell ref="F6:F15"/>
    <mergeCell ref="G6:G15"/>
    <mergeCell ref="B2:C3"/>
    <mergeCell ref="B6:B15"/>
  </mergeCells>
  <printOptions horizontalCentered="1"/>
  <pageMargins left="0.59055118110236227" right="0.59055118110236227" top="0.59055118110236227" bottom="0.59055118110236227" header="0.31496062992125984" footer="0.31496062992125984"/>
  <pageSetup paperSize="9" scale="73" fitToHeight="6" orientation="landscape" r:id="rId1"/>
  <headerFooter>
    <oddFooter>&amp;L&amp;G&amp;C&amp;G&amp;R&amp;G</oddFooter>
  </headerFooter>
  <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tabColor rgb="FFE8965E"/>
    <pageSetUpPr fitToPage="1"/>
  </sheetPr>
  <dimension ref="B1:F46"/>
  <sheetViews>
    <sheetView showGridLines="0" view="pageBreakPreview" topLeftCell="C1" zoomScaleNormal="85" zoomScaleSheetLayoutView="100" workbookViewId="0"/>
  </sheetViews>
  <sheetFormatPr defaultColWidth="9.140625" defaultRowHeight="15" x14ac:dyDescent="0.25"/>
  <cols>
    <col min="1" max="1" width="3.7109375" style="57" customWidth="1"/>
    <col min="2" max="2" width="56.42578125" style="56" customWidth="1"/>
    <col min="3" max="3" width="2.28515625" style="57" customWidth="1"/>
    <col min="4" max="4" width="70.7109375" style="54" customWidth="1"/>
    <col min="5" max="5" width="2" style="57" customWidth="1"/>
    <col min="6" max="6" width="33.140625" style="199" customWidth="1"/>
    <col min="7" max="19" width="16.7109375" style="57" customWidth="1"/>
    <col min="20" max="16384" width="9.140625" style="57"/>
  </cols>
  <sheetData>
    <row r="1" spans="2:5" x14ac:dyDescent="0.25">
      <c r="E1" s="91" t="s">
        <v>120</v>
      </c>
    </row>
    <row r="2" spans="2:5" ht="30" customHeight="1" x14ac:dyDescent="0.25">
      <c r="B2" s="21" t="s">
        <v>34</v>
      </c>
      <c r="C2" s="58"/>
      <c r="D2" s="55"/>
    </row>
    <row r="3" spans="2:5" ht="18.75" x14ac:dyDescent="0.3">
      <c r="B3" s="59"/>
      <c r="C3" s="60"/>
      <c r="D3" s="55"/>
    </row>
    <row r="4" spans="2:5" ht="70.5" customHeight="1" x14ac:dyDescent="0.25">
      <c r="B4" s="129" t="s">
        <v>110</v>
      </c>
      <c r="C4" s="140"/>
      <c r="D4" s="313"/>
    </row>
    <row r="5" spans="2:5" ht="9.9499999999999993" customHeight="1" x14ac:dyDescent="0.25">
      <c r="B5" s="140"/>
      <c r="C5" s="140"/>
      <c r="D5" s="140"/>
    </row>
    <row r="6" spans="2:5" ht="105" customHeight="1" x14ac:dyDescent="0.25">
      <c r="B6" s="129" t="s">
        <v>111</v>
      </c>
      <c r="C6" s="140"/>
      <c r="D6" s="313"/>
    </row>
    <row r="7" spans="2:5" ht="9.9499999999999993" customHeight="1" x14ac:dyDescent="0.25">
      <c r="B7" s="140"/>
      <c r="C7" s="140"/>
      <c r="D7" s="140"/>
    </row>
    <row r="8" spans="2:5" ht="95.25" customHeight="1" x14ac:dyDescent="0.25">
      <c r="B8" s="129" t="s">
        <v>112</v>
      </c>
      <c r="C8" s="140"/>
      <c r="D8" s="313"/>
    </row>
    <row r="9" spans="2:5" ht="9.9499999999999993" customHeight="1" x14ac:dyDescent="0.25">
      <c r="B9" s="140"/>
      <c r="C9" s="140"/>
      <c r="D9" s="140"/>
    </row>
    <row r="10" spans="2:5" ht="132" customHeight="1" x14ac:dyDescent="0.25">
      <c r="B10" s="129" t="s">
        <v>363</v>
      </c>
      <c r="C10" s="140"/>
      <c r="D10" s="313"/>
    </row>
    <row r="11" spans="2:5" ht="9.9499999999999993" customHeight="1" x14ac:dyDescent="0.25">
      <c r="B11" s="140"/>
      <c r="C11" s="140"/>
      <c r="D11" s="140"/>
    </row>
    <row r="12" spans="2:5" ht="85.5" customHeight="1" x14ac:dyDescent="0.25">
      <c r="B12" s="129" t="s">
        <v>113</v>
      </c>
      <c r="C12" s="140"/>
      <c r="D12" s="313"/>
    </row>
    <row r="13" spans="2:5" ht="9.9499999999999993" customHeight="1" x14ac:dyDescent="0.25">
      <c r="B13" s="140"/>
      <c r="C13" s="140"/>
      <c r="D13" s="140"/>
    </row>
    <row r="14" spans="2:5" ht="66" customHeight="1" x14ac:dyDescent="0.25">
      <c r="B14" s="129" t="s">
        <v>114</v>
      </c>
      <c r="C14" s="140"/>
      <c r="D14" s="313"/>
    </row>
    <row r="15" spans="2:5" ht="9.9499999999999993" customHeight="1" x14ac:dyDescent="0.25">
      <c r="B15" s="140"/>
      <c r="C15" s="140"/>
      <c r="D15" s="140"/>
    </row>
    <row r="16" spans="2:5" ht="95.25" customHeight="1" x14ac:dyDescent="0.25">
      <c r="B16" s="129" t="s">
        <v>115</v>
      </c>
      <c r="C16" s="140"/>
      <c r="D16" s="313"/>
    </row>
    <row r="17" spans="2:4" ht="9.75" customHeight="1" x14ac:dyDescent="0.25">
      <c r="B17" s="140"/>
      <c r="C17" s="140"/>
      <c r="D17" s="193"/>
    </row>
    <row r="18" spans="2:4" ht="95.25" customHeight="1" x14ac:dyDescent="0.25">
      <c r="B18" s="129" t="s">
        <v>355</v>
      </c>
      <c r="C18" s="140"/>
      <c r="D18" s="313"/>
    </row>
    <row r="19" spans="2:4" ht="9.9499999999999993" customHeight="1" x14ac:dyDescent="0.25">
      <c r="B19" s="140"/>
      <c r="C19" s="140"/>
      <c r="D19" s="140"/>
    </row>
    <row r="20" spans="2:4" ht="105" customHeight="1" x14ac:dyDescent="0.25">
      <c r="B20" s="129" t="s">
        <v>353</v>
      </c>
      <c r="C20" s="140"/>
      <c r="D20" s="313"/>
    </row>
    <row r="21" spans="2:4" ht="9.9499999999999993" customHeight="1" x14ac:dyDescent="0.25">
      <c r="B21" s="140"/>
      <c r="C21" s="140"/>
      <c r="D21" s="193"/>
    </row>
    <row r="22" spans="2:4" ht="75" customHeight="1" x14ac:dyDescent="0.25">
      <c r="B22" s="129" t="s">
        <v>354</v>
      </c>
      <c r="C22" s="140"/>
      <c r="D22" s="313"/>
    </row>
    <row r="24" spans="2:4" ht="60" x14ac:dyDescent="0.25">
      <c r="B24" s="61" t="s">
        <v>116</v>
      </c>
      <c r="C24" s="56"/>
      <c r="D24" s="96" t="s">
        <v>489</v>
      </c>
    </row>
    <row r="26" spans="2:4" ht="20.25" customHeight="1" x14ac:dyDescent="0.25">
      <c r="B26" s="112" t="s">
        <v>9</v>
      </c>
      <c r="C26" s="113"/>
      <c r="D26" s="114"/>
    </row>
    <row r="27" spans="2:4" ht="9.75" customHeight="1" x14ac:dyDescent="0.25"/>
    <row r="28" spans="2:4" ht="15.75" customHeight="1" x14ac:dyDescent="0.25">
      <c r="B28" s="548"/>
      <c r="C28" s="548"/>
      <c r="D28" s="548"/>
    </row>
    <row r="29" spans="2:4" ht="15.75" customHeight="1" x14ac:dyDescent="0.25">
      <c r="B29" s="548"/>
      <c r="C29" s="548"/>
      <c r="D29" s="548"/>
    </row>
    <row r="30" spans="2:4" ht="15.75" customHeight="1" x14ac:dyDescent="0.25">
      <c r="B30" s="548"/>
      <c r="C30" s="548"/>
      <c r="D30" s="548"/>
    </row>
    <row r="31" spans="2:4" ht="15.75" customHeight="1" x14ac:dyDescent="0.25">
      <c r="B31" s="548"/>
      <c r="C31" s="548"/>
      <c r="D31" s="548"/>
    </row>
    <row r="32" spans="2:4" ht="15.75" customHeight="1" x14ac:dyDescent="0.25">
      <c r="B32" s="548"/>
      <c r="C32" s="548"/>
      <c r="D32" s="548"/>
    </row>
    <row r="33" spans="2:4" ht="15.75" customHeight="1" x14ac:dyDescent="0.25">
      <c r="B33" s="548"/>
      <c r="C33" s="548"/>
      <c r="D33" s="548"/>
    </row>
    <row r="34" spans="2:4" ht="15.75" customHeight="1" x14ac:dyDescent="0.25">
      <c r="B34" s="548"/>
      <c r="C34" s="548"/>
      <c r="D34" s="548"/>
    </row>
    <row r="35" spans="2:4" ht="15.75" customHeight="1" x14ac:dyDescent="0.25">
      <c r="B35" s="548"/>
      <c r="C35" s="548"/>
      <c r="D35" s="548"/>
    </row>
    <row r="36" spans="2:4" ht="15.75" customHeight="1" x14ac:dyDescent="0.25">
      <c r="B36" s="548"/>
      <c r="C36" s="548"/>
      <c r="D36" s="548"/>
    </row>
    <row r="37" spans="2:4" ht="15.75" customHeight="1" x14ac:dyDescent="0.25">
      <c r="B37" s="548"/>
      <c r="C37" s="548"/>
      <c r="D37" s="548"/>
    </row>
    <row r="38" spans="2:4" ht="15.75" customHeight="1" x14ac:dyDescent="0.25">
      <c r="B38" s="548"/>
      <c r="C38" s="548"/>
      <c r="D38" s="548"/>
    </row>
    <row r="39" spans="2:4" ht="15.75" customHeight="1" x14ac:dyDescent="0.25">
      <c r="B39" s="548"/>
      <c r="C39" s="548"/>
      <c r="D39" s="548"/>
    </row>
    <row r="40" spans="2:4" ht="15.75" customHeight="1" x14ac:dyDescent="0.25">
      <c r="B40" s="548"/>
      <c r="C40" s="548"/>
      <c r="D40" s="548"/>
    </row>
    <row r="41" spans="2:4" ht="15.75" customHeight="1" x14ac:dyDescent="0.25">
      <c r="B41" s="548"/>
      <c r="C41" s="548"/>
      <c r="D41" s="548"/>
    </row>
    <row r="42" spans="2:4" ht="15.75" customHeight="1" x14ac:dyDescent="0.25">
      <c r="B42" s="548"/>
      <c r="C42" s="548"/>
      <c r="D42" s="548"/>
    </row>
    <row r="43" spans="2:4" ht="15.75" customHeight="1" x14ac:dyDescent="0.25">
      <c r="B43" s="548"/>
      <c r="C43" s="548"/>
      <c r="D43" s="548"/>
    </row>
    <row r="44" spans="2:4" ht="15.75" customHeight="1" x14ac:dyDescent="0.25">
      <c r="B44" s="548"/>
      <c r="C44" s="548"/>
      <c r="D44" s="548"/>
    </row>
    <row r="45" spans="2:4" ht="15.75" customHeight="1" x14ac:dyDescent="0.25">
      <c r="B45" s="548"/>
      <c r="C45" s="548"/>
      <c r="D45" s="548"/>
    </row>
    <row r="46" spans="2:4" ht="15.75" customHeight="1" x14ac:dyDescent="0.25">
      <c r="B46" s="548"/>
      <c r="C46" s="548"/>
      <c r="D46" s="548"/>
    </row>
  </sheetData>
  <sheetProtection formatCells="0" formatColumns="0" formatRows="0" insertColumns="0" insertRows="0" insertHyperlinks="0" sort="0" autoFilter="0"/>
  <mergeCells count="2">
    <mergeCell ref="D28:D46"/>
    <mergeCell ref="B28:C46"/>
  </mergeCells>
  <hyperlinks>
    <hyperlink ref="D24" r:id="rId1" display="Carmine Gallo - kako predstaviti idejo v 15 sekundah - ŽELIM VEDETI!"/>
  </hyperlinks>
  <printOptions horizontalCentered="1"/>
  <pageMargins left="0.59055118110236227" right="0.59055118110236227" top="0.59055118110236227" bottom="0.59055118110236227" header="0.31496062992125984" footer="0.31496062992125984"/>
  <pageSetup paperSize="9" scale="68" fitToHeight="6" orientation="portrait" r:id="rId2"/>
  <headerFooter>
    <oddFooter>&amp;L&amp;G&amp;C&amp;G&amp;R&amp;G</oddFooter>
  </headerFooter>
  <rowBreaks count="1" manualBreakCount="1">
    <brk id="23" max="16383" man="1"/>
  </rowBreaks>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rgb="FFFFF8C6"/>
  </sheetPr>
  <dimension ref="B2:F52"/>
  <sheetViews>
    <sheetView showGridLines="0" view="pageBreakPreview" topLeftCell="C3" zoomScaleNormal="100" zoomScaleSheetLayoutView="100" workbookViewId="0"/>
  </sheetViews>
  <sheetFormatPr defaultColWidth="9.140625" defaultRowHeight="15" x14ac:dyDescent="0.25"/>
  <cols>
    <col min="1" max="1" width="3.7109375" style="31" customWidth="1"/>
    <col min="2" max="2" width="42.140625" style="31" customWidth="1"/>
    <col min="3" max="3" width="2.140625" style="31" customWidth="1"/>
    <col min="4" max="4" width="60.7109375" style="319" customWidth="1"/>
    <col min="5" max="5" width="3.7109375" style="31" customWidth="1"/>
    <col min="6" max="6" width="36.140625" style="201" customWidth="1"/>
    <col min="7" max="22" width="16.7109375" style="31" customWidth="1"/>
    <col min="23" max="16384" width="9.140625" style="31"/>
  </cols>
  <sheetData>
    <row r="2" spans="2:6" ht="30" customHeight="1" x14ac:dyDescent="0.35">
      <c r="B2" s="19" t="s">
        <v>26</v>
      </c>
      <c r="C2" s="29"/>
      <c r="D2" s="314"/>
      <c r="E2" s="30"/>
    </row>
    <row r="3" spans="2:6" ht="23.25" x14ac:dyDescent="0.35">
      <c r="B3" s="29"/>
      <c r="C3" s="29"/>
      <c r="D3" s="314"/>
      <c r="E3" s="30"/>
    </row>
    <row r="4" spans="2:6" ht="39.950000000000003" customHeight="1" x14ac:dyDescent="0.25">
      <c r="B4" s="129" t="s">
        <v>322</v>
      </c>
      <c r="C4" s="133"/>
      <c r="D4" s="315"/>
      <c r="E4" s="32"/>
      <c r="F4" s="202"/>
    </row>
    <row r="5" spans="2:6" ht="9.9499999999999993" customHeight="1" x14ac:dyDescent="0.25">
      <c r="B5" s="134"/>
      <c r="C5" s="133"/>
      <c r="D5" s="316"/>
      <c r="E5" s="32"/>
      <c r="F5" s="202"/>
    </row>
    <row r="6" spans="2:6" ht="39.950000000000003" customHeight="1" x14ac:dyDescent="0.25">
      <c r="B6" s="129" t="s">
        <v>27</v>
      </c>
      <c r="C6" s="133"/>
      <c r="D6" s="317"/>
      <c r="E6" s="32"/>
      <c r="F6" s="202"/>
    </row>
    <row r="7" spans="2:6" ht="9.9499999999999993" customHeight="1" x14ac:dyDescent="0.25">
      <c r="B7" s="134"/>
      <c r="C7" s="133"/>
      <c r="D7" s="316"/>
      <c r="E7" s="32"/>
      <c r="F7" s="202"/>
    </row>
    <row r="8" spans="2:6" ht="39.950000000000003" customHeight="1" x14ac:dyDescent="0.25">
      <c r="B8" s="129" t="s">
        <v>28</v>
      </c>
      <c r="C8" s="133"/>
      <c r="D8" s="317"/>
      <c r="E8" s="32"/>
      <c r="F8" s="202"/>
    </row>
    <row r="9" spans="2:6" ht="9.9499999999999993" customHeight="1" x14ac:dyDescent="0.25">
      <c r="B9" s="134"/>
      <c r="C9" s="133"/>
      <c r="D9" s="316"/>
      <c r="E9" s="32"/>
      <c r="F9" s="202"/>
    </row>
    <row r="10" spans="2:6" ht="39.950000000000003" customHeight="1" x14ac:dyDescent="0.25">
      <c r="B10" s="129" t="s">
        <v>45</v>
      </c>
      <c r="C10" s="133"/>
      <c r="D10" s="317"/>
      <c r="E10" s="32"/>
      <c r="F10" s="202"/>
    </row>
    <row r="11" spans="2:6" ht="9.9499999999999993" customHeight="1" x14ac:dyDescent="0.25">
      <c r="B11" s="134"/>
      <c r="C11" s="133"/>
      <c r="D11" s="316"/>
      <c r="E11" s="32"/>
      <c r="F11" s="202"/>
    </row>
    <row r="12" spans="2:6" ht="39.950000000000003" customHeight="1" x14ac:dyDescent="0.25">
      <c r="B12" s="129" t="s">
        <v>46</v>
      </c>
      <c r="C12" s="133"/>
      <c r="D12" s="317"/>
      <c r="E12" s="32"/>
      <c r="F12" s="202"/>
    </row>
    <row r="13" spans="2:6" ht="9.9499999999999993" customHeight="1" x14ac:dyDescent="0.25">
      <c r="B13" s="134"/>
      <c r="C13" s="133"/>
      <c r="D13" s="316"/>
      <c r="E13" s="32"/>
      <c r="F13" s="202"/>
    </row>
    <row r="14" spans="2:6" ht="39.950000000000003" customHeight="1" x14ac:dyDescent="0.25">
      <c r="B14" s="129" t="s">
        <v>29</v>
      </c>
      <c r="C14" s="133"/>
      <c r="D14" s="317"/>
      <c r="E14" s="32"/>
      <c r="F14" s="202"/>
    </row>
    <row r="15" spans="2:6" ht="9.9499999999999993" customHeight="1" x14ac:dyDescent="0.25">
      <c r="B15" s="135"/>
      <c r="C15" s="133"/>
      <c r="D15" s="316"/>
      <c r="E15" s="32"/>
      <c r="F15" s="202"/>
    </row>
    <row r="16" spans="2:6" ht="39.950000000000003" customHeight="1" x14ac:dyDescent="0.25">
      <c r="B16" s="129" t="s">
        <v>35</v>
      </c>
      <c r="C16" s="133"/>
      <c r="D16" s="549"/>
      <c r="E16" s="32"/>
      <c r="F16" s="202"/>
    </row>
    <row r="17" spans="2:6" ht="38.25" x14ac:dyDescent="0.25">
      <c r="B17" s="136" t="s">
        <v>345</v>
      </c>
      <c r="C17" s="133"/>
      <c r="D17" s="549"/>
      <c r="E17" s="32"/>
      <c r="F17" s="202"/>
    </row>
    <row r="18" spans="2:6" ht="20.25" customHeight="1" x14ac:dyDescent="0.25">
      <c r="B18" s="188" t="s">
        <v>344</v>
      </c>
      <c r="C18" s="133"/>
      <c r="D18" s="549"/>
      <c r="E18" s="32"/>
      <c r="F18" s="202"/>
    </row>
    <row r="19" spans="2:6" ht="9.9499999999999993" customHeight="1" x14ac:dyDescent="0.25">
      <c r="B19" s="135"/>
      <c r="C19" s="133"/>
      <c r="D19" s="316"/>
      <c r="E19" s="32"/>
      <c r="F19" s="202"/>
    </row>
    <row r="20" spans="2:6" ht="39.950000000000003" customHeight="1" x14ac:dyDescent="0.25">
      <c r="B20" s="129" t="s">
        <v>36</v>
      </c>
      <c r="C20" s="133"/>
      <c r="D20" s="317"/>
      <c r="E20" s="32"/>
      <c r="F20" s="202"/>
    </row>
    <row r="21" spans="2:6" ht="9.9499999999999993" customHeight="1" x14ac:dyDescent="0.25">
      <c r="B21" s="134"/>
      <c r="C21" s="133"/>
      <c r="D21" s="316"/>
      <c r="E21" s="32"/>
      <c r="F21" s="202"/>
    </row>
    <row r="22" spans="2:6" ht="39.950000000000003" customHeight="1" x14ac:dyDescent="0.25">
      <c r="B22" s="129" t="s">
        <v>30</v>
      </c>
      <c r="C22" s="133"/>
      <c r="D22" s="317"/>
      <c r="E22" s="32"/>
      <c r="F22" s="202"/>
    </row>
    <row r="23" spans="2:6" ht="9.9499999999999993" customHeight="1" x14ac:dyDescent="0.25">
      <c r="B23" s="134"/>
      <c r="C23" s="133"/>
      <c r="D23" s="316"/>
      <c r="E23" s="32"/>
      <c r="F23" s="202"/>
    </row>
    <row r="24" spans="2:6" ht="39.950000000000003" customHeight="1" x14ac:dyDescent="0.25">
      <c r="B24" s="129" t="s">
        <v>37</v>
      </c>
      <c r="C24" s="133"/>
      <c r="D24" s="317"/>
      <c r="E24" s="32"/>
      <c r="F24" s="202"/>
    </row>
    <row r="25" spans="2:6" ht="9.9499999999999993" customHeight="1" x14ac:dyDescent="0.25">
      <c r="B25" s="134"/>
      <c r="C25" s="133"/>
      <c r="D25" s="316"/>
      <c r="E25" s="32"/>
      <c r="F25" s="202"/>
    </row>
    <row r="26" spans="2:6" ht="39.950000000000003" customHeight="1" x14ac:dyDescent="0.25">
      <c r="B26" s="129" t="s">
        <v>77</v>
      </c>
      <c r="C26" s="133"/>
      <c r="D26" s="317"/>
      <c r="E26" s="32"/>
      <c r="F26" s="202"/>
    </row>
    <row r="27" spans="2:6" ht="39.950000000000003" customHeight="1" x14ac:dyDescent="0.25">
      <c r="B27" s="137" t="s">
        <v>78</v>
      </c>
      <c r="C27" s="138"/>
      <c r="D27" s="317"/>
      <c r="E27" s="32"/>
      <c r="F27" s="202"/>
    </row>
    <row r="28" spans="2:6" ht="39.950000000000003" customHeight="1" x14ac:dyDescent="0.25">
      <c r="B28" s="137" t="s">
        <v>79</v>
      </c>
      <c r="C28" s="138"/>
      <c r="D28" s="317"/>
      <c r="E28" s="32"/>
      <c r="F28" s="202"/>
    </row>
    <row r="29" spans="2:6" ht="39.950000000000003" customHeight="1" x14ac:dyDescent="0.25">
      <c r="B29" s="137" t="s">
        <v>80</v>
      </c>
      <c r="C29" s="138"/>
      <c r="D29" s="317"/>
      <c r="E29" s="32"/>
      <c r="F29" s="202"/>
    </row>
    <row r="30" spans="2:6" ht="39.950000000000003" customHeight="1" x14ac:dyDescent="0.25">
      <c r="B30" s="137" t="s">
        <v>81</v>
      </c>
      <c r="C30" s="138"/>
      <c r="D30" s="317"/>
      <c r="E30" s="32"/>
      <c r="F30" s="202"/>
    </row>
    <row r="31" spans="2:6" ht="9.9499999999999993" customHeight="1" x14ac:dyDescent="0.25">
      <c r="B31" s="139"/>
      <c r="C31" s="138"/>
      <c r="D31" s="316"/>
      <c r="E31" s="32"/>
      <c r="F31" s="202"/>
    </row>
    <row r="32" spans="2:6" ht="39.950000000000003" customHeight="1" x14ac:dyDescent="0.25">
      <c r="B32" s="129" t="s">
        <v>82</v>
      </c>
      <c r="C32" s="133"/>
      <c r="D32" s="317"/>
      <c r="E32" s="32"/>
      <c r="F32" s="202"/>
    </row>
    <row r="33" spans="2:6" ht="9.9499999999999993" customHeight="1" x14ac:dyDescent="0.25">
      <c r="B33" s="134"/>
      <c r="C33" s="133"/>
      <c r="D33" s="316"/>
      <c r="E33" s="32"/>
      <c r="F33" s="202"/>
    </row>
    <row r="34" spans="2:6" ht="39.950000000000003" customHeight="1" x14ac:dyDescent="0.25">
      <c r="B34" s="129" t="s">
        <v>31</v>
      </c>
      <c r="C34" s="133"/>
      <c r="D34" s="317"/>
      <c r="E34" s="32"/>
      <c r="F34" s="202"/>
    </row>
    <row r="35" spans="2:6" ht="9.9499999999999993" customHeight="1" x14ac:dyDescent="0.25">
      <c r="B35" s="134"/>
      <c r="C35" s="133"/>
      <c r="D35" s="316"/>
      <c r="E35" s="32"/>
      <c r="F35" s="202"/>
    </row>
    <row r="36" spans="2:6" ht="39.950000000000003" customHeight="1" x14ac:dyDescent="0.25">
      <c r="B36" s="129" t="s">
        <v>32</v>
      </c>
      <c r="C36" s="133"/>
      <c r="D36" s="317"/>
      <c r="E36" s="32"/>
      <c r="F36" s="202"/>
    </row>
    <row r="37" spans="2:6" ht="9.9499999999999993" customHeight="1" x14ac:dyDescent="0.25">
      <c r="B37" s="134"/>
      <c r="C37" s="133"/>
      <c r="D37" s="316"/>
      <c r="E37" s="32"/>
      <c r="F37" s="202"/>
    </row>
    <row r="38" spans="2:6" ht="39.950000000000003" customHeight="1" x14ac:dyDescent="0.25">
      <c r="B38" s="129" t="s">
        <v>33</v>
      </c>
      <c r="C38" s="133"/>
      <c r="D38" s="317"/>
      <c r="E38" s="32"/>
      <c r="F38" s="202"/>
    </row>
    <row r="40" spans="2:6" ht="20.25" customHeight="1" x14ac:dyDescent="0.25">
      <c r="B40" s="73" t="s">
        <v>9</v>
      </c>
      <c r="C40" s="17"/>
      <c r="D40" s="318"/>
    </row>
    <row r="41" spans="2:6" ht="9.9499999999999993" customHeight="1" x14ac:dyDescent="0.25"/>
    <row r="42" spans="2:6" x14ac:dyDescent="0.25">
      <c r="B42" s="551"/>
      <c r="C42" s="551"/>
      <c r="D42" s="550"/>
    </row>
    <row r="43" spans="2:6" x14ac:dyDescent="0.25">
      <c r="B43" s="551"/>
      <c r="C43" s="551"/>
      <c r="D43" s="550"/>
    </row>
    <row r="44" spans="2:6" x14ac:dyDescent="0.25">
      <c r="B44" s="551"/>
      <c r="C44" s="551"/>
      <c r="D44" s="550"/>
    </row>
    <row r="45" spans="2:6" x14ac:dyDescent="0.25">
      <c r="B45" s="551"/>
      <c r="C45" s="551"/>
      <c r="D45" s="550"/>
    </row>
    <row r="46" spans="2:6" x14ac:dyDescent="0.25">
      <c r="B46" s="551"/>
      <c r="C46" s="551"/>
      <c r="D46" s="550"/>
    </row>
    <row r="47" spans="2:6" x14ac:dyDescent="0.25">
      <c r="B47" s="551"/>
      <c r="C47" s="551"/>
      <c r="D47" s="550"/>
    </row>
    <row r="48" spans="2:6" x14ac:dyDescent="0.25">
      <c r="B48" s="551"/>
      <c r="C48" s="551"/>
      <c r="D48" s="550"/>
    </row>
    <row r="49" spans="2:4" x14ac:dyDescent="0.25">
      <c r="B49" s="551"/>
      <c r="C49" s="551"/>
      <c r="D49" s="550"/>
    </row>
    <row r="50" spans="2:4" x14ac:dyDescent="0.25">
      <c r="B50" s="551"/>
      <c r="C50" s="551"/>
      <c r="D50" s="550"/>
    </row>
    <row r="51" spans="2:4" x14ac:dyDescent="0.25">
      <c r="B51" s="551"/>
      <c r="C51" s="551"/>
      <c r="D51" s="550"/>
    </row>
    <row r="52" spans="2:4" x14ac:dyDescent="0.25">
      <c r="B52" s="551"/>
      <c r="C52" s="551"/>
      <c r="D52" s="550"/>
    </row>
  </sheetData>
  <sheetProtection formatCells="0" formatColumns="0" formatRows="0" insertColumns="0" insertRows="0" insertHyperlinks="0" sort="0" autoFilter="0"/>
  <mergeCells count="3">
    <mergeCell ref="D16:D18"/>
    <mergeCell ref="D42:D52"/>
    <mergeCell ref="B42:C52"/>
  </mergeCells>
  <hyperlinks>
    <hyperlink ref="B18" r:id="rId1"/>
  </hyperlinks>
  <printOptions horizontalCentered="1"/>
  <pageMargins left="0.59055118110236227" right="0.59055118110236227" top="0.59055118110236227" bottom="0.59055118110236227" header="0.31496062992125984" footer="0.31496062992125984"/>
  <pageSetup paperSize="9" scale="75" fitToHeight="6" orientation="portrait" r:id="rId2"/>
  <headerFooter>
    <oddFooter>&amp;L&amp;G&amp;C&amp;G&amp;R&amp;G</oddFooter>
  </headerFooter>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tabColor rgb="FF8CAC8D"/>
    <pageSetUpPr fitToPage="1"/>
  </sheetPr>
  <dimension ref="B1:F43"/>
  <sheetViews>
    <sheetView showGridLines="0" view="pageBreakPreview" topLeftCell="C2" zoomScaleNormal="100" zoomScaleSheetLayoutView="100" workbookViewId="0"/>
  </sheetViews>
  <sheetFormatPr defaultColWidth="9.140625" defaultRowHeight="15.75" x14ac:dyDescent="0.25"/>
  <cols>
    <col min="1" max="1" width="3.7109375" style="20" customWidth="1"/>
    <col min="2" max="2" width="60.7109375" style="79" customWidth="1"/>
    <col min="3" max="3" width="2.28515625" style="20" customWidth="1"/>
    <col min="4" max="4" width="60.7109375" style="320" customWidth="1"/>
    <col min="5" max="5" width="3.7109375" style="20" customWidth="1"/>
    <col min="6" max="6" width="37.5703125" style="200" customWidth="1"/>
    <col min="7" max="21" width="16.7109375" style="20" customWidth="1"/>
    <col min="22" max="16384" width="9.140625" style="20"/>
  </cols>
  <sheetData>
    <row r="1" spans="2:4" ht="15" customHeight="1" x14ac:dyDescent="0.25"/>
    <row r="2" spans="2:4" ht="30" customHeight="1" x14ac:dyDescent="0.25">
      <c r="B2" s="21" t="s">
        <v>10</v>
      </c>
      <c r="C2" s="80"/>
    </row>
    <row r="3" spans="2:4" x14ac:dyDescent="0.25">
      <c r="D3" s="321"/>
    </row>
    <row r="4" spans="2:4" ht="45" customHeight="1" x14ac:dyDescent="0.25">
      <c r="B4" s="125" t="s">
        <v>103</v>
      </c>
      <c r="C4" s="126"/>
      <c r="D4" s="322"/>
    </row>
    <row r="5" spans="2:4" ht="9.9499999999999993" customHeight="1" x14ac:dyDescent="0.25">
      <c r="B5" s="127"/>
      <c r="C5" s="128"/>
      <c r="D5" s="323"/>
    </row>
    <row r="6" spans="2:4" ht="45" customHeight="1" x14ac:dyDescent="0.25">
      <c r="B6" s="125" t="s">
        <v>104</v>
      </c>
      <c r="C6" s="126"/>
      <c r="D6" s="322"/>
    </row>
    <row r="7" spans="2:4" ht="9.9499999999999993" customHeight="1" x14ac:dyDescent="0.25">
      <c r="B7" s="127"/>
      <c r="C7" s="128"/>
      <c r="D7" s="323"/>
    </row>
    <row r="8" spans="2:4" ht="45" customHeight="1" x14ac:dyDescent="0.25">
      <c r="B8" s="125" t="s">
        <v>490</v>
      </c>
      <c r="C8" s="126"/>
      <c r="D8" s="322"/>
    </row>
    <row r="9" spans="2:4" ht="25.5" customHeight="1" x14ac:dyDescent="0.25">
      <c r="B9" s="117"/>
      <c r="C9" s="116"/>
      <c r="D9" s="324"/>
    </row>
    <row r="10" spans="2:4" ht="30" customHeight="1" x14ac:dyDescent="0.25">
      <c r="B10" s="118" t="s">
        <v>75</v>
      </c>
      <c r="C10" s="119"/>
      <c r="D10" s="324"/>
    </row>
    <row r="11" spans="2:4" ht="9.75" customHeight="1" x14ac:dyDescent="0.25">
      <c r="B11" s="117"/>
      <c r="C11" s="116"/>
      <c r="D11" s="324"/>
    </row>
    <row r="12" spans="2:4" ht="74.25" customHeight="1" x14ac:dyDescent="0.25">
      <c r="B12" s="129" t="s">
        <v>59</v>
      </c>
      <c r="D12" s="322"/>
    </row>
    <row r="13" spans="2:4" ht="10.5" customHeight="1" x14ac:dyDescent="0.25">
      <c r="B13" s="20"/>
      <c r="C13" s="130"/>
      <c r="D13" s="20"/>
    </row>
    <row r="14" spans="2:4" ht="75" customHeight="1" x14ac:dyDescent="0.25">
      <c r="B14" s="129" t="s">
        <v>118</v>
      </c>
      <c r="C14" s="130"/>
      <c r="D14" s="322"/>
    </row>
    <row r="15" spans="2:4" ht="9.9499999999999993" customHeight="1" x14ac:dyDescent="0.25">
      <c r="B15" s="128"/>
      <c r="C15" s="128"/>
      <c r="D15" s="323"/>
    </row>
    <row r="16" spans="2:4" ht="104.25" customHeight="1" x14ac:dyDescent="0.25">
      <c r="B16" s="129" t="s">
        <v>63</v>
      </c>
      <c r="C16" s="130"/>
      <c r="D16" s="322"/>
    </row>
    <row r="17" spans="2:4" ht="9.9499999999999993" customHeight="1" x14ac:dyDescent="0.25">
      <c r="B17" s="128"/>
      <c r="C17" s="128"/>
      <c r="D17" s="323"/>
    </row>
    <row r="18" spans="2:4" ht="51" customHeight="1" x14ac:dyDescent="0.25">
      <c r="B18" s="129" t="s">
        <v>350</v>
      </c>
      <c r="C18" s="128"/>
      <c r="D18" s="322"/>
    </row>
    <row r="19" spans="2:4" ht="9.9499999999999993" customHeight="1" x14ac:dyDescent="0.25">
      <c r="B19" s="128"/>
      <c r="C19" s="128"/>
      <c r="D19" s="323"/>
    </row>
    <row r="20" spans="2:4" ht="51" customHeight="1" x14ac:dyDescent="0.25">
      <c r="B20" s="129" t="s">
        <v>60</v>
      </c>
      <c r="C20" s="130"/>
      <c r="D20" s="322"/>
    </row>
    <row r="21" spans="2:4" ht="9.9499999999999993" customHeight="1" x14ac:dyDescent="0.25">
      <c r="B21" s="128"/>
      <c r="C21" s="128"/>
      <c r="D21" s="323"/>
    </row>
    <row r="22" spans="2:4" ht="54" customHeight="1" x14ac:dyDescent="0.25">
      <c r="B22" s="129" t="s">
        <v>152</v>
      </c>
      <c r="C22" s="130"/>
      <c r="D22" s="322"/>
    </row>
    <row r="23" spans="2:4" ht="9.9499999999999993" customHeight="1" x14ac:dyDescent="0.25">
      <c r="B23" s="128"/>
      <c r="C23" s="128"/>
      <c r="D23" s="323"/>
    </row>
    <row r="24" spans="2:4" ht="50.25" customHeight="1" x14ac:dyDescent="0.25">
      <c r="B24" s="129" t="s">
        <v>62</v>
      </c>
      <c r="C24" s="130"/>
      <c r="D24" s="322"/>
    </row>
    <row r="25" spans="2:4" ht="9.9499999999999993" customHeight="1" x14ac:dyDescent="0.25">
      <c r="B25" s="128"/>
      <c r="C25" s="128"/>
      <c r="D25" s="323"/>
    </row>
    <row r="26" spans="2:4" ht="37.5" customHeight="1" x14ac:dyDescent="0.25">
      <c r="B26" s="129" t="s">
        <v>38</v>
      </c>
      <c r="C26" s="130"/>
      <c r="D26" s="322"/>
    </row>
    <row r="27" spans="2:4" ht="9.9499999999999993" customHeight="1" x14ac:dyDescent="0.25">
      <c r="B27" s="128"/>
      <c r="C27" s="128"/>
      <c r="D27" s="323"/>
    </row>
    <row r="28" spans="2:4" ht="68.25" customHeight="1" x14ac:dyDescent="0.25">
      <c r="B28" s="129" t="s">
        <v>61</v>
      </c>
      <c r="C28" s="130"/>
      <c r="D28" s="550"/>
    </row>
    <row r="29" spans="2:4" ht="30" customHeight="1" x14ac:dyDescent="0.25">
      <c r="B29" s="131" t="s">
        <v>154</v>
      </c>
      <c r="C29" s="130"/>
      <c r="D29" s="550"/>
    </row>
    <row r="30" spans="2:4" ht="19.5" customHeight="1" x14ac:dyDescent="0.25">
      <c r="B30" s="132" t="s">
        <v>153</v>
      </c>
      <c r="C30" s="130"/>
      <c r="D30" s="550"/>
    </row>
    <row r="31" spans="2:4" x14ac:dyDescent="0.25">
      <c r="B31" s="117"/>
      <c r="C31" s="116"/>
      <c r="D31" s="323"/>
    </row>
    <row r="32" spans="2:4" ht="20.25" customHeight="1" x14ac:dyDescent="0.25">
      <c r="B32" s="552" t="s">
        <v>9</v>
      </c>
      <c r="C32" s="552"/>
      <c r="D32" s="552"/>
    </row>
    <row r="33" spans="2:4" ht="9.75" customHeight="1" x14ac:dyDescent="0.25">
      <c r="B33" s="117"/>
      <c r="C33" s="116"/>
      <c r="D33" s="323"/>
    </row>
    <row r="34" spans="2:4" x14ac:dyDescent="0.25">
      <c r="B34" s="553"/>
      <c r="C34" s="553"/>
      <c r="D34" s="550"/>
    </row>
    <row r="35" spans="2:4" x14ac:dyDescent="0.25">
      <c r="B35" s="553"/>
      <c r="C35" s="553"/>
      <c r="D35" s="550"/>
    </row>
    <row r="36" spans="2:4" x14ac:dyDescent="0.25">
      <c r="B36" s="553"/>
      <c r="C36" s="553"/>
      <c r="D36" s="550"/>
    </row>
    <row r="37" spans="2:4" x14ac:dyDescent="0.25">
      <c r="B37" s="553"/>
      <c r="C37" s="553"/>
      <c r="D37" s="550"/>
    </row>
    <row r="38" spans="2:4" x14ac:dyDescent="0.25">
      <c r="B38" s="553"/>
      <c r="C38" s="553"/>
      <c r="D38" s="550"/>
    </row>
    <row r="39" spans="2:4" x14ac:dyDescent="0.25">
      <c r="B39" s="553"/>
      <c r="C39" s="553"/>
      <c r="D39" s="550"/>
    </row>
    <row r="40" spans="2:4" x14ac:dyDescent="0.25">
      <c r="B40" s="553"/>
      <c r="C40" s="553"/>
      <c r="D40" s="550"/>
    </row>
    <row r="41" spans="2:4" x14ac:dyDescent="0.25">
      <c r="B41" s="553"/>
      <c r="C41" s="553"/>
      <c r="D41" s="550"/>
    </row>
    <row r="42" spans="2:4" x14ac:dyDescent="0.25">
      <c r="B42" s="553"/>
      <c r="C42" s="553"/>
      <c r="D42" s="550"/>
    </row>
    <row r="43" spans="2:4" x14ac:dyDescent="0.25">
      <c r="B43" s="553"/>
      <c r="C43" s="553"/>
      <c r="D43" s="550"/>
    </row>
  </sheetData>
  <sheetProtection formatCells="0" formatColumns="0" formatRows="0" insertColumns="0" insertRows="0" insertHyperlinks="0" sort="0" autoFilter="0"/>
  <mergeCells count="4">
    <mergeCell ref="D28:D30"/>
    <mergeCell ref="B32:D32"/>
    <mergeCell ref="B34:C43"/>
    <mergeCell ref="D34:D43"/>
  </mergeCells>
  <hyperlinks>
    <hyperlink ref="B30" r:id="rId1"/>
  </hyperlinks>
  <printOptions horizontalCentered="1"/>
  <pageMargins left="0.59055118110236227" right="0.59055118110236227" top="0.59055118110236227" bottom="0.59055118110236227" header="0.31496062992125984" footer="0.31496062992125984"/>
  <pageSetup paperSize="9" scale="70" fitToHeight="6" orientation="portrait" r:id="rId2"/>
  <headerFooter>
    <oddFooter>&amp;L&amp;G&amp;C&amp;G&amp;R&amp;G</oddFooter>
  </headerFooter>
  <legacyDrawing r:id="rId3"/>
  <legacyDrawingHF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tabColor rgb="FFD9DB91"/>
  </sheetPr>
  <dimension ref="A1:I61"/>
  <sheetViews>
    <sheetView showGridLines="0" view="pageBreakPreview" topLeftCell="C2" zoomScaleNormal="85" zoomScaleSheetLayoutView="100" workbookViewId="0"/>
  </sheetViews>
  <sheetFormatPr defaultColWidth="9.140625" defaultRowHeight="15" x14ac:dyDescent="0.25"/>
  <cols>
    <col min="1" max="1" width="3.7109375" style="36" customWidth="1"/>
    <col min="2" max="3" width="35.7109375" style="36" customWidth="1"/>
    <col min="4" max="4" width="2.28515625" style="36" customWidth="1"/>
    <col min="5" max="5" width="35.7109375" style="36" customWidth="1"/>
    <col min="6" max="6" width="45.7109375" style="36" customWidth="1"/>
    <col min="7" max="7" width="30.28515625" style="36" customWidth="1"/>
    <col min="8" max="8" width="31.5703125" style="36" customWidth="1"/>
    <col min="9" max="9" width="3.7109375" style="36" customWidth="1"/>
    <col min="10" max="25" width="16.7109375" style="36" customWidth="1"/>
    <col min="26" max="16384" width="9.140625" style="36"/>
  </cols>
  <sheetData>
    <row r="1" spans="1:9" x14ac:dyDescent="0.25">
      <c r="I1" s="36" t="s">
        <v>120</v>
      </c>
    </row>
    <row r="2" spans="1:9" ht="30" customHeight="1" x14ac:dyDescent="0.3">
      <c r="A2" s="33"/>
      <c r="B2" s="34" t="s">
        <v>39</v>
      </c>
      <c r="C2" s="46"/>
      <c r="D2" s="35"/>
    </row>
    <row r="4" spans="1:9" ht="20.25" customHeight="1" x14ac:dyDescent="0.25">
      <c r="B4" s="37" t="s">
        <v>108</v>
      </c>
    </row>
    <row r="5" spans="1:9" ht="15.75" thickBot="1" x14ac:dyDescent="0.3"/>
    <row r="6" spans="1:9" ht="93.75" customHeight="1" x14ac:dyDescent="0.25">
      <c r="B6" s="555" t="s">
        <v>491</v>
      </c>
      <c r="C6" s="555"/>
      <c r="D6" s="38"/>
      <c r="E6" s="572"/>
      <c r="F6" s="573"/>
      <c r="G6" s="569"/>
    </row>
    <row r="7" spans="1:9" ht="24.95" customHeight="1" x14ac:dyDescent="0.25">
      <c r="B7" s="555"/>
      <c r="C7" s="555"/>
      <c r="D7" s="38"/>
      <c r="E7" s="574"/>
      <c r="F7" s="575"/>
      <c r="G7" s="569"/>
    </row>
    <row r="8" spans="1:9" ht="24.95" customHeight="1" thickBot="1" x14ac:dyDescent="0.3">
      <c r="B8" s="555"/>
      <c r="C8" s="555"/>
      <c r="D8" s="38"/>
      <c r="E8" s="576"/>
      <c r="F8" s="577"/>
      <c r="G8" s="569"/>
    </row>
    <row r="9" spans="1:9" ht="15" customHeight="1" x14ac:dyDescent="0.25">
      <c r="B9" s="38"/>
      <c r="C9" s="38"/>
      <c r="D9" s="38"/>
      <c r="E9" s="39"/>
      <c r="F9" s="39"/>
    </row>
    <row r="10" spans="1:9" ht="20.25" customHeight="1" x14ac:dyDescent="0.25">
      <c r="B10" s="37" t="s">
        <v>342</v>
      </c>
      <c r="C10" s="38"/>
      <c r="D10" s="38"/>
      <c r="E10" s="39"/>
      <c r="F10" s="39"/>
    </row>
    <row r="11" spans="1:9" ht="9.75" customHeight="1" thickBot="1" x14ac:dyDescent="0.3">
      <c r="B11" s="38"/>
      <c r="C11" s="38"/>
      <c r="D11" s="38"/>
      <c r="E11" s="39"/>
      <c r="F11" s="39"/>
    </row>
    <row r="12" spans="1:9" ht="64.5" customHeight="1" x14ac:dyDescent="0.25">
      <c r="B12" s="555" t="s">
        <v>106</v>
      </c>
      <c r="C12" s="555"/>
      <c r="D12" s="38"/>
      <c r="E12" s="572"/>
      <c r="F12" s="573"/>
      <c r="G12" s="569"/>
    </row>
    <row r="13" spans="1:9" x14ac:dyDescent="0.25">
      <c r="B13" s="555" t="s">
        <v>85</v>
      </c>
      <c r="C13" s="555"/>
      <c r="D13" s="38"/>
      <c r="E13" s="574"/>
      <c r="F13" s="575"/>
      <c r="G13" s="569"/>
    </row>
    <row r="14" spans="1:9" x14ac:dyDescent="0.25">
      <c r="B14" s="555" t="s">
        <v>496</v>
      </c>
      <c r="C14" s="555"/>
      <c r="D14" s="38"/>
      <c r="E14" s="574"/>
      <c r="F14" s="575"/>
      <c r="G14" s="569"/>
    </row>
    <row r="15" spans="1:9" x14ac:dyDescent="0.25">
      <c r="B15" s="555" t="s">
        <v>64</v>
      </c>
      <c r="C15" s="555"/>
      <c r="D15" s="38"/>
      <c r="E15" s="574"/>
      <c r="F15" s="575"/>
      <c r="G15" s="569"/>
    </row>
    <row r="16" spans="1:9" ht="67.5" customHeight="1" x14ac:dyDescent="0.25">
      <c r="B16" s="555" t="s">
        <v>493</v>
      </c>
      <c r="C16" s="555"/>
      <c r="D16" s="38"/>
      <c r="E16" s="574"/>
      <c r="F16" s="575"/>
      <c r="G16" s="569"/>
    </row>
    <row r="17" spans="1:8" ht="33" customHeight="1" x14ac:dyDescent="0.25">
      <c r="B17" s="555" t="s">
        <v>323</v>
      </c>
      <c r="C17" s="555"/>
      <c r="D17" s="38"/>
      <c r="E17" s="574"/>
      <c r="F17" s="575"/>
      <c r="G17" s="569"/>
    </row>
    <row r="18" spans="1:8" ht="33" customHeight="1" x14ac:dyDescent="0.25">
      <c r="B18" s="555" t="s">
        <v>107</v>
      </c>
      <c r="C18" s="555"/>
      <c r="D18" s="38"/>
      <c r="E18" s="574"/>
      <c r="F18" s="575"/>
      <c r="G18" s="569"/>
    </row>
    <row r="19" spans="1:8" ht="58.5" customHeight="1" x14ac:dyDescent="0.25">
      <c r="B19" s="555" t="s">
        <v>492</v>
      </c>
      <c r="C19" s="555"/>
      <c r="D19" s="38"/>
      <c r="E19" s="574"/>
      <c r="F19" s="575"/>
      <c r="G19" s="569"/>
    </row>
    <row r="20" spans="1:8" ht="15.75" thickBot="1" x14ac:dyDescent="0.3">
      <c r="B20" s="555"/>
      <c r="C20" s="555"/>
      <c r="D20" s="38"/>
      <c r="E20" s="576"/>
      <c r="F20" s="577"/>
      <c r="G20" s="569"/>
    </row>
    <row r="21" spans="1:8" ht="9.75" customHeight="1" thickBot="1" x14ac:dyDescent="0.3">
      <c r="B21" s="38"/>
      <c r="C21" s="38"/>
      <c r="D21" s="38"/>
      <c r="E21" s="39"/>
      <c r="F21" s="39"/>
    </row>
    <row r="22" spans="1:8" ht="36" customHeight="1" x14ac:dyDescent="0.25">
      <c r="B22" s="555" t="s">
        <v>155</v>
      </c>
      <c r="C22" s="555"/>
      <c r="D22" s="38"/>
      <c r="E22" s="572"/>
      <c r="F22" s="573"/>
      <c r="G22" s="569"/>
    </row>
    <row r="23" spans="1:8" ht="24.95" customHeight="1" x14ac:dyDescent="0.25">
      <c r="B23" s="555"/>
      <c r="C23" s="555"/>
      <c r="D23" s="38"/>
      <c r="E23" s="574"/>
      <c r="F23" s="575"/>
      <c r="G23" s="569"/>
    </row>
    <row r="24" spans="1:8" ht="24.95" customHeight="1" thickBot="1" x14ac:dyDescent="0.3">
      <c r="B24" s="555"/>
      <c r="C24" s="555"/>
      <c r="D24" s="38"/>
      <c r="E24" s="576"/>
      <c r="F24" s="577"/>
      <c r="G24" s="569"/>
    </row>
    <row r="26" spans="1:8" ht="20.25" customHeight="1" x14ac:dyDescent="0.3">
      <c r="A26" s="33"/>
      <c r="B26" s="37" t="s">
        <v>8</v>
      </c>
      <c r="C26" s="35"/>
      <c r="D26" s="35"/>
    </row>
    <row r="27" spans="1:8" ht="15.75" thickBot="1" x14ac:dyDescent="0.3"/>
    <row r="28" spans="1:8" ht="31.5" customHeight="1" thickBot="1" x14ac:dyDescent="0.3">
      <c r="A28" s="40"/>
      <c r="B28" s="44" t="s">
        <v>53</v>
      </c>
      <c r="C28" s="75" t="s">
        <v>101</v>
      </c>
      <c r="D28" s="563" t="s">
        <v>102</v>
      </c>
      <c r="E28" s="563"/>
      <c r="F28" s="75" t="s">
        <v>51</v>
      </c>
      <c r="G28" s="75" t="s">
        <v>52</v>
      </c>
      <c r="H28" s="115" t="s">
        <v>341</v>
      </c>
    </row>
    <row r="29" spans="1:8" ht="24.95" customHeight="1" x14ac:dyDescent="0.25">
      <c r="A29" s="40"/>
      <c r="B29" s="325"/>
      <c r="C29" s="326"/>
      <c r="D29" s="571"/>
      <c r="E29" s="571"/>
      <c r="F29" s="327"/>
      <c r="G29" s="327"/>
      <c r="H29" s="328"/>
    </row>
    <row r="30" spans="1:8" ht="24.95" customHeight="1" x14ac:dyDescent="0.25">
      <c r="A30" s="40"/>
      <c r="B30" s="329"/>
      <c r="C30" s="330"/>
      <c r="D30" s="567"/>
      <c r="E30" s="567"/>
      <c r="F30" s="331"/>
      <c r="G30" s="331"/>
      <c r="H30" s="332"/>
    </row>
    <row r="31" spans="1:8" ht="24.95" customHeight="1" x14ac:dyDescent="0.25">
      <c r="A31" s="40"/>
      <c r="B31" s="329"/>
      <c r="C31" s="330"/>
      <c r="D31" s="567"/>
      <c r="E31" s="567"/>
      <c r="F31" s="331"/>
      <c r="G31" s="331"/>
      <c r="H31" s="332"/>
    </row>
    <row r="32" spans="1:8" ht="24.95" customHeight="1" thickBot="1" x14ac:dyDescent="0.3">
      <c r="A32" s="40"/>
      <c r="B32" s="333"/>
      <c r="C32" s="334"/>
      <c r="D32" s="578"/>
      <c r="E32" s="578"/>
      <c r="F32" s="335"/>
      <c r="G32" s="335"/>
      <c r="H32" s="336"/>
    </row>
    <row r="33" spans="2:8" ht="15" customHeight="1" x14ac:dyDescent="0.25">
      <c r="F33" s="186" t="s">
        <v>40</v>
      </c>
      <c r="G33" s="186"/>
    </row>
    <row r="34" spans="2:8" ht="162.75" customHeight="1" x14ac:dyDescent="0.25">
      <c r="F34" s="570" t="s">
        <v>343</v>
      </c>
      <c r="G34" s="570"/>
    </row>
    <row r="35" spans="2:8" x14ac:dyDescent="0.25">
      <c r="F35" s="187"/>
      <c r="G35" s="187"/>
    </row>
    <row r="36" spans="2:8" ht="20.25" customHeight="1" x14ac:dyDescent="0.25">
      <c r="B36" s="568" t="s">
        <v>109</v>
      </c>
      <c r="C36" s="568"/>
    </row>
    <row r="37" spans="2:8" ht="15.75" thickBot="1" x14ac:dyDescent="0.3"/>
    <row r="38" spans="2:8" ht="24.95" customHeight="1" thickBot="1" x14ac:dyDescent="0.3">
      <c r="B38" s="92" t="s">
        <v>56</v>
      </c>
      <c r="C38" s="93" t="s">
        <v>55</v>
      </c>
      <c r="D38" s="563" t="s">
        <v>325</v>
      </c>
      <c r="E38" s="564"/>
      <c r="F38" s="41"/>
    </row>
    <row r="39" spans="2:8" ht="24.95" customHeight="1" x14ac:dyDescent="0.25">
      <c r="B39" s="337"/>
      <c r="C39" s="338"/>
      <c r="D39" s="565"/>
      <c r="E39" s="566"/>
      <c r="F39" s="203"/>
    </row>
    <row r="40" spans="2:8" ht="24.95" customHeight="1" x14ac:dyDescent="0.25">
      <c r="B40" s="339"/>
      <c r="C40" s="340"/>
      <c r="D40" s="559"/>
      <c r="E40" s="560"/>
      <c r="F40" s="203"/>
    </row>
    <row r="41" spans="2:8" ht="24.95" customHeight="1" thickBot="1" x14ac:dyDescent="0.3">
      <c r="B41" s="341"/>
      <c r="C41" s="342"/>
      <c r="D41" s="561"/>
      <c r="E41" s="562"/>
      <c r="F41" s="203"/>
    </row>
    <row r="42" spans="2:8" ht="24.95" customHeight="1" thickBot="1" x14ac:dyDescent="0.3">
      <c r="B42" s="92" t="s">
        <v>57</v>
      </c>
      <c r="C42" s="93" t="s">
        <v>58</v>
      </c>
      <c r="D42" s="563" t="s">
        <v>324</v>
      </c>
      <c r="E42" s="564"/>
      <c r="F42" s="204"/>
    </row>
    <row r="43" spans="2:8" ht="24.95" customHeight="1" x14ac:dyDescent="0.25">
      <c r="B43" s="337"/>
      <c r="C43" s="338"/>
      <c r="D43" s="565"/>
      <c r="E43" s="566"/>
      <c r="F43" s="203"/>
    </row>
    <row r="44" spans="2:8" ht="24.95" customHeight="1" x14ac:dyDescent="0.25">
      <c r="B44" s="339"/>
      <c r="C44" s="340"/>
      <c r="D44" s="559"/>
      <c r="E44" s="560"/>
      <c r="F44" s="203"/>
    </row>
    <row r="45" spans="2:8" ht="24.95" customHeight="1" thickBot="1" x14ac:dyDescent="0.3">
      <c r="B45" s="343"/>
      <c r="C45" s="344"/>
      <c r="D45" s="556"/>
      <c r="E45" s="557"/>
      <c r="F45" s="203"/>
    </row>
    <row r="46" spans="2:8" ht="20.25" customHeight="1" x14ac:dyDescent="0.25">
      <c r="B46" s="558"/>
      <c r="C46" s="558"/>
      <c r="D46" s="558"/>
      <c r="E46" s="558"/>
      <c r="F46" s="558"/>
      <c r="G46" s="558"/>
      <c r="H46" s="74"/>
    </row>
    <row r="47" spans="2:8" ht="20.25" customHeight="1" x14ac:dyDescent="0.25">
      <c r="B47" s="73" t="s">
        <v>9</v>
      </c>
      <c r="C47" s="43"/>
      <c r="D47" s="43"/>
      <c r="E47" s="43"/>
    </row>
    <row r="48" spans="2:8" ht="9.75" customHeight="1" x14ac:dyDescent="0.25">
      <c r="E48" s="42"/>
    </row>
    <row r="49" spans="2:5" x14ac:dyDescent="0.25">
      <c r="B49" s="554"/>
      <c r="C49" s="554"/>
      <c r="D49" s="554"/>
      <c r="E49" s="554"/>
    </row>
    <row r="50" spans="2:5" x14ac:dyDescent="0.25">
      <c r="B50" s="554"/>
      <c r="C50" s="554"/>
      <c r="D50" s="554"/>
      <c r="E50" s="554"/>
    </row>
    <row r="51" spans="2:5" x14ac:dyDescent="0.25">
      <c r="B51" s="554"/>
      <c r="C51" s="554"/>
      <c r="D51" s="554"/>
      <c r="E51" s="554"/>
    </row>
    <row r="52" spans="2:5" x14ac:dyDescent="0.25">
      <c r="B52" s="554"/>
      <c r="C52" s="554"/>
      <c r="D52" s="554"/>
      <c r="E52" s="554"/>
    </row>
    <row r="53" spans="2:5" x14ac:dyDescent="0.25">
      <c r="B53" s="554"/>
      <c r="C53" s="554"/>
      <c r="D53" s="554"/>
      <c r="E53" s="554"/>
    </row>
    <row r="54" spans="2:5" x14ac:dyDescent="0.25">
      <c r="B54" s="554"/>
      <c r="C54" s="554"/>
      <c r="D54" s="554"/>
      <c r="E54" s="554"/>
    </row>
    <row r="55" spans="2:5" x14ac:dyDescent="0.25">
      <c r="B55" s="554"/>
      <c r="C55" s="554"/>
      <c r="D55" s="554"/>
      <c r="E55" s="554"/>
    </row>
    <row r="56" spans="2:5" x14ac:dyDescent="0.25">
      <c r="B56" s="554"/>
      <c r="C56" s="554"/>
      <c r="D56" s="554"/>
      <c r="E56" s="554"/>
    </row>
    <row r="57" spans="2:5" x14ac:dyDescent="0.25">
      <c r="B57" s="554"/>
      <c r="C57" s="554"/>
      <c r="D57" s="554"/>
      <c r="E57" s="554"/>
    </row>
    <row r="58" spans="2:5" x14ac:dyDescent="0.25">
      <c r="B58" s="554"/>
      <c r="C58" s="554"/>
      <c r="D58" s="554"/>
      <c r="E58" s="554"/>
    </row>
    <row r="59" spans="2:5" x14ac:dyDescent="0.25">
      <c r="B59" s="554"/>
      <c r="C59" s="554"/>
      <c r="D59" s="554"/>
      <c r="E59" s="554"/>
    </row>
    <row r="60" spans="2:5" x14ac:dyDescent="0.25">
      <c r="B60" s="554"/>
      <c r="C60" s="554"/>
      <c r="D60" s="554"/>
      <c r="E60" s="554"/>
    </row>
    <row r="61" spans="2:5" x14ac:dyDescent="0.25">
      <c r="B61" s="554"/>
      <c r="C61" s="554"/>
      <c r="D61" s="554"/>
      <c r="E61" s="554"/>
    </row>
  </sheetData>
  <sheetProtection formatCells="0" formatColumns="0" formatRows="0" insertColumns="0" insertRows="0" insertHyperlinks="0" sort="0" autoFilter="0"/>
  <mergeCells count="35">
    <mergeCell ref="B6:C8"/>
    <mergeCell ref="B22:C24"/>
    <mergeCell ref="E12:F20"/>
    <mergeCell ref="D28:E28"/>
    <mergeCell ref="B12:C12"/>
    <mergeCell ref="B13:C13"/>
    <mergeCell ref="B16:C16"/>
    <mergeCell ref="B15:C15"/>
    <mergeCell ref="B18:C18"/>
    <mergeCell ref="B17:C17"/>
    <mergeCell ref="G6:G8"/>
    <mergeCell ref="G12:G20"/>
    <mergeCell ref="G22:G24"/>
    <mergeCell ref="D39:E39"/>
    <mergeCell ref="F34:G34"/>
    <mergeCell ref="D29:E29"/>
    <mergeCell ref="E6:F8"/>
    <mergeCell ref="E22:F24"/>
    <mergeCell ref="D32:E32"/>
    <mergeCell ref="B49:C61"/>
    <mergeCell ref="D49:E61"/>
    <mergeCell ref="B14:C14"/>
    <mergeCell ref="D45:E45"/>
    <mergeCell ref="B46:G46"/>
    <mergeCell ref="D40:E40"/>
    <mergeCell ref="D41:E41"/>
    <mergeCell ref="D42:E42"/>
    <mergeCell ref="D43:E43"/>
    <mergeCell ref="D44:E44"/>
    <mergeCell ref="D30:E30"/>
    <mergeCell ref="D31:E31"/>
    <mergeCell ref="D38:E38"/>
    <mergeCell ref="B36:C36"/>
    <mergeCell ref="B20:C20"/>
    <mergeCell ref="B19:C19"/>
  </mergeCells>
  <printOptions horizontalCentered="1"/>
  <pageMargins left="0.59055118110236227" right="0.59055118110236227" top="0.59055118110236227" bottom="0.59055118110236227" header="0.31496062992125984" footer="0.31496062992125984"/>
  <pageSetup paperSize="9" scale="61" fitToHeight="6" orientation="landscape" r:id="rId1"/>
  <headerFooter>
    <oddFooter>&amp;L&amp;G&amp;C&amp;G&amp;R&amp;G</oddFooter>
  </headerFooter>
  <rowBreaks count="1" manualBreakCount="1">
    <brk id="25" max="8" man="1"/>
  </rowBreaks>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8873A2"/>
  </sheetPr>
  <dimension ref="B2:G57"/>
  <sheetViews>
    <sheetView showGridLines="0" view="pageBreakPreview" topLeftCell="B1" zoomScaleNormal="95" zoomScaleSheetLayoutView="100" workbookViewId="0"/>
  </sheetViews>
  <sheetFormatPr defaultColWidth="9.140625" defaultRowHeight="15" x14ac:dyDescent="0.25"/>
  <cols>
    <col min="1" max="1" width="3.7109375" style="22" customWidth="1"/>
    <col min="2" max="2" width="40.7109375" style="22" customWidth="1"/>
    <col min="3" max="5" width="45.7109375" style="22" customWidth="1"/>
    <col min="6" max="6" width="3.7109375" style="22" customWidth="1"/>
    <col min="7" max="7" width="51.5703125" style="205" customWidth="1"/>
    <col min="8" max="23" width="16.7109375" style="22" customWidth="1"/>
    <col min="24" max="16384" width="9.140625" style="22"/>
  </cols>
  <sheetData>
    <row r="2" spans="2:7" ht="30" customHeight="1" x14ac:dyDescent="0.25">
      <c r="B2" s="21" t="s">
        <v>71</v>
      </c>
      <c r="C2" s="26"/>
    </row>
    <row r="3" spans="2:7" ht="15" customHeight="1" x14ac:dyDescent="0.25">
      <c r="C3" s="26"/>
      <c r="D3" s="26"/>
    </row>
    <row r="4" spans="2:7" ht="25.5" customHeight="1" x14ac:dyDescent="0.3">
      <c r="B4" s="69" t="s">
        <v>124</v>
      </c>
      <c r="C4" s="579"/>
      <c r="D4" s="580"/>
      <c r="F4" s="24"/>
    </row>
    <row r="5" spans="2:7" ht="9.75" customHeight="1" thickBot="1" x14ac:dyDescent="0.35">
      <c r="B5" s="23"/>
      <c r="F5" s="24"/>
    </row>
    <row r="6" spans="2:7" s="25" customFormat="1" ht="24.95" customHeight="1" x14ac:dyDescent="0.25">
      <c r="B6" s="588"/>
      <c r="C6" s="590" t="s">
        <v>127</v>
      </c>
      <c r="D6" s="591"/>
      <c r="E6" s="592"/>
      <c r="G6" s="205"/>
    </row>
    <row r="7" spans="2:7" s="25" customFormat="1" ht="24.95" customHeight="1" thickBot="1" x14ac:dyDescent="0.3">
      <c r="B7" s="589"/>
      <c r="C7" s="85" t="s">
        <v>121</v>
      </c>
      <c r="D7" s="83" t="s">
        <v>122</v>
      </c>
      <c r="E7" s="84" t="s">
        <v>123</v>
      </c>
      <c r="G7" s="205"/>
    </row>
    <row r="8" spans="2:7" s="25" customFormat="1" ht="50.1" customHeight="1" x14ac:dyDescent="0.25">
      <c r="B8" s="121" t="s">
        <v>105</v>
      </c>
      <c r="C8" s="345"/>
      <c r="D8" s="346"/>
      <c r="E8" s="347"/>
      <c r="G8" s="205"/>
    </row>
    <row r="9" spans="2:7" ht="50.1" customHeight="1" x14ac:dyDescent="0.25">
      <c r="B9" s="582" t="s">
        <v>4</v>
      </c>
      <c r="C9" s="583"/>
      <c r="D9" s="584"/>
      <c r="E9" s="587"/>
    </row>
    <row r="10" spans="2:7" ht="50.1" customHeight="1" x14ac:dyDescent="0.25">
      <c r="B10" s="582"/>
      <c r="C10" s="583"/>
      <c r="D10" s="584"/>
      <c r="E10" s="587"/>
    </row>
    <row r="11" spans="2:7" ht="78.75" x14ac:dyDescent="0.25">
      <c r="B11" s="122" t="s">
        <v>494</v>
      </c>
      <c r="C11" s="348"/>
      <c r="D11" s="349"/>
      <c r="E11" s="350"/>
    </row>
    <row r="12" spans="2:7" ht="50.1" customHeight="1" x14ac:dyDescent="0.25">
      <c r="B12" s="585" t="s">
        <v>156</v>
      </c>
      <c r="C12" s="583"/>
      <c r="D12" s="584"/>
      <c r="E12" s="587"/>
    </row>
    <row r="13" spans="2:7" ht="50.1" customHeight="1" x14ac:dyDescent="0.25">
      <c r="B13" s="586"/>
      <c r="C13" s="583"/>
      <c r="D13" s="584"/>
      <c r="E13" s="587"/>
    </row>
    <row r="14" spans="2:7" ht="50.1" customHeight="1" x14ac:dyDescent="0.25">
      <c r="B14" s="123" t="s">
        <v>497</v>
      </c>
      <c r="C14" s="583"/>
      <c r="D14" s="584"/>
      <c r="E14" s="587"/>
    </row>
    <row r="15" spans="2:7" ht="50.1" customHeight="1" thickBot="1" x14ac:dyDescent="0.3">
      <c r="B15" s="124" t="s">
        <v>495</v>
      </c>
      <c r="C15" s="351"/>
      <c r="D15" s="352"/>
      <c r="E15" s="353"/>
    </row>
    <row r="16" spans="2:7" ht="30" customHeight="1" x14ac:dyDescent="0.25"/>
    <row r="17" spans="2:5" ht="25.5" customHeight="1" x14ac:dyDescent="0.25">
      <c r="B17" s="69" t="s">
        <v>125</v>
      </c>
      <c r="C17" s="579"/>
      <c r="D17" s="580"/>
    </row>
    <row r="18" spans="2:5" ht="15.75" thickBot="1" x14ac:dyDescent="0.3">
      <c r="B18" s="23"/>
    </row>
    <row r="19" spans="2:5" ht="24.95" customHeight="1" x14ac:dyDescent="0.25">
      <c r="B19" s="588"/>
      <c r="C19" s="590" t="s">
        <v>127</v>
      </c>
      <c r="D19" s="591"/>
      <c r="E19" s="592"/>
    </row>
    <row r="20" spans="2:5" ht="24.95" customHeight="1" thickBot="1" x14ac:dyDescent="0.3">
      <c r="B20" s="589"/>
      <c r="C20" s="85" t="s">
        <v>121</v>
      </c>
      <c r="D20" s="83" t="s">
        <v>122</v>
      </c>
      <c r="E20" s="84" t="s">
        <v>123</v>
      </c>
    </row>
    <row r="21" spans="2:5" ht="50.1" customHeight="1" x14ac:dyDescent="0.25">
      <c r="B21" s="121" t="s">
        <v>105</v>
      </c>
      <c r="C21" s="345"/>
      <c r="D21" s="346"/>
      <c r="E21" s="347"/>
    </row>
    <row r="22" spans="2:5" ht="50.1" customHeight="1" x14ac:dyDescent="0.25">
      <c r="B22" s="582" t="s">
        <v>4</v>
      </c>
      <c r="C22" s="583"/>
      <c r="D22" s="584"/>
      <c r="E22" s="587"/>
    </row>
    <row r="23" spans="2:5" ht="50.1" customHeight="1" x14ac:dyDescent="0.25">
      <c r="B23" s="582"/>
      <c r="C23" s="583"/>
      <c r="D23" s="584"/>
      <c r="E23" s="587"/>
    </row>
    <row r="24" spans="2:5" ht="78.75" x14ac:dyDescent="0.25">
      <c r="B24" s="501" t="s">
        <v>494</v>
      </c>
      <c r="C24" s="348"/>
      <c r="D24" s="349"/>
      <c r="E24" s="350"/>
    </row>
    <row r="25" spans="2:5" ht="50.1" customHeight="1" x14ac:dyDescent="0.25">
      <c r="B25" s="585" t="s">
        <v>156</v>
      </c>
      <c r="C25" s="583"/>
      <c r="D25" s="584"/>
      <c r="E25" s="587"/>
    </row>
    <row r="26" spans="2:5" ht="50.1" customHeight="1" x14ac:dyDescent="0.25">
      <c r="B26" s="586"/>
      <c r="C26" s="583"/>
      <c r="D26" s="584"/>
      <c r="E26" s="587"/>
    </row>
    <row r="27" spans="2:5" ht="50.1" customHeight="1" x14ac:dyDescent="0.25">
      <c r="B27" s="123" t="s">
        <v>497</v>
      </c>
      <c r="C27" s="583"/>
      <c r="D27" s="584"/>
      <c r="E27" s="587"/>
    </row>
    <row r="28" spans="2:5" ht="50.1" customHeight="1" thickBot="1" x14ac:dyDescent="0.3">
      <c r="B28" s="124" t="s">
        <v>495</v>
      </c>
      <c r="C28" s="351"/>
      <c r="D28" s="352"/>
      <c r="E28" s="353"/>
    </row>
    <row r="29" spans="2:5" ht="30" customHeight="1" x14ac:dyDescent="0.25"/>
    <row r="30" spans="2:5" ht="25.5" customHeight="1" x14ac:dyDescent="0.25">
      <c r="B30" s="69" t="s">
        <v>126</v>
      </c>
      <c r="C30" s="579"/>
      <c r="D30" s="580"/>
    </row>
    <row r="31" spans="2:5" ht="9.75" customHeight="1" thickBot="1" x14ac:dyDescent="0.3">
      <c r="B31" s="23"/>
    </row>
    <row r="32" spans="2:5" ht="24.95" customHeight="1" x14ac:dyDescent="0.25">
      <c r="B32" s="588"/>
      <c r="C32" s="590" t="s">
        <v>127</v>
      </c>
      <c r="D32" s="591"/>
      <c r="E32" s="592"/>
    </row>
    <row r="33" spans="2:5" ht="24.95" customHeight="1" thickBot="1" x14ac:dyDescent="0.3">
      <c r="B33" s="589"/>
      <c r="C33" s="85" t="s">
        <v>121</v>
      </c>
      <c r="D33" s="83" t="s">
        <v>122</v>
      </c>
      <c r="E33" s="84" t="s">
        <v>123</v>
      </c>
    </row>
    <row r="34" spans="2:5" ht="50.1" customHeight="1" x14ac:dyDescent="0.25">
      <c r="B34" s="121" t="s">
        <v>105</v>
      </c>
      <c r="C34" s="345"/>
      <c r="D34" s="346"/>
      <c r="E34" s="347"/>
    </row>
    <row r="35" spans="2:5" ht="50.1" customHeight="1" x14ac:dyDescent="0.25">
      <c r="B35" s="582" t="s">
        <v>4</v>
      </c>
      <c r="C35" s="583"/>
      <c r="D35" s="584"/>
      <c r="E35" s="587"/>
    </row>
    <row r="36" spans="2:5" ht="50.1" customHeight="1" x14ac:dyDescent="0.25">
      <c r="B36" s="582"/>
      <c r="C36" s="583"/>
      <c r="D36" s="584"/>
      <c r="E36" s="587"/>
    </row>
    <row r="37" spans="2:5" ht="78.75" x14ac:dyDescent="0.25">
      <c r="B37" s="501" t="s">
        <v>494</v>
      </c>
      <c r="C37" s="348"/>
      <c r="D37" s="349"/>
      <c r="E37" s="350"/>
    </row>
    <row r="38" spans="2:5" ht="50.1" customHeight="1" x14ac:dyDescent="0.25">
      <c r="B38" s="585" t="s">
        <v>156</v>
      </c>
      <c r="C38" s="583"/>
      <c r="D38" s="584"/>
      <c r="E38" s="587"/>
    </row>
    <row r="39" spans="2:5" ht="50.1" customHeight="1" x14ac:dyDescent="0.25">
      <c r="B39" s="586"/>
      <c r="C39" s="583"/>
      <c r="D39" s="584"/>
      <c r="E39" s="587"/>
    </row>
    <row r="40" spans="2:5" ht="50.1" customHeight="1" x14ac:dyDescent="0.25">
      <c r="B40" s="123" t="s">
        <v>497</v>
      </c>
      <c r="C40" s="583"/>
      <c r="D40" s="584"/>
      <c r="E40" s="587"/>
    </row>
    <row r="41" spans="2:5" ht="50.1" customHeight="1" thickBot="1" x14ac:dyDescent="0.3">
      <c r="B41" s="124" t="s">
        <v>495</v>
      </c>
      <c r="C41" s="351"/>
      <c r="D41" s="352"/>
      <c r="E41" s="353"/>
    </row>
    <row r="42" spans="2:5" ht="30" customHeight="1" x14ac:dyDescent="0.25"/>
    <row r="43" spans="2:5" ht="24.75" customHeight="1" x14ac:dyDescent="0.25">
      <c r="B43" s="27" t="s">
        <v>87</v>
      </c>
    </row>
    <row r="44" spans="2:5" ht="30" customHeight="1" x14ac:dyDescent="0.25"/>
    <row r="45" spans="2:5" ht="24.75" customHeight="1" x14ac:dyDescent="0.25">
      <c r="B45" s="581" t="s">
        <v>9</v>
      </c>
      <c r="C45" s="581"/>
      <c r="D45" s="581"/>
    </row>
    <row r="46" spans="2:5" ht="9.75" customHeight="1" x14ac:dyDescent="0.25">
      <c r="B46" s="28"/>
      <c r="C46" s="28"/>
      <c r="D46" s="28"/>
    </row>
    <row r="47" spans="2:5" x14ac:dyDescent="0.25">
      <c r="B47" s="550"/>
      <c r="C47" s="550"/>
      <c r="D47" s="553"/>
    </row>
    <row r="48" spans="2:5" x14ac:dyDescent="0.25">
      <c r="B48" s="550"/>
      <c r="C48" s="550"/>
      <c r="D48" s="553"/>
    </row>
    <row r="49" spans="2:4" x14ac:dyDescent="0.25">
      <c r="B49" s="550"/>
      <c r="C49" s="550"/>
      <c r="D49" s="553"/>
    </row>
    <row r="50" spans="2:4" x14ac:dyDescent="0.25">
      <c r="B50" s="550"/>
      <c r="C50" s="550"/>
      <c r="D50" s="553"/>
    </row>
    <row r="51" spans="2:4" x14ac:dyDescent="0.25">
      <c r="B51" s="550"/>
      <c r="C51" s="550"/>
      <c r="D51" s="553"/>
    </row>
    <row r="52" spans="2:4" x14ac:dyDescent="0.25">
      <c r="B52" s="550"/>
      <c r="C52" s="550"/>
      <c r="D52" s="553"/>
    </row>
    <row r="53" spans="2:4" x14ac:dyDescent="0.25">
      <c r="B53" s="550"/>
      <c r="C53" s="550"/>
      <c r="D53" s="553"/>
    </row>
    <row r="54" spans="2:4" x14ac:dyDescent="0.25">
      <c r="B54" s="550"/>
      <c r="C54" s="550"/>
      <c r="D54" s="553"/>
    </row>
    <row r="55" spans="2:4" x14ac:dyDescent="0.25">
      <c r="B55" s="550"/>
      <c r="C55" s="550"/>
      <c r="D55" s="553"/>
    </row>
    <row r="56" spans="2:4" x14ac:dyDescent="0.25">
      <c r="B56" s="550"/>
      <c r="C56" s="550"/>
      <c r="D56" s="553"/>
    </row>
    <row r="57" spans="2:4" x14ac:dyDescent="0.25">
      <c r="B57" s="550"/>
      <c r="C57" s="550"/>
      <c r="D57" s="553"/>
    </row>
  </sheetData>
  <sheetProtection formatCells="0" formatColumns="0" formatRows="0" insertColumns="0" insertRows="0" insertHyperlinks="0" sort="0" autoFilter="0"/>
  <mergeCells count="36">
    <mergeCell ref="E12:E14"/>
    <mergeCell ref="B6:B7"/>
    <mergeCell ref="C6:E6"/>
    <mergeCell ref="B9:B10"/>
    <mergeCell ref="C9:C10"/>
    <mergeCell ref="D9:D10"/>
    <mergeCell ref="E9:E10"/>
    <mergeCell ref="E25:E27"/>
    <mergeCell ref="B32:B33"/>
    <mergeCell ref="C32:E32"/>
    <mergeCell ref="B19:B20"/>
    <mergeCell ref="C19:E19"/>
    <mergeCell ref="B22:B23"/>
    <mergeCell ref="C22:C23"/>
    <mergeCell ref="D22:D23"/>
    <mergeCell ref="E22:E23"/>
    <mergeCell ref="B25:B26"/>
    <mergeCell ref="E35:E36"/>
    <mergeCell ref="C38:C40"/>
    <mergeCell ref="D38:D40"/>
    <mergeCell ref="E38:E40"/>
    <mergeCell ref="B38:B39"/>
    <mergeCell ref="B47:C57"/>
    <mergeCell ref="D47:D57"/>
    <mergeCell ref="C4:D4"/>
    <mergeCell ref="C30:D30"/>
    <mergeCell ref="B45:D45"/>
    <mergeCell ref="C17:D17"/>
    <mergeCell ref="B35:B36"/>
    <mergeCell ref="C35:C36"/>
    <mergeCell ref="D35:D36"/>
    <mergeCell ref="C25:C27"/>
    <mergeCell ref="D25:D27"/>
    <mergeCell ref="C12:C14"/>
    <mergeCell ref="D12:D14"/>
    <mergeCell ref="B12:B13"/>
  </mergeCells>
  <hyperlinks>
    <hyperlink ref="B14" location="Promocija!B6" display="Povezava do terminskega načrta promocije"/>
    <hyperlink ref="B27" location="Promocija!B25" display="Povezava do terminskega načrta promocije"/>
    <hyperlink ref="B40" location="Promocija!B45" display="Povezava do terminskega načrta promocije"/>
  </hyperlinks>
  <printOptions horizontalCentered="1"/>
  <pageMargins left="0.59055118110236227" right="0.59055118110236227" top="0.59055118110236227" bottom="0.59055118110236227" header="0.31496062992125984" footer="0.31496062992125984"/>
  <pageSetup paperSize="9" scale="73" fitToHeight="6" orientation="landscape" r:id="rId1"/>
  <headerFooter>
    <oddFooter>&amp;L&amp;G&amp;C&amp;G&amp;R&amp;G</oddFooter>
  </headerFooter>
  <rowBreaks count="2" manualBreakCount="2">
    <brk id="16" max="5" man="1"/>
    <brk id="29" max="5"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20</vt:i4>
      </vt:variant>
      <vt:variant>
        <vt:lpstr>Imenovani obsegi</vt:lpstr>
      </vt:variant>
      <vt:variant>
        <vt:i4>20</vt:i4>
      </vt:variant>
    </vt:vector>
  </HeadingPairs>
  <TitlesOfParts>
    <vt:vector size="40" baseType="lpstr">
      <vt:lpstr>Zakaj-kako</vt:lpstr>
      <vt:lpstr>Naslovnica</vt:lpstr>
      <vt:lpstr>Kazalo</vt:lpstr>
      <vt:lpstr>BMC</vt:lpstr>
      <vt:lpstr>Povzetek</vt:lpstr>
      <vt:lpstr>Podjetje</vt:lpstr>
      <vt:lpstr>Problem-rešitev-geni</vt:lpstr>
      <vt:lpstr>Raziskava trga</vt:lpstr>
      <vt:lpstr>Kupci-kanali</vt:lpstr>
      <vt:lpstr>Baza uporabnikov</vt:lpstr>
      <vt:lpstr>Promocija</vt:lpstr>
      <vt:lpstr>Ekipa-partnerji</vt:lpstr>
      <vt:lpstr>IPI</vt:lpstr>
      <vt:lpstr>BS</vt:lpstr>
      <vt:lpstr>DT</vt:lpstr>
      <vt:lpstr>Obrazložitev finančnega načrta</vt:lpstr>
      <vt:lpstr>Pripomoček za izračun stroškov</vt:lpstr>
      <vt:lpstr>Pripomoček za izračun prihodkov</vt:lpstr>
      <vt:lpstr>Cenik</vt:lpstr>
      <vt:lpstr>Beležka</vt:lpstr>
      <vt:lpstr>Beležka!Področje_tiskanja</vt:lpstr>
      <vt:lpstr>BMC!Področje_tiskanja</vt:lpstr>
      <vt:lpstr>BS!Področje_tiskanja</vt:lpstr>
      <vt:lpstr>Cenik!Področje_tiskanja</vt:lpstr>
      <vt:lpstr>DT!Področje_tiskanja</vt:lpstr>
      <vt:lpstr>'Ekipa-partnerji'!Področje_tiskanja</vt:lpstr>
      <vt:lpstr>IPI!Področje_tiskanja</vt:lpstr>
      <vt:lpstr>Kazalo!Področje_tiskanja</vt:lpstr>
      <vt:lpstr>'Kupci-kanali'!Področje_tiskanja</vt:lpstr>
      <vt:lpstr>Naslovnica!Področje_tiskanja</vt:lpstr>
      <vt:lpstr>'Obrazložitev finančnega načrta'!Področje_tiskanja</vt:lpstr>
      <vt:lpstr>Podjetje!Področje_tiskanja</vt:lpstr>
      <vt:lpstr>Povzetek!Področje_tiskanja</vt:lpstr>
      <vt:lpstr>'Pripomoček za izračun prihodkov'!Področje_tiskanja</vt:lpstr>
      <vt:lpstr>'Pripomoček za izračun stroškov'!Področje_tiskanja</vt:lpstr>
      <vt:lpstr>'Problem-rešitev-geni'!Področje_tiskanja</vt:lpstr>
      <vt:lpstr>Promocija!Področje_tiskanja</vt:lpstr>
      <vt:lpstr>'Raziskava trga'!Področje_tiskanja</vt:lpstr>
      <vt:lpstr>'Zakaj-kako'!Področje_tiskanja</vt:lpstr>
      <vt:lpstr>StopnjaDDV</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Jure</dc:creator>
  <cp:lastModifiedBy>Tjaša</cp:lastModifiedBy>
  <cp:lastPrinted>2018-12-13T09:15:28Z</cp:lastPrinted>
  <dcterms:created xsi:type="dcterms:W3CDTF">2014-02-14T12:26:52Z</dcterms:created>
  <dcterms:modified xsi:type="dcterms:W3CDTF">2019-10-18T10:12:24Z</dcterms:modified>
</cp:coreProperties>
</file>