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PrezeljM75\Documents\Program 2024\romi 2024\"/>
    </mc:Choice>
  </mc:AlternateContent>
  <xr:revisionPtr revIDLastSave="0" documentId="13_ncr:1_{9A54B5FA-77FC-4993-8FF2-BC7BC217E8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49" i="5" l="1"/>
  <c r="F51" i="5" l="1"/>
  <c r="G12" i="5" l="1"/>
  <c r="G20" i="5"/>
  <c r="H20" i="5" s="1"/>
  <c r="G28" i="5"/>
  <c r="H28" i="5" s="1"/>
  <c r="G36" i="5"/>
  <c r="H36" i="5" s="1"/>
  <c r="G44" i="5"/>
  <c r="H44" i="5" s="1"/>
  <c r="G31" i="5"/>
  <c r="H31" i="5" s="1"/>
  <c r="G42" i="5"/>
  <c r="H42" i="5" s="1"/>
  <c r="G11" i="5"/>
  <c r="H11" i="5" s="1"/>
  <c r="G35" i="5"/>
  <c r="H35" i="5" s="1"/>
  <c r="G3" i="5"/>
  <c r="H3" i="5" s="1"/>
  <c r="G19" i="5"/>
  <c r="H19" i="5" s="1"/>
  <c r="G27" i="5"/>
  <c r="H27" i="5" s="1"/>
  <c r="G43" i="5"/>
  <c r="H43" i="5" s="1"/>
  <c r="G17" i="5"/>
  <c r="H17" i="5" s="1"/>
  <c r="G32" i="5"/>
  <c r="H32" i="5" s="1"/>
  <c r="G46" i="5"/>
  <c r="H46" i="5" s="1"/>
  <c r="G22" i="5"/>
  <c r="H22" i="5" s="1"/>
  <c r="G10" i="5"/>
  <c r="H10" i="5" s="1"/>
  <c r="G33" i="5"/>
  <c r="H33" i="5" s="1"/>
  <c r="G7" i="5"/>
  <c r="H7" i="5" s="1"/>
  <c r="G47" i="5"/>
  <c r="H47" i="5" s="1"/>
  <c r="G15" i="5"/>
  <c r="H15" i="5" s="1"/>
  <c r="G23" i="5"/>
  <c r="H23" i="5" s="1"/>
  <c r="G21" i="5"/>
  <c r="H21" i="5" s="1"/>
  <c r="G16" i="5"/>
  <c r="H16" i="5" s="1"/>
  <c r="G45" i="5"/>
  <c r="H45" i="5" s="1"/>
  <c r="G29" i="5"/>
  <c r="H29" i="5" s="1"/>
  <c r="G39" i="5"/>
  <c r="H39" i="5" s="1"/>
  <c r="G9" i="5"/>
  <c r="H9" i="5" s="1"/>
  <c r="G25" i="5"/>
  <c r="H25" i="5" s="1"/>
  <c r="G30" i="5"/>
  <c r="H30" i="5" s="1"/>
  <c r="G18" i="5"/>
  <c r="H18" i="5" s="1"/>
  <c r="G34" i="5"/>
  <c r="H34" i="5" s="1"/>
  <c r="G40" i="5"/>
  <c r="H40" i="5" s="1"/>
  <c r="G4" i="5"/>
  <c r="H4" i="5" s="1"/>
  <c r="G37" i="5"/>
  <c r="H37" i="5" s="1"/>
  <c r="G13" i="5"/>
  <c r="H13" i="5" s="1"/>
  <c r="G24" i="5"/>
  <c r="H24" i="5" s="1"/>
  <c r="G41" i="5"/>
  <c r="H41" i="5" s="1"/>
  <c r="G26" i="5"/>
  <c r="H26" i="5" s="1"/>
  <c r="G5" i="5"/>
  <c r="H5" i="5" s="1"/>
  <c r="G48" i="5"/>
  <c r="H48" i="5" s="1"/>
  <c r="G8" i="5"/>
  <c r="H8" i="5" s="1"/>
  <c r="G6" i="5"/>
  <c r="G38" i="5"/>
  <c r="H38" i="5" s="1"/>
  <c r="G14" i="5"/>
  <c r="H14" i="5" s="1"/>
  <c r="G49" i="5"/>
  <c r="H49" i="5"/>
  <c r="H12" i="5"/>
  <c r="H6" i="5"/>
</calcChain>
</file>

<file path=xl/sharedStrings.xml><?xml version="1.0" encoding="utf-8"?>
<sst xmlns="http://schemas.openxmlformats.org/spreadsheetml/2006/main" count="148" uniqueCount="91">
  <si>
    <t>Prijavitelj</t>
  </si>
  <si>
    <t>naslov kulturnega projekta</t>
  </si>
  <si>
    <t>zaprošena sredstva v EUR</t>
  </si>
  <si>
    <t>PODROČJE</t>
  </si>
  <si>
    <t>Zveza Romov Slovenije</t>
  </si>
  <si>
    <t>Romane divijska-Romski prazniki</t>
  </si>
  <si>
    <t>prireditve</t>
  </si>
  <si>
    <t>Šunene le Romen- Prisluhnite Romom</t>
  </si>
  <si>
    <t>drugo: radijske oddaje</t>
  </si>
  <si>
    <t>Romano them-Romski svet</t>
  </si>
  <si>
    <t>izdajateljska in založniška dejavnost</t>
  </si>
  <si>
    <t xml:space="preserve">Zveza romske skupnosti Slovenije Umbrella- Dežnik </t>
  </si>
  <si>
    <t>drugo-medsebojno kuturno sodelovanje različnih manjšinskih etničnih skupnosti in večinskega prebivalstva</t>
  </si>
  <si>
    <t>V sožitju-Literarni natečaj in literarni večer in izid zbirke izbranih literarnih del</t>
  </si>
  <si>
    <t>predavanje, seminarji, delavnice</t>
  </si>
  <si>
    <t xml:space="preserve">Svetovni dan romskega jezika-okrogla miza </t>
  </si>
  <si>
    <t>Zveza za razvoj romske manjšine- Preporod</t>
  </si>
  <si>
    <t>Fotografsko odkrivanje v romski kulturi</t>
  </si>
  <si>
    <t>digitalizacija</t>
  </si>
  <si>
    <t>Povezovanje skozi romsko glasbo danes za jutri</t>
  </si>
  <si>
    <t>dejavnosti kulturnih skupin</t>
  </si>
  <si>
    <t xml:space="preserve">Vpliv romskih medijev na sobivanje </t>
  </si>
  <si>
    <t>Evropska romska zveza-European Roma union-Evropakri Romani union</t>
  </si>
  <si>
    <t>Inštitut za romološke študije, izobraževanje in kulturo</t>
  </si>
  <si>
    <t>Knjige- Jožeka Horvata Muca</t>
  </si>
  <si>
    <t>Evropski muzej romske kulture- "Romski muzikanje v Prekmurju"</t>
  </si>
  <si>
    <t>Poučevanje iz romoloških tem</t>
  </si>
  <si>
    <t>dejavnosti za ohranjanje jezika</t>
  </si>
  <si>
    <t>Romsko društvo Romani Union</t>
  </si>
  <si>
    <t>ROMANE ALAVA</t>
  </si>
  <si>
    <t>Potovanje z Rmi-Pru drom le Romenca</t>
  </si>
  <si>
    <t>Terne romane artistja-Mladi romski ustvarjalci</t>
  </si>
  <si>
    <t>predstavitev kulturnih dejavnosti širšemu okolju</t>
  </si>
  <si>
    <t>Romsko društvo Amala</t>
  </si>
  <si>
    <t>Glasbene delavnice za močnejši medkulturni most identitete</t>
  </si>
  <si>
    <t>Prireditve in koncerti doma in v tujini</t>
  </si>
  <si>
    <t>Publikacije in zgoščenka društva Amala</t>
  </si>
  <si>
    <t>Umetniške pripovedi romskega življenja</t>
  </si>
  <si>
    <t>Romski akademski klub</t>
  </si>
  <si>
    <t>Papruši 2024</t>
  </si>
  <si>
    <t>Festival romske kulture Romano čhon-Romski mesec</t>
  </si>
  <si>
    <t xml:space="preserve">Društvo romski informacijski in znanstveno-raziskovalni center Slovenije Anglunipe </t>
  </si>
  <si>
    <t>Romano lil/Romski časopis</t>
  </si>
  <si>
    <t>"Naša beseda-Amaro lafi"delavnice romskega jezika in predavanja o romski identiteti, kulturi in zgodovini</t>
  </si>
  <si>
    <t>Romano Anglunipe-spletne romske radijske oddaje</t>
  </si>
  <si>
    <t>drugo- elektronski medij</t>
  </si>
  <si>
    <t>Drugačnost nas združuje- ples nas bogati</t>
  </si>
  <si>
    <t>Romsko društvo Romano Pralipe</t>
  </si>
  <si>
    <t>Svetovni dan romskega jezika-romski časopis</t>
  </si>
  <si>
    <t>Svetovni dan Romov 2024</t>
  </si>
  <si>
    <t>Romsko kulturno in turistično društvo Pušča</t>
  </si>
  <si>
    <t>Pavlina bralna značka</t>
  </si>
  <si>
    <t>Kultura in kulinarika</t>
  </si>
  <si>
    <t>Večetnično, kulturno in izobraževalno, turistično in športno društvo</t>
  </si>
  <si>
    <t>Šesta romska bralna značka</t>
  </si>
  <si>
    <t>predstavitve dejavnosti širšemu okolju</t>
  </si>
  <si>
    <t>Romsko-slovensko-bosanski slovar: Šege in navade</t>
  </si>
  <si>
    <t>Kulturna raznolikost nas bogati</t>
  </si>
  <si>
    <t>Romsko društvo Narcisa</t>
  </si>
  <si>
    <t>Romsko kulturno, turistično, športno društvo Amarti bas-Naša sreča</t>
  </si>
  <si>
    <t>Ohranjanje romskega jezika, kulture in bralne pismenosti: Naj jezik ne bo izgubljen</t>
  </si>
  <si>
    <t>Tradicionalne medgeneracijske delavnice</t>
  </si>
  <si>
    <t>Romsko kulturno, društvo Ponos- kulinarika, turizem</t>
  </si>
  <si>
    <t>Romski literarni vrt- Rasti skozi besede</t>
  </si>
  <si>
    <t>Romsko zeliščarsko društvo Romanco-Rman (RZDRR)</t>
  </si>
  <si>
    <t>Znanstveno-raziskovalno združenje za umetnost, kulturne in izobraževalne programe in tehnologijo EPEKA, so.p.</t>
  </si>
  <si>
    <t>Priložnosti romske kulturne dediščine v Sloveniji</t>
  </si>
  <si>
    <t>Društvo za razvijanje prostovoljnega dela Novo mesto</t>
  </si>
  <si>
    <t>Urice branja/Ket ura so bralne urice</t>
  </si>
  <si>
    <t>Ustvarjalnice</t>
  </si>
  <si>
    <t>Društvo za povezovanje romskih žensk Loli Luludi</t>
  </si>
  <si>
    <t>Predavanje na temo izdelave romskih podcastov za ohranjanje kulturne  dediščine</t>
  </si>
  <si>
    <t>Kulturni center Marija Vera, Zavod za kulturno dejavnost</t>
  </si>
  <si>
    <t>Imro Roma- impro delavnice</t>
  </si>
  <si>
    <t>Lutkovni cirkus- čarobni svet., uprizoritvena umetnost za otroke</t>
  </si>
  <si>
    <t>Besedoskop-ohranjanje jezika, razvoj jezikovne kulture in jezikovna ustvarjalnost</t>
  </si>
  <si>
    <t>KANA/ČAS</t>
  </si>
  <si>
    <t>drugo: multimedijski projekt</t>
  </si>
  <si>
    <t xml:space="preserve">Damir Mazrek </t>
  </si>
  <si>
    <t>Vesna Anđelković</t>
  </si>
  <si>
    <t>Jezikalnice, ohranjanje in krepitev romskega jezika in kulture</t>
  </si>
  <si>
    <t>Glasbeni teater "Čaje šukarije"</t>
  </si>
  <si>
    <t>Bralno ustvarjalne delavnice</t>
  </si>
  <si>
    <t>predavanja, seminarji, delavnice</t>
  </si>
  <si>
    <t>Aromatične in zdravilne rastline v romskem jeziku Dolenjskih Romov in prevod v slovenski jezik-Aromatično i zdravilno rože du romano jeziko Dolensko Roma du slovensko jeziko</t>
  </si>
  <si>
    <t>doseženo število točk</t>
  </si>
  <si>
    <t>VS1 (zaprošena vrednost krat prejeto število točk deljeno s 100)</t>
  </si>
  <si>
    <t>ODOBRENA SREDSTVA- VS (VS1 krat Korekcijski faktor)</t>
  </si>
  <si>
    <t>korekcijski faktor:</t>
  </si>
  <si>
    <t>ODOBRENA SREDSTVA</t>
  </si>
  <si>
    <t>JPR-Romi-2024- ODOBRENO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</si>
</sst>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" fontId="2" fillId="2" borderId="1" xfId="1" applyNumberFormat="1" applyFont="1" applyFill="1" applyBorder="1" applyAlignment="1">
      <alignment horizontal="center" vertical="top" wrapText="1"/>
    </xf>
    <xf numFmtId="4" fontId="2" fillId="2" borderId="1" xfId="1" applyNumberFormat="1" applyFont="1" applyFill="1" applyBorder="1" applyAlignment="1">
      <alignment horizontal="center" vertical="top" wrapText="1"/>
    </xf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0" fontId="1" fillId="0" borderId="0" xfId="0" applyFont="1"/>
    <xf numFmtId="4" fontId="3" fillId="2" borderId="3" xfId="0" applyNumberFormat="1" applyFont="1" applyFill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4" fontId="1" fillId="0" borderId="0" xfId="0" applyNumberFormat="1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4" fontId="3" fillId="2" borderId="0" xfId="0" applyNumberFormat="1" applyFont="1" applyFill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3" fillId="0" borderId="0" xfId="0" applyFont="1" applyBorder="1"/>
    <xf numFmtId="4" fontId="2" fillId="2" borderId="0" xfId="1" applyNumberFormat="1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/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/>
    <xf numFmtId="0" fontId="3" fillId="0" borderId="0" xfId="0" applyFont="1" applyBorder="1" applyAlignment="1">
      <alignment vertical="center"/>
    </xf>
  </cellXfs>
  <cellStyles count="2">
    <cellStyle name="Dobro" xfId="1" builtinId="26"/>
    <cellStyle name="Navadno" xfId="0" builtinId="0"/>
  </cellStyles>
  <dxfs count="0"/>
  <tableStyles count="0" defaultTableStyle="TableStyleMedium2" defaultPivotStyle="PivotStyleLight16"/>
  <colors>
    <mruColors>
      <color rgb="FFFF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ECC7A-5176-4D48-BA71-41EFCDFE74B1}">
  <dimension ref="A1:L51"/>
  <sheetViews>
    <sheetView tabSelected="1" workbookViewId="0">
      <pane ySplit="2" topLeftCell="A46" activePane="bottomLeft" state="frozen"/>
      <selection pane="bottomLeft" activeCell="L46" sqref="L46"/>
    </sheetView>
  </sheetViews>
  <sheetFormatPr defaultRowHeight="13" x14ac:dyDescent="0.3"/>
  <cols>
    <col min="1" max="1" width="12.453125" style="12" customWidth="1"/>
    <col min="2" max="2" width="19.6328125" style="15" customWidth="1"/>
    <col min="3" max="3" width="13.1796875" style="12" customWidth="1"/>
    <col min="4" max="4" width="9.90625" style="12" hidden="1" customWidth="1"/>
    <col min="5" max="5" width="8.7265625" style="24" customWidth="1"/>
    <col min="6" max="6" width="13.08984375" style="19" hidden="1" customWidth="1"/>
    <col min="7" max="7" width="12.36328125" style="19" hidden="1" customWidth="1"/>
    <col min="8" max="8" width="13.1796875" style="19" customWidth="1"/>
    <col min="9" max="9" width="8.1796875" style="34" customWidth="1"/>
    <col min="10" max="10" width="8.7265625" style="32"/>
    <col min="11" max="16384" width="8.7265625" style="12"/>
  </cols>
  <sheetData>
    <row r="1" spans="1:10" ht="14.5" x14ac:dyDescent="0.25">
      <c r="A1" s="30" t="s">
        <v>90</v>
      </c>
      <c r="B1" s="31"/>
      <c r="C1" s="31"/>
      <c r="D1" s="31"/>
      <c r="E1" s="31"/>
      <c r="F1" s="31"/>
      <c r="G1" s="31"/>
      <c r="H1" s="31"/>
      <c r="I1" s="31"/>
    </row>
    <row r="2" spans="1:10" ht="78" x14ac:dyDescent="0.25">
      <c r="A2" s="1" t="s">
        <v>0</v>
      </c>
      <c r="B2" s="1" t="s">
        <v>1</v>
      </c>
      <c r="C2" s="1" t="s">
        <v>3</v>
      </c>
      <c r="D2" s="2" t="s">
        <v>2</v>
      </c>
      <c r="E2" s="10" t="s">
        <v>85</v>
      </c>
      <c r="F2" s="11" t="s">
        <v>86</v>
      </c>
      <c r="G2" s="11" t="s">
        <v>87</v>
      </c>
      <c r="H2" s="11" t="s">
        <v>89</v>
      </c>
      <c r="I2" s="33"/>
    </row>
    <row r="3" spans="1:10" ht="26" x14ac:dyDescent="0.25">
      <c r="A3" s="3" t="s">
        <v>4</v>
      </c>
      <c r="B3" s="7" t="s">
        <v>5</v>
      </c>
      <c r="C3" s="3" t="s">
        <v>6</v>
      </c>
      <c r="D3" s="4">
        <v>10556.29</v>
      </c>
      <c r="E3" s="22">
        <v>56</v>
      </c>
      <c r="F3" s="17">
        <f t="shared" ref="F3:F48" si="0">(E3*D3)/100</f>
        <v>5911.5223999999998</v>
      </c>
      <c r="G3" s="17">
        <f t="shared" ref="G3:G49" si="1">F3*$F$51</f>
        <v>4380.79863798919</v>
      </c>
      <c r="H3" s="17">
        <f t="shared" ref="H3:H34" si="2">ROUND(G3,0)</f>
        <v>4381</v>
      </c>
    </row>
    <row r="4" spans="1:10" ht="26" x14ac:dyDescent="0.25">
      <c r="A4" s="3" t="s">
        <v>4</v>
      </c>
      <c r="B4" s="7" t="s">
        <v>7</v>
      </c>
      <c r="C4" s="3" t="s">
        <v>8</v>
      </c>
      <c r="D4" s="4">
        <v>10400</v>
      </c>
      <c r="E4" s="22">
        <v>54</v>
      </c>
      <c r="F4" s="17">
        <f t="shared" si="0"/>
        <v>5616</v>
      </c>
      <c r="G4" s="17">
        <f t="shared" si="1"/>
        <v>4161.7985158860756</v>
      </c>
      <c r="H4" s="17">
        <f t="shared" si="2"/>
        <v>4162</v>
      </c>
    </row>
    <row r="5" spans="1:10" s="13" customFormat="1" ht="37.5" x14ac:dyDescent="0.25">
      <c r="A5" s="3" t="s">
        <v>4</v>
      </c>
      <c r="B5" s="7" t="s">
        <v>9</v>
      </c>
      <c r="C5" s="3" t="s">
        <v>10</v>
      </c>
      <c r="D5" s="4">
        <v>8061.9</v>
      </c>
      <c r="E5" s="23">
        <v>60</v>
      </c>
      <c r="F5" s="17">
        <f t="shared" si="0"/>
        <v>4837.1400000000003</v>
      </c>
      <c r="G5" s="17">
        <f t="shared" si="1"/>
        <v>3584.6157537630297</v>
      </c>
      <c r="H5" s="17">
        <f t="shared" si="2"/>
        <v>3585</v>
      </c>
      <c r="I5" s="35"/>
      <c r="J5" s="36"/>
    </row>
    <row r="6" spans="1:10" s="13" customFormat="1" ht="125" x14ac:dyDescent="0.25">
      <c r="A6" s="3" t="s">
        <v>11</v>
      </c>
      <c r="B6" s="7" t="s">
        <v>13</v>
      </c>
      <c r="C6" s="3" t="s">
        <v>12</v>
      </c>
      <c r="D6" s="4">
        <v>7730</v>
      </c>
      <c r="E6" s="23">
        <v>53</v>
      </c>
      <c r="F6" s="4">
        <f t="shared" si="0"/>
        <v>4096.8999999999996</v>
      </c>
      <c r="G6" s="4">
        <f t="shared" si="1"/>
        <v>3036.0527670465922</v>
      </c>
      <c r="H6" s="4">
        <f t="shared" si="2"/>
        <v>3036</v>
      </c>
      <c r="I6" s="35"/>
      <c r="J6" s="36"/>
    </row>
    <row r="7" spans="1:10" ht="62.5" x14ac:dyDescent="0.25">
      <c r="A7" s="3" t="s">
        <v>11</v>
      </c>
      <c r="B7" s="7" t="s">
        <v>15</v>
      </c>
      <c r="C7" s="3" t="s">
        <v>14</v>
      </c>
      <c r="D7" s="4">
        <v>6027</v>
      </c>
      <c r="E7" s="22">
        <v>49</v>
      </c>
      <c r="F7" s="17">
        <f t="shared" si="0"/>
        <v>2953.23</v>
      </c>
      <c r="G7" s="17">
        <f t="shared" si="1"/>
        <v>2188.5235454184894</v>
      </c>
      <c r="H7" s="17">
        <f t="shared" si="2"/>
        <v>2189</v>
      </c>
    </row>
    <row r="8" spans="1:10" ht="50" x14ac:dyDescent="0.25">
      <c r="A8" s="3" t="s">
        <v>16</v>
      </c>
      <c r="B8" s="7" t="s">
        <v>17</v>
      </c>
      <c r="C8" s="3" t="s">
        <v>18</v>
      </c>
      <c r="D8" s="4">
        <v>11500</v>
      </c>
      <c r="E8" s="22">
        <v>46</v>
      </c>
      <c r="F8" s="17">
        <f t="shared" si="0"/>
        <v>5290</v>
      </c>
      <c r="G8" s="17">
        <f t="shared" si="1"/>
        <v>3920.212633375595</v>
      </c>
      <c r="H8" s="17">
        <f t="shared" si="2"/>
        <v>3920</v>
      </c>
    </row>
    <row r="9" spans="1:10" ht="50" x14ac:dyDescent="0.25">
      <c r="A9" s="3" t="s">
        <v>16</v>
      </c>
      <c r="B9" s="7" t="s">
        <v>19</v>
      </c>
      <c r="C9" s="3" t="s">
        <v>20</v>
      </c>
      <c r="D9" s="4">
        <v>11500</v>
      </c>
      <c r="E9" s="22">
        <v>44</v>
      </c>
      <c r="F9" s="17">
        <f t="shared" si="0"/>
        <v>5060</v>
      </c>
      <c r="G9" s="17">
        <f t="shared" si="1"/>
        <v>3749.7686058375257</v>
      </c>
      <c r="H9" s="17">
        <f t="shared" si="2"/>
        <v>3750</v>
      </c>
    </row>
    <row r="10" spans="1:10" ht="75" x14ac:dyDescent="0.25">
      <c r="A10" s="3" t="s">
        <v>22</v>
      </c>
      <c r="B10" s="8" t="s">
        <v>21</v>
      </c>
      <c r="C10" s="3" t="s">
        <v>14</v>
      </c>
      <c r="D10" s="4">
        <v>7800</v>
      </c>
      <c r="E10" s="22">
        <v>51</v>
      </c>
      <c r="F10" s="17">
        <f t="shared" si="0"/>
        <v>3978</v>
      </c>
      <c r="G10" s="17">
        <f t="shared" si="1"/>
        <v>2947.9406154193034</v>
      </c>
      <c r="H10" s="17">
        <f t="shared" si="2"/>
        <v>2948</v>
      </c>
    </row>
    <row r="11" spans="1:10" s="13" customFormat="1" ht="62.5" x14ac:dyDescent="0.25">
      <c r="A11" s="3" t="s">
        <v>23</v>
      </c>
      <c r="B11" s="7" t="s">
        <v>24</v>
      </c>
      <c r="C11" s="3" t="s">
        <v>10</v>
      </c>
      <c r="D11" s="16">
        <v>8850</v>
      </c>
      <c r="E11" s="23">
        <v>45</v>
      </c>
      <c r="F11" s="17">
        <f t="shared" si="0"/>
        <v>3982.5</v>
      </c>
      <c r="G11" s="17">
        <f t="shared" si="1"/>
        <v>2951.2753898711353</v>
      </c>
      <c r="H11" s="17">
        <f t="shared" si="2"/>
        <v>2951</v>
      </c>
      <c r="I11" s="35"/>
      <c r="J11" s="36"/>
    </row>
    <row r="12" spans="1:10" ht="62.5" x14ac:dyDescent="0.25">
      <c r="A12" s="3" t="s">
        <v>23</v>
      </c>
      <c r="B12" s="7" t="s">
        <v>25</v>
      </c>
      <c r="C12" s="3" t="s">
        <v>32</v>
      </c>
      <c r="D12" s="4">
        <v>9300</v>
      </c>
      <c r="E12" s="24">
        <v>44</v>
      </c>
      <c r="F12" s="17">
        <f t="shared" si="0"/>
        <v>4092</v>
      </c>
      <c r="G12" s="17">
        <f t="shared" si="1"/>
        <v>3032.4215681990422</v>
      </c>
      <c r="H12" s="17">
        <f t="shared" si="2"/>
        <v>3032</v>
      </c>
    </row>
    <row r="13" spans="1:10" ht="62.5" x14ac:dyDescent="0.25">
      <c r="A13" s="3" t="s">
        <v>23</v>
      </c>
      <c r="B13" s="7" t="s">
        <v>26</v>
      </c>
      <c r="C13" s="3" t="s">
        <v>27</v>
      </c>
      <c r="D13" s="4">
        <v>9720</v>
      </c>
      <c r="E13" s="22">
        <v>50</v>
      </c>
      <c r="F13" s="17">
        <f t="shared" si="0"/>
        <v>4860</v>
      </c>
      <c r="G13" s="17">
        <f t="shared" si="1"/>
        <v>3601.5564079783348</v>
      </c>
      <c r="H13" s="17">
        <f t="shared" si="2"/>
        <v>3602</v>
      </c>
    </row>
    <row r="14" spans="1:10" ht="37.5" x14ac:dyDescent="0.25">
      <c r="A14" s="3" t="s">
        <v>28</v>
      </c>
      <c r="B14" s="7" t="s">
        <v>29</v>
      </c>
      <c r="C14" s="3" t="s">
        <v>10</v>
      </c>
      <c r="D14" s="4">
        <v>4200</v>
      </c>
      <c r="E14" s="22">
        <v>51</v>
      </c>
      <c r="F14" s="17">
        <f t="shared" si="0"/>
        <v>2142</v>
      </c>
      <c r="G14" s="17">
        <f t="shared" si="1"/>
        <v>1587.3526390719328</v>
      </c>
      <c r="H14" s="17">
        <f t="shared" si="2"/>
        <v>1587</v>
      </c>
    </row>
    <row r="15" spans="1:10" ht="37.5" x14ac:dyDescent="0.25">
      <c r="A15" s="3" t="s">
        <v>28</v>
      </c>
      <c r="B15" s="7" t="s">
        <v>30</v>
      </c>
      <c r="C15" s="3" t="s">
        <v>14</v>
      </c>
      <c r="D15" s="4">
        <v>6000</v>
      </c>
      <c r="E15" s="22">
        <v>61</v>
      </c>
      <c r="F15" s="17">
        <f t="shared" si="0"/>
        <v>3660</v>
      </c>
      <c r="G15" s="17">
        <f t="shared" si="1"/>
        <v>2712.2832208231903</v>
      </c>
      <c r="H15" s="17">
        <f t="shared" si="2"/>
        <v>2712</v>
      </c>
    </row>
    <row r="16" spans="1:10" ht="50" x14ac:dyDescent="0.25">
      <c r="A16" s="3" t="s">
        <v>28</v>
      </c>
      <c r="B16" s="7" t="s">
        <v>31</v>
      </c>
      <c r="C16" s="3" t="s">
        <v>32</v>
      </c>
      <c r="D16" s="4">
        <v>5900</v>
      </c>
      <c r="E16" s="22">
        <v>53</v>
      </c>
      <c r="F16" s="17">
        <f t="shared" si="0"/>
        <v>3127</v>
      </c>
      <c r="G16" s="17">
        <f t="shared" si="1"/>
        <v>2317.2977135284473</v>
      </c>
      <c r="H16" s="17">
        <f t="shared" si="2"/>
        <v>2317</v>
      </c>
    </row>
    <row r="17" spans="1:10" s="13" customFormat="1" ht="52" x14ac:dyDescent="0.25">
      <c r="A17" s="3" t="s">
        <v>33</v>
      </c>
      <c r="B17" s="7" t="s">
        <v>34</v>
      </c>
      <c r="C17" s="3" t="s">
        <v>14</v>
      </c>
      <c r="D17" s="4">
        <v>8000</v>
      </c>
      <c r="E17" s="23">
        <v>60</v>
      </c>
      <c r="F17" s="4">
        <f t="shared" si="0"/>
        <v>4800</v>
      </c>
      <c r="G17" s="4">
        <f t="shared" si="1"/>
        <v>3557.0927486205774</v>
      </c>
      <c r="H17" s="4">
        <f t="shared" si="2"/>
        <v>3557</v>
      </c>
      <c r="I17" s="35"/>
      <c r="J17" s="36"/>
    </row>
    <row r="18" spans="1:10" s="13" customFormat="1" ht="26" x14ac:dyDescent="0.25">
      <c r="A18" s="3" t="s">
        <v>33</v>
      </c>
      <c r="B18" s="7" t="s">
        <v>35</v>
      </c>
      <c r="C18" s="3" t="s">
        <v>6</v>
      </c>
      <c r="D18" s="4">
        <v>10000</v>
      </c>
      <c r="E18" s="23">
        <v>55</v>
      </c>
      <c r="F18" s="4">
        <f t="shared" si="0"/>
        <v>5500</v>
      </c>
      <c r="G18" s="4">
        <f t="shared" si="1"/>
        <v>4075.8354411277451</v>
      </c>
      <c r="H18" s="4">
        <f t="shared" si="2"/>
        <v>4076</v>
      </c>
      <c r="I18" s="35"/>
      <c r="J18" s="36"/>
    </row>
    <row r="19" spans="1:10" s="13" customFormat="1" ht="39" x14ac:dyDescent="0.25">
      <c r="A19" s="3" t="s">
        <v>33</v>
      </c>
      <c r="B19" s="7" t="s">
        <v>36</v>
      </c>
      <c r="C19" s="3" t="s">
        <v>10</v>
      </c>
      <c r="D19" s="4">
        <v>12000</v>
      </c>
      <c r="E19" s="23">
        <v>56</v>
      </c>
      <c r="F19" s="4">
        <f t="shared" si="0"/>
        <v>6720</v>
      </c>
      <c r="G19" s="4">
        <f t="shared" si="1"/>
        <v>4979.9298480688085</v>
      </c>
      <c r="H19" s="4">
        <f t="shared" si="2"/>
        <v>4980</v>
      </c>
      <c r="I19" s="35"/>
      <c r="J19" s="36"/>
    </row>
    <row r="20" spans="1:10" ht="50" x14ac:dyDescent="0.25">
      <c r="A20" s="3" t="s">
        <v>38</v>
      </c>
      <c r="B20" s="7" t="s">
        <v>37</v>
      </c>
      <c r="C20" s="3" t="s">
        <v>32</v>
      </c>
      <c r="D20" s="4">
        <v>12000</v>
      </c>
      <c r="E20" s="22">
        <v>55</v>
      </c>
      <c r="F20" s="17">
        <f t="shared" si="0"/>
        <v>6600</v>
      </c>
      <c r="G20" s="17">
        <f t="shared" si="1"/>
        <v>4891.0025293532944</v>
      </c>
      <c r="H20" s="17">
        <f t="shared" si="2"/>
        <v>4891</v>
      </c>
    </row>
    <row r="21" spans="1:10" ht="37.5" x14ac:dyDescent="0.25">
      <c r="A21" s="3" t="s">
        <v>38</v>
      </c>
      <c r="B21" s="7" t="s">
        <v>39</v>
      </c>
      <c r="C21" s="3" t="s">
        <v>27</v>
      </c>
      <c r="D21" s="4">
        <v>12000</v>
      </c>
      <c r="E21" s="22">
        <v>51</v>
      </c>
      <c r="F21" s="17">
        <f t="shared" si="0"/>
        <v>6120</v>
      </c>
      <c r="G21" s="17">
        <f t="shared" si="1"/>
        <v>4535.2932544912364</v>
      </c>
      <c r="H21" s="17">
        <f t="shared" si="2"/>
        <v>4535</v>
      </c>
    </row>
    <row r="22" spans="1:10" ht="39" x14ac:dyDescent="0.25">
      <c r="A22" s="3" t="s">
        <v>38</v>
      </c>
      <c r="B22" s="7" t="s">
        <v>40</v>
      </c>
      <c r="C22" s="3" t="s">
        <v>14</v>
      </c>
      <c r="D22" s="4">
        <v>12000</v>
      </c>
      <c r="E22" s="22">
        <v>54</v>
      </c>
      <c r="F22" s="17">
        <f t="shared" si="0"/>
        <v>6480</v>
      </c>
      <c r="G22" s="17">
        <f t="shared" si="1"/>
        <v>4802.0752106377795</v>
      </c>
      <c r="H22" s="17">
        <f t="shared" si="2"/>
        <v>4802</v>
      </c>
    </row>
    <row r="23" spans="1:10" s="14" customFormat="1" ht="100" x14ac:dyDescent="0.25">
      <c r="A23" s="5" t="s">
        <v>41</v>
      </c>
      <c r="B23" s="9" t="s">
        <v>42</v>
      </c>
      <c r="C23" s="5" t="s">
        <v>10</v>
      </c>
      <c r="D23" s="6">
        <v>11287</v>
      </c>
      <c r="E23" s="25">
        <v>48</v>
      </c>
      <c r="F23" s="17">
        <f t="shared" si="0"/>
        <v>5417.76</v>
      </c>
      <c r="G23" s="17">
        <f t="shared" si="1"/>
        <v>4014.8905853680462</v>
      </c>
      <c r="H23" s="17">
        <f t="shared" si="2"/>
        <v>4015</v>
      </c>
      <c r="I23" s="37"/>
      <c r="J23" s="38"/>
    </row>
    <row r="24" spans="1:10" ht="100" x14ac:dyDescent="0.25">
      <c r="A24" s="5" t="s">
        <v>41</v>
      </c>
      <c r="B24" s="7" t="s">
        <v>43</v>
      </c>
      <c r="C24" s="3" t="s">
        <v>27</v>
      </c>
      <c r="D24" s="4">
        <v>7714.36</v>
      </c>
      <c r="E24" s="22">
        <v>51</v>
      </c>
      <c r="F24" s="17">
        <f t="shared" si="0"/>
        <v>3934.3235999999997</v>
      </c>
      <c r="G24" s="17">
        <f t="shared" si="1"/>
        <v>2915.5737392264177</v>
      </c>
      <c r="H24" s="17">
        <f t="shared" si="2"/>
        <v>2916</v>
      </c>
    </row>
    <row r="25" spans="1:10" ht="100" x14ac:dyDescent="0.25">
      <c r="A25" s="5" t="s">
        <v>41</v>
      </c>
      <c r="B25" s="7" t="s">
        <v>44</v>
      </c>
      <c r="C25" s="3" t="s">
        <v>45</v>
      </c>
      <c r="D25" s="4">
        <v>10985</v>
      </c>
      <c r="E25" s="22">
        <v>48</v>
      </c>
      <c r="F25" s="17">
        <f t="shared" si="0"/>
        <v>5272.8</v>
      </c>
      <c r="G25" s="17">
        <f t="shared" si="1"/>
        <v>3907.4663843597045</v>
      </c>
      <c r="H25" s="17">
        <f t="shared" si="2"/>
        <v>3907</v>
      </c>
    </row>
    <row r="26" spans="1:10" ht="50" x14ac:dyDescent="0.25">
      <c r="A26" s="3" t="s">
        <v>47</v>
      </c>
      <c r="B26" s="7" t="s">
        <v>46</v>
      </c>
      <c r="C26" s="3" t="s">
        <v>32</v>
      </c>
      <c r="D26" s="4">
        <v>4700</v>
      </c>
      <c r="E26" s="22">
        <v>50</v>
      </c>
      <c r="F26" s="17">
        <f t="shared" si="0"/>
        <v>2350</v>
      </c>
      <c r="G26" s="17">
        <f t="shared" si="1"/>
        <v>1741.4933248454911</v>
      </c>
      <c r="H26" s="17">
        <f t="shared" si="2"/>
        <v>1741</v>
      </c>
    </row>
    <row r="27" spans="1:10" s="13" customFormat="1" ht="50" x14ac:dyDescent="0.25">
      <c r="A27" s="3" t="s">
        <v>47</v>
      </c>
      <c r="B27" s="7" t="s">
        <v>48</v>
      </c>
      <c r="C27" s="3" t="s">
        <v>27</v>
      </c>
      <c r="D27" s="4">
        <v>7272.22</v>
      </c>
      <c r="E27" s="23">
        <v>44</v>
      </c>
      <c r="F27" s="4">
        <f t="shared" si="0"/>
        <v>3199.7768000000001</v>
      </c>
      <c r="G27" s="4">
        <f t="shared" si="1"/>
        <v>2371.2297609342409</v>
      </c>
      <c r="H27" s="4">
        <f t="shared" si="2"/>
        <v>2371</v>
      </c>
      <c r="I27" s="35"/>
      <c r="J27" s="36"/>
    </row>
    <row r="28" spans="1:10" ht="50" x14ac:dyDescent="0.25">
      <c r="A28" s="3" t="s">
        <v>47</v>
      </c>
      <c r="B28" s="7" t="s">
        <v>49</v>
      </c>
      <c r="C28" s="3" t="s">
        <v>6</v>
      </c>
      <c r="D28" s="4">
        <v>5450</v>
      </c>
      <c r="E28" s="22">
        <v>44</v>
      </c>
      <c r="F28" s="17">
        <f t="shared" si="0"/>
        <v>2398</v>
      </c>
      <c r="G28" s="17">
        <f t="shared" si="1"/>
        <v>1777.0642523316969</v>
      </c>
      <c r="H28" s="17">
        <f t="shared" si="2"/>
        <v>1777</v>
      </c>
    </row>
    <row r="29" spans="1:10" ht="50" x14ac:dyDescent="0.25">
      <c r="A29" s="3" t="s">
        <v>50</v>
      </c>
      <c r="B29" s="7" t="s">
        <v>51</v>
      </c>
      <c r="C29" s="3" t="s">
        <v>27</v>
      </c>
      <c r="D29" s="4">
        <v>12000</v>
      </c>
      <c r="E29" s="22">
        <v>50</v>
      </c>
      <c r="F29" s="17">
        <f t="shared" si="0"/>
        <v>6000</v>
      </c>
      <c r="G29" s="17">
        <f t="shared" si="1"/>
        <v>4446.3659357757215</v>
      </c>
      <c r="H29" s="17">
        <f t="shared" si="2"/>
        <v>4446</v>
      </c>
    </row>
    <row r="30" spans="1:10" ht="50" x14ac:dyDescent="0.25">
      <c r="A30" s="3" t="s">
        <v>50</v>
      </c>
      <c r="B30" s="7" t="s">
        <v>52</v>
      </c>
      <c r="C30" s="3" t="s">
        <v>18</v>
      </c>
      <c r="D30" s="4">
        <v>12000</v>
      </c>
      <c r="E30" s="22">
        <v>47</v>
      </c>
      <c r="F30" s="17">
        <f t="shared" si="0"/>
        <v>5640</v>
      </c>
      <c r="G30" s="17">
        <f t="shared" si="1"/>
        <v>4179.5839796291784</v>
      </c>
      <c r="H30" s="17">
        <f t="shared" si="2"/>
        <v>4180</v>
      </c>
    </row>
    <row r="31" spans="1:10" ht="75" x14ac:dyDescent="0.25">
      <c r="A31" s="3" t="s">
        <v>53</v>
      </c>
      <c r="B31" s="7" t="s">
        <v>54</v>
      </c>
      <c r="C31" s="3" t="s">
        <v>27</v>
      </c>
      <c r="D31" s="4">
        <v>2100</v>
      </c>
      <c r="E31" s="22">
        <v>48</v>
      </c>
      <c r="F31" s="17">
        <f t="shared" si="0"/>
        <v>1008</v>
      </c>
      <c r="G31" s="17">
        <f t="shared" si="1"/>
        <v>746.9894772103213</v>
      </c>
      <c r="H31" s="17">
        <f t="shared" si="2"/>
        <v>747</v>
      </c>
    </row>
    <row r="32" spans="1:10" s="13" customFormat="1" ht="75" x14ac:dyDescent="0.25">
      <c r="A32" s="3" t="s">
        <v>53</v>
      </c>
      <c r="B32" s="7" t="s">
        <v>56</v>
      </c>
      <c r="C32" s="3" t="s">
        <v>55</v>
      </c>
      <c r="D32" s="4">
        <v>2500</v>
      </c>
      <c r="E32" s="23">
        <v>45</v>
      </c>
      <c r="F32" s="4">
        <f t="shared" si="0"/>
        <v>1125</v>
      </c>
      <c r="G32" s="4">
        <f t="shared" si="1"/>
        <v>833.69361295794783</v>
      </c>
      <c r="H32" s="4">
        <f t="shared" si="2"/>
        <v>834</v>
      </c>
      <c r="I32" s="35"/>
      <c r="J32" s="36"/>
    </row>
    <row r="33" spans="1:10" ht="37.5" x14ac:dyDescent="0.25">
      <c r="A33" s="3" t="s">
        <v>58</v>
      </c>
      <c r="B33" s="7" t="s">
        <v>57</v>
      </c>
      <c r="C33" s="3" t="s">
        <v>6</v>
      </c>
      <c r="D33" s="4">
        <v>5400</v>
      </c>
      <c r="E33" s="22">
        <v>45</v>
      </c>
      <c r="F33" s="17">
        <f t="shared" si="0"/>
        <v>2430</v>
      </c>
      <c r="G33" s="17">
        <f t="shared" si="1"/>
        <v>1800.7782039891674</v>
      </c>
      <c r="H33" s="17">
        <f t="shared" si="2"/>
        <v>1801</v>
      </c>
    </row>
    <row r="34" spans="1:10" ht="87.5" x14ac:dyDescent="0.25">
      <c r="A34" s="3" t="s">
        <v>59</v>
      </c>
      <c r="B34" s="7" t="s">
        <v>60</v>
      </c>
      <c r="C34" s="3" t="s">
        <v>27</v>
      </c>
      <c r="D34" s="4">
        <v>7200</v>
      </c>
      <c r="E34" s="22">
        <v>57</v>
      </c>
      <c r="F34" s="17">
        <f t="shared" si="0"/>
        <v>4104</v>
      </c>
      <c r="G34" s="17">
        <f t="shared" si="1"/>
        <v>3041.3143000705936</v>
      </c>
      <c r="H34" s="17">
        <f t="shared" si="2"/>
        <v>3041</v>
      </c>
    </row>
    <row r="35" spans="1:10" ht="87.5" x14ac:dyDescent="0.25">
      <c r="A35" s="3" t="s">
        <v>59</v>
      </c>
      <c r="B35" s="7" t="s">
        <v>61</v>
      </c>
      <c r="C35" s="3" t="s">
        <v>14</v>
      </c>
      <c r="D35" s="4">
        <v>11000</v>
      </c>
      <c r="E35" s="22">
        <v>50</v>
      </c>
      <c r="F35" s="17">
        <f t="shared" si="0"/>
        <v>5500</v>
      </c>
      <c r="G35" s="17">
        <f t="shared" si="1"/>
        <v>4075.8354411277451</v>
      </c>
      <c r="H35" s="17">
        <f t="shared" ref="H35:H49" si="3">ROUND(G35,0)</f>
        <v>4076</v>
      </c>
    </row>
    <row r="36" spans="1:10" ht="62.5" x14ac:dyDescent="0.25">
      <c r="A36" s="3" t="s">
        <v>62</v>
      </c>
      <c r="B36" s="7" t="s">
        <v>63</v>
      </c>
      <c r="C36" s="3" t="s">
        <v>27</v>
      </c>
      <c r="D36" s="4">
        <v>10500</v>
      </c>
      <c r="E36" s="22">
        <v>48</v>
      </c>
      <c r="F36" s="17">
        <f t="shared" si="0"/>
        <v>5040</v>
      </c>
      <c r="G36" s="17">
        <f t="shared" si="1"/>
        <v>3734.9473860516064</v>
      </c>
      <c r="H36" s="17">
        <f t="shared" si="3"/>
        <v>3735</v>
      </c>
    </row>
    <row r="37" spans="1:10" s="13" customFormat="1" ht="130" x14ac:dyDescent="0.25">
      <c r="A37" s="3" t="s">
        <v>64</v>
      </c>
      <c r="B37" s="7" t="s">
        <v>84</v>
      </c>
      <c r="C37" s="3" t="s">
        <v>27</v>
      </c>
      <c r="D37" s="21">
        <v>2714</v>
      </c>
      <c r="E37" s="23">
        <v>52</v>
      </c>
      <c r="F37" s="4">
        <f t="shared" si="0"/>
        <v>1411.28</v>
      </c>
      <c r="G37" s="4">
        <f t="shared" si="1"/>
        <v>1045.8445529735934</v>
      </c>
      <c r="H37" s="4">
        <f t="shared" si="3"/>
        <v>1046</v>
      </c>
      <c r="I37" s="35"/>
      <c r="J37" s="36"/>
    </row>
    <row r="38" spans="1:10" s="13" customFormat="1" ht="112.5" x14ac:dyDescent="0.25">
      <c r="A38" s="3" t="s">
        <v>65</v>
      </c>
      <c r="B38" s="7" t="s">
        <v>66</v>
      </c>
      <c r="C38" s="3" t="s">
        <v>14</v>
      </c>
      <c r="D38" s="4">
        <v>2500</v>
      </c>
      <c r="E38" s="23">
        <v>53</v>
      </c>
      <c r="F38" s="4">
        <f t="shared" si="0"/>
        <v>1325</v>
      </c>
      <c r="G38" s="4">
        <f t="shared" si="1"/>
        <v>981.90581081713856</v>
      </c>
      <c r="H38" s="4">
        <f t="shared" si="3"/>
        <v>982</v>
      </c>
      <c r="I38" s="35"/>
      <c r="J38" s="36"/>
    </row>
    <row r="39" spans="1:10" ht="62.5" x14ac:dyDescent="0.25">
      <c r="A39" s="3" t="s">
        <v>67</v>
      </c>
      <c r="B39" s="7" t="s">
        <v>68</v>
      </c>
      <c r="C39" s="3" t="s">
        <v>27</v>
      </c>
      <c r="D39" s="4">
        <v>5000</v>
      </c>
      <c r="E39" s="22">
        <v>61</v>
      </c>
      <c r="F39" s="17">
        <f t="shared" si="0"/>
        <v>3050</v>
      </c>
      <c r="G39" s="17">
        <f t="shared" si="1"/>
        <v>2260.2360173526586</v>
      </c>
      <c r="H39" s="17">
        <f t="shared" si="3"/>
        <v>2260</v>
      </c>
    </row>
    <row r="40" spans="1:10" s="13" customFormat="1" ht="62.5" x14ac:dyDescent="0.25">
      <c r="A40" s="3" t="s">
        <v>67</v>
      </c>
      <c r="B40" s="7" t="s">
        <v>69</v>
      </c>
      <c r="C40" s="3" t="s">
        <v>14</v>
      </c>
      <c r="D40" s="4">
        <v>5500</v>
      </c>
      <c r="E40" s="23">
        <v>59</v>
      </c>
      <c r="F40" s="17">
        <f t="shared" si="0"/>
        <v>3245</v>
      </c>
      <c r="G40" s="17">
        <f t="shared" si="1"/>
        <v>2404.7429102653696</v>
      </c>
      <c r="H40" s="17">
        <f t="shared" si="3"/>
        <v>2405</v>
      </c>
      <c r="I40" s="35"/>
      <c r="J40" s="36"/>
    </row>
    <row r="41" spans="1:10" s="13" customFormat="1" ht="65" x14ac:dyDescent="0.25">
      <c r="A41" s="3" t="s">
        <v>70</v>
      </c>
      <c r="B41" s="7" t="s">
        <v>71</v>
      </c>
      <c r="C41" s="20" t="s">
        <v>18</v>
      </c>
      <c r="D41" s="4">
        <v>2750</v>
      </c>
      <c r="E41" s="23">
        <v>44</v>
      </c>
      <c r="F41" s="4">
        <f t="shared" si="0"/>
        <v>1210</v>
      </c>
      <c r="G41" s="4">
        <f t="shared" si="1"/>
        <v>896.68379704810388</v>
      </c>
      <c r="H41" s="4">
        <f t="shared" si="3"/>
        <v>897</v>
      </c>
      <c r="I41" s="35"/>
      <c r="J41" s="36"/>
    </row>
    <row r="42" spans="1:10" s="13" customFormat="1" ht="62.5" x14ac:dyDescent="0.25">
      <c r="A42" s="3" t="s">
        <v>72</v>
      </c>
      <c r="B42" s="7" t="s">
        <v>73</v>
      </c>
      <c r="C42" s="3" t="s">
        <v>14</v>
      </c>
      <c r="D42" s="4">
        <v>9300</v>
      </c>
      <c r="E42" s="23">
        <v>54</v>
      </c>
      <c r="F42" s="17">
        <f t="shared" si="0"/>
        <v>5022</v>
      </c>
      <c r="G42" s="17">
        <f t="shared" si="1"/>
        <v>3721.6082882442793</v>
      </c>
      <c r="H42" s="17">
        <f t="shared" si="3"/>
        <v>3722</v>
      </c>
      <c r="I42" s="39"/>
      <c r="J42" s="36"/>
    </row>
    <row r="43" spans="1:10" ht="62.5" x14ac:dyDescent="0.25">
      <c r="A43" s="3" t="s">
        <v>72</v>
      </c>
      <c r="B43" s="7" t="s">
        <v>74</v>
      </c>
      <c r="C43" s="3" t="s">
        <v>55</v>
      </c>
      <c r="D43" s="4">
        <v>9300</v>
      </c>
      <c r="E43" s="22">
        <v>50</v>
      </c>
      <c r="F43" s="17">
        <f t="shared" si="0"/>
        <v>4650</v>
      </c>
      <c r="G43" s="17">
        <f t="shared" si="1"/>
        <v>3445.9336002261844</v>
      </c>
      <c r="H43" s="17">
        <f t="shared" si="3"/>
        <v>3446</v>
      </c>
    </row>
    <row r="44" spans="1:10" ht="65" x14ac:dyDescent="0.25">
      <c r="A44" s="3" t="s">
        <v>72</v>
      </c>
      <c r="B44" s="7" t="s">
        <v>75</v>
      </c>
      <c r="C44" s="3" t="s">
        <v>27</v>
      </c>
      <c r="D44" s="4">
        <v>9000</v>
      </c>
      <c r="E44" s="22">
        <v>43</v>
      </c>
      <c r="F44" s="17">
        <f t="shared" si="0"/>
        <v>3870</v>
      </c>
      <c r="G44" s="17">
        <f t="shared" si="1"/>
        <v>2867.9060285753408</v>
      </c>
      <c r="H44" s="17">
        <f t="shared" si="3"/>
        <v>2868</v>
      </c>
    </row>
    <row r="45" spans="1:10" ht="37.5" x14ac:dyDescent="0.25">
      <c r="A45" s="3" t="s">
        <v>78</v>
      </c>
      <c r="B45" s="7" t="s">
        <v>76</v>
      </c>
      <c r="C45" s="3" t="s">
        <v>77</v>
      </c>
      <c r="D45" s="4">
        <v>8888.8799999999992</v>
      </c>
      <c r="E45" s="22">
        <v>44</v>
      </c>
      <c r="F45" s="17">
        <f t="shared" si="0"/>
        <v>3911.1071999999999</v>
      </c>
      <c r="G45" s="17">
        <f t="shared" si="1"/>
        <v>2898.3689708745273</v>
      </c>
      <c r="H45" s="17">
        <f t="shared" si="3"/>
        <v>2898</v>
      </c>
    </row>
    <row r="46" spans="1:10" s="13" customFormat="1" ht="52" x14ac:dyDescent="0.25">
      <c r="A46" s="3" t="s">
        <v>79</v>
      </c>
      <c r="B46" s="7" t="s">
        <v>80</v>
      </c>
      <c r="C46" s="3" t="s">
        <v>27</v>
      </c>
      <c r="D46" s="4">
        <v>8900</v>
      </c>
      <c r="E46" s="23">
        <v>51</v>
      </c>
      <c r="F46" s="17">
        <f t="shared" si="0"/>
        <v>4539</v>
      </c>
      <c r="G46" s="17">
        <f t="shared" si="1"/>
        <v>3363.6758304143336</v>
      </c>
      <c r="H46" s="17">
        <f t="shared" si="3"/>
        <v>3364</v>
      </c>
      <c r="I46" s="35"/>
      <c r="J46" s="36"/>
    </row>
    <row r="47" spans="1:10" s="13" customFormat="1" ht="37.5" x14ac:dyDescent="0.25">
      <c r="A47" s="3" t="s">
        <v>79</v>
      </c>
      <c r="B47" s="7" t="s">
        <v>81</v>
      </c>
      <c r="C47" s="3" t="s">
        <v>55</v>
      </c>
      <c r="D47" s="4">
        <v>9600</v>
      </c>
      <c r="E47" s="23">
        <v>52</v>
      </c>
      <c r="F47" s="17">
        <f t="shared" si="0"/>
        <v>4992</v>
      </c>
      <c r="G47" s="17">
        <f t="shared" si="1"/>
        <v>3699.3764585654008</v>
      </c>
      <c r="H47" s="17">
        <f t="shared" si="3"/>
        <v>3699</v>
      </c>
      <c r="I47" s="35"/>
      <c r="J47" s="36"/>
    </row>
    <row r="48" spans="1:10" s="13" customFormat="1" ht="37.5" x14ac:dyDescent="0.25">
      <c r="A48" s="3" t="s">
        <v>79</v>
      </c>
      <c r="B48" s="7" t="s">
        <v>82</v>
      </c>
      <c r="C48" s="3" t="s">
        <v>83</v>
      </c>
      <c r="D48" s="4">
        <v>9300</v>
      </c>
      <c r="E48" s="23">
        <v>57</v>
      </c>
      <c r="F48" s="17">
        <f t="shared" si="0"/>
        <v>5301</v>
      </c>
      <c r="G48" s="17">
        <f t="shared" si="1"/>
        <v>3928.3643042578501</v>
      </c>
      <c r="H48" s="17">
        <f t="shared" si="3"/>
        <v>3928</v>
      </c>
      <c r="I48" s="35"/>
      <c r="J48" s="36"/>
    </row>
    <row r="49" spans="5:9" ht="18" customHeight="1" x14ac:dyDescent="0.3">
      <c r="E49" s="26"/>
      <c r="F49" s="17">
        <f>SUM(F3:F48)</f>
        <v>191772.34000000003</v>
      </c>
      <c r="G49" s="17">
        <f t="shared" si="1"/>
        <v>142115</v>
      </c>
      <c r="H49" s="17">
        <f t="shared" si="3"/>
        <v>142115</v>
      </c>
    </row>
    <row r="50" spans="5:9" x14ac:dyDescent="0.3">
      <c r="F50" s="28" t="s">
        <v>88</v>
      </c>
      <c r="G50" s="29"/>
      <c r="H50" s="27"/>
      <c r="I50" s="32"/>
    </row>
    <row r="51" spans="5:9" x14ac:dyDescent="0.3">
      <c r="F51" s="18">
        <f>142115/F49</f>
        <v>0.74106098929595365</v>
      </c>
      <c r="H51" s="27"/>
      <c r="I51" s="32"/>
    </row>
  </sheetData>
  <mergeCells count="2">
    <mergeCell ref="F50:G50"/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2024</vt:lpstr>
    </vt:vector>
  </TitlesOfParts>
  <Company>Ministrstvo za kulturo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Marjeta Preželj</dc:creator>
  <cp:lastModifiedBy>Marjeta Preželj</cp:lastModifiedBy>
  <cp:lastPrinted>2022-05-30T11:03:07Z</cp:lastPrinted>
  <dcterms:created xsi:type="dcterms:W3CDTF">2017-10-20T10:19:03Z</dcterms:created>
  <dcterms:modified xsi:type="dcterms:W3CDTF">2024-06-18T16:49:11Z</dcterms:modified>
</cp:coreProperties>
</file>