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11490" windowHeight="4590" tabRatio="940"/>
  </bookViews>
  <sheets>
    <sheet name="Skupna" sheetId="1" r:id="rId1"/>
    <sheet name="Splošna navodila" sheetId="3" r:id="rId2"/>
    <sheet name="Rekapitulacija" sheetId="4" r:id="rId3"/>
    <sheet name="Rušitvena dela" sheetId="5" r:id="rId4"/>
    <sheet name="Zemeljska dela" sheetId="6" r:id="rId5"/>
    <sheet name="Betonska dela" sheetId="7" r:id="rId6"/>
    <sheet name="Tesarska dela" sheetId="8" r:id="rId7"/>
    <sheet name="Zidarska dela" sheetId="10" r:id="rId8"/>
    <sheet name="Lesene in strešne konstrukcije" sheetId="22" r:id="rId9"/>
    <sheet name="Krovsko kleparska dela" sheetId="30" r:id="rId10"/>
    <sheet name="Ključavničarska dela" sheetId="13" r:id="rId11"/>
    <sheet name="Mizarska dela" sheetId="14" r:id="rId12"/>
    <sheet name="Kamnen in teraco" sheetId="26" r:id="rId13"/>
    <sheet name="Keramičarska dela" sheetId="23" r:id="rId14"/>
    <sheet name="Steklarska dela" sheetId="24" r:id="rId15"/>
    <sheet name="Slikopleskarska dela" sheetId="18" r:id="rId16"/>
    <sheet name="Asfalt in zunanji tlaki" sheetId="21" r:id="rId17"/>
    <sheet name="Lahke stene in stropi" sheetId="20" r:id="rId18"/>
    <sheet name="Fasada" sheetId="31" r:id="rId19"/>
    <sheet name="Zazelenitev" sheetId="27" r:id="rId20"/>
    <sheet name="Ostalo" sheetId="29" r:id="rId21"/>
  </sheets>
  <definedNames>
    <definedName name="_xlnm.Print_Area" localSheetId="5">'Betonska dela'!$A$1:$F$89</definedName>
    <definedName name="_xlnm.Print_Area" localSheetId="20">Ostalo!$A$1:$F$13</definedName>
  </definedNames>
  <calcPr calcId="162913"/>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2" i="7" l="1"/>
  <c r="F7" i="29" l="1"/>
  <c r="F11" i="29" l="1"/>
  <c r="F5" i="29" l="1"/>
  <c r="F19" i="23" l="1"/>
  <c r="F9" i="29" l="1"/>
  <c r="F19" i="31"/>
  <c r="F18" i="31"/>
  <c r="F15" i="31"/>
  <c r="F13" i="31"/>
  <c r="F13" i="30"/>
  <c r="F39" i="30"/>
  <c r="F37" i="30"/>
  <c r="F35" i="30"/>
  <c r="F33" i="30"/>
  <c r="F31" i="30"/>
  <c r="F25" i="30"/>
  <c r="F23" i="30"/>
  <c r="F27" i="30" s="1"/>
  <c r="F21" i="30"/>
  <c r="F19" i="30"/>
  <c r="F17" i="30"/>
  <c r="F15" i="30"/>
  <c r="F14" i="30"/>
  <c r="F13" i="29" l="1"/>
  <c r="E42" i="4" s="1"/>
  <c r="F21" i="31"/>
  <c r="F23" i="31" s="1"/>
  <c r="E35" i="4" s="1"/>
  <c r="F41" i="30"/>
  <c r="F43" i="30" s="1"/>
  <c r="E26" i="4" s="1"/>
  <c r="F54" i="13"/>
  <c r="F168" i="10" l="1"/>
  <c r="F52" i="13" l="1"/>
  <c r="F50" i="13" l="1"/>
  <c r="F57" i="14" l="1"/>
  <c r="F38" i="27" l="1"/>
  <c r="F37" i="27"/>
  <c r="F36" i="27"/>
  <c r="F35" i="27"/>
  <c r="F32" i="27" l="1"/>
  <c r="F30" i="27"/>
  <c r="F28" i="27"/>
  <c r="F13" i="21" l="1"/>
  <c r="F82" i="14"/>
  <c r="F80" i="14"/>
  <c r="F78" i="14"/>
  <c r="F77" i="14"/>
  <c r="F76" i="14"/>
  <c r="F75" i="14"/>
  <c r="F72" i="14"/>
  <c r="F71" i="14"/>
  <c r="F61" i="14" l="1"/>
  <c r="F59" i="14"/>
  <c r="F55" i="14"/>
  <c r="F27" i="14"/>
  <c r="F18" i="13" l="1"/>
  <c r="F164" i="10"/>
  <c r="F166" i="10"/>
  <c r="F30" i="10"/>
  <c r="F144" i="5" l="1"/>
  <c r="F90" i="14" l="1"/>
  <c r="F89" i="14"/>
  <c r="F42" i="13"/>
  <c r="F25" i="14" l="1"/>
  <c r="F24" i="14"/>
  <c r="F74" i="10" l="1"/>
  <c r="F25" i="21" l="1"/>
  <c r="F23" i="21"/>
  <c r="F80" i="7"/>
  <c r="F82" i="7"/>
  <c r="F60" i="7"/>
  <c r="D33" i="13"/>
  <c r="F29" i="21" l="1"/>
  <c r="F27" i="21"/>
  <c r="F21" i="21"/>
  <c r="F19" i="21"/>
  <c r="F15" i="21"/>
  <c r="F21" i="26"/>
  <c r="F23" i="26" s="1"/>
  <c r="F15" i="26"/>
  <c r="F92" i="14"/>
  <c r="F48" i="13"/>
  <c r="F31" i="21" l="1"/>
  <c r="F33" i="21" s="1"/>
  <c r="E33" i="4" l="1"/>
  <c r="F162" i="10" l="1"/>
  <c r="F160" i="10"/>
  <c r="F158" i="10"/>
  <c r="F156" i="10"/>
  <c r="F154" i="10"/>
  <c r="F152" i="10"/>
  <c r="F150" i="10" l="1"/>
  <c r="F84" i="7"/>
  <c r="F76" i="7"/>
  <c r="F77" i="8"/>
  <c r="F78" i="7"/>
  <c r="F142" i="5"/>
  <c r="F22" i="27"/>
  <c r="F20" i="27"/>
  <c r="F24" i="27"/>
  <c r="F16" i="27" l="1"/>
  <c r="F26" i="27"/>
  <c r="F18" i="27"/>
  <c r="F14" i="27"/>
  <c r="F40" i="27" s="1"/>
  <c r="F42" i="27" l="1"/>
  <c r="E36" i="4" s="1"/>
  <c r="F57" i="6"/>
  <c r="F52" i="7"/>
  <c r="F13" i="26"/>
  <c r="F44" i="26"/>
  <c r="F43" i="26"/>
  <c r="F40" i="26"/>
  <c r="F38" i="26"/>
  <c r="F36" i="26"/>
  <c r="F35" i="26"/>
  <c r="F128" i="10"/>
  <c r="F127" i="10"/>
  <c r="F34" i="26"/>
  <c r="F33" i="26"/>
  <c r="F32" i="26"/>
  <c r="F31" i="26"/>
  <c r="F30" i="26"/>
  <c r="F29" i="26"/>
  <c r="F28" i="26"/>
  <c r="F46" i="26" l="1"/>
  <c r="F17" i="26"/>
  <c r="F48" i="26" l="1"/>
  <c r="E29" i="4" s="1"/>
  <c r="F47" i="14"/>
  <c r="F46" i="14"/>
  <c r="F45" i="14"/>
  <c r="F44" i="14"/>
  <c r="F78" i="22" l="1"/>
  <c r="F76" i="22"/>
  <c r="F74" i="22"/>
  <c r="F72" i="22" l="1"/>
  <c r="F80" i="22"/>
  <c r="F20" i="22" l="1"/>
  <c r="F82" i="22" s="1"/>
  <c r="F90" i="22"/>
  <c r="F58" i="10"/>
  <c r="F140" i="5" l="1"/>
  <c r="F138" i="5"/>
  <c r="F136" i="5"/>
  <c r="F134" i="5"/>
  <c r="F132" i="5"/>
  <c r="F130" i="5"/>
  <c r="F23" i="20" l="1"/>
  <c r="F21" i="20"/>
  <c r="F17" i="20" l="1"/>
  <c r="F15" i="20"/>
  <c r="F73" i="6" l="1"/>
  <c r="F148" i="10" l="1"/>
  <c r="F18" i="24"/>
  <c r="F21" i="18" l="1"/>
  <c r="F23" i="18"/>
  <c r="F15" i="18"/>
  <c r="F13" i="18"/>
  <c r="F19" i="18"/>
  <c r="F17" i="24"/>
  <c r="F16" i="24"/>
  <c r="F15" i="24"/>
  <c r="F20" i="24" l="1"/>
  <c r="F22" i="24" s="1"/>
  <c r="E31" i="4" s="1"/>
  <c r="F15" i="23" l="1"/>
  <c r="F13" i="23"/>
  <c r="F68" i="14"/>
  <c r="F66" i="14"/>
  <c r="F65" i="14"/>
  <c r="F113" i="22"/>
  <c r="F53" i="14"/>
  <c r="F17" i="23" l="1"/>
  <c r="E30" i="4" s="1"/>
  <c r="F51" i="14"/>
  <c r="F50" i="14"/>
  <c r="F37" i="14" l="1"/>
  <c r="F41" i="14"/>
  <c r="F39" i="14"/>
  <c r="F35" i="14"/>
  <c r="F33" i="14"/>
  <c r="F84" i="14" l="1"/>
  <c r="F20" i="14"/>
  <c r="F111" i="22"/>
  <c r="F109" i="22"/>
  <c r="F18" i="14" l="1"/>
  <c r="F16" i="14" l="1"/>
  <c r="F46" i="13" l="1"/>
  <c r="F44" i="13"/>
  <c r="F40" i="13"/>
  <c r="F56" i="13" s="1"/>
  <c r="F31" i="13" l="1"/>
  <c r="F29" i="13"/>
  <c r="F27" i="13"/>
  <c r="F33" i="13" s="1"/>
  <c r="F16" i="13"/>
  <c r="F20" i="13" s="1"/>
  <c r="F58" i="13" l="1"/>
  <c r="E27" i="4" s="1"/>
  <c r="F107" i="22"/>
  <c r="F105" i="22"/>
  <c r="F115" i="22" s="1"/>
  <c r="F117" i="22" s="1"/>
  <c r="E25" i="4" s="1"/>
  <c r="F146" i="10" l="1"/>
  <c r="F144" i="10"/>
  <c r="F142" i="10"/>
  <c r="F140" i="10"/>
  <c r="F138" i="10"/>
  <c r="F136" i="10"/>
  <c r="F135" i="10"/>
  <c r="F122" i="10"/>
  <c r="F132" i="10"/>
  <c r="F130" i="10"/>
  <c r="F126" i="10"/>
  <c r="F125" i="10"/>
  <c r="F120" i="10"/>
  <c r="F118" i="10"/>
  <c r="F116" i="10"/>
  <c r="F114" i="10"/>
  <c r="F112" i="10"/>
  <c r="F106" i="10"/>
  <c r="F104" i="10"/>
  <c r="F102" i="10"/>
  <c r="F100" i="10"/>
  <c r="F68" i="10"/>
  <c r="F98" i="10"/>
  <c r="F96" i="10"/>
  <c r="F170" i="10" l="1"/>
  <c r="F94" i="10"/>
  <c r="F92" i="10"/>
  <c r="F90" i="10"/>
  <c r="F88" i="10"/>
  <c r="F86" i="10"/>
  <c r="F71" i="5"/>
  <c r="F84" i="10"/>
  <c r="F82" i="10"/>
  <c r="F80" i="10"/>
  <c r="F110" i="5"/>
  <c r="F78" i="10"/>
  <c r="F76" i="10"/>
  <c r="F72" i="10"/>
  <c r="F70" i="10"/>
  <c r="F66" i="10"/>
  <c r="F64" i="10"/>
  <c r="F108" i="10" l="1"/>
  <c r="F48" i="10"/>
  <c r="F47" i="10"/>
  <c r="F56" i="10"/>
  <c r="F54" i="10"/>
  <c r="F52" i="10"/>
  <c r="F50" i="10"/>
  <c r="F40" i="10"/>
  <c r="F34" i="10"/>
  <c r="F44" i="10"/>
  <c r="F30" i="7"/>
  <c r="F19" i="5"/>
  <c r="F42" i="10"/>
  <c r="F38" i="10"/>
  <c r="F36" i="10"/>
  <c r="F32" i="10"/>
  <c r="F28" i="10"/>
  <c r="F26" i="10" l="1"/>
  <c r="F24" i="10"/>
  <c r="F22" i="10"/>
  <c r="F20" i="10"/>
  <c r="F18" i="10"/>
  <c r="F75" i="8"/>
  <c r="F74" i="7"/>
  <c r="F72" i="7"/>
  <c r="F73" i="8"/>
  <c r="F71" i="8"/>
  <c r="F69" i="8"/>
  <c r="F61" i="8"/>
  <c r="F55" i="8"/>
  <c r="F57" i="8"/>
  <c r="F53" i="8"/>
  <c r="F52" i="8"/>
  <c r="F51" i="8"/>
  <c r="F45" i="8"/>
  <c r="F43" i="8"/>
  <c r="F47" i="8"/>
  <c r="F49" i="8"/>
  <c r="F79" i="8" l="1"/>
  <c r="F59" i="8"/>
  <c r="F41" i="8"/>
  <c r="F39" i="8"/>
  <c r="F65" i="8" l="1"/>
  <c r="F31" i="8"/>
  <c r="F29" i="8" l="1"/>
  <c r="F27" i="8"/>
  <c r="F25" i="8"/>
  <c r="F23" i="8"/>
  <c r="F17" i="8"/>
  <c r="F19" i="8"/>
  <c r="F15" i="8"/>
  <c r="F70" i="7" l="1"/>
  <c r="F68" i="7"/>
  <c r="F58" i="7"/>
  <c r="F56" i="7"/>
  <c r="F54" i="7"/>
  <c r="F36" i="7"/>
  <c r="F34" i="7"/>
  <c r="F32" i="7"/>
  <c r="F50" i="7"/>
  <c r="F48" i="7"/>
  <c r="F46" i="7"/>
  <c r="F44" i="7"/>
  <c r="F42" i="7"/>
  <c r="F64" i="7" l="1"/>
  <c r="F86" i="7"/>
  <c r="F28" i="7"/>
  <c r="F26" i="7"/>
  <c r="F24" i="7"/>
  <c r="F22" i="7"/>
  <c r="F20" i="7"/>
  <c r="F18" i="7"/>
  <c r="F16" i="7"/>
  <c r="F14" i="7"/>
  <c r="F75" i="6"/>
  <c r="F38" i="7" l="1"/>
  <c r="F88" i="7" s="1"/>
  <c r="E18" i="4" s="1"/>
  <c r="F71" i="6"/>
  <c r="F69" i="6" l="1"/>
  <c r="F67" i="6"/>
  <c r="F65" i="6"/>
  <c r="F55" i="6" l="1"/>
  <c r="F63" i="6"/>
  <c r="F61" i="6"/>
  <c r="F59" i="6"/>
  <c r="F53" i="6"/>
  <c r="F47" i="6" l="1"/>
  <c r="F45" i="6"/>
  <c r="F43" i="6"/>
  <c r="F41" i="6"/>
  <c r="F39" i="6"/>
  <c r="F37" i="6"/>
  <c r="F35" i="6" l="1"/>
  <c r="F49" i="6" s="1"/>
  <c r="F29" i="6" l="1"/>
  <c r="F19" i="6"/>
  <c r="F25" i="6" l="1"/>
  <c r="F27" i="6"/>
  <c r="F23" i="6" l="1"/>
  <c r="F17" i="6"/>
  <c r="F128" i="5" l="1"/>
  <c r="F146" i="5" s="1"/>
  <c r="F122" i="5" l="1"/>
  <c r="F120" i="5"/>
  <c r="F118" i="5"/>
  <c r="F116" i="5"/>
  <c r="F114" i="5"/>
  <c r="F112" i="5"/>
  <c r="F89" i="5"/>
  <c r="F108" i="5"/>
  <c r="F106" i="5"/>
  <c r="F87" i="5"/>
  <c r="F95" i="5"/>
  <c r="F85" i="5"/>
  <c r="F83" i="5"/>
  <c r="F81" i="5"/>
  <c r="F79" i="5"/>
  <c r="F77" i="5"/>
  <c r="F75" i="5"/>
  <c r="F73" i="5"/>
  <c r="F69" i="5"/>
  <c r="F67" i="5"/>
  <c r="F65" i="5"/>
  <c r="F63" i="5"/>
  <c r="F93" i="5"/>
  <c r="F61" i="5"/>
  <c r="F124" i="5" l="1"/>
  <c r="F53" i="5"/>
  <c r="F51" i="5"/>
  <c r="F49" i="5"/>
  <c r="F47" i="5"/>
  <c r="F45" i="5"/>
  <c r="F43" i="5"/>
  <c r="F41" i="5"/>
  <c r="F39" i="5"/>
  <c r="F33" i="5" l="1"/>
  <c r="F25" i="5"/>
  <c r="F31" i="5" l="1"/>
  <c r="F29" i="5"/>
  <c r="F35" i="5"/>
  <c r="F27" i="5"/>
  <c r="F23" i="5"/>
  <c r="F21" i="5"/>
  <c r="F17" i="5"/>
  <c r="F15" i="5"/>
  <c r="F17" i="18" l="1"/>
  <c r="F26" i="18" s="1"/>
  <c r="F28" i="18" s="1"/>
  <c r="E32" i="4" s="1"/>
  <c r="F14" i="14"/>
  <c r="F29" i="14" s="1"/>
  <c r="F13" i="20"/>
  <c r="F94" i="14" l="1"/>
  <c r="E28" i="4" s="1"/>
  <c r="F21" i="8"/>
  <c r="F35" i="8" s="1"/>
  <c r="F81" i="8" s="1"/>
  <c r="E19" i="4" s="1"/>
  <c r="F14" i="10"/>
  <c r="F12" i="10"/>
  <c r="F60" i="10" s="1"/>
  <c r="F79" i="6"/>
  <c r="F77" i="6"/>
  <c r="F21" i="6"/>
  <c r="F15" i="6"/>
  <c r="F31" i="6" s="1"/>
  <c r="F37" i="5"/>
  <c r="F81" i="6" l="1"/>
  <c r="F83" i="6"/>
  <c r="E17" i="4" s="1"/>
  <c r="F55" i="5"/>
  <c r="F148" i="5" s="1"/>
  <c r="E16" i="4" s="1"/>
  <c r="F172" i="10"/>
  <c r="E20" i="4" s="1"/>
  <c r="F19" i="20"/>
  <c r="F25" i="20" s="1"/>
  <c r="F27" i="20" s="1"/>
  <c r="E34" i="4" s="1"/>
  <c r="E38" i="4" l="1"/>
  <c r="E22" i="4"/>
  <c r="E17" i="1" s="1"/>
  <c r="E40" i="4" l="1"/>
  <c r="E18" i="1"/>
  <c r="E19" i="1" l="1"/>
  <c r="E26" i="1" s="1"/>
  <c r="E44" i="4"/>
  <c r="E27" i="1" l="1"/>
  <c r="E28" i="1" s="1"/>
  <c r="E30" i="1" l="1"/>
  <c r="E31" i="1" s="1"/>
</calcChain>
</file>

<file path=xl/sharedStrings.xml><?xml version="1.0" encoding="utf-8"?>
<sst xmlns="http://schemas.openxmlformats.org/spreadsheetml/2006/main" count="1696" uniqueCount="634">
  <si>
    <t>Investitor:</t>
  </si>
  <si>
    <t>Objekt:</t>
  </si>
  <si>
    <t>PZI - načrt Arhitekture</t>
  </si>
  <si>
    <t>Za gradnjo:</t>
  </si>
  <si>
    <t>Projektant:</t>
  </si>
  <si>
    <t>Ljubljana - Črnuče</t>
  </si>
  <si>
    <t>POPIS DEL IN PROJEKTANTSKI PREDRAČUN GRADBENO OBRTNIŠKIH DEL</t>
  </si>
  <si>
    <t>SKUPNA REKAPITUACIJA</t>
  </si>
  <si>
    <t>1.</t>
  </si>
  <si>
    <t>A.</t>
  </si>
  <si>
    <t>GRADBENA DELA</t>
  </si>
  <si>
    <t>B.</t>
  </si>
  <si>
    <t>OBRTNIŠKA DELA</t>
  </si>
  <si>
    <t>C.</t>
  </si>
  <si>
    <t>D.</t>
  </si>
  <si>
    <t>SKUPAJ</t>
  </si>
  <si>
    <t>OPOMBA:</t>
  </si>
  <si>
    <t>Izvajalec je dolžan vse opise, mere, količine in obdelave kontrolirati po zadnje veljavnih načrtih, opisih in detajlih.</t>
  </si>
  <si>
    <t>SKUPAJ Z DDV</t>
  </si>
  <si>
    <t>Splošna opozorila in obveznosti izvajalca</t>
  </si>
  <si>
    <t>Pri izdelavi ponudbe in izvedbi je potrebno posebej upoštevati in zajeti v enotnih cenah nekatere dejavnike vezane na značaj in lokacijo objekta v katerem se izvajajo preureditvena dela.</t>
  </si>
  <si>
    <t>Datum proj:</t>
  </si>
  <si>
    <t>Povečan obseg ročnega dela in specifični gradbeni posegi pri izvajanju rušitvenih del.</t>
  </si>
  <si>
    <t>Problematika dostopov in dovozov ter zadrževanje gradbene mehanizacije (transporti) v zvezi z lego objekta v prostoru.</t>
  </si>
  <si>
    <t>Povečano razmerje ročno vgrajenega materiala in ročnih transportov materiala in opreme.</t>
  </si>
  <si>
    <t>Visoka kakovost vgrajenih materialov.</t>
  </si>
  <si>
    <t>Vsa potrebna zaščita vseh elementov v objektu med izvajanjem del.</t>
  </si>
  <si>
    <t>Vsa potrebna zidarska in druga pomoč pri izvajanju predvidenih del.</t>
  </si>
  <si>
    <t>Čiščenje objekta med izvajanjem del in finalno čiščenje po končanih delih, oziroma pred predajo objekta naročniku.</t>
  </si>
  <si>
    <t>Upoštervati stroške organizacije gradbišča, kot tudi vse druge potrebne stroške za izvedbo predvidenih del.</t>
  </si>
  <si>
    <t>Pri delu  materiali, ki vsebujejo azbest je dela potrebno izvajati v skladu z veljavnimi predpisi.</t>
  </si>
  <si>
    <t>Sestavni del popisa je načrt arhitekture z vsemi sestavnimi deli.</t>
  </si>
  <si>
    <t xml:space="preserve">Arhitektonika d.o.o., Cesta v podboršt 11a, </t>
  </si>
  <si>
    <t>REKAPITULACIJA</t>
  </si>
  <si>
    <t>I.</t>
  </si>
  <si>
    <t>II.</t>
  </si>
  <si>
    <t>III.</t>
  </si>
  <si>
    <t>IV.</t>
  </si>
  <si>
    <t>V.</t>
  </si>
  <si>
    <t>VI.</t>
  </si>
  <si>
    <t>Zemeljska dela</t>
  </si>
  <si>
    <t>Betonska dela</t>
  </si>
  <si>
    <t>Tesarska dela</t>
  </si>
  <si>
    <t>Zidarska dela</t>
  </si>
  <si>
    <t>GRADBENA DELA SKUPAJ</t>
  </si>
  <si>
    <t>Krovsko kleparska dela</t>
  </si>
  <si>
    <t>Ključavničarska dela</t>
  </si>
  <si>
    <t>Mizarska dela</t>
  </si>
  <si>
    <t>Slikopleskarska dela</t>
  </si>
  <si>
    <t>Lahke predelne stene in stropovi</t>
  </si>
  <si>
    <t>OBRTNIŠKA DELA SKUPAJ</t>
  </si>
  <si>
    <t>SKUPAJ OCENJENA VREDNOST DEL</t>
  </si>
  <si>
    <t>Pri rušenju vseh sten, tlakov in drugih elementov v objektu je potrebno upoštevati odstranjevanje vseh elementov na in v tlakih in stenah kot so instalacije razni vgrajeni elementi in podobno z vsemi potrebnimi deli in transporti.</t>
  </si>
  <si>
    <t>Vrsta dok.:</t>
  </si>
  <si>
    <t>Št. proj:</t>
  </si>
  <si>
    <t>enota</t>
  </si>
  <si>
    <t>kol</t>
  </si>
  <si>
    <t>cena/enoto</t>
  </si>
  <si>
    <t>skupaj</t>
  </si>
  <si>
    <t>kom</t>
  </si>
  <si>
    <t>kpl</t>
  </si>
  <si>
    <t>kos</t>
  </si>
  <si>
    <t>m2</t>
  </si>
  <si>
    <t>Ozn.</t>
  </si>
  <si>
    <t>Opis</t>
  </si>
  <si>
    <t>Ponudnik/izvajalec je dolžan pred oddajo ponudbe natančno pregledati objekt in okolico, v ponudbi pa upoštevati izdelavo rušitvenega projekta/elaborata in elaborat varstva pri delu skladno z vsemi veljavnimi standardi, predpisi in normativi, upoštevaje pri rušitvah vsa potrebna varovanja in ustrezne predpise, kot tudi predpise o ločevanju in deponiranju odpadkov in ruševin ter še posebej ravnanje z azbestnimi izdelki. Ponudba mora vsebovati vse morebitne druge štroške vezane na rušenje objekta.</t>
  </si>
  <si>
    <t>Vsa geodetska merjenja morajo biti zajeta v enotnih cenah zemeljskih del! Način izvedbe zemeljskih del je prepuščen tehnologiji in opremljenosti izvajalca in je v predračunu le predviden! Posebno pozornost je posvetiti izkopu ob in med obstoječimi objekti.</t>
  </si>
  <si>
    <t>Vse izkope je izvajalec dolžan izvajati v skladu s predpisi o varnosti pri delu!</t>
  </si>
  <si>
    <t xml:space="preserve">Izvajalec je dolžan pri sestavi ponudbe in izvajanju del upoštevati vse grafične in tekstualne dela projekta. V primeru tiskarskih napak in neskladij  v projektu je dolžan na to opozoriti projektanta pred oddajo ponudbe. </t>
  </si>
  <si>
    <t>Vsi delavniški načrti sodijo v v sklop izvajalčeve ponudbe in jih potrjuje projektant med njihovo izdelavo. Vzorce vseh finalnih materialov je ponudnik dolžan predložiti projektantu v potrditev. Pred oddajo ponudbe je obvezen ogled objekta.</t>
  </si>
  <si>
    <t>Izvajalec mora poskrbeti za ustrezno začasno deponijo na gradbišču in za stalno deponijo. V ceni je potrebno upoštevati vse varovalne ukrepe, zaščito objekta, podpiranje in zavarovanje obstoječih konstrukcij, vse potrebne transporte, dovoljenja, zapore, komunalne takse in ostale stroške.</t>
  </si>
  <si>
    <t>2.</t>
  </si>
  <si>
    <t>m3</t>
  </si>
  <si>
    <t xml:space="preserve">Nakladanje in odvoz odvečnega materiala od izkopov v trajno deponijo gradbenih odpadkov, vključno s potrebnimi pristojbinami. Obračun m3 v raščenem stanju. </t>
  </si>
  <si>
    <t>Pri vseh opisih delovnih postavk smiselno veljajo splošna določila standardiziranih opisov del za visoko gradnjo GIPOSS. V enotnih cenah je upoštevati ves potrebni material, delo in  transporte. Vgrajeno franko objekt!</t>
  </si>
  <si>
    <t>Vsi delavniški načrti sodijo v v sklop izvajalčeve ponudbe in jih potrjuje projektant med njihovo izdelavo. Vzorce vseh finalnih materialov je ponudnik dolžan predložiti projektantu v potrditev.</t>
  </si>
  <si>
    <t>Posebna opomba za izdelavo betona: Pri dobavi in vgradnji betonov za vidne površine betona je potrebna posebna pozornost za recepturo betona z ustrezno sestavo in zrnavostjo agregata v izogib nastajanju gnezd v betonu in podobno.</t>
  </si>
  <si>
    <t>Pri izvedbi vseh betonskih konstrukcijskih in drugih elementov je upoštevati izdelavo vseh potrebnih ležišč, stikov in prilagoditev na obstoječe elemente kot tudi vso potrebno zaščito obstoječega objekta.</t>
  </si>
  <si>
    <t>kg</t>
  </si>
  <si>
    <t>Posebna opomba za opaže: Pri vseh opažih za vidne površine betonov (vsi betoni z izjemo temeljev in površin zasutih z zemljino ali obdelanih kasneje z oblogami, se uporablja gladke opažne plošče.</t>
  </si>
  <si>
    <t>Vse plošče, na katerih se pokažejo poškodbe, oziroma prekomerna uporaba, je izvajalec dolžan brez opozorila takoj zamenjati z novimi, kar mora biti zajeto v osnovni ceni, kot tudi čiščenje in mazanje plošč po vsaki uporabi.</t>
  </si>
  <si>
    <t>Pri opaženju vseh betonskih konstrukcij je v enotnih cenah upoštevati tudi izdelavo vseh odprtin in prebojev za instalcije, razne prehode, vrata, okna in podobno, kot je predvideno po detajlnih načrtoh in opisih gradbeno-obrtniških in instalacijskih del.</t>
  </si>
  <si>
    <t>m1</t>
  </si>
  <si>
    <t>ura</t>
  </si>
  <si>
    <t xml:space="preserve">Ponudnik je dolžan pri ponudbi upoštevati vse povezane stroške, ki so potrebni za tehnično pravilno izvedbo del, ki jih ponuja v izvedbo (kot npr. razni pritrdilni,  vezni, tesnilni material, podkonstrukcije  in podobno. </t>
  </si>
  <si>
    <t xml:space="preserve">Ponudnik je dolžan pri ponudbi upoštevati vse povezane stroške, ki so potrebni za tehnično pravilno izvedbo del, ki jih ponuja v izvedbo (kot npr. razni pritrdilni, vezni, tesnilni material, podkonstrukcije  in podobno. </t>
  </si>
  <si>
    <t>Vsi vgrajeni materiali morajo biti usklajeni z obstoječimi.</t>
  </si>
  <si>
    <t>Prav tako je pri ponudbi in izvedbi potrebno upoštevati vso potrebno gradbeno, zidarsko in ostalo pomoč pri izvedbi obrtniških del in vgradnji predvidenih materialov.</t>
  </si>
  <si>
    <t xml:space="preserve">Ključavničarski izdelki mora biti izvedeni po shemah in podrobnih opisih! Vse mere preveriti na mestu po izvršenih gradbenih delih! </t>
  </si>
  <si>
    <t>Vsa vrata so opremljena s trojnimi trikrakimi nasadili.</t>
  </si>
  <si>
    <t>Vsi jekleni izdelki, ki niso RF izvedbe ali vročecinkani morajo biti pred dostavo na gradbišče očiščeni s peskanjem (Sa 2,0), protikorozijsko zaščiteni z osnovnim premazom Epoxi (2x 60 mikronov) in končnim premazom Poliuretan (2x50 mikronov). Barvni ton po izboru projektanta.</t>
  </si>
  <si>
    <t>SKUPAJ ZEMELJSKA DELA</t>
  </si>
  <si>
    <t>SKUPAJ BETONSKA DELA</t>
  </si>
  <si>
    <t>SKUPAJ TESARSKA DELA</t>
  </si>
  <si>
    <t>SKUPAJ ZIDARSKA DELA</t>
  </si>
  <si>
    <t>SKUPAJ KROVSKO KLEPARSKA DELA</t>
  </si>
  <si>
    <t>SKUPAJ KLJUČAVNIČARSKA DELA</t>
  </si>
  <si>
    <t>SKUPAJ MIZARSKA DELA</t>
  </si>
  <si>
    <t>SKUPAJ SLIKOPLESKARSKA DELA</t>
  </si>
  <si>
    <t>SKUPAJ LAHKE PREDELNE STENE IN STROPOVI</t>
  </si>
  <si>
    <t>€</t>
  </si>
  <si>
    <t>DDV 22%</t>
  </si>
  <si>
    <t>Vzpostavitev gradbišča skladno z varnostnim načrtom in tehnologijo izvajalca del, vključno z ureditvijo začasne gradbiščne deponije za ločeno zbiranje gradbenih odpadkov, ureditvijo dovoznih poti preko funkcionalnega zemljišča investitorja. Všteti so tudi stroški za začasni vodovodni priključek na vodovodno in električno omrežje. Stroški za porabo vode in električlne energije so breme izvajalca. Obračun kpl.</t>
  </si>
  <si>
    <t>Pregled, zaznamovanje tras komunalnih vodov  vodovodnih in električnih napeljav v območju del na objektu s pristojnimi upravitelji komunalnih vodov. Obračun kpl.</t>
  </si>
  <si>
    <t>Popisov del ni dovoljeno vsebinsko spreminjati ali kakorkoli posegati v njih</t>
  </si>
  <si>
    <t>Vsa navedena komercialna imena, oziroma nazivi materialov in izdelkov so navedeni kot minimalne zahteve za kakovost in nivo ponujenih materialov in storitev. Izvajalec mora dobaviti in vgraditi po kakovosti enakovredne ali boljše elemente</t>
  </si>
  <si>
    <t>Dobava, montaža in demontaža lahkih delovnih odrov na kozah, za vsa dela med potekom izvajanja vseh del, višine do 2,5 m, obračun m2 neto tlorisne površine. Vračunano v ostale postavke GO del.</t>
  </si>
  <si>
    <t>A+B</t>
  </si>
  <si>
    <t>STROJNE NAPELJAVE (ročni vnos)</t>
  </si>
  <si>
    <t>ELEKTRO NAPELJAVE (ročni vnos)</t>
  </si>
  <si>
    <t>SKUPAJ PODOPOLAGALSKA DELA</t>
  </si>
  <si>
    <t>Ministrstvo za kulturo</t>
  </si>
  <si>
    <t>Maistrova 10, Ljubljana</t>
  </si>
  <si>
    <t>Nekdanja Auerspergova železarna na Dvoru pri Žužemberku</t>
  </si>
  <si>
    <t>obnova, rekonstrukcija in dograditev objekta</t>
  </si>
  <si>
    <t>02/17</t>
  </si>
  <si>
    <t>Posebnosti in zahtevnost lokacije objekta glede na prometni režim republiške ceste.</t>
  </si>
  <si>
    <t>Stroški zaradi organiziranja gradbišča (gradbiščna deponija, gradbiščna pisarna, prostori za delavce, sanitarije, takse in podobno).</t>
  </si>
  <si>
    <t>Zahtevne demontaže in rušitve na stavbah in okolici - kulturnem spomeniku.</t>
  </si>
  <si>
    <t>Odri višine do 3 m, skladno s predpisi o varstvu pri delu in ustrezni lahki premični odri za delo v objektu in okolici.</t>
  </si>
  <si>
    <t>V primeru slabega vremena je izvajalec dolžan zaščititi notranjost stavb pred vdorom vode in drugimi poškodbami.</t>
  </si>
  <si>
    <t>Upoštevati je potrebno tudi izdelavo vse potrebne delavniške dokumentacije gradbene elemente.</t>
  </si>
  <si>
    <t>Rušitvena dela se morajo izvajati v skladu s predpisi o varstvu pri delu in s rušitvenim elaboratom, ki ga izdela izvajalec, potrdi OVP in ON. Izvajalec  je dolžan zavarovati delovišče in okolico ter poskbeti da ne ogrozi okolice. V ceni je potrebno upoštevati vsa pomožna dela odre in podobno, dostope v in izven objekta, vse varovalne ukrepe, zaščito objekta v notranjosti in okolici, vse potrebne transporte, dovoljenja, zapore, komunalne takse in ostale stroške, vključno s predajo odpadnega materijala v trajno deponijo in plačilom ustreznih pristojbin in pridobitvijo certifikatov o prevzemu, oziroma uničenju materiala. Izvajalec mora poskrbeti za ustrezno začasno deponijo na gradbišču, pazljivo ravnanje in zaščita elementov, ki so predvideni za ponovno vgradnjo.</t>
  </si>
  <si>
    <t>Pri vseh rušitvenih delih je izvajalčec dolžan izvesti rušitve tako, da je stanje po rušenju že prilagojeno za izvajanje ostalih del, tako količinsko kot tudi po dimenzijah in višinskih kotah.</t>
  </si>
  <si>
    <t>Rušitvena dela povezana z lesenimi elementi obstoječega objekta morajo izvajati ustrezno kvalificirani izvajalci - tesarji.</t>
  </si>
  <si>
    <t>Začasna odstranitev kamnitega nastavka pod leseno soho in shranjevanje v gradbiščni deponiji. Kamniti nastavek se označi, mahansko očisti, opere z vodnim curkom pod visokim pritiskom in shrani v gradbiščni deponiji za ponovno vgradnjo na isto mesto. Obračun kom.</t>
  </si>
  <si>
    <t>Rušenje kamnitih temeljev pod lesenimi sohami v primeru premajhne dimenzija ali nosilnosti materiala. Posamezni kamniti kosi, podaljšana apnena malta. Transport v gradbiščno deponijo, sortiranje in odvoz na trajno deponijo gradbenega materiala. V primeru, da so kamniti kosi primerni za ponovno vgradno se jih očisti in shrani za ponovno vgradnjo. Strojno in ročno rušenje. Globina temelja cca 2 m. Obračun m3.</t>
  </si>
  <si>
    <t>Pripravljalana in rušitvena dela</t>
  </si>
  <si>
    <t>Pripravljalna in rušitvena dela</t>
  </si>
  <si>
    <t xml:space="preserve">Odstranitev ometa na zunanji in notranji strani kamnite stene. Apneni in podaljšani apneni omet. Pazljivo mehansko odstranjevanje z dleti, mehansko čiščenje s krtačenjem, pranje pod visokim pritiskom.  Pred pričetkom del se postopek odstranjevanja ometa preizkusi na preizkusnem polju dim cca 1x2 m, ki ga določi ZVKD. Vse po tehnologiji izvajaca in odobritvi ZVKD, projektanta in nadzora. Popravila morebitnih poškodb nastalih zaradi nestrokovnega dela po navodilih ZVKD in projektanta izvede izvajalec na lastne stroške. Vključno morebitni ostanki instalacij vgrajenih v zid in podobno. Sortiranje odpadnega materiala v gradbiščni deponiji in odvoz na trajno deponijo gradbenih odpadkov. Standardni obračun odbitkov odprtin. Obračun m2. </t>
  </si>
  <si>
    <t xml:space="preserve">Pazljiva demontaža originalnih litoželeznih okenskih rešetk in priprava za popravilo in bravanje (R06). Rešetke se označi za ponovno vgradnjo na isto mesto, pazljivo ročno izseka iz opečne špalete, demontira, shrani v gradbiščni deponiji in zaščiti pred poškodbami.  Vključno transport na gradbišču in shranjevanje. Vse  po navodilih ZVKD, projektanta in nadzrnika. Popravila morebitnih poškodb nastalih zaradi nestrokovnega dela po navodilih ZVKD in projektanta izvede izvajalec na lastne stroške. Dimenzija rešetke cca: 110/200 cm. Obračun kom. </t>
  </si>
  <si>
    <t>Pazljivo rušenje oken. Eno ali dvokrilna  lesena okna s polkrožno nadsvetlobo, zasteklitev ali leseni vložek (R06). Pazljivo ročno izsekavanje iz opečne špalete. Vključno vezni in pritrdilni material v špaletah, transport v gradbiščno deponijo, sortiranje in odvoz v trajno deponijo gradbenih odpadkov.  Popravila morebitnih poškodb nastalih zaradi nestrokovnega dela po navodilih ZVKD in projektanta izvede izvajalec na lastne stroške. Dimenzije okna cca: 115/205 cm. Obračun kom.</t>
  </si>
  <si>
    <t>Pazljivo rušenje zazidave dvojnega okna (bifore) na zahodni fasadi. Opečni zid, podaljšana apnena malta, d=cca 65 cm (R08). Izsekavanje vertikalnih utorov za izvedbo začasnega podpiranja. Po izvedbi podpiranja pazljivo rušenje zazidave z ročnim sekanjem ob opečni špaleti okna, da se opeka, ki se ohrani ne poškoduje, transport v gradbiščno deponijo, sortiranje in odvoz v trajno deponijo gradbenih odpadkov. Vključno čiščenje malte na opečni špaleti po postopku odstranjevanja ometa in pomoč pri izvedbi podpiranja konstrukcije za izvedbo rušitve. Popravila morebitnih poškodb nastalih zaradi nestrokovnega dela po navodilih ZVKD in projektanta izvede izvajalec na lastne stroške. Dimenzije okna cca: 260/205 cm. Obračun m3.</t>
  </si>
  <si>
    <t>Pazljivo rušenje zazidave vrat na vzhodni fasadi. Opečni zid, podaljšana apnena malta, d=cca 30 cm (R09). Izsekavanje vertikalnih utorov za izvedbo začasnega podpiranja. Po izvedbi podpiranja pazljivo rušenje zazidave z ročnim sekanjem ob opečni špaleti vrat, da se opeka, ki se ohrani ne poškoduje, transport v gradbiščno deponijo, sortiranje in odvoz v trajno deponijo gradbenih odpadkov. Vključno čiščenje malte na opečni špaleti po postopku odstranjevanja ometa in pomoč pri izvedbi podpiranja konstrukcije za izvedbo rušitve. Popravila morebitnih poškodb nastalih zaradi nestrokovnega dela po navodilih ZVKD in projektanta izvede izvajalec na lastne stroške. Dimenzije vrat cca: 250/310 cm. Obračun m3.</t>
  </si>
  <si>
    <t>Pazljivo rušenje glavnih vhodnih vrat na severni fasadi vključno z AB špaleto in preklado (R10).  Demontaža lesenih vratnih kril in jeklenega vratnega okvirja, rušenje AB špalet in preklade. Pazljivo sekanje betona na stiku z kamnitim zidom, da se kamniti zid ne poškoduje ali poruši, transport v gradbiščno deponijo, sortiranje in odvoz v trajno deponijo gradbenih odpadkov. Popravila morebitnih poškodb nastalih zaradi nestrokovnega dela po navodilih ZVKD in projektanta izvede izvajalec na lastne stroške. Dimenzije vrat cca: 300/335 cm. Dimenzije AB špalete cca. 30/65/335 cm - obojestransko. Dimenzije AB preklade cca. 400/40/50 cm. Obračun kpl.</t>
  </si>
  <si>
    <t>Pazljivo rušenje okenskih okvirjev. Leseni okvir z lesenm opažem (R11). Pazljivo ročno izsekavanje iz opečne špalete. Vključno vezni in pritrdilni material v špaletah, transport v gradbiščno deponijo, sortiranje in odvoz v trajno deponijo gradbenih odpadkov.  Popravila morebitnih poškodb nastalih zaradi nestrokovnega dela po navodilih ZVKD in projektanta izvede izvajalec na lastne stroške. Dimenzije okna cca: 105/150 cm. Obračun kom.</t>
  </si>
  <si>
    <t xml:space="preserve">Prilagoditev in poravnava vrha kamnite stene za izvedbo AB vezi. Kamniti zid, apnena malta. Višina odstranjene stene cca: 20 cm. Širina stene 65 cm. Pazljivo ročno sekanje, večji kamni se prerežejo, da se zid ne poškoduje. Vključno transport v gradbiščno deponijo, sortiranje in odvoz v trajno deponijo gradbenih odpadkov. Popravila morebitnih poškodb nastalih zaradi nestrokovnega dela po navodilih ZVKD in projektanta izvede izvajalec na lastne stroške. Obračun m1. </t>
  </si>
  <si>
    <t>Rušenje tehničnega stropa na leseni podkonstrukciji. Vlaknocementne plošče ali iverne plošče, podkonstrukcija lesene lege cca 12/16 cm v razmaku 120 cm pritrjene na poveznike. Pazljivo ločevanje do lesene konstrukcije ostrešja, ki se ohrani. Vključno vezni in pritrdilni material, odvoz v gradbiščno deponijo, sortiranje in odvoz na trajno deponijo gradbenih odpadkov. Popravila morebitnih poškodb nastalih zaradi nestrokovnega dela po navodilih ZVKD, in projektanta izvede izvajalec na lastne stroške. Obračun m2.</t>
  </si>
  <si>
    <t xml:space="preserve">Rušenje opaža v zatrepu na zahodni fasadi. Lesen opaž d=cca 2,5 cm, podkonstrukcija lesene lega cca 12/20 cm. Vključno vezni in pritrdilni material, odvoz v gradbiščno deponijo, sortiranje in odvoz na trajno deponijo gradbenih odpadkov. Obračun m2. </t>
  </si>
  <si>
    <t xml:space="preserve">Odstranjevanje lesenih letev pod kritino. Letve 4/5 cm, razmak cca 21,5 cm. Pazljivo odstranjevanje, da se ne poškodujejo deli ostrešja, ki se jih ohrani, odvoz v gradbiščno deponijo, sortiranje in odvoz na trajno deponijo gradbenih odpadkov. Vključno vezni in pritrdilni material. Popravila morebitnih poškodb nastalih zaradi nestrokovnega dela po navodilih ZVKD in projektanta izvede na lastne stroške. obračun m2 strehe. </t>
  </si>
  <si>
    <t>Rušenje obrob na robu strehe - vzhodna in zahodna stran. Jeklena pocinkana plastificirana pločevina, različnih širin in zaključkov. Vključno vezni in pritrdilni material, odvoz v gradbiščno deponijo, sortiranje in odvoz v trajno deponijo gradbenih odpadkov. Obračun m1.</t>
  </si>
  <si>
    <t>Rušenje žlebov na kapi strehe - severna in južna stran. Jeklena pocinkana plastificirana pločevina, polkrožna oblika, premer cca 125 mm. Vključno pazljivo odstranjevanje obešalnih kljuk, da se ne poškodujejo deli ostrešja, ki se ohranijo, vezni in pritrdilni material, odvoz v gradbiščno deponijo, sortiranje in odvoz v trajno deponijo gradbenih odpadkov. Obračun m1.</t>
  </si>
  <si>
    <t>Rušenje strešnih odtokov - severna in južna stran. Jeklena pocinkana plastificirana pločevina, krožna oblika, premer cca 105 mm. Vključno pazljivo odstranjevanje pritrdilnih kljuk, da se ne poškodujejo deli stevbe ki se ohranijo, vezni in pritrdilni material, odvoz v gradbiščno deponijo, sortiranje in odvoz v trajno deponijo gradbenih odpadkov. Obračun m1.</t>
  </si>
  <si>
    <t>Stavba Lončarija</t>
  </si>
  <si>
    <t>Stavba Trajberk</t>
  </si>
  <si>
    <t>Rušenje kamnitih in AB temeljev pod delom objekta, ki se v celoti ruši. Posamezni kamniti kosi, podaljšana apnena malta ali AB. Transport v gradbiščno deponijo, sortiranje in odvoz na trajno deponijo gradbenega materiala. V primeru, da so kamniti kosi primerni za ponovno vgradno se jih očisti in shrani za ponovno vgradnjo. Strojno in ročno rušenje. Globina temelja cca 1,3 m. Obračun m3.</t>
  </si>
  <si>
    <t>Rušenje betonskega podseta in kamnitih ali betonskih temeljev pod zunanjim podestom. Podest - beton,  temelji - posamezni kamniti kosi, podaljšana apnena malta ali AB. Pazljivo ročno sekanje on delu objekta, ki se ohrani. Transport v gradbiščno deponijo, sortiranje in odvoz na trajno deponijo gradbenega materiala. V primeru, da so kamniti kosi primerni za ponovno vgradno se jih očisti in shrani za ponovno vgradnjo. Strojno in ročno rušenje. Dimenzija podesta cca 3,6/1,0/0,9 m, globina temelja cca 1,3 m. Obračun m3.</t>
  </si>
  <si>
    <t xml:space="preserve">Rušenje greznice. Črpanje vsebine in odvoz v skladu s predpisi. AB vrhnja plošča, stene in dno d=cca 20 cm. Vključno pokrov, transport v gradbiščno deponijo, sortiranje in odvoz na trajno deponijo gradbenih odpadkov. Obračun m3 porušenih AB sten in plošč. </t>
  </si>
  <si>
    <t>Rušenje kanalizacije v tleh v notranjosti objekta in povezave do greznice. Predvidoma betonske ali LTŽ cevi DN 150 mm. Vključno ročni ali strojni izkop do globine cevi, spojni elementi in priključni kosi za sanitarne elementre, AB jaški, kaskade in podobno, transport do gradbiščne deponije, sortiranje in odvoz v trajno deponijo gradbenih odpadkov. Obračun m1 tlorisne trase kanalizacije.</t>
  </si>
  <si>
    <t xml:space="preserve">Odstranitev ometa na zunanji strani sten, ki se ohranijo. Apneni in podaljšani apneni omet. Pazljivo mehansko odstranjevanje z dleti, mehansko čiščenje s krtačenjem, pranje pod visokim pritiskom.  Pred pričetkom del se postopek odstranjevanja ometa preizkusi na preizkusnem polju dim cca 1x2 m, ki ga določi ZVKD. Vse po tehnologiji izvajaca in odobritvi ZVKD, projektanta in nadzora. Popravila morebitnih poškodb nastalih zaradi nestrokovnega dela po navodilih ZVKD in projektanta izvede izvajalec na lastne stroške. Vključno morebitni ostanki instalacij vgrajenih v zid in podobno. Sortiranje odpadnega materiala v gradbiščni deponiji in odvoz na trajno deponijo gradbenih odpadkov. Standardni obračun odbitkov odprtin. Obračun m2. </t>
  </si>
  <si>
    <t>Pazljivo rušenje oken. Eno ali dvokrilna  lesena okna z jekleno rešetko, zasteklitev (R01). Pazljivo ročno izsekavanje rešetke in okna iz špalete. Vključno vezni in pritrdilni material v špaletah, transport v gradbiščno deponijo, sortiranje in odvoz v trajno deponijo gradbenih odpadkov.  Popravila morebitnih poškodb nastalih zaradi nestrokovnega dela po navodilih ZVKD in projektanta izvede izvajalec na lastne stroške. Dimenzije okna cca: 115/170 cm. Obračun kom.</t>
  </si>
  <si>
    <t>Pazljivo rušenje vhodnih vrat z nadsvetlobo na južni fasadi (R03).  Demontaža lesenih vratnih kril in lesenega vratnega okvirja. Pazljivo ročno izsekavanje vrat iz špalete. Vključno vezni in pritrdilni material v špaleti, transport v gradbiščno deponijo, sortiranje in odvoz v trajno deponijo gradbenih odpadkov.  Popravila morebitnih poškodb nastalih zaradi nestrokovnega dela po navodilih ZVKD in projektanta izvede izvajalec na lastne stroške. Dimenzije vrat cca: 100/270 cm. Obračun kom.</t>
  </si>
  <si>
    <t>Pazljivo rušenje okna. Enokrilno  leseno okno z jekleno rešetko, zasteklitev (R04). Pazljivo ročno izsekavanje rešetke in okna iz špalete. Vključno vezni in pritrdilni material v špaletah, transport v gradbiščno deponijo, sortiranje in odvoz v trajno deponijo gradbenih odpadkov.  Popravila morebitnih poškodb nastalih zaradi nestrokovnega dela po navodilih ZVKD in projektanta izvede izvajalec na lastne stroške. Dimenzije okna cca: 60/100 cm. Obračun kom.</t>
  </si>
  <si>
    <t>Pazljivo rušenje zida za novo odprtino vrat (R03). Opečno-kamniti zid, d= 70 cm. Rezanje gabaritov odprtine z žago, ročno in strojno izsekavanje odvečnega materiala. Vključno izdelava utorov za izvedbo preklade, transport v gradbiščno deponijo, sortiranje in odvoz v trajno deponijo gradbenih odpadkov. Popravila morebitnih poškodb nastalih zaradi nestrokovnega dela po navodilih ZVKD in projektanta izvede izvajalec na lastne stroške. Dimenzije nove odprtine 130/315 cm - vključno nova preklada nad vrati. Obračun m3</t>
  </si>
  <si>
    <t>Pazljivo rušenje zida za novo odprtino vrat (R05). Opečno-kamniti zid, d= 70 cm. Rezanje gabaritov odprtine z žago, ročno in strojno izsekavanje odvečnega materiala. Vključno izdelava utorov za izvedbo preklade, transport v gradbiščno deponijo, sortiranje in odvoz v trajno deponijo gradbenih odpadkov. Popravila morebitnih poškodb nastalih zaradi nestrokovnega dela po navodilih ZVKD in projektanta izvede izvajalec na lastne stroške. Dimenzije nove odprtine 115/315 cm - vključno nova preklada nad vrati. Obračun m3</t>
  </si>
  <si>
    <t>Izsekavanje utora za vgradnjo strešnega odtoka. Opečno kamniti zid. Rezanje gabaritov z žago, ročno in strojno izsekavanje odvečnega materiala, transport v gradbiščno deponijo, sortiranje in odvoz v trajno deponijo gradbenih odpadkov. Popravila morebitnih poškodb nastalih zaradi nestrokovnega dela po navodilih ZVKD in projektanta izvede izvajalec na lastne stroške. Utor 20/20 cm. Obračun m1</t>
  </si>
  <si>
    <t>Del stavbe, ki se ohrani</t>
  </si>
  <si>
    <t>Del stavbe, ki se v celoti odstrani</t>
  </si>
  <si>
    <t>Rušenje notranjih sten v pritličju in na podstrehi. NF opeka, apnena malta. Pazljivo ročno izsekavanje stene na stiku z nosilno steno, ki se ohrani. Vključno ostanki inštalacij, transport v gradbiščno deponijo, sortiranje in odvoz v trajno deponijo gradbenih odpadkov. Popravila morebitnih poškodb nastalih zaradi nestrokovnega dela po navodilih ZVKD in projektanta izvede izvajalec na lastne stroške. D=15-25 cm. Obračun m3.</t>
  </si>
  <si>
    <t>Dimenzije oken in vrat:</t>
  </si>
  <si>
    <t>okno 170/150</t>
  </si>
  <si>
    <t>okno 110/150</t>
  </si>
  <si>
    <t>okno 180/90</t>
  </si>
  <si>
    <t>okno 180/150</t>
  </si>
  <si>
    <t>vrata 120/100</t>
  </si>
  <si>
    <t>vrata 180/100</t>
  </si>
  <si>
    <t>vrata 220/290 (kovinska)</t>
  </si>
  <si>
    <t>vrata 300/260 (drsna)</t>
  </si>
  <si>
    <t>Rušenje lesenega stropa nad večnamenskim prostorom. Leseni trami 20/22 cm, L= cca 8,10 m v razmaku cca 90 cm, deske d= cca 4 cm. Vključno ostanki instalacij, vezni in pritrdilni material, transport v gradbiščno deponijo, sortiranje in odvoz na trajno deponijo gradbenih odpadkov. Vse po tehnologiji izvajalca. Obračun m2</t>
  </si>
  <si>
    <t>Rušenje AB plošče nad pritličjem stavbe. AB. Pazljovo sekanje nad zidvi, ki se ohranijo, vključno ostanki instalacij, transport v gradbiščno deponijo, sortiranje in odvoz v trajno deponijo gradbenih odpadkov. Vse po tehnologiji izvajalca. Popravila morebitnih poškodb nastalih zaradi nestrokovnega dela po navodilih ZVKD in projektanta izvede izvajalec na lastne stroške. Debelina cca 15 cm. Obračun m2.</t>
  </si>
  <si>
    <t xml:space="preserve">Rušenje strešne kritine. Opečni zareznik. Odstranjevanje, transport v skladiščno deponijo, sortiranje in odvoz v trajno deponijo gradbenih odpadkov. Vse po tehnologiji izvajalca. Obračun m2. </t>
  </si>
  <si>
    <t xml:space="preserve">Rušenje opaža v zatrepu na vzhodni fasadi in pod napuščem. Lesen opaž d=cca 2,5 cm, podkonstrukcija lesene lega cca 12/20 cm. Vključno vezni in pritrdilni material, odvoz v gradbiščno deponijo, sortiranje in odvoz na trajno deponijo gradbenih odpadkov. Obračun m2. </t>
  </si>
  <si>
    <t>Rušenje obrob na robu strehe - vzhodna in zahodna stran. Jeklena pocinkana pločevina, različnih širin in zaključkov. Vključno vezni in pritrdilni material, odvoz v gradbiščno deponijo, sortiranje in odvoz v trajno deponijo gradbenih odpadkov. Obračun m1.</t>
  </si>
  <si>
    <t>Rušenje žlebov na kapi strehe - severna in južna stran. Jeklena pocinkana pločevina, polkrožna oblika, premer cca 125 mm. Vključno pazljivo odstranjevanje obešalnih kljuk, da se ne poškodujejo deli ostrešja, ki se ohranijo, vezni in pritrdilni material, odvoz v gradbiščno deponijo, sortiranje in odvoz v trajno deponijo gradbenih odpadkov. Obračun m1.</t>
  </si>
  <si>
    <t>Zunanja ureditev</t>
  </si>
  <si>
    <t>Rušenje cestnih robnikov. Betonski cestni robniki dim. Cca. 100/25/15 cm. Strojno rušenje, vključno obbetonirani deli, sortiranje in odvoz v trajno deponijo gradbenih odpadkov. Obračun m1</t>
  </si>
  <si>
    <t>Rušenje peščene poti v parku. Fini pesek, peščeno nasutje d= cca 40 cm. Strojno rušenje, sortiranje in odvoz v trajno deponijo gradbenih odpadkov. Obračun m3 v utrjenem stanju.</t>
  </si>
  <si>
    <t>Demontaža prometnih znakov in rušenje drogov z loževanjem od betonskih temeljev. Transport in shranjevanje v gradbiščni deponiji za ponovno vgradnjo. Vključno odvoz odpadnih betonskih temejev v trajno deponijo gradbenih odpadkov. Obračun kom.</t>
  </si>
  <si>
    <t>Demontaža in odstranitev vrat v ograji. Kovinska, zamrežena, dvokrilna vrata na jeklenih drogovih. Vključno odstranitev betonskih temeljev. Strojno rušenje, sortiranje in odvoz v trajno deponijo gradbenih odpadkov. Dim. vrat cca. 7,20/1,8 m. Obračun kpl.</t>
  </si>
  <si>
    <t>Demnotaža, delna odstranitev ograje in prilagoditev novemu stanju - drsnim vratom in gospodarskemu kotičku. Mrežna ograja z žicami, kovinske stojke. Vključno zaključevanje, prestavitev nisilnih drogov in pritrjevanje ograje, ki se ohrani, odstranjevanje odvečnih betonskih temeljev in odvoz v trajno deponijo gradbenih odpadkov. Višina ograje cca. 1,80 m, stojke v razmaku okoli 3 m. Obračun m1 ograje, ki se odstrani.</t>
  </si>
  <si>
    <t>Dobava in vgradnja geotekstila 180g/m2, vgradnja s prekrivanjem po navodilih dobavitelja. Obračun m2 tlorisa.</t>
  </si>
  <si>
    <t>Izkop v zunanjosti objekta ob fasadi za izvedbo horizontalne bariere za zaščito objekta pred vdorom vlage. Strojna in ročna odgrnitev humusa d= cca 20 cm, izkop cca 40 cm pod nivojem tlaka v objektu. Širina izkopa cca na dnu cca 70 cm. Po dokončanih delih zasipanje z utrjevanjem in ponovno zagrnitvijo humusa. Obračun m3 v raščenem stanju.</t>
  </si>
  <si>
    <t>Izkop v notranjosti objekta za izvedbo temeljnih gred. Raščeni in nasuti teren pod obstoječo ploščo, vključno morebitni ostanki gradbenih materialov v tleh. Ročni in strojni izkop, odvoz materiala v gradbiščno deponijo s sortiranjem. Izkop do globine cca 80 - 90 cm pod gotovim tlakom, širina izkopa na dnu cca 80 cm. Transport v gradbiščno deponijo in sortiranje. Grede ob obstoječih obodnih temeljih in povezovalne grede. Obračun m3 v raščenem stanju.</t>
  </si>
  <si>
    <t>Izkop v notranjosti objekta za izvedbo nadomestnih točkovnih temeljev. Raščeni in nasuti teren pod obstoječo ploščo, vključno morebitni ostanki gradbenih materialov v tleh. Ročni in strojni izkop, odvoz materiala v gradbiščno deponijo s sortiranjem. Izkop do globine cca 90 cm pod gotovim tlakom, širina izkopa na dnu cca 160 cm. Transport v gradbiščno deponijo in sortiranje. Točkovni temelji na mestu obstoječih. Obračun m3 v raščenem stanju.</t>
  </si>
  <si>
    <t>Strojni in ročni izkop za izvedbo talne plošče. Raščeni in nasuti teren pod obstoječo ploščo, vključno morebitni ostanki gradbenih materialov v tleh. Izkop do globine cca 60 cm pod gotovim tlakom. Celotna površina pritličja objekta, Odvoz materiala v gradbiščno deponijo in sortiranje. Obračun m3 v raščenem stanju.</t>
  </si>
  <si>
    <t>Odgrnitev humusa in shranjevanje za ponovno uporabo. Strojna in ročna odgrnitev vrhnjega sloja humusa in travne ruše d= cca 20-30 cm na mestu povečanega gabarita stavbe. Transport v gradbiščno deponijo in shranjevanje. Vključno odstranjevanje motečih vsebin, npr. korenin, kamna, ostankov gradbenih materialov in podobno. Obračun m2.</t>
  </si>
  <si>
    <t>Strojni in ročni izkop za izvedbo talne plošče. Raščeni in nasuti teren pod obstoječo ploščo, vključno morebitni ostanki gradbenih materialov v tleh. Izkop do globine cca 50 cm pod gotovim tlakom. Celotna površina dela, ki se ohrani in novega dela pritličja objekta, Odvoz materiala v gradbiščno deponijo in sortiranje. Obračun m3 v raščenem stanju.</t>
  </si>
  <si>
    <t>Izkop za za izvedbo temeljev pod novim objektom. Raščeni in nasuti teren pod obstoječo stavbo in v njeni okolici vključno morebitni ostanki gradbenih materialov v tleh. Ročni in strojni izkop, odvoz materiala v gradbiščno deponijo s sortiranjem. Izkop do globine cca 120 cm pod gotovim tlakom, širina izkopa na dnu obojestransko širša za cca 10 cm od temeljev. Transport v gradbiščno deponijo in sortiranje. Izskop za grede obodnih temeljev, povezovalne grede in točkovne temelje. Obračun m3 v raščenem stanju.</t>
  </si>
  <si>
    <t>Strojni in ročni izkop za izvedbo tamponov pod tlakovanimi površinami. Raščeni ali nasuti teren, vključno morebitni ostanki gradbenih materialov v tleh. Izkop do globine cca 45 cm pod gotovim tlakom. Odvoz materiala v gradbiščno deponijo in sortiranje. Zunanja ureditev - peš poti. Obračun m3 v raščenem stanju.</t>
  </si>
  <si>
    <t>Dobava in vgradnja geotekstila 180g/m2, vgradnja s prekrivanjem po navodilih dobavitelja. Zunanja ureditev - dvorišče. Obračun m2 tlorisa.</t>
  </si>
  <si>
    <t>Dobava in vgradnja geotekstila 180g/m2, vgradnja s prekrivanjem po navodilih dobavitelja. AB pešpoti in elementi urbane opreme. Obračun m2 tlorisa.</t>
  </si>
  <si>
    <t>Dobava in vgrajevanje finalnega peščenega nasutja deb. cca 4 cm z izravnavanjem in utrjevanjem do potrebne trdnosti. Mešanica pranega peska 4-8 mm. Zunanja ureditev - obstoječe in nove pešpoti. Obračun m2 vgrajenega utrjenega materiala.</t>
  </si>
  <si>
    <t>Dobava in vgrajevanje armiranega betona C 25/30, prereza nad 0,30 m3/m2-m1, AB temelji, temeljne grede, obračun po m3</t>
  </si>
  <si>
    <t>Dobava in vgrajevanje armiranega betona C 25/30, prereza nad 0,30 m3/m2-m1, AB točkovni temelji v primeru rušenja obstoječih, obračun po m3</t>
  </si>
  <si>
    <t>Dobava in vgrajevanje podložnega betona C 16/20 preseka 0,08 - 0,12 m3/m2-m1, podložni betoni pod novimi točkovnimi  temelji v primeru rušenja obstoječih, obračun po m3.</t>
  </si>
  <si>
    <t>Dobava in vgrajevanje podložnega betona C 16/20 preseka 0,08 - 0,12 m3/m2-m1, podložni betoni pod pasovnimi temelji in gredami, obračun po m3.</t>
  </si>
  <si>
    <t>Dobava in vgrajevanje armiranega betona C 30/37, prereza 0,20-0,30 m3/m2-m1, AB stene in slopi v galeriji Vključno izvedba dvoslojne AB stene v dveh fazah z vgradnjo toplotne izolacije in medsebojnim sidranjem. Vidni beton najvišje kakovosti. Toplotna izolacija je zajeta v ločeni postavki. Obračun po m3</t>
  </si>
  <si>
    <t>Dobava in vgrajevanje podložnega betona C 16/20 preseka 0,08 - 0,12 m3/m2-m1, podložni betoni pod pasovnimi in točkovnimi temelji in gredami, obračun po m3.</t>
  </si>
  <si>
    <t>Dobava in vgrajevanje armiranega betona C 25/30, prereza nad 0,30 m3/m2-m1, zunanja ureditve AB temelji, obračun po m3</t>
  </si>
  <si>
    <t>Dobava, montaža in demontaža ter amortizacija dvostranskega opaža AB temeljev in temeljnih gred, vse kompletno z opaženjem robov, vseh odprtin, prehodov, prebojev za instalacije in podobno, vključno vezni in pritrdilni material, čiščenje in mazanje opaža. Obračun m2.</t>
  </si>
  <si>
    <t>Dobava, montaža in demontaža ter amortizacija dvostranskega opaža AB točkovnih - nadomestnih temeljv, vse kompletno z opaženjem robov, vseh odprtin, prehodov, prebojev za instalacije in podobno, vključno vezni in pritrdilni material, čiščenje in mazanje opaža. Obračun m2.</t>
  </si>
  <si>
    <t>Dobava, montaža in demontaža ter amortizacija enostranskega opaža AB temeljev in temeljnih gred, vse kompletno z opaženjem robov, vseh odprtin, prehodov, prebojev za instalacije in podobno, vključno vezni in pritrdilni material, čiščenje in mazanje opaža. Obračun m2.</t>
  </si>
  <si>
    <t>Dobava, montaža in demontaža ter amortizacija dvostranskega opaža AB vezi - deloma preklad (h=0,20 m) na vrhu obstoječega zida, vse kompletno z opaženjem robov, vseh odprtin, prehodov, prebojev za instalacije in podobno, vključno vezni in pritrdilni material, čiščenje in mazanje opaža. Obračun m1</t>
  </si>
  <si>
    <t>Dobava, montaža in demontaža ter amortizacija dvostranskega opaža AB sten v galeriji, vse kompletno z opaženjem robov, vseh odprtin, prehodov, prebojev za instalacije in podobno, vključno vezni in pritrdilni material, čiščenje in mazanje opaža. Gladke opažne plošče za vidne betone najvišje kakovosti. Obračun m2.</t>
  </si>
  <si>
    <t>Dobava, montaža in demontaža ter amortizacija enostranskega opaža AB sten in slopov v galeriji, vse kompletno z opaženjem robov, vseh odprtin, prehodov, prebojev za instalacije in podobno, vključno vezni in pritrdilni material, čiščenje in mazanje opaža. Gladke opažne plošče za vidne betone najvišje kakovosti. Obračun m2.</t>
  </si>
  <si>
    <t>Dobava, montaža in demontaža ter amortizacija enostranskega opaža AB vezi - deloma preklad (h=0,20 m) na vrhu obstoječega zida, vse kompletno z opaženjem robov, vseh odprtin, prehodov, prebojev za instalacije in podobno, vključno vezni in pritrdilni material, čiščenje in mazanje opaža. Obračun m1</t>
  </si>
  <si>
    <t>Dobava, montaža in demontaža fasadnih odrov, višine 5-8 m,  vključno vsi potrebni dostopi, zaščite vhodov v objekt, ki je v uporabi, zaščita z juto, kovinska konstrukcija in lesen ali kovinski pod. Obračun m2 po vertikalni ploskvi (narisu) odra.</t>
  </si>
  <si>
    <t>Dobava, montaža in demontaža ter amortizacija opaža AB vezi in preklad v pritličju, vse kompletno z vključno vezni in pritrdilni material, čiščenje in mazanje opaža. Višina podpiranja do cca 2,7 m. Gladke opažne plošče za vidne betone najvišje kakovosti. Obračun m2.</t>
  </si>
  <si>
    <t>Dobava, montaža in demontaža ter amortizacija dvostranskega opaža betonske zaščite pritrjevanja jeklene konstrukcije na temeljne grede, vse kompletno z opaženjem robov, vključno vezni in pritrdilni material, čiščenje in mazanje opaža. Višina opaža 10 cm. Obračun m1.</t>
  </si>
  <si>
    <t>Dobava, montaža in demontaža ter amortizacija enostranskega opaža AB plošč v pritličju, vse kompletno z opaženjem robov, vključno vezni in pritrdilni material, čiščenje in mazanje opaža. Višina opaža 10 cm. Obračun m1.</t>
  </si>
  <si>
    <t>Dodatek za ploščo nad pritličjem:</t>
  </si>
  <si>
    <t>Okrogli utori na spodnji strani plošče fi 60, 50 in 40 cm, h=8 cm, obračun kom.</t>
  </si>
  <si>
    <t>Okrogli preboji za prezračevalne naprave fi 60 cm, obračun kom.</t>
  </si>
  <si>
    <t>Enostranski opaž za nadvišanja plošče na robovih za izvedbo robnega nosilca in ležišč kapnih leg. Višina opaža 10-12 cm. Obračun m1.</t>
  </si>
  <si>
    <t>Dobava, montaža in demontaža ter amortizacija opaža zrcalnih ploskev stopnic, višine do 20 cm, vse kompletno z veznim in pritrdilnim materialom, čiščenjem in mazanjem opaža, gladke opažne plošče za vidne betone najvišje kakovosti, obračun po m1</t>
  </si>
  <si>
    <t>Dobava, montaža in demontaža ter amortizacija opaža ravnih AB plošč , debeline do 22 cm, vključno opaženje robov in zaključkov, vse kompletno z veznim in prtrdilnim materialom, čiščenjem in mazanjem opaža, gladke opažne plošče za vidne betone najvišje kakovosti, višina podpiranja do cca 4,5 m, obračun po m2 plošča nad pritličjem.</t>
  </si>
  <si>
    <t>Dobava, montaža in demontaža ter amortizacija dvostranskega opaža robov stopnic in ramp v pritljičju, vse kompletno z opaženjem robov, vključno vezni in pritrdilni material, čiščenje in mazanje opaža, podpiranje do višine 90 cm, gladke opažne plošče za vidne betone najvišje kakovosti,  obračun m2.</t>
  </si>
  <si>
    <t>Dobava, montaža in demontaža premičnih delovnih odrov na kolesih z dvižno ploščadjo, za vsa dela med potekom izvajanja vseh del, višine do 7 m, obračun po kos</t>
  </si>
  <si>
    <t>Strojni in ročni izkop jarkov za izvedbo elektro in strojnih instalacij. Raščeni ali nasuti teren, vključno morebitni ostanki gradbenih materialov v tleh. Izkop do globine cca 80  cm pod terenom. Odlaganje materiala ob jarku in zasip po dokončanih delih. Utrjevanje po plasteh d=20 cm. Širina jarka na dnu cca 50 cm. Zunanja ureditev. Obračun m3 v raščenem stanju.</t>
  </si>
  <si>
    <t>Dobava, montaža in demontaža ter amortizacija enostranskega opaža AB objektov zunanje ureditve, ki se izdelajo na mestu (plavž), vse kompletno z opaženjem robov, vseh odprtin, prehodov, prebojev za instalacije in podobno, vključno vezni in pritrdilni material, čiščenje in mazanje opaža. Gladke opažne plošče za vidne betone najvišje kakovosti. Višina podpiranja do 2,5 m. Obračun m2.</t>
  </si>
  <si>
    <t>Dobava, montaža in demontaža ter amortizacija dvostranskega opaža AB sten, vse kompletno z opaženjem robov, vseh odprtin, prehodov, prebojev za instalacije in podobno, vključno vezni in pritrdilni material, čiščenje in mazanje opaža. Gladke opažne plošče za vidne betone najvišje kakovosti. Stene ob drsnih vratih in zunanja shramba. Obračun m2.</t>
  </si>
  <si>
    <t>Dobava, montaža in demontaža ter amortizacija opaža ravnih AB plošč , debeline do 15 cm, vključno opaženje robov in zaključkov, vse kompletno z veznim in prtrdilnim materialom, čiščenjem in mazanjem opaža, gladke opažne plošče za vidne betone najvišje kakovosti, višina podpiranja do cca 2 m, plošča nad shrambo. Obračun po m2 .</t>
  </si>
  <si>
    <t>Dobava materiala in polaganje HDPE čepkaste membrane, kot npr. Tefond z vsemi stiki zavihki in prilagoditvami, vse kompletno po navodilih proizvajalca, obračun po m2</t>
  </si>
  <si>
    <t>Dobava materiala in izdelava horizontalne in vertikalne hidroizolacije z vsemi stiki zavihki in prilagoditvami v sestavi: hladen bitumenski premaz kot npr. ibitol, hirdoizolacija - vodni pritisk do 100 mm kot npr. bitumenski trak na steklenem voalu d=5 mm, preklopi, vse medsebojno varjeni trakovi z zavihki ob stenah, vse kompletno, tlaki in stene do višine gotovih tal. Obračun po m2</t>
  </si>
  <si>
    <t>Dobava in vgradnja cementne vodotesne mase. Minimalno dvoslojni nanos, odporen na neposreden pritisk vode do 2 bara. Vgradnja in stikovanje z bitumensko membrano po navodilih proizvajalca. Stiki temeljev in AB konstrukcij v pritličju. Obračun m2</t>
  </si>
  <si>
    <t>Dobava in vgradnja cementne malte za izravnavo kamnitih sten. Industrijsko pripravljena mešanica na osnovi cementa. Priprava podlage in vgrajevanje po navodilih proizvajalca. Kamnite stene v nivoju tlaka - za priključevanje bitumenske hidroizolacije. Obračun m2.</t>
  </si>
  <si>
    <t>Dobava materiala in polaganje talne toplotne izolacije pod tlaki v objektu, d=10 cm, XPS, nosilnost pri 10% deformaciji &gt; 0,500 N/mm2 z vsemi stiki zavihki in prilagoditvami, vključno ena lega PE folije s prekrivanjem na stikih, vse kompletno po navodilih proizvajalca, obračun po m2</t>
  </si>
  <si>
    <r>
      <t>Dobava materiala in izvedba horizontalne bariere za zaščito objekta pred vdorom vlage. Sistemska izvedba z vsemi materiali, elementi in postopki po specifikaciji proizvajalca sistema zaščite. Začasno tesnjenje s tesnilno malto v območju prekinitve kapilarne vlage, vrtanje odprtin za vgrajevanje in injeciranje silikonske emulzije, zapolnitev lukenj po prepojitvi zidu, izvedba utora in izvedba zaokrožnice na stiku tlak stena s cementnim hitrovezivnim kitom. Debelina stene cca 60</t>
    </r>
    <r>
      <rPr>
        <sz val="11"/>
        <color rgb="FFFF0000"/>
        <rFont val="Calibri"/>
        <family val="2"/>
        <charset val="238"/>
        <scheme val="minor"/>
      </rPr>
      <t xml:space="preserve"> </t>
    </r>
    <r>
      <rPr>
        <sz val="11"/>
        <color theme="1"/>
        <rFont val="Calibri"/>
        <family val="2"/>
        <charset val="238"/>
        <scheme val="minor"/>
      </rPr>
      <t>cm, mešani zid iz polne opeke in kamna. Obračun m1.</t>
    </r>
  </si>
  <si>
    <t xml:space="preserve">Dobava materiala in vgrajevanje kovinskih rešetk na oknih. Demontirana in sanirana kovinska rešetka se vgradi na isto mesto in enak način kot obstoječa. Vgrajevanje s predpripravljeno cementno malto. Vse po navodilih ZVKD. Obračun kom. </t>
  </si>
  <si>
    <t xml:space="preserve">Dobava materiala in utrjevanje razpok v kamnitoopečnem zidu. Sistemska izvedba z vsemi materiali, elementi in postopki po specifikaciji proizvajalca materialov za sanacijo razpok. Zapolnitev razpok, vrtanje odprtin za vgrajevanje in injeciranje veziva za sanacijo razpok. Debelina stene cca 60 cm. Mešan zid iz polne opeke in kamna. Vse po navodilih ZVKD. Obračun m1 sanirane razpoke. </t>
  </si>
  <si>
    <t>Dobava in vgrajevanje armiranega betona C 30/37, prereza 0,20-0,30 m3/m2-m1. vključno izvedba dvoslojne AB stene z vgradnjo toplotne izolacije in medsebojnim sidranjem. Vidni beton najvišje kakovosti. Toplotna izolacija je zajeta v ločeni postavki.  AB stene v zaprtih okenskih odprtinah v pritličju. Obračun po m3</t>
  </si>
  <si>
    <t xml:space="preserve">Rušenje opečno-kamnitega zida v zazidanih oknih. Kamniti zid, apnana malta. Pazljovo sekanje na stiku z okensko špaleto, da se ta ne poškoduje. Vključno čiščenje kamna, transport in shranjevanje v gradbiščni deponiji za ponovno vgradnjo. Popravila morebitnih poškodb nastalih zaradi nestrokovnega dela po navodilih ZVKD in projektanta izvede izvajalec na lastne stroške. Obračun m3.  </t>
  </si>
  <si>
    <t>Dobava, montaža in demontaža ter amortizacija enostranskega opaža AB slopov in zapor okenskih odprtin v pritličju, vse kompletno z opaženjem robov, vseh odprtin, prehodov, prebojev za instalacije in podobno, vključno vezni in pritrdilni material, čiščenje in mazanje opaža. Gladke opažne plošče za vidne betone najvišje kakovosti. Obračun m2.</t>
  </si>
  <si>
    <t xml:space="preserve">Dobava materiala in izvedba špalete - poličke š = cca 35 cm. na spodnjem robu okna v kamnitoopečnem zidu. Predpripravljena mešanica namenske cementne malte. Finozglajena površina. Priprava podlage in vgrajevanje malte po navodilih proizvajalca malte. Vse po navodilih ZVKD. Obračun m1.  </t>
  </si>
  <si>
    <t>Dobava in vgradnja toplotne izolacije v betonskih stenah. XPS, toplotna prevodnost λD = 0,036 W/mK, d=160 mm. Vgrajeno v AB steno. Obračun m2</t>
  </si>
  <si>
    <t>Čiščenje objekta med gradnjo in finalno čiščenje po končanih delih pred predajo naročniku, vključno čiščenje steklenih površin, tlakov in oblog. Obračun m2 neto površine stavbe.</t>
  </si>
  <si>
    <t>Razna režijska dela in pomoč, ki niso zajeta v popisu del, se pa izkažejo za neobhodna, obračunano po dejansko porabljenem času in materialu, ocenjeno, obračun po urah PK</t>
  </si>
  <si>
    <t>Razna režijska dela in pomoč, ki niso zajeta v popisu del, se pa izkažejo za neobhodna, obračunano po dejansko porabljenem času in materialu, ocenjeno, obračun po urah KV</t>
  </si>
  <si>
    <t>Splošno</t>
  </si>
  <si>
    <t>Dobava in postavitev/montaža gasilnikov na prah (EG12 → 43A). Obračun kom.</t>
  </si>
  <si>
    <t>Izdelava - strojno vrtanje prebojev s kronsko žago v kamnitoopečnem zidu ali temeljih za potrebe instalacij v objektu. Debelina stene 60 cm. Vse kompletno z zapiranjem in finalno obdelavo preboja. Obračun kos.</t>
  </si>
  <si>
    <t>fi 15 cm</t>
  </si>
  <si>
    <t>fi 20 cm</t>
  </si>
  <si>
    <t xml:space="preserve">Dobava materiala in krpanje - zametavanje fug v kamnitoopečnem zidu. Predpripravljena mešanica namenske apnenocementne malte. Polnjene (fugiranje) rež v zidu iz katerih je izpadla malta.  Mešan zid iz polne opeke in kamna. Vključno obdelava okenskih špalet. Priprava podlage in vgrajevanje malte po navodilih proizvajalca malte. Vse po navodilih ZVKD. Obračun m2 sanirane stene.  </t>
  </si>
  <si>
    <t>Pozidava manjkajočih delov opečno kamnitega zida v območju novih reklad nad odprtinami v fasadi. Obstoječi kamen in opeka iz porušenih delov stavbe, predpripravljena apneno cementna malta. Priprava podlage in vgrajevanje po specifikaciji proizvajalca malte. Vse po navodilih ZVKD. Obračun kpl.</t>
  </si>
  <si>
    <t>Dobava materiala in izdelava opečnega zida d=30 cm. Opečni modularni blok, podaljšana cementna malta. Obračun m3.</t>
  </si>
  <si>
    <t xml:space="preserve">Odstranitev preperelih delov ometa na notranji strani sten, ki se ohranijo. Apneni in podaljšani apneni omet. Pazljivo mehansko odstranjevanje z dleti, mehansko čiščenje in priprava podlage za izvedbo novega ometa.  Vse po tehnologiji izvajaca in odobritvi ZVKD, projektanta in nadzora. Popravila morebitnih poškodb nastalih zaradi nestrokovnega dela po navodilih ZVKD in projektanta izvede izvajalec na lastne stroške.  Sortiranje odpadnega materiala v gradbiščni deponiji in odvoz na trajno deponijo gradbenih odpadkov. Standardni obračun odbitkov odprtin. Obračun m2. </t>
  </si>
  <si>
    <t>Dobava materiala in krpanje poškodovanih delov ometa na notranji strani sten, ki se ohranijo in zametavanje utorov za instalacije v stenah. Prepripravljena apneno cementna malta, priprava podlage in vgrajevanje po navodilih proizvajalca. Grobi in fini omet. Obračun m2.</t>
  </si>
  <si>
    <t>Dobava materiala in izdelava grobega in finega notranjega ometa na novih stenah. Cementni obrizg, predpripravljena groba in fina apneno cementna malta. Vključno kovinski vogalni profili na vertikalnih špaletah oken in vrat. Obračun m2</t>
  </si>
  <si>
    <t>Vgrajevanje kovinskih omar za instalacije in podobno, vel. 1 do 2 m2, ocenjeno, obračun kom.</t>
  </si>
  <si>
    <t>Vgrajevanje raznih kovinskih izdelkov v AB in opečne konstrukcije, velikosti do 2 m2, z vso potrebno zidarsko in ostalo pomočjo, ocenjeno, obračun po kosu</t>
  </si>
  <si>
    <t>Izdelava prebojev v kamnitoopečnih, betonskih in opečnih konstrukcijah - stene, temelji in stropovi deb. cca 22 - 70 cm, za potrebe instalacij v objektu, velikosti do cca 15x15 cm, vse kompletno z zapiranjem prebojev in finalno obdelavo preboja ter odvozom odvečnega materiala v trajno deponijo gradbenih materialov, obračun po kosu.</t>
  </si>
  <si>
    <t>Polaganje parne zapore pred nameščanjem toplotne izolacije tal na podstrešju. Podlaga geotekstil (PP filc) 300g/m2,  parna zapora (PE-LD folija) paropropustnost 220 m (+/-30 m). Vključno vsi preklopi, robovi, stiki stiki in prilagoditve obstoječi konstrukciji. Lepljeni stiki. Vse po tehnologiji dobavitelja folije Obračun m2 tlorisa.</t>
  </si>
  <si>
    <t>Dobava materiala in izdelava horizontalne hidroizolacije z vsemi stiki zavihki in prilagoditvami v sestavi: hladen bitumenski premaz kot npr. ibitol, hirdoizolacija - vodni pritisk do 100 mm kot npr. bitumenski trak na steklenem voalu d=5 mm, preklopi, vse medsebojno varjeni trakovi z zavihki ob stenah, vse kompletno, tlaki in stene do višine gotovih tal. Obračun po m2</t>
  </si>
  <si>
    <t>Dobava materiala in izdelava vertikalne hidroizolacije z vsemi stiki zavihki in prilagoditvami v sestavi: hladen bitumenski premaz kot npr. ibitol, hirdoizolacija - vodni pritisk do 100 mm kot npr. bitumenski trak na steklenem voalu d=5 mm, preklopi, vse medsebojno varjeni trakovi z zavihki ob stenah, vse kompletno stene do višine 50 cm nad gotovim tlakom. Obračun po m2</t>
  </si>
  <si>
    <t>L = 235 cm</t>
  </si>
  <si>
    <t>L = 79 cm</t>
  </si>
  <si>
    <t>Vgradnja betonskih stebričkov fi 40 cm, H = 60cm nad terenom (BS1). Vgrajeno v temelje, ki so zajeti v betonskih delih. Izdelava stebrička je predmet ločene postavke. Obračun kom.</t>
  </si>
  <si>
    <t>L = 125 cm</t>
  </si>
  <si>
    <t>L = 178 cm</t>
  </si>
  <si>
    <t>Vgrajevanje raznih kovinskih izdelkov in elementov urbane opreme, z vso potrebno zidarsko in ostalo pomočjo, ocenjeno, obračun po kosu</t>
  </si>
  <si>
    <t>Lesene in strešne konstrukcije</t>
  </si>
  <si>
    <t>vmesna lega 20/22 cm, L=  cca 4000 cm</t>
  </si>
  <si>
    <t>vmesna lega 20/22 cm, L=  cca 4420 cm</t>
  </si>
  <si>
    <t>slemenska lega 20/24 cm, L= cca 3750 cm</t>
  </si>
  <si>
    <t>kapna lega 22/24 cm, L= cca 1450 cm</t>
  </si>
  <si>
    <t>kapna lega 20/26 cm, L= cca 4420 cm</t>
  </si>
  <si>
    <t>spodnji poveznik 24/28 cm, L= cca 1305 cm</t>
  </si>
  <si>
    <t>zgornji poveznik 12/22 cm, L= cca 4520 cm</t>
  </si>
  <si>
    <t>srednji poveznik 12/24 cm, L= cca 8700 cm</t>
  </si>
  <si>
    <t>ročice vmesnih leg 12/18 cm, L= cca 270 cm</t>
  </si>
  <si>
    <t>ročice spodnjega poveznika 16/18 cm,                            L=  cca 250 cm</t>
  </si>
  <si>
    <t>špirovci 14/16 cm, L= cca 1000 cm</t>
  </si>
  <si>
    <t>slemenska lega v čopastem delu strehe 14/18 cm,     L= cca 670 cm</t>
  </si>
  <si>
    <t>kapna lega v čopastem delu strehe 14/22 cm,              L= cca 750 cm</t>
  </si>
  <si>
    <t>vmesna lega v čopastem delu strehe 14/22 cm,              L= cca 315 cm</t>
  </si>
  <si>
    <t>špirovci v čopastem delu strehe, 14/16 cm,                        Lmax= cca 550 cm</t>
  </si>
  <si>
    <t>ročice slemenske lege 14/14 cm, L= cca 240 cm</t>
  </si>
  <si>
    <t>soha 20/18 cm, L= cca 300 cm</t>
  </si>
  <si>
    <t>soha 20/18 cm, L= cca 610 cm</t>
  </si>
  <si>
    <t>soha 24/24 cm, L= cca 390 cm</t>
  </si>
  <si>
    <t>Novi sestavni deli - seznam:</t>
  </si>
  <si>
    <t>Obstoječi sestavni deli, ki se ohranijo - seznam:</t>
  </si>
  <si>
    <t>kapna lega 22/24 cm, L= cca 2970 cm</t>
  </si>
  <si>
    <t>galerija vzdolžna lega 28/26 cm, L=  cca 1220 cm</t>
  </si>
  <si>
    <t>galerija prečne lege 14/28 cm, L=  cca 1305 cm</t>
  </si>
  <si>
    <t>Deli, ki jih je potrebno demontirati zaradi zamenjave - seznam:</t>
  </si>
  <si>
    <t>kapna lega 20/24 cm, L= cca 3020 cm</t>
  </si>
  <si>
    <t>vmesna lega 22/18 cm, L= cca 3020 cm</t>
  </si>
  <si>
    <t>vmesna lega 16/20 cm, L= cca 2815 cm</t>
  </si>
  <si>
    <t>slemenska lega 18/22 cm, L= cca 2670 cm</t>
  </si>
  <si>
    <t>prestavitev povezja na vzhodni strani stavbe. obračun kpl</t>
  </si>
  <si>
    <t>V ceno postavke je potrebno vključiti: stroške dobave, montaže novih delov, predelave obstoječih delov, barvanja, vezni in pritrdilni material, morebitne delovne odre, dvižne ploščadi in mehanizacijo za izvedbo del.</t>
  </si>
  <si>
    <t>Ostrešje stavbe Trajberk je v celoti novo. Postavljeno in pritrjeno je na AB ploščo nad pritličjem in na dva jeklena okvirja nad povišanim prostorom dvorane. Vse dele ostrešja se globinsko impregnira s premazom proti glivam, insektom in termitom.</t>
  </si>
  <si>
    <t xml:space="preserve">Vsa dela se izvajajo po navodilih in zahtevah ZVKD. </t>
  </si>
  <si>
    <t>V ceno postavke je potrebno vključiti: stroške dobave, montaže, zaščite lesa, vezni in pritrdilni material, morebitne delovne odre, dvižne ploščadi in mehanizacijo za izvedbo del.</t>
  </si>
  <si>
    <t>Sestavni deli - seznam:</t>
  </si>
  <si>
    <t>razpiralo povezja 14/16 cm, L= cca 8800 cm</t>
  </si>
  <si>
    <t>razpiralo povezja 14/16 cm, L= cca 4100 cm</t>
  </si>
  <si>
    <t>kapna lega 20/24 cm, L= cca 3750 cm</t>
  </si>
  <si>
    <t>kapna lega 20/24 cm, L= cca 1090 cm</t>
  </si>
  <si>
    <t>slemenska lega 20/32 cm, L= cca 2740 cm</t>
  </si>
  <si>
    <t>razpiralo povezja 20/20 cm, L= cca 660 cm</t>
  </si>
  <si>
    <t>razpiralo povezja 20/20 cm, L= cca 460 cm</t>
  </si>
  <si>
    <t>razpiralo povezja 20/20 cm, L= cca 310 cm</t>
  </si>
  <si>
    <t>vmesna lega 20/24 cm, L= cca 325 cm</t>
  </si>
  <si>
    <t>sohe 20/20 cm, L=390 cm</t>
  </si>
  <si>
    <t>sohe 20/20 cm, L=505 cm</t>
  </si>
  <si>
    <t>vmesni širovec - nad dvorano 26/8 cm,                           L= cca 645 cm</t>
  </si>
  <si>
    <t>špirovec 26/12 cm, L= cca 770 cm</t>
  </si>
  <si>
    <t>slemenska lega na stiku dveh streh, 20/24 cm,                  L= cca 940 cm</t>
  </si>
  <si>
    <t>SKUPAJ LESENE IN STREŠNE KONSTRUKCIJE</t>
  </si>
  <si>
    <t xml:space="preserve">dodatno: dobava in vgradnja enake kritine kot je obstoječa, kot nadomestilo za kritino, ki je bila poškodovana med demontažo in shranjevanjem. Ocenjeno cca 10% površine strehe. Obračun m2. </t>
  </si>
  <si>
    <t xml:space="preserve">dodatno: dobava in vgradnja slemenskih prezračevalnih kosov za kritino kot je obstoječa, razmak 2,5 m, 1 m pod slemenom. Obračun kom. </t>
  </si>
  <si>
    <t>Dobava in vgradnja snegolovov. Tipski, točkovni snegolov, vgrajen po specifikaciji proizvajalca kritine in snegolova. Primeren za obstoječo kritino. Obračun m2 strehe.</t>
  </si>
  <si>
    <t>Dobava in vgradnja kritine. Opečni bobrovec, dvojno kritje. Vključno z vsemi zaključnimi in slemenskimi prezračevalnimi kosi (cca 1 m pod slemenom v razmaku 2,5 m - 22 kosov), slemenjaki, izrezi, pritrditvenim in veznim materialom. Obračun m2.</t>
  </si>
  <si>
    <t>Vgradnja obstoječe kritine. Opečni bobrovec, dvojno kritje. Vključno z vsemi zaključnimi in slemenskimi prezračevalnimi kosi (cca 1 m pod slemenom v razmaku 2,5 m), slemenjaki, izrezi, pritrditvenim in veznim materialom. Obračun m2.</t>
  </si>
  <si>
    <t xml:space="preserve">Jekleni okvir nad večnamenskim prostorom. HEA 260, priključne pločevine na ležiščih, vse polno varjeno, vijačenje v AB konstrukcijo. </t>
  </si>
  <si>
    <t xml:space="preserve">Jekleni okvirji na obodu stavbe. UPN 140, priključne pločevine na ležiščih, vse polno varjeno, vijačenje v AB konstrukcijo. </t>
  </si>
  <si>
    <t>Jekleni ročaj na dostopni rampi in notranjih stopnicah. Brezšivna jeklena cev fi 44,5/3,2 mm, distančniki palično jeklo fi 12, priključne pločevine, privarjeno, sidrano ali privijačeno v podlago (kamnitoopečni ali opečni zid). Obračun kg.</t>
  </si>
  <si>
    <t xml:space="preserve">Izdelava, dobava in vgradnja jekenih konstrukcij iz jeklenih profilov in pločevin. Sistem zaščite jekla pred korozijo skladen z ISO 12944, klasifikacija C4 in več kot 15 let do prvih vzdrževalnih del. Vključno delavniška dokumentacija za izvedbo del, vezni in pritrdilni material, morebitni delovni odri, dvižne ploščadi in mehanizacija za izvedbo del. Ton barve iz palete RAL. Obračun kg. </t>
  </si>
  <si>
    <t>Izdelava in dobava stojal za kolesa. Brezšivna jeklena cev fi 60,3/3,2 mm. Predpripravljeni vogalni segmenti - kot zasuka 93 stopinj, sidra za neposredno vgradnjo v AB temelj - ploščato jeklo 30/6 mm. Vgradnja in temelji so predmet ločene postavke. Dim. cca: 1000/760 mm. Teža cca 13,6 kg. Vse vroče cinkano in suhoprašno barvano. Izbor barve iz kataloga RAL. Obračun kos.</t>
  </si>
  <si>
    <t>Dobava, vgradnja in barvanje obloge na notranji strani ostrešja. OSB 4 plošče d=15 mm, pritrjene na leseno podkonskonstrukcijo (predmet ločene postavke) v razmaku 41,6 cm. Vgradnja po specifikaciji dobavitelja plošč. Pritrjevanje z vijaki. Stikovanje na pero in utor. Opasovanje ob stenah in leseni konstrukciji ostrešja. Barvanje površine z lazurnim premazom za les najvišje kakovosti primernim za zunanjo uporabo. Nanos premaza po specifikaciji proizvajalca. Ton barve po izboru, predvidoma temnejši odtenek. Vključno vezni, pritrdilni in tesnilni material, dvižne ploščadi ali delovni odri za izvedbo del na višini do 10,5 m. Obračun m2.</t>
  </si>
  <si>
    <t xml:space="preserve">Izdelava, dobava in montaža lesenega okna s fiksno toplotno izolativno zasteklitvijo. Zgornji rob okna je polkrožne oblike za vgradnjo v obokano odprtino. Toplotna prehodnost okna boljše ali enako Uw= 1,1 W/m2K. Smrekov les, krilni odkapni ALU profil, debeloslojna sistemska zaščita lesa v več nanosih lazure izvedena s potapljanjem in najvišjo obstojnostjo na atmosferske vplive in UV sevanje. Ton barve po izboru, predvidoma temnejši odtenek. Ral montaža. Zaščita okna za klasično (mokro) vgradnjo. Vključno ves tesnilni, vezni in pritrdilni material. Izdelava vzorčnega kosa. Končni izbor materialov, barv in izvedbe potrdi ZVKD. Okna v pritličju. Dim. cca. 125/208 cm. Oznaka OL01. Obračun kos. </t>
  </si>
  <si>
    <t xml:space="preserve">Izdelava, dobava in montaža lesenega enokrilnega toplotnoizolativnega okna. Toplotna prehodnost okna boljše ali enako Uw= 1,1 W/m2K. Smrekov les, krilni odkapni ALU profil, debeloslojna sistemska zaščita lesa v več nanosih lazure izvedena s potapljanjem in najvišjo obstojnostjo na atmosferske vplive in UV sevanje. Ton barve po izboru, predvidoma temnejši odtenek. Okovje za odpiranje na ventus na elekromotorni pogon.  Ročaj kovinski, po izboru. Ral montaža. Zaščita okna za klasično (mokro) vgradnjo. Vključno ves tesnilni, vezni in pritrdilni material. Izdelava vzorčnega kosa. Končni izbor materialov, barv in izvedbe potrdi ZVKD. Okna v galeriji. Dim. cca 105/145 cm. Oznaka OL02. Obračun kos. </t>
  </si>
  <si>
    <t>Izdelava, dobava in montaža zunanjih dvokrilnih vhodnih lesenih vrat. Toplotna izolativnost UD boljše ali enako 1,6 W/m2K. Krilo je iz več slojne plošče, ojačane z okvirjem iz masivnega lesa smreke z integriranimi elementi, ki preprečujejo krivljenje, dvoslojno tesnenje med krilom in podbojem, dodatno talno tesnilo za tesnenje na talno pripiro, tritočkovno zaklepanje, trojna nasadila. Podboj: debeloslojna sistemska zaščita lesa v več nanosih lazure izvedena s potapljanjem in najvišjo obstojnostjo na atmosferske vplive in UV sevanje. Vratno krilo: HPL laminat,  ton barve po izboru iz lestvice proizvajalca HPL laminata. Vrata imajo ročno zaklepanje s cilindrično ključavnico s sistemskim klučem, samozapiralo, mezanizem za fiksiranje vrat v odprtem položaju, kljuka deljena kovinska, po izboru. Ral montaža, Zaščita podboja za klasično (mokro) vgradnjo. Vključno ves tesnilni, vezni in pritrdilni material. Končni izbor materialov, barv in izvedbe potrdi ZVKD. Vrata v pritličju. Odpiranje navzven. Dim. cca 265/315. Oznaka VL01. Obračun kos.</t>
  </si>
  <si>
    <t xml:space="preserve">Izdelava, dobava in montaža lesenega dvokrilnega toplotnoizolativnega okna. Toplotna prehodnost okna boljše ali enako Uw= 1,1 W/m2K. Smrekov les, okensko krilo razdeljeno na tri polja, krilni in okvirni odkapni ALU profil, debeloslojna sistemska zaščita lesa v več nanosih lazure izvedena s potapljanjem in najvišjo obstojnostjo na atmosferske vplive in UV sevanje. Ton barve po izboru, predvidoma temnejši odtenek. Okovje za odpiranje po shemah oken.  Ročaj kovinski, po izboru. Ral montaža. Zaščita okna za klasično (mokro) vgradnjo. Vključno ves tesnilni, vezni in pritrdilni material. Izdelava vzorčnega kosa. Končni izbor materialov, barv in izvedbe potrdi ZVKD. Okna v pritličju - stari del. Dim. cca 120/185 cm. Oznaka OT01. Obračun kos. </t>
  </si>
  <si>
    <t>Izdelava, dobava in montaža zunanjih dvokrilnih vhodnih lesenih vrat. Toplotna izolativnost UD boljše ali enako 1,6 W/m2K. Krilo je iz več slojne plošče, ojačane z okvirjem iz masivnega lesa smreke z integriranimi elementi, ki preprečujejo krivljenje, dvoslojno tesnenje med krilom in podbojem, dodatno talno tesnilo za tesnenje na talno pripiro, tritočkovno zaklepanje, trojna nasadila. Podboj: debeloslojna sistemska zaščita lesa v več nanosih lazure izvedena s potapljanjem in najvišjo obstojnostjo na atmosferske vplive in UV sevanje. Vratno krilo: HPL laminat,  ton barve po izboru iz lestvice proizvajalca HPL laminata. Vrata imajo ročno zaklepanje s cilindrično ključavnico s sistemskim klučem, samozapiralo, mezanizem za fiksiranje vrat v odprtem položaju, kljuka deljena kovinska, po izboru. Ral montaža, Zaščita podboja za klasično (mokro) vgradnjo. Vključno ves tesnilni, vezni in pritrdilni material. Končni izbor materialov, barv in izvedbe potrdi ZVKD. Vrata v pritličju. Odpiranje navzven. Dim. cca 220/262. Oznaka VT03. Obračun kos.</t>
  </si>
  <si>
    <t>Izdelava, dobava in montaža zunanjih enokrilnih vhodnih lesenih vrat. Toplotna izolativnost UD boljše ali enako 1,6 W/m2K. Krilo je iz več slojne plošče, ojačane z okvirjem iz masivnega lesa smreke z integriranimi elementi, ki preprečujejo krivljenje, dvoslojno tesnenje med krilom in podbojem, dodatno talno tesnilo za tesnenje na talno pripiro, tritočkovno zaklepanje, trojna nasadila. Podboj: debeloslojna sistemska zaščita lesa v več nanosih lazure izvedena s potapljanjem in najvišjo obstojnostjo na atmosferske vplive in UV sevanje. Vratno krilo: HPL laminat,  ton barve po izboru iz lestvice proizvajalca HPL laminata. Vrata imajo ročno zaklepanje s cilindrično ključavnico s sistemskim klučem, samozapiralo, mezanizem za fiksiranje vrat v odprtem položaju, kljuka deljena kovinska, po izboru. Ral montaža, Zaščita podboja za klasično (mokro) vgradnjo. Vključno ves tesnilni, vezni in pritrdilni material. Končni izbor materialov, barv in izvedbe potrdi ZVKD. Vrata v pritličju. Odpiranje navzven. Dim. cca 100/262. Oznaka VT02. Obračun kos.</t>
  </si>
  <si>
    <t>Izdelava, dobava in montaža zunanjih enokrilnih vhodnih lesenih vrat. Toplotna izolativnost UD boljše ali enako 1,6 W/m2K. Krilo je iz več slojne plošče, ojačane z okvirjem iz masivnega lesa smreke z integriranimi elementi, ki preprečujejo krivljenje, dvoslojno tesnenje med krilom in podbojem, dodatno talno tesnilo za tesnenje na talno pripiro, tritočkovno zaklepanje, trojna nasadila. Podboj: debeloslojna sistemska zaščita lesa v več nanosih lazure izvedena s potapljanjem in najvišjo obstojnostjo na atmosferske vplive in UV sevanje. Vratno krilo: HPL laminat,  ton barve po izboru iz lestvice proizvajalca HPL laminata. Vrata imajo ročno zaklepanje s cilindrično ključavnico s sistemskim klučem, samozapiralo, mezanizem za fiksiranje vrat v odprtem položaju, kljuka deljena kovinska, po izboru. Ral montaža, Zaščita podboja za klasično (mokro) vgradnjo. Vključno ves tesnilni, vezni in pritrdilni material. Končni izbor materialov, barv in izvedbe potrdi ZVKD. Vrata v pritličju. Dim. cca 113/262. Oznaka VT01. Obračun kos.</t>
  </si>
  <si>
    <t>VT04, dim 88/210</t>
  </si>
  <si>
    <t>Izdelava, dobava in montaža enokrilnih notranjih vrat . Suhomontažna vgradnja, kovinski podboj, leseno vratno krilo HPL laminat, skrita nasadila, ročno zaklepanje, cilindrična ključavnica, sistemski ključ,  kljuka deljena po izboru z vsem potrebnim materialom in priborom. Podboji pokrivajo špalete sten do debeline 15 cm. Ostalo sredinski podboj. Podboj industrijsko barvan, ton barve po izboru iz lestvice RAL, vratno krilo barva iz kataloga proizvajalca laminatov, vidni del sredice barvan, odpiranje uskladiti s tlorisi. Zvočno izolativna vrata so posebej označena. Tesnenje zvočnoizolativnih vrat s talnim mehanizom. Navedene dimenzije - zidarska odprtina. Obračun kos.</t>
  </si>
  <si>
    <t>VT05, dim 98/210</t>
  </si>
  <si>
    <t>Izdelava, dobava in montaža drsnih, enokrilnih notranjih kasetnih vrat primernih za vgradnjo v GK steno. Suhomontažna vgradnja, kovinski podboj, leseno vratno krilo HPL laminat, skrita nasadila, ročno zaklepanje, cilindrična ključavnica, sistemski ključ,  kljuka deljena po izboru z vsem potrebnim materialom in priborom.  Podboj industrijsko barvan, ton barve po izboru iz lestvice RAL, vratno krilo barva iz kataloga proizvajalca laminatov, vidni del sredice barvan, odpiranje uskladiti s tlorisi. Navedene dimenzije - zidarska odprtina. Obračun kos.</t>
  </si>
  <si>
    <t>VT06, dim 78/210</t>
  </si>
  <si>
    <t>VT07, dim 88/210</t>
  </si>
  <si>
    <t>VT08, dim 78/210</t>
  </si>
  <si>
    <t>VT04a, dim 88/210, zvočna izolativnost-Rw 37 dB</t>
  </si>
  <si>
    <t>Dobava in vgradnja obloge na notranji strani ostrešja. OSB 4 plošče d=15 mm, pritrjene na leseno podkonskonstrukcijo (predmet ločene postavke) v razmaku 41,6 cm. Vgradnja po specifikaciji dobavitelja plošč. Pritrjevanje z vijaki. Stikovanje na pero in utor. Opasovanje ob stenah. Vključno vezni, pritrdilni in tesnilni material, dvižne ploščadi ali delovni odri za izvedbo del na višini do 7,8 m. Obračun m2.</t>
  </si>
  <si>
    <t xml:space="preserve">Širina 15 cm.                                                                          </t>
  </si>
  <si>
    <t>dolžina cca 1,35 m</t>
  </si>
  <si>
    <t>dolžina cca 0,65 m</t>
  </si>
  <si>
    <t>Keramičarska dela</t>
  </si>
  <si>
    <t>SKUPAJ KERAMIČARSKA DELA</t>
  </si>
  <si>
    <t>Dobava materiala in izvedba stenske keramike. Sestava: vgradnja vodotesne cementne mase vključno s pripadajočimi tesnilnimi trakovi na omočenih stenah, v vogalih in stiku s tlakom. Oblaganje sten s stenskimi keramičnimi ploščicami, glazirane ploščice I. klase,  fuga 3 mm, polaganje v lepilo primerno za lepljenje na GK in druge stene z ustrezno pripravo(impregnacijo) podlge po navodilih dobavitelja. Keramika srednjega cenovnega razreda velikosti 15x30 cm, mat površina, barva po izbiri, horizontalno polaganje, zaključki z alu kotniki, vezni material, fugiranje s fugirno maso primerno za zahtevne pogoje prostorov kjer se uporabljajo kemikalije za pranje. Čiščenje po končanih delih, vse vgrajeno po specifikaciji proizvajalcev vgrajenih materialov. Ploščice v sanitarijah do višine 2,1 m. Keramika kot. npr. ali enakovredno MOSA, kolekcija Matt. Obračun  m2.</t>
  </si>
  <si>
    <t>Dobava materiala in izvedba talne keramike. Sestava: vgradnja vodotesne cementne mase z vtopljeno PE mrežico vključno s pripadajočimi tesnilnimi trakovi v vogalih in stiku s steno. Ploščice iz prešanega kanitega drobirja z reliefno površino, 1. kategorija, fuga 3 mm, drsnost R 10, vzorec sestavljen iz dimenzij 20x60 cm. 30x60 cm in 60x60 cm, barva in način polaganja po načrtu, fugirano s fugirno maso primerno za prostore kjer se uporabljajo kemikalije za čiščenje, lepilo primerno za lepljenje na AB tlak z ustrezno pripravo podlage (impregnacijo) po navodilih dobavitelja lepila, v primeru neravnega tlaka zidarska izravnava neravnin s sanacijsko izravnalno maso z ustrezno pripravo podlage po navodilih dobavitelja sanacijske mase, vključno zaokrožnica na stiku stene in tlaka iz enakega materiala. Talna keramika vsi notranji prostori. Kot npr. ali enakovredno MOSA, kolekcija Quartz. Obračun m2.</t>
  </si>
  <si>
    <t xml:space="preserve">Določanje dimenzij profilov in dimenzioniranje potrebnih podkonstrukcij je predmet dobavitelja stavbnega pohištva in je sestavni del izvedbe. </t>
  </si>
  <si>
    <t>SKUPAJ OKNA IN STEKLARSKA DELA</t>
  </si>
  <si>
    <t>OT03 - zasteklitev 420/395 cm + vrata 110/260 cm</t>
  </si>
  <si>
    <t>OT05 - zasteklitev 420/395 cm</t>
  </si>
  <si>
    <t>VII.</t>
  </si>
  <si>
    <t>Barvanje sten in oblog iz GK plošč. Priprava podlage, 2x kitanje, bandažiranje in brušenje, glajenje ter dvakratno barvanje z visokopralnimi barvami na osnovi vodne disperzije polimernih veziv. Odpornost na mokro drgnjenje razred 1 (SIST EN 13300) in čiščenje z običajnimi gospodinjskimi čistili in medicinskimi razkužili. Vključno ves material za pripravo podlage, kitanje, bandažiranje, glajenje, barvanje. Izvedba del po specifikacijah in navodilih proizvajalcev materialov. Polmat, ton barve po izboru. Obračun m2.</t>
  </si>
  <si>
    <t>Barvanje stropov. Priprava podlage - GK tehnični strop, 2x kitanje z bandažiranjem stikov med GK ploščami in brušenje, glajenje ter dvakratno barvanje z disperzijskimi barvami za notranja dela v tonu po izboru. Vključno ves material za pripravo podlage, kitanje, glajenje, barvanje. Izvedba del po specifikacijah in navodilih proizvajalcev materialov. Obračun m2.</t>
  </si>
  <si>
    <t>Barvanje stropov. Priprava podlage - AB plošča , 2x kitanje in brušenje, glajenje ter dvakratno barvanje z disperzijskimi barvami za notranja dela v tonu po izboru. Vključno ves material za pripravo podlage, kitanje, glajenje, barvanje. Izvedba del po specifikacijah in navodilih proizvajalcev materialov. Obračun m2.</t>
  </si>
  <si>
    <t>Barvanje ometanih sten - novi del objekta. Priprava podlage, 2x kitanje in brušenje, glajenje ter dvakratno barvanje z visokopralnimi barvami na osnovi vodne disperzije polimernih veziv. Odpornost na mokro drgnjenje razred 1 (SIST EN 13300) in čiščenje z običajnimi gospodinjskimi čistili in medicinskimi razkužili. Vključno ves material za pripravo podlage, kitanje, glajenje, barvanje. Izvedba del po specifikacijah in navodilih proizvajalcev materialov. Polmat, ton barve po izboru. Obračun m2.</t>
  </si>
  <si>
    <t>Barvanje ometanih sten - stari del objekta. Priprava podlage in trikratno barvanje z bioapneno notranjo barvo. Dobra paropropustnost in odpornost na suho drgnjenje. Vključno priprava podlage. Izvedba del po specifikacijah in navodilih proizvajalcev materialov. Bele barve. Obračun m2.</t>
  </si>
  <si>
    <t>Odstranjevanje obstoječega opeska na stenah za nanos bioapnene barve. Vse po tehnologiji izvajalca. Obračun m2</t>
  </si>
  <si>
    <t>Steklarska dela</t>
  </si>
  <si>
    <t>Dobava materiala in polaganje HDPE čepkaste membrane, kot npr. Tefond z vsemi stiki zavihki in prilagoditvami, vse kompletno po navodilih proizvajalca. Folija pod AB ploščami v zunanji ureditvi. Obračun po m2.</t>
  </si>
  <si>
    <t>Dobava materiala in izdelava obrabno zaporne plasti asfalt betona zmesi 0/11 na dovozu na zemljišče in priključku na regionalno cesto. AB 11 v debelini 4 cm. AC 11 surf B70/100 A4. Površine dovoza na zemljišče in priključek na regionalno cesto. Obračun m2.</t>
  </si>
  <si>
    <t>Dobava materiala in izdelava nosilne vezne plasti iz bitumiziranega drobljenca BD 22 v debelini 6 cm. AC 22 base B70/100 A4. Površine dovoza na zemljišče in priključek na regionalno cesto. Obračun m2.</t>
  </si>
  <si>
    <t xml:space="preserve">Dobava materiala in postavitev sihomontažnih gipskartonskih sten odpornih proti vlagi. Debelina stene 15 cm. Jeklena nosilna konstrukcija s stenskim M profilom, obojestransko  dvojna GK plošča odporna proti vlagi d= 12,5 mm, zvočna izolacija,  montaža in bandažiranje skladno s specifikacijo proizvajalca sistema stene. Vključno prehodi, preboji, izrezi in ojačitve za vrata, instalacije in podobno, tesnilni trakovi, kovinski zaključki vogalov, kitanje, bandažiranje in brušenje stikov vse po specifikaciji in detajlih proizvajalca sistema stene. EI 30, zvočna izolativnost stene 56 dB, debelina izolacije 100 mm. Višina stene do 4,2 m. Obračun m2 stene. </t>
  </si>
  <si>
    <t>Dobava materiala in izdelava/montaža spuščenega stropa iz perforiranih akustičnih gipskartonski plošč na kovinski podkonstrukciji. Akustični strop velikost plošče 60/60 cm, zvočna izolativnost plošče za prehod zvoka Rw = &gt;20 dB, polvtopljena fuga, širina jeklene podkonstrukcije 24 mm, vse kompletno z vsemi izrezi, odprtinami in preboji ter izrezi za svetila in druge instalacije, stiki in zaključki. Pritrjevanje na obstoječ stop. Izbor in vgradnja vseh elementov stropa po navodilih in specifikaciji dobavitelja stropnega sistema. Kot npr. Armstrong, Ulitima + dB - Tegular. Obračun m2.</t>
  </si>
  <si>
    <t>Dobava in montaža spuščenega stropa iz gispkartonskih plošč na kovinski konstrukciji, vse kompletno z vsemi kaskadami, izrezi, odprtinami in preboji, stranskimi zaporami stropa, stiki in zaključki kot na primer sistem strop Knauf, tip D 113, enostranske mavčnokartonske plošče 12,5 mm, tipska kovinska konstrukcija za stropove, bandažirano, kitano in glajeno, uporaba tipskih zaključnih profilov. Ves material in vgradnja po specifikaciji proizvajalca stropa. Obračun m2.</t>
  </si>
  <si>
    <t>Dobava in montaža spuščenega akustičnega stropa iz perforiranih gispkartonskih plošč na kovinski konstrukciji, vse kompletno z vsemi kaskadami, izrezi, odprtinami in preboji, stranskimi zaporami stropa, stiki in zaključki kot na primer sistem akustični strop Knauf, tip D 127, enostranske mavčnokartonske plošče 12,5 mm, perforacija po MK 8/18 R ali enakovredno, tipska kovinska konstrukcija za stropove, bandažirano, kitano in glajeno, uporaba tipskih zaključnih profilov. Ves material in vgradnja po specifikaciji proizvajalca stropa. Obračun m2.</t>
  </si>
  <si>
    <t xml:space="preserve">Rušenje dela ostrešja na zahodni strani objekta. Špirovci 22 kom 14/16 cm, L=990 cm, 3 kom povezje sestavljeno iz spodnjega poveznika 20/28 cm, L= 14,30 m, srednjega poveznika 20/26 cm, L= 7,12 m, zgornjega poveznika 14/22 cm, L= 3,50 m, sredinske sohe 2 kom 12/24 cm, L=6,60 m, ročic 4 kom14/12 cm L=1,80 m, dodatni povezniki 9 kom 22/28 cm, L= 14,30 m,  12 kom 14/20 cm, L=7,30 m, vzdolžna sredinska lega 18/22 cm, L=14,00 m, vmesna lege 2 kom 18/22 cm, L=14,00 m, slemenske lega 18/22 cm, L=10,50m, legice v slemenu zatrepne strehe 14/18 cm, L=7,00 m, širovci v zatrepu dim 14/16 cm, skupna l=13,70m, pohodni del galerije - deske ali plohi cca 125 m2. Vključno vezni in pritrdilni material, odvoz v gradbiščno deponijo, sortiranje in odvoz v trajno deponijo gradbenih odpadkov. Tlorisni gabariti strehe, ki se rušI: 14,04/14,32m, H=6,90 m. Poraba lesa cca 0,11 m3/m2. Obračun m2 tlorisne projekcije strehe. </t>
  </si>
  <si>
    <t>Rušenje betonskega tlaka v objektu. AB plošča d=cca 12 cm. Pazljivo, ročno rušenje ob stenah dela objekta, ki se ohrani. Ostalo strojno rušenje. Transport v gradbiščno deponijo, sortiranje in odvoz v trajno deponijo gradbenega materiala. Obračun m2</t>
  </si>
  <si>
    <t>Rušenje betonskega tlaka v objektu. AB plošča d=cca 12 cm. Pazljivo, rušenje ob kamnitih podstavkih pod sohami in ob stenah. Ostalo strojno rušenje po tehnologiji izvajalca. Transport v gradbiščno deponijo, sortiranje in odvoz v trajno deponijo gradbenega materiala. Obračun m2</t>
  </si>
  <si>
    <t>Rušenje sten z okni in vrati. Opečni zid, podaljšana apnena malta, AB stebri, lesena okna, lesena ali kovinska vrata. Pazljivo sekanje zida na tiku z delom stavbe, ki se ohrani. Vključno odstrantev oken in vrat, strojno rušenje sten, sortiranje in odvoz na trajno deponijo gradbenih odpadkov. Vse po tehnologiji izvajalca. Obračun m3.</t>
  </si>
  <si>
    <t xml:space="preserve">Rušenje ostrešja. Letve 4/5 cm, špirovci 30 kom 10/14 cm, L=7,90 m, 30 kom 10/14 cm, L=8,60 m, 7 kom povezje sestavljeno iz spodnjega poveznika 20/24 cm, L= 11,00 m, srednjega poveznika 18/18 cm, L= 5,25 m, sohe 2 kom 18/18 cm, L=2,40 m, ročic 4 kom10/10 cm L=1,50 m,2  ročic 10/10 cm, L=3,30 m,  kapne lege 20/20 cm, L=28,90 m, kapne lege 18/18 cm, L=28,90 m, kapne podložne lege 12/12 cm, L=28,90 m, vmesne lege na robu previsa 2x14/16 cm, L=28,90 m, legice v slemenu zatrepne strehe 4x10/10 cm, L=3,00 m, špirovci v zatrepu dim 8/10 cm, skupna l=6,50m.  Vključno vezni in pritrdilni material, odvoz v gradbiščno deponijo, sortiranje in odvoz v trajno deponijo gradbenih odpadkov. Tlorisni gabariti strehe, ki se rušI: 29,50/12,60 m, H=5,30 m. Poraba lesa cca 0,11 m3/m2. Obračun m2 tlorisne projekcije strehe. </t>
  </si>
  <si>
    <t>Rušenje asfalta na dvorišču. Asfalt d= cca 6 cm. Na stikih, kjer se asfalt ohrani strojno rezanje, strojno rušenje površin, ki se odstranijo, sortiranje in odvoz na trajno deponijo gradbenih odpadkov. Obračun m2</t>
  </si>
  <si>
    <t>Podiranje dreves. Sečnja, razrez na manjše dele, odvoz. Premer debla do fi 40 cm. Obračun kom.</t>
  </si>
  <si>
    <t xml:space="preserve">Pri izvedbi izkopov je potrebno obvezno ušpštevati navodila in mnenje geomehanika. </t>
  </si>
  <si>
    <t>Planiranje dna izkopov z utrjevanjem za vgradnjo podložnih betonov (temelji) ali peščenega nasutja (plošča). Utrjevanje do po navodilih geomehanika. Obračun m2</t>
  </si>
  <si>
    <t>Strojni in ročni izkop za izvedbo tamponov pod tlakovanimi površinami. Raščeni ali nasuti teren, vključno morebitni ostanki gradbenih materialov v tleh. Izkop do globine cca 70 cm pod gotovim tlakom. Odvoz materiala v gradbiščno deponijo in sortiranje. Zunanja ureditev - dvorišče. Obračun m3 v raščenem stanju.</t>
  </si>
  <si>
    <r>
      <t>Dobava in postavitev/montaža gasilnikov na CO</t>
    </r>
    <r>
      <rPr>
        <vertAlign val="subscript"/>
        <sz val="11"/>
        <rFont val="Calibri"/>
        <family val="2"/>
        <charset val="238"/>
        <scheme val="minor"/>
      </rPr>
      <t>2</t>
    </r>
    <r>
      <rPr>
        <sz val="11"/>
        <rFont val="Calibri"/>
        <family val="2"/>
        <charset val="238"/>
        <scheme val="minor"/>
      </rPr>
      <t xml:space="preserve"> (EG5 → 55B). Obračun kom.</t>
    </r>
  </si>
  <si>
    <t>Dobava in vgradnja cestnih betonskih robnikov preseka 150/250 mm (R05). Vključno beton C12/15 za vgradnjo, polno obbetoniranje spodnjega roba, fugiranje s predpripravljeno cementno malto. Obračun m1</t>
  </si>
  <si>
    <t>Vgradnja betonskih robnikov preseka 120/200 mm, L=150 cm (R04a). Vključno beton C12/15 za vgradnjo, polno obbetoniranje spodnjega roba, fugiranje s predpripravljeno cementno malto. Izdelava robnika je predmet ločene postavke. Obračun m1</t>
  </si>
  <si>
    <t>Vgradnja betonskih robnikov preseka 120/250 mm, L=150 cm (R04). Vključno beton C12/15 za vgradnjo, polno obbetoniranje spodnjega roba, fugiranje s predpripravljeno cementno malto. Izdelava robnika je predmet ločene postavke. Obračun m1</t>
  </si>
  <si>
    <t>Vgradnja betonskih robnikov preseka 450/250 mm, L=150 cm (R01). Vključno beton C12/15 za vgradnjo, polno obbetoniranje spodnjega roba, fugiranje s predpripravljeno cementno malto. Izdelava robnika je predmet ločene postavke. Obračun m1</t>
  </si>
  <si>
    <t>Vgradnja betonskih robnikov preseka 300/180 mm, L=340 cm (R02). Vključno beton C12/15 za vgradnjo, polno obbetoniranje spodnjega roba, fugiranje s predpripravljeno cementno malto. Izdelava robnika je predmet ločene postavke. Obračun m1</t>
  </si>
  <si>
    <t>Vgradnja betonskih robnikov preseka 300/250 mm, L=150 cm (R02a). Vključno beton C12/15 za vgradnjo, polno obbetoniranje spodnjega roba, fugiranje s predpripravljeno cementno malto. Izdelava robnika je predmet ločene postavke. Obračun m1</t>
  </si>
  <si>
    <t>Vgradnja betonskih robnikov preseka 360/250 mm (R03). Vključno beton C12/15 za vgradnjo, polno obbetoniranje spodnjega roba, fugiranje s predpripravljeno cementno malto. Izdelava robnika je predmet ločene postavke. Obračun m1</t>
  </si>
  <si>
    <t>Vgradnja betonskih klopi C oblike preseka 60/60 cm, L = 220 cm (K01). Vključno beton C25/30 za vgradnjo na izdelani temelj, ki je predmet ločene postavke. Izdelava klopi je predmet ločene postavke. Obračun m1</t>
  </si>
  <si>
    <t>Letvanje strehe. Letve dim 5/4 cm, razmak prilagojen opečni kritini (bobrovec), cca 16,5 cm. Obračun m2 tlorisne projekcije ostrešja.</t>
  </si>
  <si>
    <t>srednji poveznik 12/24 cm, L= cca 870 cm</t>
  </si>
  <si>
    <t>zgornji poveznik 12/22 cm, L= cca 450 cm</t>
  </si>
  <si>
    <t>razpiralo povezja 14/16 cm, L= cca 880 cm</t>
  </si>
  <si>
    <t>razpiralo povezja 14/16 cm, L= cca 410 cm</t>
  </si>
  <si>
    <t>Pred nanosom zaščite proti insektom in lazurne barve se obstoječi deli ostrešja mehansko očistijo in operejo z vodo pod visokim pritiskom. Vsa dela se izvajajo po navodilih in zahtevah ZVKD. V primeru, da se med izvajanjem del ugotovi, da so posamezni deli ostrešja prepereli se jih zamenja z novimi. Zamenjava je vključena v ceno.</t>
  </si>
  <si>
    <t>Štirikapna streha, naklon cca 42°, strešna konstrukcija s trikotnim vešalom. Vključno, barvanje, vezni in pritrdilni material in material za podlaganje sestavnih delov. Poraba lesa do 0,10 m3/m2. Obračun m2 tlorisne projekcije ostrešja.</t>
  </si>
  <si>
    <t>XI.</t>
  </si>
  <si>
    <t>Fasada</t>
  </si>
  <si>
    <t>3.</t>
  </si>
  <si>
    <t>Dobava lesa in izdelava pohodnega dela galerije, leseni plohi d=5 cm, š= 15-20 cm, smreka 1. kategorije. Vključno vezni in pritrdilni material, zaščita vseh lesenih delov pred glivami, insekti in termiti z biocidnim premazom in dvojnim nanosom debeloslojne lazure primerne za zaščito lesa v najzahtevnejših razmerah najvišje kakovosti v temnejšem barvnem tonu, vse po specifikaciji dobavitelja premaza.  Obračun m2</t>
  </si>
  <si>
    <t>Dobava lesa in letvanje strehe. Letve dim 5/4 cm, razmak prilagojen opečni kritini (bobrovec), cca 16,5 cm. Zaščita vseh lesenih delov pred glivami, insekti in termiti z biocidnim premazom. Vključno vezni in pritrdilni material. Obračun m2 tlorisne projekcije ostrešja.</t>
  </si>
  <si>
    <t>Dobava lesa in izdelava opaža v napušču. Deske d=25 mm, š= cca 12 cm, stikovanje na pero in utor, posneti robovi. Zaščita vseh lesenih delov pred glivami, insekti in termiti z biocidnim premazom in dvojnim nanosom debeloslojne lazure primerne za zaščito lesa v najzahtevnejših razmerah z vsebnostjo UV filtrov, absorberjev in lovilcev prostih radikalov najvišje kakovosti v temnejšem barvnem tonu, vse po specifikaciji dobavitelja premaza. Obračun m2.</t>
  </si>
  <si>
    <t>Dobava in vgradnja mrežice za prezačevanje proti insektom, kovinska pocinkana mrežica, v višini špirovca, H=160 mm,vezni in pritrdilni material, obračun m1</t>
  </si>
  <si>
    <t xml:space="preserve">Širina špalete cca 17 cm. </t>
  </si>
  <si>
    <t xml:space="preserve">Širina špalete cca 40 cm. </t>
  </si>
  <si>
    <t>Dobava in vgradnja strešnih obrob. ALU pločevina d= 0,65 mm, barva po ozboru RAL. Vključno podložna pločevina za pritrjevanje, vezni in pritrdilni material. Obrobe na robovih strehe med kapjo v čopu in kapjo strehe. Rš= cca 40 cm. Izvedba po detajlu proizvajalca kritine in navodilih ZVKD. Obračun m1</t>
  </si>
  <si>
    <t>Dobava in vgradnja strešnih žlebov. ALU pločevina d= 0,65 mm, obešalne kljuke, barvano vročecinkano polno jeklo, zaključni elementi, vezni, pritrdilni in tesnilni material. Žleb Rš= 400 mm, polkrožne oblike. Izvedba po detajlu izvajalca in navodilih ZVKD. Žleb v kapi strehe. Obračun m1.</t>
  </si>
  <si>
    <t>Dobava in vgradnja strešnih žlebov. ALU pločevina d= 0,65 mm, obešalne kljuke barvano vročecinkano polno jeklo, zaključni elementi, vezni, pritrdilni in tesnilni material. Žleb Rš= 200 mm, polkrožne oblike vključno padna cev za odtok na glavno streho fi 63 mm, l= cca 1,2 m. Izvedba po detajlu izvajalca in navodilih ZVKD. Žleb v kapi čopastega dela strehe. Obračun m1.</t>
  </si>
  <si>
    <t>Dobava in vgradnja strešnih odtokov z odtočnimi kotlički. ALU pločevina d= 0,65 mm, pritrdilne kljuke barvano, vročecinkano polno jeklo, vezni, pritrdilni in tesnilni material. Odtok Rš= 125 mm. Odtočni kotliček po vzoru obstoječega, zaokrožena kolena. Izvedba po detajlu izvajalca in navodilih ZVKD. Obračun m1.</t>
  </si>
  <si>
    <t xml:space="preserve">Dobava in vgradnja odtočnikov. Horizontalni odtočnik s pločevino pilagojeno profilu odtočne žlote. Zaščitna mrežica proti zamašitvi odtoka. Odtočna cev fi 100. Vse RF izvedbe. D pločevine 1,0 mm. Vgradnja po specifikaciji proizvajalca kritine. Obračun kos.  </t>
  </si>
  <si>
    <t xml:space="preserve">Izdelava, dobava in montaža lesenega enokrilnega toplotnoizolativnega okna. Toplotna prehodnost okna boljše ali enako Uw= 1,1 W/m2K. Smrekov les, debeloslojna sistemska zaščita lesa v več nanosih lazure izvedena s potapljanjem in najvišjo obstojnostjo na atmosferske vplive in UV sevanje. Ton barve po izboru, predvidoma temnejši odtenek. Okovje za odpiranje na ventus s potegom vrvice.  Ročaj kovinski, po izboru. Ral montaža. Zaščita okna za klasično (mokro) vgradnjo. Vključno ves tesnilni, vezni in pritrdilni material. Končni izbor materialov, barv in izvedbe potrdi ZVKD. Okno v pritličju - stari del. Dim. cca 60/95 cm. Oznaka OT02. Obračun kos. </t>
  </si>
  <si>
    <t xml:space="preserve">Dobava materiala in postavitev sihomontažnih instalacijskih gipskartonskih sten odpornih proti vlagi. Debelina stene cca 30 cm. Jeklena nosilna konstrukcija s stenskimi C profili in povezavami iz GK plošč odpornih proti vlagi, obojestransko  dvojna GK plošča odporna proti vlagi d= 12,5 mm, zvočna izolacija,  montaža in bandažiranje skladno s specifikacijo proizvajalca sistema stene. Vključno prehodi, preboji, izrezi in ojačitve za vrata, instalacije in podobno, tesnilni trakovi, kovinski zaključki vogalov, kitanje, bandažiranje in brušenje stikov vse po specifikaciji in detajlih proizvajalca sistema stene. EI 30, zvočna izolativnost stene 54 dB, debelina izolacije 100 mm. Višina stene do 4,2 m. Obračun m2 stene. </t>
  </si>
  <si>
    <t>IX.</t>
  </si>
  <si>
    <t>SKUPAJ KAMNOSEŠKA DELA</t>
  </si>
  <si>
    <t>Kamnoseška in teracerska dela</t>
  </si>
  <si>
    <t xml:space="preserve">Dobava materiala, vgrajevanje in izdelava brušenega betonskega tlaka (plošč) in nanos impregnacije za preprečevanje vpoja tekočin,  povečanje odpornosti proti obrabi in zmrzali. Beton C30/37, XF4, mešanica agregata primerna za dekorativni polirani beton temnosivega sivega tona z vsebnostjo lomljenca 11-16 mm antracitnega tona. Brušenje do finosti za zunanje površine. Globinska impregnacija za zaporo por v betonu in utrditev površine (kot. npr. Ashford formula ali enakovredno). Debelina tlaka cca 15 cm. Betoniranje v izmeničnih pasovih (ploščah) s fugami š= cca 10 mm v celotni višini tlaka. Vključno fugiranje s PU maso trdote 40 Shore A primerno za zunanjo uporabo odporno na UV žarke. Širina posameznih polj vključno s fugo 40 in 250 cm. Dolžina plošč 250 cm. Pred izdelavo tlaka se izdela vzorec. Dokončen izbor velikosti in barve agregata, barve veziva po navodilih ZVKD in projektanta. Receptura betona in izvedba brušenja po tehnologiji izvajalca. AB tlaki v območjih žarilnih peči. Obračun m2.  </t>
  </si>
  <si>
    <t>Presek 120/200 mm, L=150 cm (R04a)</t>
  </si>
  <si>
    <t>Presek 120/250 mm, L=150 cm (R04)</t>
  </si>
  <si>
    <t>Presek 450/250 mm, L=150 cm (R01)</t>
  </si>
  <si>
    <t>Presek 300/180 mm, L=340 cm (R02)</t>
  </si>
  <si>
    <t>Presek 300/250 mm, L=150 cm (R02a)</t>
  </si>
  <si>
    <t>Presek 360/250 mm, L=235 cm (R03)</t>
  </si>
  <si>
    <t>Presek 360/250 mm, L=79 cm (R03)</t>
  </si>
  <si>
    <t>L = 160 cm</t>
  </si>
  <si>
    <t>L = 310 cm</t>
  </si>
  <si>
    <t>Presek 360/250 mm, L=160 cm (R03)</t>
  </si>
  <si>
    <t>Presek 360/250 mm, L=310 cm (R03)</t>
  </si>
  <si>
    <t>Vgradnja betonskih "pragov" (robnikov) preseka 250/120 mm (BP1). Vključno beton C12/15 za vgradnjo, polno obbetoniranje spodnjega roba. Izdelava prefabrikata je predmet ločene postavke. Obračun kom.</t>
  </si>
  <si>
    <t>Vgradnja betonskega portala in pozidava manjkajočih delov opečno kamnitega zida. Obstoječi kamen in opeka iz porušenih delov stavbe, predpripravljena apneno cementna malta. Izdelava betonskega portala je predmet druge postavke. Priprava podlage in vgrajevanje po specifikaciji proizvajalca malte. Vse po navodilih ZVKD. Dimenzije portala cca: 310/340 cm, sestavljen iz treh delov. Obračun kpl.</t>
  </si>
  <si>
    <t xml:space="preserve">Dobava materiala in utrjevanje območij s preperelim vezivom  v kamnitoopečnem zidu. Sistemska izvedba z vsemi materiali, elementi in postopki po specifikaciji proizvajalca materialov za sanacijo razpok. Površinska zapolnitev razpok, vrtanje odprtin in injeciranje veziva za sanacijo razpok, odstranjevanje odvečnega materiala.  Debelina stene cca 60 cm. Mešan zid iz polne opeke in kamna. Vse po navodilih projektanta konstrukcij, proizvajalca materialov za sanacijo razpok in ZVKD. Obračun m3 saniranega zida. </t>
  </si>
  <si>
    <t>Dobava in vgrajevanje podložnega betona C 16/20 preseka 0,08m3/m2-m1, podložni betoni pod pasovnimi in točkovnimi temelji in gredami, obračun po m3.</t>
  </si>
  <si>
    <t>Izkop za izvedbo temeljev za elemente zunanje ureditve in urbane opreme. Raščeni in nasuti teren vključno morebitni ostanki gradbenih materialov v tleh. Ročni in strojni izkop, odvoz materiala v gradbiščno deponijo s sortiranjem. Izkop do globine cca 90 cm pod gotovim tlakom, širina izkopa na dnu obojestransko širša za cca 10 cm od temeljev. Transport v gradbiščno deponijo in sortiranje. Izskop za grede obodnih temeljev, povezovalne grede in točkovne temelje. Obračun m3 v raščenem stanju.</t>
  </si>
  <si>
    <t>Izkop za poglobitev rekonstrukcije vodnega jarka. Raščeni in nasuti teren vključno morebitni ostanki gradbenih materialov v tleh. Ročni in strojni izkop, odvoz materiala v gradbiščno deponijo s sortiranjem. Izkop do globine cca 70 cm pod gotovim tlakom, širina izkopa na dnu obojestransko širša za cca 10 cm gabarita jarka. Transport v gradbiščno deponijo in sortiranje. Izskop za grede obodnih temeljev, povezovalne grede in točkovne temelje. Obračun m3 v raščenem stanju.</t>
  </si>
  <si>
    <t>Zazelenitev</t>
  </si>
  <si>
    <t>XII.</t>
  </si>
  <si>
    <t>Razgrnitev zemlje za zelenice za izravnavo nivojev robov tlakovanih površin in raščenega terena ter neravnin na obstoječi travni površini. Presek od 0-25 cm, geodetske točnost +- 3 cm. Vključno čiščenje podlage, frezanje obstoječih travnih površin, nasipanje in utrjevanje po plasteh in fino planiranje. Obračun m2.</t>
  </si>
  <si>
    <t xml:space="preserve">Dobava zemlje za zelenice z dodatki kremenčevih peskov za izravnavo nivojev zelenic in izvedbo zazelenitve. Vključno dovoz v gradbiščno deponijo. Obračun m3. </t>
  </si>
  <si>
    <t>Dobava in vgradnja travne ruše. Polaganje travne ruše, valjanje, gnojenje, zalivanje in konšnja trave šest mesecev po dokončanih delih. Obračun m2.</t>
  </si>
  <si>
    <t>Sejanje trate. Zatravitev z uvaljanjem. Vključno sadilni material, zalivanje in košnja trave šest mesecev po končanih delih. Izbor semena in izvedba del po tehnologiji izvajalca. Obračun m2.</t>
  </si>
  <si>
    <t>Dobava in vgradnja elementov za izvedbo travne površine na betonski plošči  za rast trave. Sestav po specifikaciji proizvajalca sistemske rešitve. Predvidoma: PP sistemski filter z lastnostjo navzemanja vlage (geotekstil), vodni akumulator za intenzivno zazelenitev (termoformirana PE folija višine najmanj 40 mm), zaščitna folija proti koreninam, podlaga (geotekstil), kot npr.: sistem ZinCo ali enakovredno). Zemlja in zatravitev je predmet ločene postavke. Površina na pokritem kanalu ribogojnice. Obračun m2.</t>
  </si>
  <si>
    <t>Odgrnitev humusa in shranjevanje za ponovno uporabo. Strojna in ročna odgrnitev vrhnjega sloja humusa in travne ruše d= cca 20-30 cm na mestih elementov zunanje ureditv. Transport v gradbiščno deponijo in shranjevanje. Vključno odstranjevanje motečih vsebin, npr. korenin, kamna, ostankov gradbenih materialov in podobno. Obračun m2.</t>
  </si>
  <si>
    <t>Rušenje kamnitega opornega zida s temelji na bregu Krke. Kamniti zid, š= cca 40 cm, v= 20 - 80 cm, globina temeljev cca 40 cm. Minimalni odkop ob zidu, pazljivo rušenje, čiščenje in sortiranje kamna za ponovno vgradnjo, shranjevanje v gradbiščni deponiji. Obračun m3.</t>
  </si>
  <si>
    <t>Dobava in vgrajevanje armiranega betona C 30/37, XF4, prereza 0,40-0,50 m3/m2-m1. Temelji - zid ob reki. Dela se izvajajo v skladu s predpisi za gradnjo v priobalnem pasu vodotoka. Obračun po m3</t>
  </si>
  <si>
    <t>Dobava, montaža in demontaža ter amortizacija dvostranskega opaža AB temeljev in temeljnih gred, vse kompletno z opaženjem robov, vseh odprtin, prehodov, prebojev za instalacije in podobno, vključno vezni in pritrdilni material, čiščenje in mazanje opaža. Temelji opornega zida ob reki. Obračun m2.</t>
  </si>
  <si>
    <t>Dobava in vgrajevanje podložnega betona C 16/20 preseka 0,08 - 0,12 m3/m2-m1, podložni betoni pod pasovnimi in točkovnimi temelji in gredami, temelji opornega zida ob reki, obračun po m3.</t>
  </si>
  <si>
    <t xml:space="preserve">Zidanje novega kamnitega zida ob reki. Kamen iz obstoječih rušenih zidov, cementna malta. Vključno fino čiščenje, priprava in opasovanje kamna. Širina zida cca 40 cm. Višina od 40-80 cm. Obračun m3. </t>
  </si>
  <si>
    <t xml:space="preserve">Vgradnja pitnika iz litega železa. LTŽ pitnik dim. cca 30/15/120 cm, rešetka 30/90 cm. Vrh temeljev v globini cca 10 cm pod nivojem tlaka, vse po detajlih proizvajalca pitnika. Material in izdelava temeljev v posebni postavki. Dobava pitnika je predmet vodovodnih instalacij. Obračun kopl. </t>
  </si>
  <si>
    <t>Dobava materiala in izdelava horizontalne hidroizolacije z vsemi stiki zavihki in prilagoditvami v sestavi: hladen bitumenski premaz, hirdoizolacija - vodni pritisk do 100 mm v dveh slojih: kot npr. bitumenski trak na poliesterskem filcu d=5 mm in bitumenski trak na poliesterskem filcu d=5 mm odporen na preboj korenin, vse medsebojno 100% varjeno po celotni površini, vse kompletno z zavihki ob stenah in preklopi. Hidroizolacija na obstoječih AB ploščah vodnega kanala ribogojnice. Obračun po m2</t>
  </si>
  <si>
    <t>Čiščenje, izravnava in zapolnitev neravnin na AB ploščah vodnega kanala ribogojnice. Mehansko odstranjevanje nečistoč, pranje pod visokim pritiskom, izravnava neravnin s cementno malto do ustrezne gladkosti za vgradnjo bitumenske hidroizolacije. Vključno ves material za izvedbo. Obračun m2.</t>
  </si>
  <si>
    <t>Dobava in postavitev koša za zbranje odpadkov. Cilindrično telo iz armiranega betona, pokrov iz RF pločevine. Površinska obdelava gladki vidni beton. Pokrov naravne barve. Vključno temelej za postavitev na travni površini. Vključno vezni in pritrdilni material. Dim. cca 85/35 cm, volumen 30 l. Obračun kos.</t>
  </si>
  <si>
    <t>Streha s čopom, naklon cca 44°, strešna konstrukcija s trapeznim vešalom. Vključno, barvanje starih in novih delov, vezni in pritrdilni material in material za podlaganje sestavnih delov. Poraba lesa do 0,16 m3/m2. Obračun m2 tlorisne projekcije ostrešja.</t>
  </si>
  <si>
    <t xml:space="preserve">Dobava in vgradnja lesene podkonstrukcije, parne zapore, toplotne izolacije in sekundarne kritine. Lesena podkonstrukcija - letve dim 4/5 cm, v razmaku 41,6 cm ploskovno poravnane za vgradnjo lesene stropne obloge, parna zapora - PE folija , Sd ≥ 100 m, lepljeni stiki, toplotna izolacija - mineralna steklena volna d=20 cm; λD= 0,032 W/mK, požarna odpornost A1, upornost proti zračnemu toku AFr&gt; 5 kPa s/m², sekundarna kritina - 3 slojni flis s PP premazaom, Sd = 4 m, lepljeni stiki, odporna proti zaščitnim sredstvom za les. Mineralna volna je samonosna - vgrajena z nadmero. Vključno vezni, pritrdilni in tesnilni material. Obračun m2 toplotno izolirane strehe. </t>
  </si>
  <si>
    <t>Asfalterska dela in zunanji tlaki</t>
  </si>
  <si>
    <t>VIII.</t>
  </si>
  <si>
    <t>X.</t>
  </si>
  <si>
    <t>Lahke predelene stene in stropi</t>
  </si>
  <si>
    <t xml:space="preserve">XII. </t>
  </si>
  <si>
    <t>Skupaj Lončarija</t>
  </si>
  <si>
    <t>Skupaj Trajberk</t>
  </si>
  <si>
    <t>Skupaj zunanja ureditev</t>
  </si>
  <si>
    <t>SKUPAJ PRIPRAVLJALNA IN RUŠITVENA DELA</t>
  </si>
  <si>
    <t>SKUPAJ FASADA</t>
  </si>
  <si>
    <t>Zunanaja ureditev</t>
  </si>
  <si>
    <t xml:space="preserve">A. </t>
  </si>
  <si>
    <t xml:space="preserve">Zakoličba s postavitvijo profilov za izvedbo dna izkopa z geodetsko točnostjo +-3 cm za temelje stavb in elemente zunanje ureditve. Površina zemljišča s stavbami cca 5.840 m2. Obračun kpl. </t>
  </si>
  <si>
    <t>Zahteve za jeklo: S 235 J0</t>
  </si>
  <si>
    <t>Zahteve za les: kvaliteta C24</t>
  </si>
  <si>
    <t>Dobava in vgradnja elementov za odpravo toplotnih mostov v AB konstrukciji. Tehnične lastnosti kot npr. Schoeck Isokocb tip K30S ali enakovredno. Obračun m1</t>
  </si>
  <si>
    <t>Dobava, polaganje in vezanje srednje komplicirane rebraste armature S500B, do fi 12 mm, obračun po izvlečkih iz armaturnih načrtov, ocenjeno po m3 betona, obračun kg</t>
  </si>
  <si>
    <t>Dobava, polaganje in vezanje srednje komplicirane rebraste armature S500B, fi 14 mm in večje, obračun po izvlečkih iz armaturnih načrtov, ocenjeno po m3 betona, obračun kg</t>
  </si>
  <si>
    <t>Dobava, polaganje in vezanje rebraste armature iz armaturnih mrež S500B, obračun po izvlečkih iz armaturnih načrtov, ocenjeno po m3 betona, obračun kg</t>
  </si>
  <si>
    <t>Dobava in vgrajevanje armiranega betona C 25/30, prereza 0,12-0,20 m3/m2-m1, AB plošče/temelji,  obračun po m3</t>
  </si>
  <si>
    <t>Dobava in vgrajevanje armiranega betona C 25/30, prereza 0,20-0,30 m3/m2-m1, AB slopi v pritličju. Vidni beton najvišje kakovosti. Obračun po m3</t>
  </si>
  <si>
    <t>Dobava in vgrajevanje armiranega betona C 25/30, prereza 0,20-0,30 m3/m2-m1, AB vezi in preklade na obstoječem zidu. Vidni beton najvišje kakovosti. Obračun po m3</t>
  </si>
  <si>
    <t>Dobava in vgrajevanje armiranega betona C25/30, prereza 0,12-0,20 m3/m2-m1, AB plošče/temelji,  obračun po m3</t>
  </si>
  <si>
    <t>Dobava in vgrajevanje armiranega betona C25/30, prereza 0,08-0,12 m3/m2-m1, AB potresne vezi in nosilci nad odprtinami v pritličju,  nosilci na starem delu vidni beton najvišje kakovosti, obračun po m3</t>
  </si>
  <si>
    <t>Rušenje AB plošče nad pritličjem stavbe. AB. Vključno ostanki instalacij, transport v gradbiščno deponijo, sortiranje in odvoz v trajno deponijo gradbenih odpadkov. Vse po tehnologiji izvajalca. Debelina cca 12 - 15 cm. Obračun m2.</t>
  </si>
  <si>
    <t>Toplotna izolacija tal in leseno prekritje na podstrehi - posebna pazljivost pri izvedbi, da se ne poškoduje VCL folija. Dobava materiala in izdelava toplotne izolacije, vključno vsi preklopi, stiki in zaključni trakovi ob stikih. Vse po tehnologiji proizvajalca, kamena volna, toplotna prevodnost min 0,037 W/mK, d = 20 cm, tlačna trdnost 10&gt;30 kPa. Prekritje kamene volne z OSB/3 pološčami d=12 mm na lesenih letvah 5/5 cm vloženih med toplotno izolacijo, vključno vsi preklopi, stiki in zaključki, vse po tehnologiji proizvajalca. Obračun m2.</t>
  </si>
  <si>
    <t>Izvedba odkapa opečne strehe. Vse ALU pločevina d=0,65 mm, barva po izboru RAL. Hidroizolacija v žloti poly­iso­butilen (PIB) membrana d=1,5 mm, kot npr. Rephanol hfk ali enakovredno. Na zunanji, vidni strani odkapa podložna pločevina rš=50 cm, odkapna pločevina rš=60 cm, linijski trakovi za sidranje PIB skupna rš=60 cm, PIB hidroizolacija žlote rš= 115 cm. Vključno vezni, tesnilni in pritrdilni material in stikovanje z odtočniki. Izvedba po detajlih in navodilih proizvjalca PIB membrane. Obračun m1</t>
  </si>
  <si>
    <t xml:space="preserve">Izdelava mikroarmiranega cementnega estriha. Strojno vgrajevanje industrijsko pripravljene mešanica za estrihe d= cca 7 cm po navodilih dobavitelja materiala. Vključno dilatacijski trakovi ob stenah (EPS d=20 mm) in strojno rezanje dilatacijskih fug na večjih površinah. Tlaki v pritličju. Obračun m2. </t>
  </si>
  <si>
    <t>dolžina cca 1,55 m</t>
  </si>
  <si>
    <t xml:space="preserve">Širina 27 cm.                                                                          </t>
  </si>
  <si>
    <t>dolžina cca 3,05 m</t>
  </si>
  <si>
    <t>Leseni del žlote  - žleba na robu strehe. Dno v padcu proti odtokom. OSB/3 plošče d=18 mm, rš= cca 170 cm,  trikotne vogalne letve5/5 cm (2 kom), letve za izvedbo padca h= 1-15/3 cm (2 kom), trikotna vogalna letev 12/10,8 cm - posneti robovi OSB plošč za zaobljen prehod hidroizolacije. Obračun m1</t>
  </si>
  <si>
    <r>
      <t>Dobava materiala, vgrajevanje in izdelava poliranega betonskega tlaka in nanos impregnacije za preprečevanje vpoja tekočin, povečanje odpornosti proti obrabi, prašenju in trajni sijaj. Beton C25/30, mešanica agregata primerna za dekorativni polirani beton temnejšega sivega tona z vsebnostjo lomljenca 11-16 mm svetlo sivega in antracitnega tona. Brušenje in poliranje do finosti za visoki sijaj. Globinska impregnacija za zaporo por v betonu, utrditev površine in svileni sijaj na kateri se ne ustvarja prah (kot. npr. Ashford formula ali enakovredno). Debelina tlaka cca 8 cm. Vključno armatura, rezanje fug do cca 1/3 debeline tlaka in fugiranje s PU maso trdote 40 Shore A, fugiranjem stikov ob stenah, kamnitih temeljih in kovinskih pragovih. Velikost posameznih polj do 30 m2. Dolžina fug cca 215,60 m. Pred izdelavo tlaka se izdela vzorec. Dokončen izbor velikosti in barve agregata, barve veziva po navodilih ZVKD in projektanta. Receptura betona, armatura in izvedba brušenja po tehnologiji izvajalca. PE folija in toplotna izolacija so predmet posebne postavke.</t>
    </r>
    <r>
      <rPr>
        <sz val="11"/>
        <color rgb="FFFF0000"/>
        <rFont val="Calibri"/>
        <family val="2"/>
        <charset val="238"/>
        <scheme val="minor"/>
      </rPr>
      <t xml:space="preserve"> </t>
    </r>
    <r>
      <rPr>
        <sz val="11"/>
        <color theme="1"/>
        <rFont val="Calibri"/>
        <family val="2"/>
        <charset val="238"/>
        <scheme val="minor"/>
      </rPr>
      <t xml:space="preserve"> Obračun m2.  </t>
    </r>
  </si>
  <si>
    <t>Dobava in vgradnja zložljivih lesenih podstrešnih stopnic. Okvir in spodnji pokrov iz panelne plošče z vgrajenim tesnilom, zapahom in odmičnim tečajem, dvižni mehanizem s plinsko vzmetjo, zložljiva lestvenica z objemni tečaji, stopničke, ki preprečujejo zdrs, obremenitev stopnic do 150 kg,  svetla etažna višina 350 cm. Dodatno: spodnji pokrov je oblečen v pločevino, belo barvan, na zgornji strani protiprašni izolacijski pokrov v sendvič izvedbi in toplotno izolacijo d=40 mm, z odmičnimi tečaji. Med izolacijskim pokrovom in okvirjem je vgrajno tesnilo. Vgradnja v AB ploščo d=22 cm. Ral montaža. Vključno vezni, pritrdilni in tesnilni material. Velikost odprtine v stropu: 120/70 cm. Oznaka LT01. Obračun kpl.</t>
  </si>
  <si>
    <t>Silhueta spodnjega oboka nekdanje žarilne peči. Kvadratna jeklena cev 140/140/5 mm, priključne pločevine na ležiščih, vse polno varjeno, vijačenje v AB konstrukcijo. Vse voče cinkano in suhoprašno barvano. Odtenek po izboru iz karte RAL. Vse po posebnem načrtu. Vključno vezni in pritrdilni material. Oznaka KP01 in KP02. Obračun kg.</t>
  </si>
  <si>
    <t>Dobava in montaža obloge na drsnih vratih shrambe za orodje. Kompozitna plošča za prezračevane fasade d = 8 mm (kot. npr. FunderMax F-Quality ali enakovredno). Barva po izboru iz kataloga proizvajalca plošč. Pritrjeno na jeklena vratna krila, ki so predmet ločene postavke. Vključno vezni in pritrdilni material. Obračun kpl.</t>
  </si>
  <si>
    <t>VZ02 dim 252/136 cm</t>
  </si>
  <si>
    <t>VZ03 dim 163/141 cm in 168/141 cm</t>
  </si>
  <si>
    <t xml:space="preserve">Dobava in montaža drsnih vrat shrambe za orodje. Dvokrilna drsna vrata s ključavnico za zaklepanje. Vodila in obešala primerna za težo vrat in zunanjo uporabo. Uporabljeni profili: jeklena cev 40/40/3, 80/40/3, 50/40/3 mm, HOP C 50/40/3, 30/20/2 mm, polno jeklo 30/5 mm, jeklena pločevina d=6 mm. RF mozniki za utrditev vrat v zaprtem položaju fi 12 mm. Vse voče cinkano in suhoprašno barvano. Odtenek po izboru iz karte RAL. RF ključavnica za drsna vrata s cilindričnim vložkom za zunanjo uporabo. Vse po posebnem načrtu. Vključno vezni in pritrdilni material. Polnilo iz kompozitnih plošč je predmet posebne postavke. Dimenzija vratnih kril: 163,5/149 in 168,5/149 cm. Dolžina vodil: 320 cm (2x). Teža jekla cca 90 kg. Oznaka VZ03. Obračun kpl.  </t>
  </si>
  <si>
    <t xml:space="preserve">Dobava in montaža drsnih vrat dostopa do toplotnih črpalk. Enokrilna drsna vrata s ključavnico za zaklepanje. Uporabljeni profili: jeklena cev 40/40/3, 50/40/3, 80/40/3, 100/60/3 mm, HOP C 30/20/2 mm, polno jeklo 30/5, 30/4 mm, kotni profil 40/40/5 mm, jeklena pločevina d=10 mm, PE kolesa fi 80 bb, PE valijasta vodila fi 80 mm, RF mozniki za utrditev vrat v zaprtem položaju fi 12 mm.  Vse voče cinkano in suhoprašno barvano. Odtenek po izboru iz karte RAL. RF ključavnica za drsna vrata s cilindričnim vložkom za zunanjo uporabo. Vse po posebnem načrtu. Vključno vezni in pritrdilni material. Polnilo iz kompozitnih plošč je predmet posebne postavke. Dimenzija vratnega krila: 252,5/154 cm. Teža jekla cca 110 kg. Oznaka VZ02. Obračun kpl.  </t>
  </si>
  <si>
    <t>OT04 - zasteklitev 830/395 cm + vrata 110/260 cm + okno 207/102 cm</t>
  </si>
  <si>
    <t>OT06 - zasteklitev 1430/395 cm+2x okno 233/102 cm</t>
  </si>
  <si>
    <t>Dobava in montaža fiksne zasteklitve deljene na dva horizontalna pasova in vgrajenimi enokrilnimi ALU vrati. Alu profili s prekinjenim toplotnim mostom. Dvojna izolacijska zasteklitev Uw= 1,1. Debelina stekel glede na velikost okenske odprtine. Spodnji pas obojestransko kaljeno steklo.  Stiki med stekli kitani s kitom odpornim na UV žarke. Alu profili so vgrajeni v pasu toplotne izolacije in so utopljeni v špaleto in tlak. Sestavni del zasteklitve je jeklena podkonstrukcija iz vertikalnih in horizontalnih profilov 140/60/5,6 mm. Horizontalni pas je na zunanji in notranji strani dodatno toplotno izoliran (XPS d=30 mm) in obojestransko prekrit z Alu masko cca 27,5/3,5 cm stikovano v rastru zasteklitve. Odpiranje na ventus - ročno, navzven po shemah. Ral suho montažna vgradnja. Vključno z vsemi pod konstrukcijami,  tesnilnimi trakovi in zaključnimi pločevinami. Vsi kovinski deli suho prašno barvani. Barva po izboru iz kataloga RAL. Izvedba detajlov po delavniški dokumentaciji dobavitelja alu profilov. Obračun kos.</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</si>
  <si>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</si>
  <si>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</si>
  <si>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</si>
  <si>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</si>
  <si>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</si>
  <si>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</si>
  <si>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</si>
  <si>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</si>
  <si>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</si>
  <si>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</si>
  <si>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</si>
  <si>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</si>
  <si>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</si>
  <si>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</si>
  <si>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</si>
  <si>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</si>
  <si>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</si>
  <si>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</si>
  <si>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</si>
  <si>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</si>
  <si>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</si>
  <si>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</si>
  <si>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</si>
  <si>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</si>
  <si>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</si>
  <si>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</si>
  <si>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</si>
  <si>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</si>
  <si>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</si>
  <si>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</si>
  <si>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</si>
  <si>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</si>
  <si>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</si>
  <si>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</si>
  <si>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</si>
  <si>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</si>
  <si>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</si>
  <si>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</si>
  <si>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</si>
  <si>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</si>
  <si>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</si>
  <si>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</si>
  <si>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</si>
  <si>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</si>
  <si>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</si>
  <si>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</si>
  <si>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</si>
  <si>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</si>
  <si>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</si>
  <si>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</si>
  <si>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</si>
  <si>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</si>
  <si>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 xml:space="preserve">Dobava in vgradnja nosilne plasti enakomerno zrnatega drobljenca iz težke kamnine z razginjanjem in komprimiranjem do Ev2&gt;80,0 Mpa in planiranjem točnosti +-1 cm. Vključno zasip za temelji. Debelina sloja cca 23 cm. Obračun m3 v stisnjenem stanju. </t>
  </si>
  <si>
    <t xml:space="preserve">Dobava in vgradnja nosilne plasti enakomerno zrnatega drobljenca iz težke kamnine z razginjanjem in komprimiranjem do Ev2&gt;80,0 Mpa /m2 in planiranjem točnosti +-1 cm. Vključno zasip za temelji. Debelina sloja cca 23 cm. Obračun m3 v stisnjenem stanju. </t>
  </si>
  <si>
    <t>Planiranje dna izkopov z utrjevanjem za vgradnjo peščenega nasutja (vozne površine). Utrjevanje do Ev2&gt;80,0 MPa. Zunanja ureditev - dvorišče. Obračun m2</t>
  </si>
  <si>
    <t xml:space="preserve">Dobava in vgradnja nosilne plasti enakomerno zrnatega drobljenca iz težke kamnine z razginjanjem in komprimiranjem do Ev2&gt;80,0 MPa in planiranjem točnosti +-1 cm. Vgrajevanje po plasteh d=cca 20 cm. Vključno zasip za temelji. Debelina sloja od 60-70 cm. Zunanja ureditev - vse tlakovanje površine. Obračun m3 v stisnjenem stanju. </t>
  </si>
  <si>
    <t xml:space="preserve">Izvedba planuma tlakovanih površin s točnostjo potrebno za kakovostno vgradnjo finalnih takov (granitne kocke, na mestu lite Ab plošče in asfalt). Utrjevanje do Ev2&gt;80,0 MPa. Vključno z materialom za dosip. Vse tlakovane površin zunanje ureditve razen pod nadstreškom stavbe Trajberk. Obračun m2 tlakovanih površin. </t>
  </si>
  <si>
    <t>Rušenje fasadne stene in notranje stene na podstrehi. NF opeka, apnena malta, leseno okno. Pazljivo ročno izsekavanje stene na stiku s steno, ki se ohrani. Del opečnih zidakov se ohrani za ponovno vgradnjo - stavba Lončarija. Čiščenje zidakov in shranjevanje v gradbiščni deponiji. Vključno ostanki inštalacij, transport v gradbiščno deponijo, sortiranje in odvoz v trajno deponijo gradbenih odpadkov. Popravila morebitnih poškodb nastalih zaradi nestrokovnega dela po navodilih ZVKD in projektanta izvede izvajalec na lastne stroške. Obračun m3.</t>
  </si>
  <si>
    <t>Zidava obokov na mestu porušenih obstoječih. Opeka NF formata iz porušenih delov stavb. Predpripravljena mešanica namenske apnenocementne malte. Priprava opeke in vgrajevanje po navodilih ZVKD. Obračun m3.</t>
  </si>
  <si>
    <t>Dobava in montaža drogov za zastave. Višina 8 m vključno s prečko (nosilcem) za zastavo dolžine 1,5 m. Poliesterska izvedba z notranjim dvižnim sistemom. Barva po izboru iz kataloga RAL. Vezni in pritrdilni material. Izvedba temeljev ni predmet te postavke. Vse po navodilih proizvajalca drogov. Obračun kos.</t>
  </si>
  <si>
    <t>Dobava in postavitev prometnih znakov. Tipski znak. AB temelj, kovinski drog, znak STOP 1x, znak elektropolnilnica 1x. Obračun kom.</t>
  </si>
  <si>
    <t xml:space="preserve">Predelava in rekonstrukcija obstoječega ostrešja in galerije. Obstoječe ostrešje se deloma odstrani - poruši in v celoti  odstrani letve (ločena postavka). Zaradi neustrezne nosilnosti se zamenjajo lege. Zaradi ojačanja konstrukcije stavbe se prestavi povezje na vzhodni strani objekta. Preostali del ostrešja in galerije se v največji meri ohrani.  Sestavni del postavke so tudi dela zaradi izvedbe ojačanja obstoječe konstrukcije stavbe (AB vezi na vrhu kamnite stene, izvedbe novih točkovnih temeljev v primeru neustreznosti obstoječih in novih AB sten in slopov v galeriji - AB dela, opaži in zidarska dela - ločene postavke).  Konstrukcijo se lahko v celoti razdre, prilagodi in ponovno sestavi ali pa se dela izvede lokalno z začasnim podpiranjem in dvigovanjem po tehnologiji izvajalca del. V postavki so vključeni stroški za vse materiale in opravila za izvedbo del neglede na to za kakšnen način izvedbe se odloči izvajalec. Vse nove in stare dele ostrešja in galerije se globinsko impregnira s premazom proti glivam, insektom in termitom. Vse vidne dele ostrešja (izven lesene obloge) se 2 x premaže z lazurnim premazom odpornim na UV žarke in atmosferske vplive najvišje kakovosti v temnejšem barvnem tonu, vse po specifikaciji dobavitelja premaza. </t>
  </si>
  <si>
    <t xml:space="preserve">Demontaža strešne kritine in shranjevanje za ponovno vgradnjo. Opečni bobrovec. Pazljivo odstranjevanje, transport v skladiščno deponijo in shranjevanje po pravilih stroke za ponovno vgradnjo vključno z aščito pred poškodbami. Vključno vezni in pritrdilni material. Popravila morebitnih poškodb nastalih zaradi nestrokovnega dela po navodilih ZVKD, in projektanta izvede izvajalec na lastne stroške. Dela izvaja krovec, ki bo kritino ponovno vgradil. Obračun m2. </t>
  </si>
  <si>
    <t xml:space="preserve">Strešni odtoki - Toplotna izolacija proti rosenju. Zaprtocelična izolacija na osnovi sintetične gume d=gume 14,5 mm, premer cevi fi120, obračum m1. Vljučno opasovanje in izvedba stikov, vezni in pritrdilni material. Obračun m1. </t>
  </si>
  <si>
    <t xml:space="preserve">Prenova obstoječih LTŽ okenskih rešetk. Rekonstrukcija manjkajočih delov, mehansko čiščenje, peskanje,  zaščita z osnovnim antikorozijskim premazom in barvanje z zaključnim lakom. Sistem zaščite jekla pred korozijo skladen z ISO 12944, klasifikacija C4 in več kot 15 let do prvih vzdrževalnih del. Vključno vsi transporti postopki in materiali za izvedbo del. Ton barve iz palete RAL. Vse po navodilih ZVKD. Obračun kom. </t>
  </si>
  <si>
    <t xml:space="preserve">Dobava in vgradnja nadomestnih rešetk na oknih - replika obstoječih. LTŽ izvedba. Antikorozijska zaščita z osnovnim antikorozijskim premazom in barvanje z zaključnim lakom. Sistem zaščite jekla pred korozijo skladen z ISO 12944, klasifikacija C4 in več kot 15 let do prvih vzdrževalnih del. Vključno vsi transporti postopki in materiali za izvedbo del. Ton barve iz palete RAL. Vse po navodilih ZVKD. Dim cca. 220/120 cm. Obračun kom. </t>
  </si>
  <si>
    <t>Izdelava, dobava in vgradnja enokrilnih zunanjih jeklenih drsnih vrat v ograji. Okvir vratnnega krila: spodaj pravokotni profil 160/60/5 mm, vertikalno in zgoraj pravokotni profil 60/60/5 mm, vertikale v razmaku 120 mm kvadratni profil 20/20/2 mm,  kotnik 90/60/6 mm, profil za vgradnjo ključavnice 60/80/3 mm, kolesa - vodila z RF ležaji fi 80 mm (4x), vzdolžno talno vodilo kotni profil 40/40/5 mm, sidra iz polnega jekla 30/4 mm, pritrdilne pločevine d=10 mm, Pe klinasta vodila za fiksiranje vrat v zaprtem položaju. Vodlila vgrajena v AB temelj in pritrjena na AB zid. Vse polno varjeno, s sidri za vgradnjo, brušeni vari, razostreni robovi. Vse voče cinkano in suhoprašno barvano. Odtenek po izboru iz karte RAL. RF ključavnica s cilindričnim vložkom za zunanjo uporabo. Vse po posebnem načrtu. Vključno vezni in pritrdilni material. Dimenzija vratnega krila: cca 630/170/6 cm. Teža jekla cca 400 kg. Oznaka VZ01. Obračun kpl.</t>
  </si>
  <si>
    <t>Dobava in montaža notranjih okenskih polic oken na fasadi. Kompozitne plošče  z reliefno površino (kot npr. FunderMax NT (Sky) ali enakovredno) d=13 mm prilepljene na podlago. Vidni robovi minimalno zaobljeni in polirani (sprednji rob je izmaknjen iz ravnine stene za 5 mm ali poravnan z oblogo na steni - glej detajl). Barva po izboru iz kataloga dobavitelja plošč. Vgradnjo polic uskladiti z dobaviteljem oken. Stikovanje daljših polic v osi okenskih okvirov z lepljenjem po specifikaciji dobavitelja akrilnih plošč. Vključno ves pritrdilni, vezni in tesnilni material. Obračun kom.</t>
  </si>
  <si>
    <t>Dobava in montaža notranjih zaščitnih mask pred konvektorji. Kompozitne plošče  z reliefno površino (kot npr. FunderMax NT (Sky) ali enakovredno) d=13 mm prilepljene na podlago. Vključno jeklena podkonstrukcija: pohištveni profili 20/20/2 mm, kotna pločevina 25/40  d= 2 mm, antikorozijsko zaščiteno epoxi temeljna barva 2x in Pu lak 2x. Vidni robovi minimalno zaobljeni in polirani. Barva po izboru iz kataloga dobavitelja plošč. Na zgornji strani rešetka: ploščice iz litega aluminija 50/24,8 cm d= 10 mm sestavljene v niz l=cca 180 cm, medsebojno povezane z ALU ploščatim profilom 20/10 mm (lepljeno ali vijačeno), površinska obdelava poliesterska barva (kot npr. Torna Pebbles ali enakovredno). Vse po detajlu. Vključno ves pritrdilni, vezni in tesnilni material. Dim maske: cca 180/65 cm, dim. rešetke cca: 180/25 cm. Obračun kom.</t>
  </si>
  <si>
    <t xml:space="preserve">Dobava in vgradnja absorbcijskih akustičnih plošč na stropu objekta. Lesene perforirane plošče na leseni podkonstrukciji iz letev 5x5 cm med katerimi je 5 cm mineralne volne. Akustične plošče kot npr.: Lambri Topline TLS 14/2 2mm c-t-c 16 mm, debeline 17 mm ali enakovredno. Površinska obdelava jesenov furnir, toniran, površinsko obdelan z UV poliakrilatno barvo. Vključno vezni in pritrdilni material. Pritrjevanje v leseno oblogo na notranji strani ostrešja. Robovi so zaključeni v enaki obdelavi kot obloga. Ton barve po izboru projektanta, predvidoma naravna barva, delni sijaj (pol mat). Obračun m2.  </t>
  </si>
  <si>
    <t xml:space="preserve">Dobava in vgradnja lesene sendvič konstrukcije - strop nad večnamensko dvorano. Sestava: obojestransko OSB 3 plošče d=20 mm, lesena podkonstrukcija, parna zapora , toplotna izolacija in sekundarna kritina. Notranja OSB 3 plošča na leseni podkonstrukciji - letve dim 4/5 cm, v razmaku 50 cm ploskovno poravnane za vgradnjo OSB 3 plošč, parna zapora - PE folija , Sd ≥ 100 m, lepljeni stiki, toplotna izolacija - mineralna steklena volna d=20 cm; λD= 0,032 W/mK, požarna odpornost A1, upornost proti zračnemu toku AFr&gt; 5 kPa s/m², sekundarna kritina - 3 slojni flis s PP premazaom, Sd = 4 m, lepljeni stiki, odporna proti zaščitnim sredstvom za les, zunanja OSB 3 plošča. Vse po tehnologiji izvajalca. Vključno vezni, pritrdilni in tesnilni material. Obračun m2 toplotno izolirane strehe. </t>
  </si>
  <si>
    <t xml:space="preserve">Dobava in vgradnja lesene sendvič stene v sestavi: obojestransko lesena obloga - OSB/3 plošče, parna zapora, lesena podkonstrukcija, toplotna izolacija, sekundarna kritina in lesenega obloga. Sestava: obojestransko OSB 3 plošče d=20 mm, lesena podkonstrukcija, parna zapora , toplotna izolacija in sekundarna kritina. Notranja OSB 3 plošča na leseni podkonstrukciji - letve dim 4/5 cm, v razmaku 50 cm ploskovno poravnane za vgradnjo OSB 3 plošč, parna zapora - PE folija , Sd ≥ 100 m, lepljeni stiki, toplotna izolacija - mineralna steklena volna d=20 cm; λD= 0,032 W/mK, požarna odpornost A1, upornost proti zračnemu toku AFr&gt; 5 kPa s/m², sekundarna kritina - 3 slojni flis s PP premazaom, Sd = 4 m, lepljeni stiki, odporna proti zaščitnim sredstvom za les, zunanja OSB 3 plošča. Vse po tehnologiji izvajalca. Vključno vezni, pritrdilni in tesnilni material. Obračun m2 toplotno izolirane stene. </t>
  </si>
  <si>
    <t xml:space="preserve">Dobava in vgradnja absorbcijskih akustičnih plošč na stenah objekta. Lesene perforirane plošče na leseni podkonstrukciji iz letev 5x5 cm med katerimi je 5 cm mineralne volne. Akustične plošče kot npr.: Lambri Topline TLS 14/2 2mm c-t-c 16 mm, debeline 17 mm ali enakovredno. Površinska obdelava jesenov furnir, toniran, površinsko obdelan z UV poliakrilatno barvo. Vključno vezni in pritrdilni material. Pritrjevanje v leseno oblogo na notranji strani ostrešja. Robovi so zaključeni v enaki obdelavi kot obloga. Ton barve po izboru projektanta, predvidoma naravna barva, delni sijaj (pol mat). Stena proti gostinskemu lokalu Obračun m2.  </t>
  </si>
  <si>
    <t>PS01 186+(2x127)/210 cm</t>
  </si>
  <si>
    <t>PS01 92+127/210 cm</t>
  </si>
  <si>
    <t>Izdelava in vgradnja pregradnih sten v sanitarijah. Tipska sistemska izvedba. Kompozitne plošče za fasade d=13 mm, RF spojni elementi, trojna vratna nasadila in ključavnica za zaklepanje. Barva po izboru iz kataloga dobavitelja plošč. Pritrjeno v opečno ali GK steno. Vključno vezni in pritrdilni material. Obračun kpl.</t>
  </si>
  <si>
    <t>Izdelava in vgradnja lesenih mask na vdolbinah in prezračevalnih kanalih na stropu v arkadah. Kompozitne plošče za fasade d=13 mm, okrogle oblike  na leseni ali jekleni podkonstrukciji. Jeklena podkonstrukcija v odprtini za prezračevanje: polno jeklo 40/5 mm, antikorozijska zaščita epoxi temelj + 2x PU lak, pritrjeno v AB konstrukcijo. Uskladiti s prezračevalnim kanalok, ki se priključuje na odprtino. Glej detajl. Obračun kom.</t>
  </si>
  <si>
    <t>Maska fi 50 v odprtini fi 60 - prezračevanje</t>
  </si>
  <si>
    <t>Maska fi 40 v odprtini fi 50 - prezračevanje</t>
  </si>
  <si>
    <t>Maska fi 50 v odprtini fi 60 - leseni distančnik</t>
  </si>
  <si>
    <t>Maska fi 40 v odprtini fi 50 - lesen distančnik</t>
  </si>
  <si>
    <t>Izdelava in dobava pulta z umivalniki, ogledalom, karniso za luč, omarico za bojler in masko v sanitarijah. Pult: dim 235/40/22,5 cm akrilni kompozit d=10 mm (Kerrock) na vodoodporni leseni podlagi, vlepljen tipski umivalnik dim 50,3/39,0 cm (kot. npr. Kerrock art. 032 IVA ali enakovredno), jeklena podkonstrukcija RF 40/30/2 mm pritrjeno na opečno steno. Barva iz kataloga proizvajalca kompozitnih plošč. Ogledalo: 325/111 cm, brušeni robovi, na hrbtni strani folija proti razbitju, lepljeno na podlago po tehnologiji izvajalca. Karnisa: dim. 235/17,5/13, akrilni kompozit d=10 mm, lesena podlaga po tehnologiji izvajalca na notranji strani barvana belo. Omarica za bojler: dim 52/30/62 cm. Jeklena podkonstrukcija RF 40/30/2 mm in 30/30/2 mm, pritrjeno na opečno steno. Stene in vrata kompozitn aplošča za fasade d=13 mm (kot npr. Funder Max), RF nasadila, cilindrična ključavnica na zatič, barva iz kataloga proizvajalca plošč. Maska za prekritje jeklene podkonstrukcije: dim 182/33 cm, kompozitne plošče za fasade. Demontažna, skrito pritrjevanje. Barva iz kataloga proizvajalca plošč. Vključno vezni in pritrdilni material. Pult PU01 (leva in desna izvedba). Obračun kpl.</t>
  </si>
  <si>
    <t>Izdelava in dobava pulta z umivalniki, ogledalom, omarico za bojler in masko v sanitarijah. Pult: dim 100/30/22,5 cm akrilni kompozit d=10 mm (Kerrock) na vodoodporni leseni podlagi, vlepljen tipski umivalnik dim 50,3/39,0 cm (kot. npr. Kerrock art. 033 ANA ali enakovredno), jeklena podkonstrukcija RF 40/30/2 mm pritrjeno na kamnito/opečno steno. Barva iz kataloga proizvajalca kompozitnih plošč. Ogledalo: 100/89 cm, brušeni robovi, na hrbtni strani folija proti razbitju, lepljeno na podlago po tehnologiji izvajalca. Omarica za bojler: dim 100/30/62 cm. Jeklena podkonstrukcija RF 40/30/2 mm in 30/30/2 mm, pritrjeno na opečno steno. Stene in vrata kompozitn aplošča za fasade d=13 mm (kot npr. Funder Max), RF nasadila, cilindrična ključavnica na zatič, barva iz kataloga proizvajalca plošč. Vključno vezni in pritrdilni material. Pult PU02. Obračun kpl.</t>
  </si>
  <si>
    <t xml:space="preserve">Dobava materiala in postavitev suhomontažnih gipskartonskih sten. Debelina stene 15 cm. Jeklena nosilna konstrukcija s stenskim M profilom, obojestransko  dvojna GK plošča d= 12,5 mm, zvočna izolacija,  montaža in bandažiranje skladno s specifikacijo proizvajalca sistema stene. Vključno prehodi, preboji, izrezi in ojačitve za vrata, instalacije in podobno, tesnilni trakovi, kovinski zaključki vogalov, kitanje, bandažiranje in brušenje stikov vse po specifikaciji in detajlih proizvajalca sistema stene. EI 30, zvočna izolativnost stene 56 dB, debelina izolacije 100 mm. Višina stene do 4,2 m. Obračun m2 stene. </t>
  </si>
  <si>
    <t>Nasipanje zemlje za zelenico na pokritem kanalu ribogojnice. Presek od 0-30 cm, geodetska točnost +- 3 cm. Vključno oblikovanje brežine, nasipanje in utrjevanje po plasteh in fino planiranje. Obračun m2.</t>
  </si>
  <si>
    <t>Dobava sadik in zasaditev površine "jarka z vodnimi kolesi" z zimzelenimi pokrivnimi rastlinami. Navdni bršljan z zeleno-rumenimi listi (Hedera Helix "Goldchild"). 4 sadike/m2. Vključno priprava zemlje, zalivanje in vzdrževanje zasaditve eno leto po končanih delih. Vse po tehnologiji izvajalca. Obračun m2</t>
  </si>
  <si>
    <t>Dobava sadik in zasaditev žive meje za prikaz nekdanjih zidov železarne. Beli gaber (Carpinus betulus), višina sadike 100-125 cm, 5 sadik/m1. Vključno priprava zemlje, zalivanje in vzdrževanje zasaditve eno leto po končanih delih. Vse po tehnologiji izvajalca. Obračun m1.</t>
  </si>
  <si>
    <t xml:space="preserve">Ureditev obstoječega drevja. Pregled in obrez vej. Višina 8-12 m. Odvoz odpadnega materiala na trajno deponijo. Vse po tehnologiji izvajalca. Obračun kom. </t>
  </si>
  <si>
    <t>Calamagrostis acutiflora 'Overdam' 3-5 kom/m2</t>
  </si>
  <si>
    <t>Carex morrowii 'Ice Dance'  7-10 kom/m2</t>
  </si>
  <si>
    <t>Calamagrostis (Achnatherum) brachytrichia, 3-5 kom/m2</t>
  </si>
  <si>
    <t>Descampsia caespitosa 'Pixie Fountain', 5-7 kom/m2</t>
  </si>
  <si>
    <t>Dobava sadik in zasaditev okrasnih trav ob jarku z vodnimi kolesi. Kombinacija različnih rastlin. Višina 40 - 100 cm. Vključno priprava zemlje, zalivanje in vzdrževanje zasaditve eno leto po končanih delih. Vse po tehnologiji izvajalca. Obračun m2 zasaditve.</t>
  </si>
  <si>
    <t>Ostalo</t>
  </si>
  <si>
    <t>SKUPAJ OSTALO</t>
  </si>
  <si>
    <t>A+B+C</t>
  </si>
  <si>
    <t>VSE SKUPAJ</t>
  </si>
  <si>
    <t>Rušenje pokrova kanala ribogojnice v primeru dotrajanosta ali drugih poškodb. Dvig pokrova v celoti, prestavitev na mesto za sekanje, sekanje AB, sortiranje in odvoz na trajno deponijo gradbenih odpadkov. Dim cca 200/80/20 cm. Obračun m2</t>
  </si>
  <si>
    <t>GRADBENA DELA za KOMUNALNE VODE (ročni vnos)</t>
  </si>
  <si>
    <t xml:space="preserve">Dobava in vgradnja lesene obloge, podkonstrukcije, parne zapore, toplotne izolacije in sekundarne kritine - strop nad večnamensko dvorano. Lesena obloga: OSB 3 plošče, lesena podkonstrukcija - letve dim 4/5 cm, v razmaku 41,6 cm ploskovno poravnane za vgradnjo lesene stropne obloge, parna zapora - PE folija , Sd ≥ 100 m, lepljeni stiki, toplotna izolacija - mineralna steklena volna d=20 cm; λD= 0,032 W/mK, požarna odpornost A1, upornost proti zračnemu toku AFr&gt; 5 kPa s/m², sekundarna kritina - 3 slojni flis s PP premazaom, Sd = 4 m, lepljeni stiki, odporna proti zaščitnim sredstvom za les. Mineralna volna je samonosna - vgrajena z nadmero. Vključno vezni, pritrdilni in tesnilni material. Obračun m2 toplotno izolirane strehe. </t>
  </si>
  <si>
    <t xml:space="preserve">Dobava in vgradnja lesene obloge na stropu objekta. Lesene furnirane plošče debeline 17 mm na leseni podkonstrukciji iz letev 5x5 cm. Površinska obdelava jesenov furnir, toniran, površinsko obdelan z UV poliakrilatno barvo. Vključno vezni in pritrdilni material. Pritrjevanje v leseno oblogo na notranji strani ostrešja. Robovi so zaključeni v enaki obdelavi kot obloga. Ton barve po izboru projektanta, predvidoma naravna barva, delni sijaj (pol mat). Obračun m2.  </t>
  </si>
  <si>
    <t xml:space="preserve">Dobava in vgradnja absorbcijskih akustičnih plošč na stenah objekta z odmikom za montažo prezračevalnih kanalov. Lesene perforirane plošče na leseni podkonstrukciji iz letev 5x5 cm med katerimi je 5 cm mineralne volne, hrbtna stran OSB/3 plošče d=12 mm. Podkonstrukcija za odmik od stene (cca 35 cm) po tehnologiji izvajalca. Omogočiti mora vgradnjo kanalov in komor za prezračevanje in ogrevanje. Pritrjeno na opečni zid. Akustične plošče kot npr.: Lambri Topline TLS 14/2 2mm c-t-c 16 mm, debeline 17 mm ali enakovredno. Površinska obdelava jesenov furnir, toniran, površinsko obdelan z UV poliakrilatno barvo. Vključno vezni in pritrdilni material. Robovi so zaključeni v enaki obdelavi kot obloga. Ton barve po izboru projektanta, predvidoma naravna barva, delni sijaj (pol mat). Stena z vhodnimi vrati. Obračun m2. </t>
  </si>
  <si>
    <t>OSTALO</t>
  </si>
  <si>
    <t>E.</t>
  </si>
  <si>
    <t>F.</t>
  </si>
  <si>
    <t>H.</t>
  </si>
  <si>
    <t>NN PRIKLJUČEK (ročni vnos)</t>
  </si>
  <si>
    <t>TK PRIKLJUČEK (ročni vnos)</t>
  </si>
  <si>
    <t>april 2019</t>
  </si>
  <si>
    <t>Dobava in vgrajevanje vidnega armiranega betona C 30/37, XF4, VB4, prereza 0,20-0,30 m3/m2-m1, AB stene. Vidni beton najvišje kakovosti. Stene ob drsnih vratih in zunanja shramba. Obračun po m3</t>
  </si>
  <si>
    <t>Dobava in vgrajevanje vidnega armiranega betona C25/30, VB4 prereza 0,12-0,20 m3/m2-m1, AB plošče in nosilci nad  pritličjem,  obračun po m3</t>
  </si>
  <si>
    <t>Dobava in vgrajevanje vidnega armiranega betona C30/37, XF4, VB4, prereza 0,12-0,20 m3/m2-m1, AB stene, stopnice in plošča dostopne rampe na višji nivo pritličja stavbe.  Armirani beton C30/37, XF4. Mešanica agregata primerna za dekorativni polirani beton svetlejšega sivega tona z vsebnostjo lomljenca 11-16 mm svetlo sivega in antracitnega tona. Brušenje in poliranje do finosti za zunanje površine je predmet ločene postavke. Obračun po m3</t>
  </si>
  <si>
    <t>Dobava in vgrajevanje armiranega betona C30/37, XF4, VB4, prereza 0,12-0,20 m3/m2-m1, AB plošče. Vidni beton najvišje kakovosti. Zunanja shramba. Obračun po m3</t>
  </si>
  <si>
    <t>Izdelava in dobava betonskega portala. Sestavljajo ga trije deli. Dva vertikalna dela dim 270/30/30 cm in en horizontalen, ločne oblike. Dim 310/75/30 cm, zunanji radij loka = 226,5 cm. Po posebnem načrtu. Armirani beton C30/37, XF4. Mešanica agregata primerna za dekorativni brušeni beton svetlejšega sivega tona z vsebnostjo lomljenca 11-16 mm svetlo sivega in antracitnega tona. Brušenje do finosti za notranje površine - glej načrt. Vgradnja je predmet ločene postavke. Obračun kom.</t>
  </si>
  <si>
    <t xml:space="preserve">Izdelava poliranega betonskega tlaka in nanos impregnacije za preprečevanje vpoja tekočin. Brušenje do finosti za zunanje površine. Globinska impregnacija za zaporo por v betonu in utrditev površine (kot. npr. Ashford formula ali enakovredno). Vključno rezanje fug do cca 1/3 debeline tlaka in fugiranje s PU maso trdote 40 Shore A, fugiranjem stikov ob stenah, tlakih in kovinskih pragovih. Velikost posameznih polj do 30 m2. Dolžina fug cca 17,40 m. Izvedba brušenja po tehnologiji izvajalca. Dobava in vgrajevanje betona je predmet druge postavke. Brušene so vse vidne površine. Stene, stopnice in tlak zunanje rampe. Obračun m2.  </t>
  </si>
  <si>
    <t>Izdelava in dobava betonskih robnikov iz brušenega vidnega betona. Beton C30/37, XF4, VB4. Mešanica agregata primerna za dekorativni brušeni beton svetlejšega sivega tona z vsebnostjo lomljenca 11-16 mm svetlo sivega in antracitnega tona. Brušenje ido finosti za zunanje površine. Brušene so vidne stranice robnika. Vgrajevanje robnika je predmet posebne postavke. Obračun m1.</t>
  </si>
  <si>
    <t>Izdelava in dobava betonskih klopi iz brušenega vidnega betona. Armirani beton C30/37, XF4, VB4. Mešanica agregata primerna za dekorativni brušeni beton svetlejšega sivega tona z vsebnostjo lomljenca 11-16 mm svetlo sivega in antracitnega tona. Brušenje do finosti za zunanje površine. Brušena je zgornja - sedežna površina. Ostalo vidni beton najvišje kakovosti, vključno armatura po delavniški dokumentaciji proizvajalca prefabrikata. Vgrajevanje klopi je predmet posebne postavke. Klop C oblike preseka 60/60 cm, L=2,2 m. Obračun m1.</t>
  </si>
  <si>
    <t>Izdelava in dobava betonskih stebričkov fi 40 cm, H = 60 cm nad terenom (BS1). Vidni armirani beton C30/37, XF4, VB4. Mešanica agregata primerna za dekorativni brušeni beton svetlejšega sivega tona z vsebnostjo lomljenca 11-16 mm svetlo sivega in antracitnega tona. Brušenje do finosti za zunanje površine. Brušena je zgornja ploskev stebrička. Vgrajeno v temelje, ki so zajeti v betonskih delih. Vgradnja stebrička je predmet ločene postavke. L stebričja =  1,10 m. Obračun kom.</t>
  </si>
  <si>
    <t>Izdelava in dobava betonskih "pragov" (robnikov) preseka 250/120 mm (BP1). Vidni armirani beton C30/37, XF4, VB4. Mešanica agregata primerna za dekorativni brušeni beton svetlejšega sivega tona z vsebnostjo lomljenca 11-16 mm svetlo sivega in antracitnega tona. Brušenje do finosti za zunanje površine. Brušena je zgornja vidna površina. Vgradnja je predmet ločene postavke. Obračun kom.</t>
  </si>
  <si>
    <r>
      <t>Dobava materiala, vgrajevanje in izdelava brušenega betonskega tlaka (plošč) in nanos impregnacije za preprečevanje vpoja tekočin,  povečanje odpornosti proti obrabi in zmrzali. Beton C30/37, XF4, mešanica agregata primerna za dekorativni polirani beton svetlejšega sivega tona z vsebnostjo lomljenca 11-16 mm svetlo sivega in antracitnega tona. Brušenje do finosti za zunanje površine. Globinska impregnacija za zaporo por v betonu in utrditev površine (kot. npr. Ashford formula ali enakovredno). Debelina tlaka cca 15 cm. Betoniranje v izmeničnih pasovih (ploščah) s fugami š= cca 10 mm v celotni višini tlaka. Vključno fugiranje s PU maso trdote 40 Shore A primerno za zunanjo uporabo odporno na UV žarke. Širina posameznih polj vključno s fugo = cca 110 cm. Dolžina plošč od cca 295 cm. Pred izdelavo tlaka se izdela vzorec. Dokončen izbor velikosti in barve agregata, barve veziva po navodilih ZVKD in projektanta. Receptura betona in izvedba brušenja po tehnologiji izvajalca. Vključno PE podložna folija.</t>
    </r>
    <r>
      <rPr>
        <sz val="11"/>
        <color rgb="FFFF0000"/>
        <rFont val="Calibri"/>
        <family val="2"/>
        <charset val="238"/>
        <scheme val="minor"/>
      </rPr>
      <t xml:space="preserve"> </t>
    </r>
    <r>
      <rPr>
        <sz val="11"/>
        <color theme="1"/>
        <rFont val="Calibri"/>
        <family val="2"/>
        <charset val="238"/>
        <scheme val="minor"/>
      </rPr>
      <t xml:space="preserve"> AB poti za obiskovalce. Obračun m2.  </t>
    </r>
  </si>
  <si>
    <t>Dobava materiala, vgrajevanje in izdelava brušenega betonskega tlaka (plošč) in nanos impregnacije za preprečevanje vpoja tekočin,  povečanje odpornosti proti obrabi in zmrzali. Beton C30/37, XF4, mešanica agregata primerna za dekorativni polirani beton svetlejšega sivega tona z vsebnostjo lomljenca 11-16 mm svetlo sivega in antracitnega tona. Brušenje do finosti za zunanje površine. Globinska impregnacija za zaporo por v betonu in utrditev površine (kot. npr. Ashford formula ali enakovredno). Debelina tlaka cca 15 cm. Betoniranje v izmeničnih pasovih (ploščah) s fugami š= cca 10 mm v celotni višini tlaka. Vključno fugiranje s PU maso trdote 40 Shore A primerno za zunanjo uporabo odporno na UV žarke. Širina posameznih polj vključno s fugo do cca 340 cm. Dolžina plošč od cca 322 cm. Pred izdelavo tlaka se izdela vzorec. Dokončen izbor velikosti in barve agregata, barve veziva po navodilih ZVKD in projektanta. Receptura betona in izvedba brušenja po tehnologiji izvajalca. Vključno PE podložna folija.  Površine dvorišča pod nadstreškom stavbe. Vse po tehnologiji izvajalca. Obračin m2.</t>
  </si>
  <si>
    <t>Izdelava in dobavaimitacije vodnih koles za pogon strojev nekdanje železarne. Zunanji premer 2500 mm, notranji premer 2006 mm, širina 264 mm, Corten pločevina d=8 mm. Izvedba zunanji obod v obliki kolobarja v krožnih segmentih, notranja stena ukrivljena pločevina - radij krivljenja 2006 mm, lopatice dim 200/250 mm (30 kom), nosilci osi HOP 100/40/8 L=2300 mm 4x, os fi 360 mm, l=400 mm, pločevine za pritrditev na temelje. Vse polno varjeno. Vključno vezni in pritrdilni material in montaža na AB temelje. Vse po posebnem načrtu. Obračun kom</t>
  </si>
  <si>
    <t>Dobava in vgradnja robnika na peščeni poti. Corten pločevina d=8 mm, višina 120 mm, sidra za točkovno vgradnjo v beton 100/30 mm v razmaku cca 500 mm. Stikovanje posameznih trakov na vogalih z varjenjem, stikovanje na delitacijskih stikih z vzdolžnimi vodili. Obračun m1. Robniki peščenih vrtnih poti.</t>
  </si>
  <si>
    <t>Dobava materiala in tlakovanje kamnite poti ob reki. Lomljeni, grobo obdelani kamen, zgornja površina primerna za tlakovanje poti, dim 25-60 cm, prosto položeno, fugirano s humusom, zasejano s travo. Vključno peščena podlaga d=10-15 cm za vgradnjo in nivelacijo. Obračun m2.</t>
  </si>
  <si>
    <t>Vgradnja jeklenih robnikov na peščenih vrtnih poteh. Točkovno obbetoniranje jeklenih sider. Beton C25/30. Obračun m3.</t>
  </si>
  <si>
    <t>Dobava in vgradnja jeklene ograje na robu zemljišča. Tipska 3D panelna ograja višine 2 m. Žice d=5 mm, suhoprašno barvano. Vključno stebrički, temelji po specifikaciji proizvajalca, vezni in pritrdilni material. Ograja proti ribogojnici. Obračun m1.</t>
  </si>
  <si>
    <t>oktober 2019</t>
  </si>
  <si>
    <t>Dobava in vgradnja lesene obloge po vzoru fasade. Lesena podkonstrukcija za pritrjevanje po tehnologiji izvajalca, OSB 3 plošče d=15 mm prevlečena s steklenim voalom primernim za izvedbo lesenih fasad. Lesen opaž iz skobljanih letev širine 8, 10 in 13 cm iz smrekovega lesa 1. kategorije d=25 mm. Med letvami je 7 mm fuge. Vidni vzdolžni robovi so zaobljeni r=3 mm. Letve so v enem kosu L=3,95 m. Izvedba v panelih na pero in utor, širina panela prilagojena OSB plošči. Pritrjevanje letev z vijaki z zadnje strani. Pritrjevanje panelov med fugami letev v leseno podkonstrukcijo. Zaščita vseh lesenih delov pred glivami, insekti in termiti z biocidnim premazom in dvojnim nanosom debeloslojne lazure primerne za zaščito lesa v najzahtevnejših razmerah z vsebnostjo UV filtrov, absorberjev in lovilcev prostih radikalov najvišje kakovosti v temnejšem barvnem tonu, vse po specifikaciji dobavitelja premaza. Vključno vezni, pritrdilni in tesnilni material, morebitni delovni odri, dvižne ploščadi in mehanizacija za izvedbo del. Priprava vzorca v velikosti enega panela. Fasada na vzhodni strani stavbe, v gostinskem lokalu. Ton barve po izboru iz kataloga proizvajalca. Obračun m2.</t>
  </si>
  <si>
    <t>Dobava in vgradnja oblog v špaletah vrat in oken. Kompozitna plošča za prezračevane fasade d = 10 mm (kot. npr. FunderMax F-Quality) na leseni podkonstrukciji iz letev 30/40 mm. Podkonstrukcija je zaščitena z impregnacijo proti glivam, insektom in termitom. Vklučno ves vezni, pritrdilni in tesnilni material. Zaščita lesa po specifikaciji proizvajalca premaza. Ton barve po izboru iz kataloga dobavitelja. Obračun m1.</t>
  </si>
  <si>
    <t>Dobava in vgradnja prezračevane lesene fasade s toplotno izolacijo. Toplotna izolacija: kamena volna d= 14 cm, toplotna prevodnost boljše ali enako 0,035 W/m2K, požarna odpornost A1, tipska kovinska konstrukcija za izvedbo prezračevanih fasad v ravnini kamene volne. Zunanja plast kamene volne je prevlečena z steklenim voalom odpornim na UV žarke primernim za izvedbo lesenih fasad. Lesen opaž iz skobljanih letev širine 8, 10 in 13 cm iz macesnovega lesa 1. kategorije d=25 mm. Med letvami je 7 mm fuge. Vidni vzdolžni robovi so zaobljeni r=3 mm. Letve so v enem kosu L=3,92 cm. Izvedba v panelih širine cca 1 m. Pritrjevanje letev z RF vijaki z zadnje strani. Pritrjevanje panelov med fugami letev na kovinsko podkonstrukcijo. Zaščita vseh lesenih delov pred glivami, insekti in termiti z biocidnim premazom in dvojnim nanosom debeloslojne lazure primerne za zaščito lesa v najzahtevnejših razmerah z vsebnostjo UV filtrov, absorberjev in lovilcev prostih radikalov najvišje kakovosti v temnejšem barvnem tonu, vse po specifikaciji dobavitelja premaza. Vključno vezni, pritrdilni in tesnilni material, morebitni delovni odri, dvižne ploščadi in mehanizacija za izvedbo del. Priprava vzorca v velikosti enega panela. Fasada na južni in severni strani stavbe. Ton barve po izboru. Obračun m2.</t>
  </si>
  <si>
    <t>SKUPAJ ZAZELENITEV</t>
  </si>
  <si>
    <t>ur</t>
  </si>
  <si>
    <t xml:space="preserve">2. </t>
  </si>
  <si>
    <t>Izdelava varnostnega načrta za gradbišče in koordinacija za zagotavljanje varnosti in zdravja pri delu na gradbišču. Vse po Uredbi o zagotavljanju varnosti in zdravja pri delu na začasnih in premičnih gradbiščih za celoten čas gradnje. Obračun kpl.</t>
  </si>
  <si>
    <t xml:space="preserve">Nepredvidena dela 2,5% </t>
  </si>
  <si>
    <t>Projektantski nadzor vodje projekta in ogovornih projektantov: usklajevanje izvajalcev, kontrola ustreznosti predlaganih materialov, izdelanih vzorcev, tehnoloških rešitev, delavniške dokumentacije in izvedbe. Odgovorni projektanti za področja: arhitekture, gradbeništva - konstrukcije, gradbeništvo - komunalna ureditev, elektrotehnike, strojništva, elektrotehnike NN priključek, elektrotehnike TK  priključek, požarna varnost. Obračun po dejanski porabi časa. Cena ure v skladu s priporočeno ceno ure inženirske storitve IZS.</t>
  </si>
  <si>
    <t>SKUPAJ brez DDV</t>
  </si>
  <si>
    <t>Skuaj z nepredvidenimi deli brez DDV</t>
  </si>
  <si>
    <t>Ljubljana, december 2019</t>
  </si>
  <si>
    <t xml:space="preserve">Izdelava PID dokumentacije za gradbena, obrtniška in instalacijska dela v skladu z predpisi in pravili stroke za področja arhitekture, gradbeništva - gradbene konstrukcije, komunalna ureditev, elektrotehnika (objekt), elaktrotehnika NN priključek, elektrotehnika TK priključek in požarne varnosti. 6x tiskan izvod, 1x v elektronski obliki. Obračun kpl. </t>
  </si>
  <si>
    <t>kpl.</t>
  </si>
  <si>
    <t>Storitve geodeta v zvezi z izvedbo del in izdelavo dokumentov za upravne postopke (npr: zakoličenje objekta, PID komunalne ureditve, infrastrukturnih priključkov in podobno). Obračun kpl.</t>
  </si>
  <si>
    <t>Izdelava nastopnih ploskev stopnic na podest pred vhodom v objekt. Stopnice dim cca: 33/11/303 cm. Obračun kom.</t>
  </si>
  <si>
    <t>Izdelava in vgradnja novih AB plošč na kanalu ribogojnice. AB plošče dim 200/50/15 cm. Beton C35/45, XF2, XD1. Priprava podlage in vgradnja na cementno malto. Obračun m2 plošč.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</si>
</sst>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 #,##0.00_-\ &quot;SLT&quot;_ ;_ * #,##0.00\-\ &quot;SLT&quot;_ ;_ * &quot;-&quot;??_-\ &quot;SLT&quot;_ ;_ @_ "/>
    <numFmt numFmtId="165" formatCode="#,##0.00\ &quot;€&quot;"/>
    <numFmt numFmtId="166" formatCode="&quot;SIT&quot;#,##0_);\(&quot;SIT&quot;#,##0\)"/>
    <numFmt numFmtId="167" formatCode="&quot;SIT&quot;#,##0.00_);\(&quot;SIT&quot;#,##0.00\)"/>
    <numFmt numFmtId="168" formatCode="mmmm\ d\,\ yyyy"/>
  </numFmts>
  <fonts count="14"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9"/>
      <color theme="1"/>
      <name val="Calibri"/>
      <family val="2"/>
      <charset val="238"/>
      <scheme val="minor"/>
    </font>
    <font>
      <sz val="11"/>
      <name val="Calibri"/>
      <family val="2"/>
      <charset val="238"/>
      <scheme val="minor"/>
    </font>
    <font>
      <sz val="10"/>
      <name val="Arial"/>
      <family val="2"/>
      <charset val="238"/>
    </font>
    <font>
      <b/>
      <sz val="11"/>
      <color rgb="FFFF0000"/>
      <name val="Calibri"/>
      <family val="2"/>
      <charset val="238"/>
      <scheme val="minor"/>
    </font>
    <font>
      <sz val="11"/>
      <color rgb="FFFF0000"/>
      <name val="Calibri"/>
      <family val="2"/>
      <charset val="238"/>
      <scheme val="minor"/>
    </font>
    <font>
      <sz val="11"/>
      <color indexed="8"/>
      <name val="Calibri"/>
      <family val="2"/>
      <charset val="238"/>
      <scheme val="minor"/>
    </font>
    <font>
      <vertAlign val="subscript"/>
      <sz val="11"/>
      <name val="Calibri"/>
      <family val="2"/>
      <charset val="238"/>
      <scheme val="minor"/>
    </font>
    <font>
      <sz val="11"/>
      <color rgb="FF222222"/>
      <name val="Calibri"/>
      <family val="2"/>
      <charset val="238"/>
      <scheme val="minor"/>
    </font>
    <font>
      <b/>
      <sz val="18"/>
      <name val="Arial"/>
      <family val="2"/>
      <charset val="238"/>
    </font>
    <font>
      <b/>
      <sz val="12"/>
      <name val="Arial"/>
      <family val="2"/>
      <charset val="238"/>
    </font>
    <font>
      <sz val="11"/>
      <color rgb="FF333333"/>
      <name val="Calibri"/>
      <family val="2"/>
      <charset val="238"/>
      <scheme val="minor"/>
    </font>
  </fonts>
  <fills count="2">
    <fill>
      <patternFill patternType="none"/>
    </fill>
    <fill>
      <patternFill patternType="gray125"/>
    </fill>
  </fills>
  <borders count="7">
    <border>
      <left/>
      <right/>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double">
        <color indexed="64"/>
      </top>
      <bottom/>
      <diagonal/>
    </border>
  </borders>
  <cellStyleXfs count="29">
    <xf numFmtId="0" fontId="0"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164" fontId="5" fillId="0" borderId="0" applyFont="0" applyFill="0" applyBorder="0" applyAlignment="0" applyProtection="0"/>
    <xf numFmtId="9" fontId="1" fillId="0" borderId="0" applyFont="0" applyFill="0" applyBorder="0" applyAlignment="0" applyProtection="0"/>
    <xf numFmtId="37" fontId="5" fillId="0" borderId="0" applyFill="0" applyBorder="0" applyAlignment="0" applyProtection="0"/>
    <xf numFmtId="167" fontId="5" fillId="0" borderId="0" applyFill="0" applyBorder="0" applyAlignment="0" applyProtection="0"/>
    <xf numFmtId="166" fontId="5" fillId="0" borderId="0" applyFill="0" applyBorder="0" applyAlignment="0" applyProtection="0"/>
    <xf numFmtId="168" fontId="5" fillId="0" borderId="0" applyFill="0" applyBorder="0" applyAlignment="0" applyProtection="0"/>
    <xf numFmtId="2" fontId="5" fillId="0" borderId="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5" fillId="0" borderId="0"/>
    <xf numFmtId="10" fontId="5" fillId="0" borderId="0" applyFill="0" applyBorder="0" applyAlignment="0" applyProtection="0"/>
    <xf numFmtId="0" fontId="5" fillId="0" borderId="6" applyNumberFormat="0" applyFill="0" applyAlignment="0" applyProtection="0"/>
  </cellStyleXfs>
  <cellXfs count="251">
    <xf numFmtId="0" fontId="0" fillId="0" borderId="0" xfId="0"/>
    <xf numFmtId="49" fontId="0" fillId="0" borderId="0" xfId="0" applyNumberFormat="1"/>
    <xf numFmtId="0" fontId="2" fillId="0" borderId="0" xfId="0" applyFont="1"/>
    <xf numFmtId="0" fontId="0" fillId="0" borderId="1" xfId="0" applyBorder="1"/>
    <xf numFmtId="0" fontId="2" fillId="0" borderId="0" xfId="0" applyFont="1" applyAlignment="1">
      <alignment horizontal="right"/>
    </xf>
    <xf numFmtId="0" fontId="2" fillId="0" borderId="1" xfId="0" applyFont="1" applyBorder="1" applyAlignment="1">
      <alignment horizontal="right"/>
    </xf>
    <xf numFmtId="0" fontId="2" fillId="0" borderId="1" xfId="0" applyFont="1" applyBorder="1"/>
    <xf numFmtId="49" fontId="0" fillId="0" borderId="0" xfId="0" applyNumberFormat="1" applyAlignment="1">
      <alignment horizontal="left"/>
    </xf>
    <xf numFmtId="0" fontId="3" fillId="0" borderId="0" xfId="0" applyFont="1"/>
    <xf numFmtId="0" fontId="0" fillId="0" borderId="0" xfId="0" applyFont="1" applyAlignment="1">
      <alignment wrapText="1"/>
    </xf>
    <xf numFmtId="0" fontId="2" fillId="0" borderId="0" xfId="0" applyFont="1" applyAlignment="1">
      <alignment horizontal="left" wrapText="1"/>
    </xf>
    <xf numFmtId="0" fontId="0" fillId="0" borderId="0" xfId="0" applyBorder="1"/>
    <xf numFmtId="0" fontId="2" fillId="0" borderId="0" xfId="0" applyFont="1" applyAlignment="1">
      <alignment horizontal="center"/>
    </xf>
    <xf numFmtId="0" fontId="2" fillId="0" borderId="1" xfId="0" applyFont="1" applyBorder="1" applyAlignment="1">
      <alignment horizontal="center" vertical="top"/>
    </xf>
    <xf numFmtId="0" fontId="2" fillId="0" borderId="0" xfId="0" applyFont="1" applyAlignment="1">
      <alignment horizontal="center" vertical="top"/>
    </xf>
    <xf numFmtId="0" fontId="2" fillId="0" borderId="0" xfId="0" applyFont="1" applyBorder="1" applyAlignment="1">
      <alignment horizontal="center" vertical="top"/>
    </xf>
    <xf numFmtId="0" fontId="0" fillId="0" borderId="0" xfId="0" applyAlignment="1">
      <alignment horizontal="center" vertical="top"/>
    </xf>
    <xf numFmtId="0" fontId="2" fillId="0" borderId="0" xfId="0" applyFont="1" applyFill="1" applyBorder="1"/>
    <xf numFmtId="0" fontId="2" fillId="0" borderId="0" xfId="0" applyFont="1" applyFill="1" applyBorder="1" applyAlignment="1">
      <alignment horizontal="center" vertical="top"/>
    </xf>
    <xf numFmtId="0" fontId="3" fillId="0" borderId="0" xfId="0" applyFont="1" applyAlignment="1">
      <alignment horizontal="left" vertical="center" wrapText="1"/>
    </xf>
    <xf numFmtId="0" fontId="0" fillId="0" borderId="0" xfId="0"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0" fillId="0" borderId="0" xfId="0" applyAlignment="1">
      <alignment vertical="top"/>
    </xf>
    <xf numFmtId="0" fontId="3" fillId="0" borderId="0" xfId="0" applyFont="1" applyAlignment="1">
      <alignment vertical="center" wrapText="1"/>
    </xf>
    <xf numFmtId="0" fontId="0" fillId="0" borderId="0" xfId="0" applyFill="1" applyAlignment="1">
      <alignment vertical="top"/>
    </xf>
    <xf numFmtId="0" fontId="0" fillId="0" borderId="0" xfId="0" applyFill="1" applyAlignment="1">
      <alignment horizontal="center" vertical="top"/>
    </xf>
    <xf numFmtId="0" fontId="0" fillId="0" borderId="0" xfId="0" applyFill="1"/>
    <xf numFmtId="49" fontId="4" fillId="0" borderId="0" xfId="0" applyNumberFormat="1" applyFont="1" applyBorder="1" applyAlignment="1">
      <alignment horizontal="justify" vertical="top" wrapText="1"/>
    </xf>
    <xf numFmtId="0" fontId="0" fillId="0" borderId="0" xfId="0" applyFill="1" applyAlignment="1">
      <alignment horizontal="center"/>
    </xf>
    <xf numFmtId="0" fontId="0" fillId="0" borderId="0" xfId="0" applyFill="1" applyAlignment="1"/>
    <xf numFmtId="4" fontId="0" fillId="0" borderId="0" xfId="0" applyNumberFormat="1" applyAlignment="1">
      <alignment horizontal="left" wrapText="1"/>
    </xf>
    <xf numFmtId="0" fontId="0" fillId="0" borderId="0" xfId="0" applyFont="1" applyFill="1" applyAlignment="1">
      <alignment vertical="top" wrapText="1"/>
    </xf>
    <xf numFmtId="4" fontId="0" fillId="0" borderId="0" xfId="0" applyNumberFormat="1" applyAlignment="1"/>
    <xf numFmtId="0" fontId="3" fillId="0" borderId="0" xfId="0" applyFont="1" applyAlignment="1">
      <alignment horizontal="center" wrapText="1"/>
    </xf>
    <xf numFmtId="4" fontId="3" fillId="0" borderId="0" xfId="0" applyNumberFormat="1" applyFont="1" applyAlignment="1">
      <alignment horizontal="center" wrapText="1"/>
    </xf>
    <xf numFmtId="0" fontId="3" fillId="0" borderId="0" xfId="0" applyFont="1" applyAlignment="1">
      <alignment horizontal="center"/>
    </xf>
    <xf numFmtId="4" fontId="0" fillId="0" borderId="0" xfId="0" applyNumberFormat="1" applyFill="1" applyAlignment="1"/>
    <xf numFmtId="4" fontId="0" fillId="0" borderId="0" xfId="0" applyNumberFormat="1"/>
    <xf numFmtId="4" fontId="3" fillId="0" borderId="0" xfId="0" applyNumberFormat="1" applyFont="1" applyAlignment="1">
      <alignment horizontal="center" vertical="center"/>
    </xf>
    <xf numFmtId="4" fontId="3" fillId="0" borderId="0" xfId="0" applyNumberFormat="1" applyFont="1" applyAlignment="1">
      <alignment horizontal="center"/>
    </xf>
    <xf numFmtId="4" fontId="0" fillId="0" borderId="0" xfId="0" applyNumberFormat="1" applyAlignment="1">
      <alignment horizontal="right" wrapText="1"/>
    </xf>
    <xf numFmtId="4" fontId="0" fillId="0" borderId="0" xfId="0" applyNumberFormat="1" applyAlignment="1">
      <alignment horizontal="right"/>
    </xf>
    <xf numFmtId="4" fontId="0" fillId="0" borderId="1" xfId="0" applyNumberFormat="1" applyBorder="1" applyAlignment="1">
      <alignment horizontal="right"/>
    </xf>
    <xf numFmtId="4" fontId="2" fillId="0" borderId="0" xfId="0" applyNumberFormat="1" applyFont="1" applyAlignment="1">
      <alignment horizontal="right"/>
    </xf>
    <xf numFmtId="0" fontId="0" fillId="0" borderId="0" xfId="0" applyFont="1"/>
    <xf numFmtId="4" fontId="0" fillId="0" borderId="1" xfId="0" applyNumberFormat="1" applyBorder="1"/>
    <xf numFmtId="4" fontId="2" fillId="0" borderId="0" xfId="0" applyNumberFormat="1" applyFont="1"/>
    <xf numFmtId="4" fontId="2" fillId="0" borderId="1" xfId="0" applyNumberFormat="1" applyFont="1" applyBorder="1"/>
    <xf numFmtId="0" fontId="0" fillId="0" borderId="0" xfId="0"/>
    <xf numFmtId="0" fontId="0" fillId="0" borderId="0" xfId="0" applyAlignment="1">
      <alignment wrapText="1"/>
    </xf>
    <xf numFmtId="0" fontId="0" fillId="0" borderId="0" xfId="0" applyAlignment="1"/>
    <xf numFmtId="0" fontId="4" fillId="0" borderId="0" xfId="16" applyNumberFormat="1" applyFont="1" applyFill="1" applyBorder="1" applyAlignment="1">
      <alignment horizontal="justify" vertical="top" wrapText="1"/>
    </xf>
    <xf numFmtId="4" fontId="0" fillId="0" borderId="0" xfId="0" applyNumberFormat="1" applyFont="1" applyAlignment="1"/>
    <xf numFmtId="0" fontId="0" fillId="0" borderId="0" xfId="0" applyFont="1" applyAlignment="1">
      <alignment horizontal="center" vertical="center"/>
    </xf>
    <xf numFmtId="0" fontId="0" fillId="0" borderId="0" xfId="0" applyFont="1" applyFill="1" applyAlignment="1">
      <alignment vertical="top"/>
    </xf>
    <xf numFmtId="0" fontId="0" fillId="0" borderId="0" xfId="0" applyFont="1" applyFill="1" applyAlignment="1">
      <alignment horizontal="center"/>
    </xf>
    <xf numFmtId="0" fontId="0" fillId="0" borderId="0" xfId="0" applyFont="1" applyFill="1" applyAlignment="1"/>
    <xf numFmtId="4" fontId="0" fillId="0" borderId="0" xfId="0" applyNumberFormat="1" applyFont="1" applyFill="1" applyAlignment="1"/>
    <xf numFmtId="0" fontId="0" fillId="0" borderId="0" xfId="0" applyFont="1" applyAlignment="1">
      <alignment vertical="center" wrapText="1"/>
    </xf>
    <xf numFmtId="0" fontId="0" fillId="0" borderId="0" xfId="0" applyFont="1" applyAlignment="1">
      <alignment horizontal="left" vertical="center" wrapText="1"/>
    </xf>
    <xf numFmtId="0" fontId="0" fillId="0" borderId="0" xfId="0" applyFont="1" applyAlignment="1">
      <alignment horizontal="center" wrapText="1"/>
    </xf>
    <xf numFmtId="0" fontId="0" fillId="0" borderId="0" xfId="0" applyFont="1" applyAlignment="1">
      <alignment horizontal="center"/>
    </xf>
    <xf numFmtId="4" fontId="0" fillId="0" borderId="0" xfId="0" applyNumberFormat="1" applyFont="1" applyAlignment="1">
      <alignment horizontal="center"/>
    </xf>
    <xf numFmtId="2" fontId="4" fillId="0" borderId="0" xfId="0" applyNumberFormat="1" applyFont="1" applyBorder="1" applyAlignment="1">
      <alignment horizontal="left" vertical="top"/>
    </xf>
    <xf numFmtId="0" fontId="4" fillId="0" borderId="0" xfId="0" applyFont="1" applyBorder="1" applyAlignment="1">
      <alignment horizontal="center"/>
    </xf>
    <xf numFmtId="0" fontId="4" fillId="0" borderId="0" xfId="0" applyFont="1" applyBorder="1" applyAlignment="1">
      <alignment horizontal="justify" vertical="top" wrapText="1"/>
    </xf>
    <xf numFmtId="0" fontId="0" fillId="0" borderId="0" xfId="0" applyFill="1" applyBorder="1"/>
    <xf numFmtId="0" fontId="0" fillId="0" borderId="0" xfId="0" applyFill="1" applyBorder="1" applyAlignment="1">
      <alignment horizontal="left" wrapText="1"/>
    </xf>
    <xf numFmtId="0" fontId="0" fillId="0" borderId="0" xfId="0" applyFill="1" applyAlignment="1">
      <alignment vertical="top" wrapText="1"/>
    </xf>
    <xf numFmtId="0" fontId="0" fillId="0" borderId="0" xfId="0" applyAlignment="1">
      <alignment horizontal="left" wrapText="1"/>
    </xf>
    <xf numFmtId="0" fontId="0" fillId="0" borderId="0" xfId="0" applyFont="1" applyAlignment="1">
      <alignment horizontal="left" wrapText="1"/>
    </xf>
    <xf numFmtId="0" fontId="6" fillId="0" borderId="2" xfId="0" applyFont="1" applyBorder="1"/>
    <xf numFmtId="0" fontId="0" fillId="0" borderId="3" xfId="0" applyBorder="1"/>
    <xf numFmtId="0" fontId="0" fillId="0" borderId="4" xfId="0" applyBorder="1"/>
    <xf numFmtId="0" fontId="0" fillId="0" borderId="0" xfId="0" applyProtection="1"/>
    <xf numFmtId="4" fontId="0" fillId="0" borderId="0" xfId="0" applyNumberFormat="1" applyProtection="1"/>
    <xf numFmtId="0" fontId="0" fillId="0" borderId="1" xfId="0" applyFill="1" applyBorder="1" applyAlignment="1">
      <alignment vertical="top"/>
    </xf>
    <xf numFmtId="0" fontId="0" fillId="0" borderId="1" xfId="0" applyFill="1" applyBorder="1" applyAlignment="1">
      <alignment vertical="top" wrapText="1"/>
    </xf>
    <xf numFmtId="0" fontId="0" fillId="0" borderId="1" xfId="0" applyFill="1" applyBorder="1" applyAlignment="1">
      <alignment horizontal="center"/>
    </xf>
    <xf numFmtId="4" fontId="0" fillId="0" borderId="1" xfId="0" applyNumberFormat="1" applyFill="1" applyBorder="1" applyAlignment="1"/>
    <xf numFmtId="0" fontId="0" fillId="0" borderId="1" xfId="0" applyFill="1" applyBorder="1" applyAlignment="1"/>
    <xf numFmtId="4" fontId="0" fillId="0" borderId="1" xfId="0" applyNumberFormat="1" applyBorder="1" applyAlignment="1"/>
    <xf numFmtId="0" fontId="0" fillId="0" borderId="1" xfId="0" applyFill="1" applyBorder="1" applyAlignment="1">
      <alignment horizontal="center" vertical="top"/>
    </xf>
    <xf numFmtId="0" fontId="0" fillId="0" borderId="1" xfId="0" applyFill="1" applyBorder="1"/>
    <xf numFmtId="0" fontId="0" fillId="0" borderId="1" xfId="0" applyFont="1" applyFill="1" applyBorder="1" applyAlignment="1">
      <alignment vertical="top"/>
    </xf>
    <xf numFmtId="0" fontId="0" fillId="0" borderId="1" xfId="0" applyFont="1" applyFill="1" applyBorder="1" applyAlignment="1">
      <alignment vertical="top" wrapText="1"/>
    </xf>
    <xf numFmtId="0" fontId="0" fillId="0" borderId="1" xfId="0" applyFont="1" applyFill="1" applyBorder="1" applyAlignment="1">
      <alignment horizontal="center"/>
    </xf>
    <xf numFmtId="0" fontId="0" fillId="0" borderId="1" xfId="0" applyFont="1" applyFill="1" applyBorder="1" applyAlignment="1"/>
    <xf numFmtId="4" fontId="2" fillId="0" borderId="0" xfId="0" applyNumberFormat="1" applyFont="1" applyProtection="1">
      <protection locked="0"/>
    </xf>
    <xf numFmtId="4" fontId="2" fillId="0" borderId="1" xfId="0" applyNumberFormat="1" applyFont="1" applyBorder="1" applyProtection="1">
      <protection locked="0"/>
    </xf>
    <xf numFmtId="0" fontId="0" fillId="0" borderId="0" xfId="0" applyFill="1" applyAlignment="1" applyProtection="1">
      <protection locked="0"/>
    </xf>
    <xf numFmtId="0" fontId="0" fillId="0" borderId="0" xfId="0" applyFill="1" applyProtection="1">
      <protection locked="0"/>
    </xf>
    <xf numFmtId="0" fontId="0" fillId="0" borderId="0" xfId="0" applyFont="1" applyFill="1" applyAlignment="1" applyProtection="1">
      <protection locked="0"/>
    </xf>
    <xf numFmtId="0" fontId="3" fillId="0" borderId="0" xfId="0" applyFont="1" applyAlignment="1">
      <alignment vertical="top"/>
    </xf>
    <xf numFmtId="0" fontId="0" fillId="0" borderId="0" xfId="0" applyFont="1" applyFill="1" applyAlignment="1">
      <alignment horizontal="left" vertical="top" wrapText="1"/>
    </xf>
    <xf numFmtId="0" fontId="0" fillId="0" borderId="1" xfId="0" applyFill="1" applyBorder="1" applyAlignment="1">
      <alignment horizontal="left" vertical="top" wrapText="1"/>
    </xf>
    <xf numFmtId="0" fontId="0" fillId="0" borderId="0" xfId="0" applyFill="1" applyAlignment="1">
      <alignment horizontal="left" vertical="top" wrapText="1"/>
    </xf>
    <xf numFmtId="0" fontId="4" fillId="0" borderId="0" xfId="0" applyNumberFormat="1" applyFont="1" applyBorder="1" applyAlignment="1">
      <alignment horizontal="justify" vertical="top" wrapText="1"/>
    </xf>
    <xf numFmtId="0" fontId="0" fillId="0" borderId="0" xfId="0" applyFont="1" applyAlignment="1">
      <alignment vertical="top" wrapText="1"/>
    </xf>
    <xf numFmtId="0" fontId="0" fillId="0" borderId="0" xfId="0" applyFont="1" applyAlignment="1">
      <alignment horizontal="center" vertical="center" wrapText="1"/>
    </xf>
    <xf numFmtId="4" fontId="0" fillId="0" borderId="0" xfId="0" applyNumberFormat="1" applyFont="1" applyAlignment="1">
      <alignment horizontal="center" vertical="center"/>
    </xf>
    <xf numFmtId="0" fontId="0" fillId="0" borderId="0" xfId="0" applyFont="1" applyFill="1" applyAlignment="1">
      <alignment horizontal="left" vertical="center" wrapText="1"/>
    </xf>
    <xf numFmtId="0" fontId="2" fillId="0" borderId="0" xfId="0" applyFont="1" applyAlignment="1">
      <alignment horizontal="left" vertical="center" wrapText="1"/>
    </xf>
    <xf numFmtId="0" fontId="2" fillId="0" borderId="0" xfId="0" applyFont="1" applyFill="1" applyAlignment="1">
      <alignment vertical="top" wrapText="1"/>
    </xf>
    <xf numFmtId="4" fontId="0" fillId="0" borderId="0" xfId="0" applyNumberFormat="1" applyFont="1"/>
    <xf numFmtId="0" fontId="0" fillId="0" borderId="0" xfId="0" applyFont="1" applyFill="1" applyAlignment="1">
      <alignment vertical="center" wrapText="1"/>
    </xf>
    <xf numFmtId="0" fontId="4" fillId="0" borderId="0" xfId="0" quotePrefix="1" applyNumberFormat="1" applyFont="1" applyFill="1" applyAlignment="1">
      <alignment horizontal="justify" vertical="top" wrapText="1"/>
    </xf>
    <xf numFmtId="49" fontId="4" fillId="0" borderId="0" xfId="0" quotePrefix="1" applyNumberFormat="1" applyFont="1" applyFill="1" applyAlignment="1">
      <alignment horizontal="justify" vertical="top" wrapText="1"/>
    </xf>
    <xf numFmtId="0" fontId="4" fillId="0" borderId="0" xfId="16" applyNumberFormat="1" applyFont="1" applyBorder="1" applyAlignment="1">
      <alignment horizontal="justify" vertical="top" wrapText="1"/>
    </xf>
    <xf numFmtId="0" fontId="2" fillId="0" borderId="0" xfId="0" applyFont="1" applyFill="1" applyAlignment="1">
      <alignment horizontal="left" vertical="center" wrapText="1"/>
    </xf>
    <xf numFmtId="9" fontId="0" fillId="0" borderId="0" xfId="18" applyFont="1" applyFill="1" applyAlignment="1">
      <alignment vertical="top" wrapText="1"/>
    </xf>
    <xf numFmtId="0" fontId="4" fillId="0" borderId="0" xfId="0" applyFont="1" applyFill="1" applyAlignment="1"/>
    <xf numFmtId="0" fontId="0" fillId="0" borderId="0" xfId="0" applyFill="1" applyBorder="1" applyAlignment="1">
      <alignment vertical="top"/>
    </xf>
    <xf numFmtId="0" fontId="0" fillId="0" borderId="0" xfId="0" applyFill="1" applyBorder="1" applyAlignment="1">
      <alignment horizontal="center"/>
    </xf>
    <xf numFmtId="0" fontId="0" fillId="0" borderId="0" xfId="0" applyFill="1" applyBorder="1" applyAlignment="1"/>
    <xf numFmtId="0" fontId="0" fillId="0" borderId="0" xfId="0" applyFill="1" applyBorder="1" applyProtection="1">
      <protection locked="0"/>
    </xf>
    <xf numFmtId="4" fontId="0" fillId="0" borderId="0" xfId="0" applyNumberFormat="1" applyBorder="1"/>
    <xf numFmtId="0" fontId="2" fillId="0" borderId="0" xfId="0" applyFont="1" applyFill="1" applyBorder="1" applyAlignment="1">
      <alignment vertical="top" wrapText="1"/>
    </xf>
    <xf numFmtId="0" fontId="0" fillId="0" borderId="0" xfId="0" applyFont="1" applyFill="1" applyAlignment="1">
      <alignment horizontal="center" vertical="center"/>
    </xf>
    <xf numFmtId="0" fontId="0" fillId="0" borderId="0" xfId="0" applyFont="1" applyFill="1" applyAlignment="1">
      <alignment horizontal="center" wrapText="1"/>
    </xf>
    <xf numFmtId="4" fontId="0" fillId="0" borderId="0" xfId="0" applyNumberFormat="1" applyFont="1" applyFill="1" applyAlignment="1">
      <alignment horizontal="center" vertical="center"/>
    </xf>
    <xf numFmtId="4" fontId="0" fillId="0" borderId="0" xfId="0" applyNumberFormat="1" applyFill="1"/>
    <xf numFmtId="0" fontId="0" fillId="0" borderId="0" xfId="0" applyFill="1" applyAlignment="1">
      <alignment horizontal="right"/>
    </xf>
    <xf numFmtId="0" fontId="8" fillId="0" borderId="0" xfId="11" applyFont="1" applyFill="1" applyAlignment="1">
      <alignment horizontal="justify" vertical="top" wrapText="1"/>
    </xf>
    <xf numFmtId="3" fontId="0" fillId="0" borderId="0" xfId="0" applyNumberFormat="1" applyFill="1" applyAlignment="1"/>
    <xf numFmtId="0" fontId="0" fillId="0" borderId="1" xfId="0" applyFill="1" applyBorder="1" applyProtection="1">
      <protection locked="0"/>
    </xf>
    <xf numFmtId="0" fontId="2" fillId="0" borderId="0" xfId="0" applyFont="1" applyFill="1"/>
    <xf numFmtId="0" fontId="4" fillId="0" borderId="0" xfId="0" applyFont="1" applyFill="1" applyAlignment="1">
      <alignment vertical="top" wrapText="1"/>
    </xf>
    <xf numFmtId="0" fontId="2" fillId="0" borderId="0" xfId="0" applyFont="1" applyBorder="1" applyAlignment="1">
      <alignment horizontal="left" vertical="top"/>
    </xf>
    <xf numFmtId="0" fontId="2" fillId="0" borderId="0" xfId="0" applyFont="1" applyBorder="1" applyAlignment="1">
      <alignment horizontal="left"/>
    </xf>
    <xf numFmtId="0" fontId="0" fillId="0" borderId="0" xfId="0" applyBorder="1" applyAlignment="1"/>
    <xf numFmtId="0" fontId="0" fillId="0" borderId="0" xfId="0" applyAlignment="1">
      <alignment vertical="center" wrapText="1"/>
    </xf>
    <xf numFmtId="0" fontId="2" fillId="0" borderId="0" xfId="0" applyFont="1" applyBorder="1"/>
    <xf numFmtId="4" fontId="0" fillId="0" borderId="0" xfId="0" applyNumberFormat="1" applyBorder="1" applyAlignment="1">
      <alignment horizontal="right"/>
    </xf>
    <xf numFmtId="0" fontId="2" fillId="0" borderId="1" xfId="0" applyFont="1" applyBorder="1" applyAlignment="1">
      <alignment horizontal="left"/>
    </xf>
    <xf numFmtId="0" fontId="4" fillId="0" borderId="0" xfId="0" quotePrefix="1" applyNumberFormat="1" applyFont="1" applyBorder="1" applyAlignment="1">
      <alignment horizontal="left" vertical="top" wrapText="1"/>
    </xf>
    <xf numFmtId="0" fontId="4" fillId="0" borderId="0" xfId="0" applyFont="1" applyBorder="1" applyAlignment="1">
      <alignment horizontal="left" vertical="top" wrapText="1"/>
    </xf>
    <xf numFmtId="0" fontId="0" fillId="0" borderId="0" xfId="0" applyFill="1" applyAlignment="1" applyProtection="1">
      <alignment vertical="top"/>
    </xf>
    <xf numFmtId="0" fontId="0" fillId="0" borderId="0" xfId="0" applyFill="1" applyAlignment="1" applyProtection="1">
      <alignment vertical="top" wrapText="1"/>
    </xf>
    <xf numFmtId="0" fontId="0" fillId="0" borderId="0" xfId="0" applyFill="1" applyAlignment="1" applyProtection="1">
      <alignment horizontal="center"/>
    </xf>
    <xf numFmtId="0" fontId="0" fillId="0" borderId="0" xfId="0" applyFill="1" applyAlignment="1" applyProtection="1"/>
    <xf numFmtId="4" fontId="0" fillId="0" borderId="0" xfId="0" applyNumberFormat="1" applyFill="1" applyAlignment="1" applyProtection="1"/>
    <xf numFmtId="0" fontId="0" fillId="0" borderId="0" xfId="0" applyFill="1" applyProtection="1"/>
    <xf numFmtId="0" fontId="0" fillId="0" borderId="0" xfId="0" applyNumberFormat="1" applyFill="1" applyAlignment="1"/>
    <xf numFmtId="0" fontId="4" fillId="0" borderId="0" xfId="0" applyFont="1" applyFill="1" applyBorder="1" applyAlignment="1">
      <alignment horizontal="justify" vertical="top" wrapText="1"/>
    </xf>
    <xf numFmtId="0" fontId="0" fillId="0" borderId="0" xfId="0" applyFill="1" applyAlignment="1" applyProtection="1">
      <alignment horizontal="center" vertical="top"/>
    </xf>
    <xf numFmtId="4" fontId="0" fillId="0" borderId="0" xfId="0" applyNumberFormat="1" applyFill="1" applyProtection="1"/>
    <xf numFmtId="0" fontId="2" fillId="0" borderId="0" xfId="0" applyFont="1" applyBorder="1" applyAlignment="1">
      <alignment horizontal="center" vertical="center"/>
    </xf>
    <xf numFmtId="0" fontId="2" fillId="0" borderId="1" xfId="0" applyFont="1" applyBorder="1" applyAlignment="1">
      <alignment horizontal="center"/>
    </xf>
    <xf numFmtId="0" fontId="2" fillId="0" borderId="0" xfId="0" applyFont="1" applyBorder="1" applyAlignment="1">
      <alignment horizontal="center"/>
    </xf>
    <xf numFmtId="0" fontId="0" fillId="0" borderId="1" xfId="0" applyFont="1" applyBorder="1" applyAlignment="1">
      <alignment horizontal="left" vertical="center" wrapText="1"/>
    </xf>
    <xf numFmtId="0" fontId="0" fillId="0" borderId="0" xfId="0" applyFill="1" applyBorder="1" applyAlignment="1">
      <alignment vertical="top" wrapText="1"/>
    </xf>
    <xf numFmtId="4" fontId="0" fillId="0" borderId="0" xfId="0" applyNumberFormat="1" applyFill="1" applyBorder="1" applyAlignment="1"/>
    <xf numFmtId="0" fontId="0" fillId="0" borderId="1" xfId="0" applyFill="1" applyBorder="1" applyAlignment="1" applyProtection="1">
      <protection locked="0"/>
    </xf>
    <xf numFmtId="0" fontId="0" fillId="0" borderId="1" xfId="0" applyFont="1" applyBorder="1" applyAlignment="1">
      <alignment vertical="center" wrapText="1"/>
    </xf>
    <xf numFmtId="4" fontId="0" fillId="0" borderId="0" xfId="0" applyNumberFormat="1" applyBorder="1" applyAlignment="1"/>
    <xf numFmtId="0" fontId="4" fillId="0" borderId="1" xfId="0" applyFont="1" applyFill="1" applyBorder="1" applyAlignment="1">
      <alignment horizontal="justify" vertical="top"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wrapText="1"/>
    </xf>
    <xf numFmtId="0" fontId="3" fillId="0" borderId="1" xfId="0" applyFont="1" applyBorder="1" applyAlignment="1">
      <alignment horizontal="center"/>
    </xf>
    <xf numFmtId="4" fontId="3" fillId="0" borderId="1" xfId="0" applyNumberFormat="1" applyFont="1" applyBorder="1" applyAlignment="1">
      <alignment horizontal="center"/>
    </xf>
    <xf numFmtId="0" fontId="0" fillId="0" borderId="1" xfId="0" applyFont="1" applyBorder="1" applyAlignment="1">
      <alignment horizontal="center" wrapText="1"/>
    </xf>
    <xf numFmtId="0" fontId="0" fillId="0" borderId="1" xfId="0" applyFont="1" applyBorder="1" applyAlignment="1">
      <alignment horizontal="center"/>
    </xf>
    <xf numFmtId="4" fontId="0" fillId="0" borderId="1" xfId="0" applyNumberFormat="1" applyFont="1" applyBorder="1" applyAlignment="1">
      <alignment horizontal="center"/>
    </xf>
    <xf numFmtId="0" fontId="0" fillId="0" borderId="0" xfId="0" applyFill="1" applyBorder="1" applyAlignment="1">
      <alignment horizontal="center" vertical="top"/>
    </xf>
    <xf numFmtId="0" fontId="0" fillId="0" borderId="1" xfId="0" applyFill="1" applyBorder="1" applyAlignment="1">
      <alignment horizontal="right"/>
    </xf>
    <xf numFmtId="0" fontId="0" fillId="0" borderId="0" xfId="0" applyFill="1" applyBorder="1" applyAlignment="1">
      <alignment horizontal="left" vertical="top" wrapText="1"/>
    </xf>
    <xf numFmtId="165" fontId="0" fillId="0" borderId="0" xfId="0" applyNumberFormat="1"/>
    <xf numFmtId="4" fontId="2" fillId="0" borderId="1" xfId="0" applyNumberFormat="1" applyFont="1" applyBorder="1" applyAlignment="1">
      <alignment horizontal="right"/>
    </xf>
    <xf numFmtId="0" fontId="4" fillId="0" borderId="0" xfId="0" quotePrefix="1" applyNumberFormat="1" applyFont="1" applyFill="1" applyBorder="1" applyAlignment="1">
      <alignment horizontal="justify" vertical="top" wrapText="1"/>
    </xf>
    <xf numFmtId="4" fontId="0" fillId="0" borderId="0" xfId="0" applyNumberFormat="1" applyAlignment="1">
      <alignment vertical="top"/>
    </xf>
    <xf numFmtId="0" fontId="0" fillId="0" borderId="0" xfId="0" applyFont="1" applyAlignment="1">
      <alignment horizontal="center" vertical="top"/>
    </xf>
    <xf numFmtId="0" fontId="8" fillId="0" borderId="0" xfId="11" applyFont="1" applyFill="1" applyAlignment="1">
      <alignment horizontal="justify" wrapText="1"/>
    </xf>
    <xf numFmtId="2" fontId="4" fillId="0" borderId="0" xfId="0" applyNumberFormat="1" applyFont="1" applyFill="1" applyBorder="1" applyAlignment="1">
      <alignment horizontal="left" vertical="top"/>
    </xf>
    <xf numFmtId="0" fontId="4" fillId="0" borderId="0" xfId="0" applyFont="1" applyFill="1" applyBorder="1" applyAlignment="1">
      <alignment horizontal="center"/>
    </xf>
    <xf numFmtId="0" fontId="0" fillId="0" borderId="0" xfId="0" applyFont="1" applyFill="1"/>
    <xf numFmtId="0" fontId="2" fillId="0" borderId="5" xfId="0" applyFont="1" applyBorder="1" applyAlignment="1">
      <alignment horizontal="center"/>
    </xf>
    <xf numFmtId="0" fontId="0" fillId="0" borderId="5" xfId="0" applyBorder="1"/>
    <xf numFmtId="4" fontId="0" fillId="0" borderId="5" xfId="0" applyNumberFormat="1" applyBorder="1" applyAlignment="1">
      <alignment horizontal="right"/>
    </xf>
    <xf numFmtId="0" fontId="4" fillId="0" borderId="0" xfId="0" applyFont="1" applyFill="1" applyBorder="1" applyAlignment="1">
      <alignment horizontal="left" vertical="top" wrapText="1"/>
    </xf>
    <xf numFmtId="0" fontId="2" fillId="0" borderId="1" xfId="0" applyFont="1" applyFill="1" applyBorder="1" applyAlignment="1">
      <alignment horizontal="center" vertical="top"/>
    </xf>
    <xf numFmtId="0" fontId="0" fillId="0" borderId="1" xfId="0" applyFill="1" applyBorder="1" applyAlignment="1">
      <alignment horizontal="left" wrapText="1"/>
    </xf>
    <xf numFmtId="0" fontId="0" fillId="0" borderId="5" xfId="0" applyBorder="1" applyAlignment="1">
      <alignment horizontal="center" vertical="top"/>
    </xf>
    <xf numFmtId="0" fontId="2" fillId="0" borderId="5" xfId="0" applyFont="1" applyFill="1" applyBorder="1"/>
    <xf numFmtId="0" fontId="0" fillId="0" borderId="5" xfId="0" applyBorder="1" applyAlignment="1">
      <alignment horizontal="left" wrapText="1"/>
    </xf>
    <xf numFmtId="4" fontId="2" fillId="0" borderId="0" xfId="0" applyNumberFormat="1" applyFont="1" applyBorder="1" applyAlignment="1">
      <alignment horizontal="right"/>
    </xf>
    <xf numFmtId="4" fontId="2" fillId="0" borderId="0" xfId="0" applyNumberFormat="1" applyFont="1" applyFill="1"/>
    <xf numFmtId="0" fontId="2" fillId="0" borderId="0" xfId="0" applyFont="1" applyBorder="1" applyAlignment="1">
      <alignment horizontal="right"/>
    </xf>
    <xf numFmtId="4" fontId="2" fillId="0" borderId="0" xfId="0" applyNumberFormat="1" applyFont="1" applyBorder="1" applyProtection="1">
      <protection locked="0"/>
    </xf>
    <xf numFmtId="0" fontId="2" fillId="0" borderId="1" xfId="0" applyFont="1" applyFill="1" applyBorder="1"/>
    <xf numFmtId="0" fontId="0" fillId="0" borderId="0" xfId="0" applyFill="1" applyAlignment="1">
      <alignment horizontal="left" wrapText="1"/>
    </xf>
    <xf numFmtId="0" fontId="2" fillId="0" borderId="0" xfId="0" applyFont="1" applyFill="1" applyAlignment="1">
      <alignment vertical="top"/>
    </xf>
    <xf numFmtId="4" fontId="0" fillId="0" borderId="0" xfId="0" applyNumberFormat="1" applyFill="1" applyAlignment="1">
      <alignment horizontal="left" wrapText="1"/>
    </xf>
    <xf numFmtId="4" fontId="0" fillId="0" borderId="0" xfId="0" applyNumberFormat="1" applyFill="1" applyAlignment="1">
      <alignment horizontal="left" vertical="top" wrapText="1"/>
    </xf>
    <xf numFmtId="0" fontId="3" fillId="0" borderId="0" xfId="0" applyFont="1" applyFill="1" applyAlignment="1">
      <alignment vertical="top" wrapText="1"/>
    </xf>
    <xf numFmtId="0" fontId="3" fillId="0" borderId="0" xfId="0" applyFont="1" applyFill="1" applyAlignment="1">
      <alignment horizontal="left" vertical="center" wrapText="1"/>
    </xf>
    <xf numFmtId="0" fontId="3" fillId="0" borderId="0" xfId="0" applyFont="1" applyFill="1" applyAlignment="1">
      <alignment horizontal="center" vertical="center" wrapText="1"/>
    </xf>
    <xf numFmtId="4" fontId="3" fillId="0" borderId="0" xfId="0" applyNumberFormat="1" applyFont="1" applyFill="1" applyAlignment="1">
      <alignment horizontal="center" vertical="center" wrapText="1"/>
    </xf>
    <xf numFmtId="0" fontId="3" fillId="0" borderId="0" xfId="0" applyFont="1" applyFill="1" applyAlignment="1">
      <alignment horizontal="center" vertical="center"/>
    </xf>
    <xf numFmtId="4" fontId="3" fillId="0" borderId="0" xfId="0" applyNumberFormat="1" applyFont="1" applyFill="1" applyAlignment="1">
      <alignment horizontal="center" vertical="center"/>
    </xf>
    <xf numFmtId="0" fontId="0" fillId="0" borderId="0" xfId="0" applyFill="1" applyAlignment="1">
      <alignment horizontal="center" vertical="center"/>
    </xf>
    <xf numFmtId="0" fontId="0" fillId="0" borderId="0" xfId="0" applyFont="1" applyFill="1" applyAlignment="1">
      <alignment horizontal="center" vertical="center" wrapText="1"/>
    </xf>
    <xf numFmtId="4" fontId="0" fillId="0" borderId="0" xfId="0" applyNumberFormat="1" applyFont="1" applyFill="1" applyAlignment="1">
      <alignment horizontal="center" vertical="center" wrapText="1"/>
    </xf>
    <xf numFmtId="4" fontId="0" fillId="0" borderId="0" xfId="0" applyNumberFormat="1" applyFill="1" applyBorder="1"/>
    <xf numFmtId="4" fontId="0" fillId="0" borderId="1" xfId="0" applyNumberFormat="1" applyFill="1" applyBorder="1"/>
    <xf numFmtId="0" fontId="0" fillId="0" borderId="0" xfId="0" applyFont="1" applyFill="1" applyProtection="1">
      <protection locked="0"/>
    </xf>
    <xf numFmtId="4" fontId="0" fillId="0" borderId="0" xfId="0" applyNumberFormat="1" applyFont="1" applyFill="1"/>
    <xf numFmtId="0" fontId="0" fillId="0" borderId="1" xfId="0" applyFill="1" applyBorder="1" applyAlignment="1">
      <alignment wrapText="1"/>
    </xf>
    <xf numFmtId="0" fontId="0" fillId="0" borderId="0" xfId="0" applyFont="1" applyFill="1" applyProtection="1"/>
    <xf numFmtId="4" fontId="0" fillId="0" borderId="0" xfId="0" applyNumberFormat="1" applyFont="1" applyFill="1" applyAlignment="1" applyProtection="1"/>
    <xf numFmtId="0" fontId="3" fillId="0" borderId="0" xfId="0" applyFont="1" applyFill="1" applyAlignment="1">
      <alignment vertical="center" wrapText="1"/>
    </xf>
    <xf numFmtId="0" fontId="3" fillId="0" borderId="0" xfId="0" applyFont="1" applyFill="1" applyAlignment="1">
      <alignment horizontal="center" wrapText="1"/>
    </xf>
    <xf numFmtId="4" fontId="3" fillId="0" borderId="0" xfId="0" applyNumberFormat="1" applyFont="1" applyFill="1" applyAlignment="1">
      <alignment horizontal="center" wrapText="1"/>
    </xf>
    <xf numFmtId="0" fontId="3" fillId="0" borderId="0" xfId="0" applyFont="1" applyFill="1" applyAlignment="1">
      <alignment horizontal="center"/>
    </xf>
    <xf numFmtId="4" fontId="3" fillId="0" borderId="0" xfId="0" applyNumberFormat="1" applyFont="1" applyFill="1" applyAlignment="1">
      <alignment horizontal="center"/>
    </xf>
    <xf numFmtId="0" fontId="4" fillId="0" borderId="0" xfId="0" applyNumberFormat="1" applyFont="1" applyFill="1" applyBorder="1" applyAlignment="1">
      <alignment horizontal="justify" vertical="top" wrapText="1"/>
    </xf>
    <xf numFmtId="0" fontId="4" fillId="0" borderId="1" xfId="0" quotePrefix="1" applyNumberFormat="1" applyFont="1" applyFill="1" applyBorder="1" applyAlignment="1">
      <alignment horizontal="justify" vertical="top" wrapText="1"/>
    </xf>
    <xf numFmtId="0" fontId="0" fillId="0" borderId="0" xfId="0" applyFont="1" applyFill="1" applyBorder="1" applyAlignment="1">
      <alignment vertical="center" wrapText="1"/>
    </xf>
    <xf numFmtId="4" fontId="4" fillId="0" borderId="0" xfId="0" applyNumberFormat="1" applyFont="1" applyFill="1" applyBorder="1"/>
    <xf numFmtId="4" fontId="4" fillId="0" borderId="0" xfId="0" applyNumberFormat="1" applyFont="1" applyFill="1" applyBorder="1" applyProtection="1">
      <protection locked="0"/>
    </xf>
    <xf numFmtId="4" fontId="4" fillId="0" borderId="0" xfId="0" applyNumberFormat="1" applyFont="1" applyFill="1" applyBorder="1" applyAlignment="1"/>
    <xf numFmtId="4" fontId="4" fillId="0" borderId="0" xfId="0" applyNumberFormat="1" applyFont="1" applyFill="1" applyBorder="1" applyAlignment="1" applyProtection="1">
      <protection locked="0"/>
    </xf>
    <xf numFmtId="0" fontId="4" fillId="0" borderId="0" xfId="0" applyFont="1" applyFill="1" applyAlignment="1">
      <alignment horizontal="justify" vertical="top" wrapText="1"/>
    </xf>
    <xf numFmtId="49" fontId="4" fillId="0" borderId="0" xfId="0" applyNumberFormat="1" applyFont="1" applyFill="1" applyBorder="1" applyAlignment="1">
      <alignment horizontal="justify" vertical="top" wrapText="1"/>
    </xf>
    <xf numFmtId="2" fontId="4" fillId="0" borderId="1" xfId="0" applyNumberFormat="1" applyFont="1" applyFill="1" applyBorder="1" applyAlignment="1">
      <alignment horizontal="left" vertical="top"/>
    </xf>
    <xf numFmtId="0" fontId="4" fillId="0" borderId="1" xfId="0" applyFont="1" applyFill="1" applyBorder="1" applyAlignment="1">
      <alignment horizontal="center"/>
    </xf>
    <xf numFmtId="0" fontId="4" fillId="0" borderId="0" xfId="0" applyNumberFormat="1" applyFont="1" applyFill="1" applyAlignment="1">
      <alignment horizontal="justify" vertical="top" wrapText="1"/>
    </xf>
    <xf numFmtId="4" fontId="0" fillId="0" borderId="1" xfId="0" applyNumberFormat="1" applyFont="1" applyFill="1" applyBorder="1" applyAlignment="1"/>
    <xf numFmtId="0" fontId="0" fillId="0" borderId="0" xfId="0" applyFont="1" applyFill="1" applyBorder="1" applyAlignment="1">
      <alignment vertical="top" wrapText="1"/>
    </xf>
    <xf numFmtId="0" fontId="10" fillId="0" borderId="0" xfId="0" applyFont="1" applyFill="1" applyAlignment="1">
      <alignment vertical="center" wrapText="1"/>
    </xf>
    <xf numFmtId="0" fontId="0" fillId="0" borderId="0" xfId="0" applyFill="1" applyAlignment="1">
      <alignment wrapText="1"/>
    </xf>
    <xf numFmtId="0" fontId="0" fillId="0" borderId="0" xfId="0" applyFill="1" applyAlignment="1">
      <alignment horizontal="left" vertical="top" wrapText="1"/>
    </xf>
    <xf numFmtId="0" fontId="0" fillId="0" borderId="1" xfId="0" applyFont="1" applyFill="1" applyBorder="1" applyAlignment="1">
      <alignment horizontal="center" wrapText="1"/>
    </xf>
    <xf numFmtId="4" fontId="0" fillId="0" borderId="1" xfId="0" applyNumberFormat="1" applyFont="1" applyFill="1" applyBorder="1" applyAlignment="1">
      <alignment horizontal="center"/>
    </xf>
    <xf numFmtId="4" fontId="0" fillId="0" borderId="0" xfId="0" applyNumberFormat="1" applyFont="1" applyFill="1" applyAlignment="1">
      <alignment horizontal="right"/>
    </xf>
    <xf numFmtId="4" fontId="0" fillId="0" borderId="0" xfId="0" applyNumberFormat="1" applyFont="1" applyFill="1" applyAlignment="1">
      <alignment horizontal="center"/>
    </xf>
    <xf numFmtId="0" fontId="0" fillId="0" borderId="1" xfId="0" applyFont="1" applyFill="1" applyBorder="1"/>
    <xf numFmtId="4" fontId="0" fillId="0" borderId="1" xfId="0" applyNumberFormat="1" applyFont="1" applyFill="1" applyBorder="1"/>
    <xf numFmtId="0" fontId="13" fillId="0" borderId="0" xfId="0" applyFont="1" applyAlignment="1">
      <alignment vertical="top" wrapText="1"/>
    </xf>
    <xf numFmtId="0" fontId="0" fillId="0" borderId="0" xfId="0" applyAlignment="1">
      <alignment horizontal="left" wrapText="1"/>
    </xf>
    <xf numFmtId="0" fontId="0" fillId="0" borderId="0" xfId="0" applyFont="1" applyAlignment="1">
      <alignment horizontal="left" vertical="top" wrapText="1"/>
    </xf>
    <xf numFmtId="0" fontId="0" fillId="0" borderId="0" xfId="0" applyFont="1" applyAlignment="1">
      <alignment horizontal="left" wrapText="1"/>
    </xf>
    <xf numFmtId="49" fontId="0" fillId="0" borderId="0" xfId="0" applyNumberFormat="1" applyFont="1" applyAlignment="1">
      <alignment horizontal="left" wrapText="1"/>
    </xf>
    <xf numFmtId="0" fontId="0" fillId="0" borderId="0" xfId="0" applyFont="1" applyBorder="1" applyAlignment="1">
      <alignment horizontal="left" wrapText="1"/>
    </xf>
    <xf numFmtId="0" fontId="0" fillId="0" borderId="0" xfId="0" applyFill="1" applyAlignment="1">
      <alignment horizontal="left" vertical="top" wrapText="1"/>
    </xf>
    <xf numFmtId="0" fontId="0" fillId="0" borderId="0" xfId="0" applyFill="1" applyAlignment="1">
      <alignment horizontal="left" wrapText="1"/>
    </xf>
    <xf numFmtId="0" fontId="0" fillId="0" borderId="0" xfId="0" applyFont="1" applyFill="1" applyAlignment="1">
      <alignment horizontal="left" wrapText="1"/>
    </xf>
  </cellXfs>
  <cellStyles count="29">
    <cellStyle name="Comma0" xfId="19"/>
    <cellStyle name="Currency_pop-viad" xfId="20"/>
    <cellStyle name="Currency0" xfId="21"/>
    <cellStyle name="Date" xfId="22"/>
    <cellStyle name="Fixed" xfId="23"/>
    <cellStyle name="Heading 1" xfId="24"/>
    <cellStyle name="Heading 2" xfId="25"/>
    <cellStyle name="Navadno" xfId="0" builtinId="0"/>
    <cellStyle name="Navadno 10" xfId="3"/>
    <cellStyle name="Navadno 11" xfId="4"/>
    <cellStyle name="Navadno 12" xfId="5"/>
    <cellStyle name="Navadno 13" xfId="6"/>
    <cellStyle name="Navadno 14" xfId="7"/>
    <cellStyle name="Navadno 15" xfId="8"/>
    <cellStyle name="Navadno 16" xfId="9"/>
    <cellStyle name="Navadno 2" xfId="2"/>
    <cellStyle name="Navadno 2 2" xfId="16"/>
    <cellStyle name="Navadno 3" xfId="1"/>
    <cellStyle name="Navadno 4" xfId="10"/>
    <cellStyle name="Navadno 5" xfId="11"/>
    <cellStyle name="Navadno 6" xfId="12"/>
    <cellStyle name="Navadno 7" xfId="13"/>
    <cellStyle name="Navadno 8" xfId="14"/>
    <cellStyle name="Navadno 9" xfId="15"/>
    <cellStyle name="Normal_I-BREZOV" xfId="26"/>
    <cellStyle name="Odstotek" xfId="18" builtinId="5"/>
    <cellStyle name="Percent_pop-viad" xfId="27"/>
    <cellStyle name="Total" xfId="28"/>
    <cellStyle name="Valuta 2"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tabSelected="1" zoomScaleNormal="100" workbookViewId="0">
      <selection activeCell="L35" sqref="L35"/>
    </sheetView>
  </sheetViews>
  <sheetFormatPr defaultColWidth="11.85546875" defaultRowHeight="15" x14ac:dyDescent="0.25"/>
  <cols>
    <col min="1" max="1" width="9.7109375" style="49" customWidth="1"/>
    <col min="2" max="2" width="46.5703125" style="49" customWidth="1"/>
    <col min="3" max="3" width="3.7109375" style="49" customWidth="1"/>
    <col min="4" max="4" width="4.140625" style="49" customWidth="1"/>
    <col min="5" max="5" width="16.42578125" style="38" customWidth="1"/>
    <col min="6" max="6" width="2.85546875" style="49" customWidth="1"/>
    <col min="7" max="7" width="11.85546875" style="11"/>
    <col min="8" max="16384" width="11.85546875" style="49"/>
  </cols>
  <sheetData>
    <row r="1" spans="1:4" ht="15.75" thickBot="1" x14ac:dyDescent="0.3">
      <c r="A1" s="72" t="s">
        <v>104</v>
      </c>
      <c r="B1" s="73"/>
      <c r="C1" s="73"/>
      <c r="D1" s="74"/>
    </row>
    <row r="3" spans="1:4" x14ac:dyDescent="0.25">
      <c r="A3" s="8" t="s">
        <v>0</v>
      </c>
      <c r="B3" s="49" t="s">
        <v>111</v>
      </c>
    </row>
    <row r="4" spans="1:4" x14ac:dyDescent="0.25">
      <c r="A4" s="8"/>
      <c r="B4" s="49" t="s">
        <v>112</v>
      </c>
    </row>
    <row r="5" spans="1:4" ht="30" x14ac:dyDescent="0.25">
      <c r="A5" s="94" t="s">
        <v>1</v>
      </c>
      <c r="B5" s="50" t="s">
        <v>113</v>
      </c>
    </row>
    <row r="6" spans="1:4" x14ac:dyDescent="0.25">
      <c r="A6" s="8" t="s">
        <v>53</v>
      </c>
      <c r="B6" s="49" t="s">
        <v>2</v>
      </c>
    </row>
    <row r="7" spans="1:4" x14ac:dyDescent="0.25">
      <c r="A7" s="94" t="s">
        <v>3</v>
      </c>
      <c r="B7" s="50" t="s">
        <v>114</v>
      </c>
    </row>
    <row r="8" spans="1:4" x14ac:dyDescent="0.25">
      <c r="A8" s="8" t="s">
        <v>4</v>
      </c>
      <c r="B8" s="49" t="s">
        <v>32</v>
      </c>
    </row>
    <row r="9" spans="1:4" x14ac:dyDescent="0.25">
      <c r="A9" s="8"/>
      <c r="B9" s="49" t="s">
        <v>5</v>
      </c>
    </row>
    <row r="10" spans="1:4" x14ac:dyDescent="0.25">
      <c r="A10" s="8" t="s">
        <v>54</v>
      </c>
      <c r="B10" s="7" t="s">
        <v>115</v>
      </c>
    </row>
    <row r="11" spans="1:4" x14ac:dyDescent="0.25">
      <c r="A11" s="8" t="s">
        <v>21</v>
      </c>
      <c r="B11" s="1" t="s">
        <v>616</v>
      </c>
    </row>
    <row r="13" spans="1:4" x14ac:dyDescent="0.25">
      <c r="A13" s="2" t="s">
        <v>6</v>
      </c>
    </row>
    <row r="15" spans="1:4" x14ac:dyDescent="0.25">
      <c r="A15" s="2" t="s">
        <v>7</v>
      </c>
    </row>
    <row r="17" spans="1:6" x14ac:dyDescent="0.25">
      <c r="A17" s="4" t="s">
        <v>9</v>
      </c>
      <c r="B17" s="2" t="s">
        <v>10</v>
      </c>
      <c r="C17" s="2"/>
      <c r="E17" s="47">
        <f>Rekapitulacija!$E$22</f>
        <v>0</v>
      </c>
      <c r="F17" s="49" t="s">
        <v>100</v>
      </c>
    </row>
    <row r="18" spans="1:6" x14ac:dyDescent="0.25">
      <c r="A18" s="4" t="s">
        <v>11</v>
      </c>
      <c r="B18" s="2" t="s">
        <v>12</v>
      </c>
      <c r="C18" s="2"/>
      <c r="E18" s="47">
        <f>Rekapitulacija!$E$38</f>
        <v>0</v>
      </c>
      <c r="F18" s="49" t="s">
        <v>100</v>
      </c>
    </row>
    <row r="19" spans="1:6" x14ac:dyDescent="0.25">
      <c r="A19" s="4" t="s">
        <v>13</v>
      </c>
      <c r="B19" s="2" t="s">
        <v>592</v>
      </c>
      <c r="C19" s="2"/>
      <c r="E19" s="47">
        <f>Rekapitulacija!$E$42</f>
        <v>0</v>
      </c>
      <c r="F19" s="49" t="s">
        <v>100</v>
      </c>
    </row>
    <row r="20" spans="1:6" x14ac:dyDescent="0.25">
      <c r="A20" s="4" t="s">
        <v>14</v>
      </c>
      <c r="B20" s="2" t="s">
        <v>108</v>
      </c>
      <c r="C20" s="2"/>
      <c r="E20" s="89"/>
      <c r="F20" s="49" t="s">
        <v>100</v>
      </c>
    </row>
    <row r="21" spans="1:6" x14ac:dyDescent="0.25">
      <c r="A21" s="191" t="s">
        <v>593</v>
      </c>
      <c r="B21" s="133" t="s">
        <v>109</v>
      </c>
      <c r="C21" s="133"/>
      <c r="D21" s="11"/>
      <c r="E21" s="192"/>
      <c r="F21" s="11" t="s">
        <v>100</v>
      </c>
    </row>
    <row r="22" spans="1:6" x14ac:dyDescent="0.25">
      <c r="A22" s="4" t="s">
        <v>594</v>
      </c>
      <c r="B22" s="2" t="s">
        <v>588</v>
      </c>
      <c r="C22" s="2"/>
      <c r="E22" s="190"/>
      <c r="F22" s="49" t="s">
        <v>100</v>
      </c>
    </row>
    <row r="23" spans="1:6" x14ac:dyDescent="0.25">
      <c r="A23" s="191" t="s">
        <v>595</v>
      </c>
      <c r="B23" s="17" t="s">
        <v>596</v>
      </c>
      <c r="C23" s="133"/>
      <c r="D23" s="11"/>
      <c r="E23" s="192"/>
      <c r="F23" s="49" t="s">
        <v>100</v>
      </c>
    </row>
    <row r="24" spans="1:6" x14ac:dyDescent="0.25">
      <c r="A24" s="5" t="s">
        <v>34</v>
      </c>
      <c r="B24" s="193" t="s">
        <v>597</v>
      </c>
      <c r="C24" s="6"/>
      <c r="D24" s="3"/>
      <c r="E24" s="90"/>
      <c r="F24" s="3" t="s">
        <v>100</v>
      </c>
    </row>
    <row r="25" spans="1:6" x14ac:dyDescent="0.25">
      <c r="A25" s="191"/>
      <c r="B25" s="133"/>
      <c r="C25" s="133"/>
      <c r="D25" s="11"/>
      <c r="E25" s="192"/>
      <c r="F25" s="11"/>
    </row>
    <row r="26" spans="1:6" x14ac:dyDescent="0.25">
      <c r="A26" s="3"/>
      <c r="B26" s="6" t="s">
        <v>626</v>
      </c>
      <c r="C26" s="3"/>
      <c r="D26" s="3"/>
      <c r="E26" s="48">
        <f>SUM(E17:E24)</f>
        <v>0</v>
      </c>
      <c r="F26" s="3" t="s">
        <v>100</v>
      </c>
    </row>
    <row r="27" spans="1:6" x14ac:dyDescent="0.25">
      <c r="A27" s="3"/>
      <c r="B27" s="6" t="s">
        <v>624</v>
      </c>
      <c r="C27" s="3"/>
      <c r="D27" s="3"/>
      <c r="E27" s="48">
        <f>SUM(E26*0.025)</f>
        <v>0</v>
      </c>
      <c r="F27" s="3" t="s">
        <v>100</v>
      </c>
    </row>
    <row r="28" spans="1:6" x14ac:dyDescent="0.25">
      <c r="B28" s="2" t="s">
        <v>627</v>
      </c>
      <c r="E28" s="47">
        <f>SUM(E26:E27)</f>
        <v>0</v>
      </c>
      <c r="F28" s="11" t="s">
        <v>100</v>
      </c>
    </row>
    <row r="29" spans="1:6" x14ac:dyDescent="0.25">
      <c r="B29" s="2"/>
      <c r="E29" s="47"/>
      <c r="F29" s="11"/>
    </row>
    <row r="30" spans="1:6" x14ac:dyDescent="0.25">
      <c r="A30" s="3"/>
      <c r="B30" s="6" t="s">
        <v>101</v>
      </c>
      <c r="C30" s="3"/>
      <c r="D30" s="3"/>
      <c r="E30" s="48">
        <f>SUM(E28*0.22)</f>
        <v>0</v>
      </c>
      <c r="F30" s="3" t="s">
        <v>100</v>
      </c>
    </row>
    <row r="31" spans="1:6" x14ac:dyDescent="0.25">
      <c r="B31" s="2" t="s">
        <v>18</v>
      </c>
      <c r="E31" s="47">
        <f>SUM(E30+E28)</f>
        <v>0</v>
      </c>
      <c r="F31" s="49" t="s">
        <v>100</v>
      </c>
    </row>
    <row r="35" spans="1:6" x14ac:dyDescent="0.25">
      <c r="A35" s="49" t="s">
        <v>16</v>
      </c>
    </row>
    <row r="36" spans="1:6" ht="15" customHeight="1" x14ac:dyDescent="0.25">
      <c r="A36" s="243" t="s">
        <v>17</v>
      </c>
      <c r="B36" s="243"/>
      <c r="C36" s="243"/>
      <c r="D36" s="243"/>
      <c r="E36" s="31"/>
      <c r="F36" s="70"/>
    </row>
    <row r="37" spans="1:6" x14ac:dyDescent="0.25">
      <c r="A37" s="243"/>
      <c r="B37" s="243"/>
      <c r="C37" s="243"/>
      <c r="D37" s="243"/>
      <c r="E37" s="31"/>
      <c r="F37" s="70"/>
    </row>
    <row r="39" spans="1:6" x14ac:dyDescent="0.25">
      <c r="A39" s="49" t="s">
        <v>628</v>
      </c>
    </row>
  </sheetData>
  <sheetProtection algorithmName="SHA-512" hashValue="CVEnfHudV7R/lY3XxTQnxUiv1BsSG4vlYTKcwakmtLMyCEuEtw9wWcZP56vK0n3J6zL2DZtgm89+TrFnjSdDLQ==" saltValue="se9g7EB+pR5zOpiDqImFHw==" spinCount="100000" sheet="1" objects="1" scenarios="1"/>
  <protectedRanges>
    <protectedRange sqref="E20:E24" name="Obseg2"/>
    <protectedRange sqref="E20:E24" name="Obseg1"/>
  </protectedRanges>
  <mergeCells count="1">
    <mergeCell ref="A36:D37"/>
  </mergeCells>
  <pageMargins left="0.7" right="0.7" top="0.75" bottom="0.75" header="0.3" footer="0.3"/>
  <pageSetup paperSize="9" orientation="portrait" horizontalDpi="1440" verticalDpi="144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
  <sheetViews>
    <sheetView topLeftCell="A5" zoomScaleNormal="100" workbookViewId="0">
      <selection activeCell="B5" sqref="B5:F5"/>
    </sheetView>
  </sheetViews>
  <sheetFormatPr defaultRowHeight="15" x14ac:dyDescent="0.25"/>
  <cols>
    <col min="1" max="1" width="4.7109375" style="27" customWidth="1"/>
    <col min="2" max="2" width="45.7109375" style="27" customWidth="1"/>
    <col min="3" max="3" width="5.7109375" style="30" customWidth="1"/>
    <col min="4" max="4" width="7.85546875" style="30" customWidth="1"/>
    <col min="5" max="5" width="10.7109375" style="30" customWidth="1"/>
    <col min="6" max="6" width="12.7109375" style="37" customWidth="1"/>
    <col min="7" max="16384" width="9.140625" style="27"/>
  </cols>
  <sheetData>
    <row r="1" spans="1:6" x14ac:dyDescent="0.25">
      <c r="A1" s="127" t="s">
        <v>35</v>
      </c>
      <c r="B1" s="127" t="s">
        <v>45</v>
      </c>
    </row>
    <row r="2" spans="1:6" ht="45" customHeight="1" x14ac:dyDescent="0.25">
      <c r="A2" s="127"/>
      <c r="B2" s="249" t="s">
        <v>74</v>
      </c>
      <c r="C2" s="249"/>
      <c r="D2" s="249"/>
      <c r="E2" s="249"/>
      <c r="F2" s="249"/>
    </row>
    <row r="3" spans="1:6" ht="45" customHeight="1" x14ac:dyDescent="0.25">
      <c r="A3" s="127"/>
      <c r="B3" s="249" t="s">
        <v>68</v>
      </c>
      <c r="C3" s="249"/>
      <c r="D3" s="249"/>
      <c r="E3" s="249"/>
      <c r="F3" s="249"/>
    </row>
    <row r="4" spans="1:6" ht="45" customHeight="1" x14ac:dyDescent="0.25">
      <c r="A4" s="127"/>
      <c r="B4" s="249" t="s">
        <v>84</v>
      </c>
      <c r="C4" s="249"/>
      <c r="D4" s="249"/>
      <c r="E4" s="249"/>
      <c r="F4" s="249"/>
    </row>
    <row r="5" spans="1:6" ht="45" customHeight="1" x14ac:dyDescent="0.25">
      <c r="A5" s="127"/>
      <c r="B5" s="249" t="s">
        <v>75</v>
      </c>
      <c r="C5" s="249"/>
      <c r="D5" s="249"/>
      <c r="E5" s="249"/>
      <c r="F5" s="249"/>
    </row>
    <row r="6" spans="1:6" ht="30" customHeight="1" x14ac:dyDescent="0.25">
      <c r="A6" s="127"/>
      <c r="B6" s="249" t="s">
        <v>87</v>
      </c>
      <c r="C6" s="249"/>
      <c r="D6" s="249"/>
      <c r="E6" s="249"/>
      <c r="F6" s="249"/>
    </row>
    <row r="7" spans="1:6" ht="15" customHeight="1" x14ac:dyDescent="0.25">
      <c r="A7" s="127"/>
      <c r="B7" s="249" t="s">
        <v>86</v>
      </c>
      <c r="C7" s="249"/>
      <c r="D7" s="249"/>
      <c r="E7" s="249"/>
      <c r="F7" s="249"/>
    </row>
    <row r="8" spans="1:6" x14ac:dyDescent="0.25">
      <c r="A8" s="25"/>
      <c r="B8" s="69"/>
      <c r="C8" s="29"/>
    </row>
    <row r="9" spans="1:6" s="204" customFormat="1" x14ac:dyDescent="0.2">
      <c r="A9" s="214" t="s">
        <v>63</v>
      </c>
      <c r="B9" s="199" t="s">
        <v>64</v>
      </c>
      <c r="C9" s="215" t="s">
        <v>55</v>
      </c>
      <c r="D9" s="215" t="s">
        <v>56</v>
      </c>
      <c r="E9" s="217" t="s">
        <v>57</v>
      </c>
      <c r="F9" s="218" t="s">
        <v>58</v>
      </c>
    </row>
    <row r="10" spans="1:6" ht="15" customHeight="1" x14ac:dyDescent="0.25">
      <c r="A10" s="25"/>
      <c r="B10" s="32"/>
      <c r="C10" s="29"/>
      <c r="E10" s="91"/>
    </row>
    <row r="11" spans="1:6" ht="15" customHeight="1" x14ac:dyDescent="0.25">
      <c r="A11" s="25"/>
      <c r="B11" s="104" t="s">
        <v>143</v>
      </c>
      <c r="C11" s="29"/>
      <c r="E11" s="91"/>
    </row>
    <row r="12" spans="1:6" ht="15" customHeight="1" x14ac:dyDescent="0.25">
      <c r="A12" s="25"/>
      <c r="B12" s="32"/>
      <c r="C12" s="29"/>
      <c r="E12" s="91"/>
    </row>
    <row r="13" spans="1:6" ht="75" customHeight="1" x14ac:dyDescent="0.25">
      <c r="A13" s="25" t="s">
        <v>8</v>
      </c>
      <c r="B13" s="32" t="s">
        <v>316</v>
      </c>
      <c r="C13" s="29" t="s">
        <v>62</v>
      </c>
      <c r="D13" s="30">
        <v>906</v>
      </c>
      <c r="E13" s="91"/>
      <c r="F13" s="122">
        <f>(D13*E13)</f>
        <v>0</v>
      </c>
    </row>
    <row r="14" spans="1:6" ht="60" customHeight="1" x14ac:dyDescent="0.25">
      <c r="A14" s="25" t="s">
        <v>71</v>
      </c>
      <c r="B14" s="32" t="s">
        <v>312</v>
      </c>
      <c r="C14" s="29" t="s">
        <v>62</v>
      </c>
      <c r="D14" s="30">
        <v>91</v>
      </c>
      <c r="E14" s="91"/>
      <c r="F14" s="122">
        <f>(D14*E14)</f>
        <v>0</v>
      </c>
    </row>
    <row r="15" spans="1:6" ht="45" customHeight="1" x14ac:dyDescent="0.25">
      <c r="A15" s="25" t="s">
        <v>393</v>
      </c>
      <c r="B15" s="32" t="s">
        <v>313</v>
      </c>
      <c r="C15" s="29" t="s">
        <v>59</v>
      </c>
      <c r="D15" s="30">
        <v>34</v>
      </c>
      <c r="E15" s="91"/>
      <c r="F15" s="122">
        <f>(D15*E15)</f>
        <v>0</v>
      </c>
    </row>
    <row r="16" spans="1:6" ht="15" customHeight="1" x14ac:dyDescent="0.25">
      <c r="A16" s="25"/>
      <c r="B16" s="32"/>
      <c r="C16" s="29"/>
      <c r="E16" s="91"/>
      <c r="F16" s="122"/>
    </row>
    <row r="17" spans="1:6" ht="60" customHeight="1" x14ac:dyDescent="0.25">
      <c r="A17" s="25" t="s">
        <v>490</v>
      </c>
      <c r="B17" s="32" t="s">
        <v>314</v>
      </c>
      <c r="C17" s="29" t="s">
        <v>62</v>
      </c>
      <c r="D17" s="30">
        <v>906</v>
      </c>
      <c r="E17" s="91"/>
      <c r="F17" s="122">
        <f>(D17*E17)</f>
        <v>0</v>
      </c>
    </row>
    <row r="18" spans="1:6" ht="15" customHeight="1" x14ac:dyDescent="0.25">
      <c r="A18" s="25"/>
      <c r="B18" s="32"/>
      <c r="C18" s="29"/>
      <c r="E18" s="91"/>
    </row>
    <row r="19" spans="1:6" ht="105" customHeight="1" x14ac:dyDescent="0.25">
      <c r="A19" s="25" t="s">
        <v>491</v>
      </c>
      <c r="B19" s="32" t="s">
        <v>400</v>
      </c>
      <c r="C19" s="29" t="s">
        <v>82</v>
      </c>
      <c r="D19" s="30">
        <v>14</v>
      </c>
      <c r="E19" s="91"/>
      <c r="F19" s="122">
        <f>(D19*E19)</f>
        <v>0</v>
      </c>
    </row>
    <row r="20" spans="1:6" ht="15" customHeight="1" x14ac:dyDescent="0.25">
      <c r="A20" s="25"/>
      <c r="B20" s="32"/>
      <c r="C20" s="29"/>
      <c r="E20" s="91"/>
    </row>
    <row r="21" spans="1:6" ht="90" customHeight="1" x14ac:dyDescent="0.25">
      <c r="A21" s="25" t="s">
        <v>492</v>
      </c>
      <c r="B21" s="32" t="s">
        <v>401</v>
      </c>
      <c r="C21" s="29" t="s">
        <v>82</v>
      </c>
      <c r="D21" s="30">
        <v>90</v>
      </c>
      <c r="E21" s="91"/>
      <c r="F21" s="122">
        <f>(D21*E21)</f>
        <v>0</v>
      </c>
    </row>
    <row r="22" spans="1:6" ht="15" customHeight="1" x14ac:dyDescent="0.25">
      <c r="A22" s="25"/>
      <c r="B22" s="32"/>
      <c r="C22" s="29"/>
      <c r="E22" s="91"/>
    </row>
    <row r="23" spans="1:6" ht="120" customHeight="1" x14ac:dyDescent="0.25">
      <c r="A23" s="25" t="s">
        <v>493</v>
      </c>
      <c r="B23" s="32" t="s">
        <v>402</v>
      </c>
      <c r="C23" s="29" t="s">
        <v>82</v>
      </c>
      <c r="D23" s="30">
        <v>16.8</v>
      </c>
      <c r="E23" s="91"/>
      <c r="F23" s="122">
        <f>(D23*E23)</f>
        <v>0</v>
      </c>
    </row>
    <row r="24" spans="1:6" ht="15" customHeight="1" x14ac:dyDescent="0.25">
      <c r="A24" s="25"/>
      <c r="B24" s="32"/>
      <c r="C24" s="29"/>
      <c r="E24" s="91"/>
    </row>
    <row r="25" spans="1:6" ht="105" customHeight="1" x14ac:dyDescent="0.25">
      <c r="A25" s="25" t="s">
        <v>494</v>
      </c>
      <c r="B25" s="32" t="s">
        <v>403</v>
      </c>
      <c r="C25" s="29" t="s">
        <v>82</v>
      </c>
      <c r="D25" s="30">
        <v>34</v>
      </c>
      <c r="E25" s="91"/>
      <c r="F25" s="122">
        <f>(D25*E25)</f>
        <v>0</v>
      </c>
    </row>
    <row r="26" spans="1:6" ht="15" customHeight="1" x14ac:dyDescent="0.25">
      <c r="A26" s="77"/>
      <c r="B26" s="86"/>
      <c r="C26" s="79"/>
      <c r="D26" s="81"/>
      <c r="E26" s="154"/>
      <c r="F26" s="80"/>
    </row>
    <row r="27" spans="1:6" ht="15" customHeight="1" x14ac:dyDescent="0.25">
      <c r="A27" s="25"/>
      <c r="B27" s="32" t="s">
        <v>452</v>
      </c>
      <c r="C27" s="29"/>
      <c r="E27" s="91"/>
      <c r="F27" s="37">
        <f>SUM(F13:F26)</f>
        <v>0</v>
      </c>
    </row>
    <row r="28" spans="1:6" ht="15" customHeight="1" x14ac:dyDescent="0.25">
      <c r="A28" s="25"/>
      <c r="B28" s="32"/>
      <c r="C28" s="29"/>
      <c r="E28" s="91"/>
    </row>
    <row r="29" spans="1:6" ht="15" customHeight="1" x14ac:dyDescent="0.25">
      <c r="A29" s="25"/>
      <c r="B29" s="104" t="s">
        <v>144</v>
      </c>
      <c r="C29" s="29"/>
      <c r="E29" s="91"/>
    </row>
    <row r="30" spans="1:6" ht="15" customHeight="1" x14ac:dyDescent="0.25">
      <c r="A30" s="25"/>
      <c r="B30" s="32"/>
      <c r="C30" s="29"/>
      <c r="E30" s="91"/>
    </row>
    <row r="31" spans="1:6" ht="75" customHeight="1" x14ac:dyDescent="0.25">
      <c r="A31" s="25" t="s">
        <v>8</v>
      </c>
      <c r="B31" s="32" t="s">
        <v>315</v>
      </c>
      <c r="C31" s="29" t="s">
        <v>62</v>
      </c>
      <c r="D31" s="30">
        <v>588.20000000000005</v>
      </c>
      <c r="E31" s="91"/>
      <c r="F31" s="122">
        <f>(D31*E31)</f>
        <v>0</v>
      </c>
    </row>
    <row r="32" spans="1:6" ht="15" customHeight="1" x14ac:dyDescent="0.25">
      <c r="A32" s="25"/>
      <c r="B32" s="32"/>
      <c r="C32" s="29"/>
      <c r="E32" s="91"/>
      <c r="F32" s="122"/>
    </row>
    <row r="33" spans="1:6" ht="60" customHeight="1" x14ac:dyDescent="0.25">
      <c r="A33" s="25" t="s">
        <v>71</v>
      </c>
      <c r="B33" s="32" t="s">
        <v>314</v>
      </c>
      <c r="C33" s="29" t="s">
        <v>62</v>
      </c>
      <c r="D33" s="30">
        <v>588.20000000000005</v>
      </c>
      <c r="E33" s="91"/>
      <c r="F33" s="122">
        <f>(D33*E33)</f>
        <v>0</v>
      </c>
    </row>
    <row r="34" spans="1:6" x14ac:dyDescent="0.25">
      <c r="A34" s="25"/>
      <c r="B34" s="32"/>
      <c r="C34" s="29"/>
      <c r="E34" s="91"/>
    </row>
    <row r="35" spans="1:6" ht="165" x14ac:dyDescent="0.25">
      <c r="A35" s="25" t="s">
        <v>393</v>
      </c>
      <c r="B35" s="32" t="s">
        <v>473</v>
      </c>
      <c r="C35" s="29" t="s">
        <v>82</v>
      </c>
      <c r="D35" s="30">
        <v>101.6</v>
      </c>
      <c r="E35" s="91"/>
      <c r="F35" s="37">
        <f>(D35*E35)</f>
        <v>0</v>
      </c>
    </row>
    <row r="36" spans="1:6" x14ac:dyDescent="0.25">
      <c r="A36" s="25"/>
      <c r="B36" s="32"/>
      <c r="C36" s="29"/>
      <c r="E36" s="91"/>
    </row>
    <row r="37" spans="1:6" ht="90" x14ac:dyDescent="0.25">
      <c r="A37" s="25" t="s">
        <v>490</v>
      </c>
      <c r="B37" s="32" t="s">
        <v>404</v>
      </c>
      <c r="C37" s="29" t="s">
        <v>61</v>
      </c>
      <c r="D37" s="30">
        <v>7</v>
      </c>
      <c r="E37" s="91"/>
      <c r="F37" s="37">
        <f>(D37*E37)</f>
        <v>0</v>
      </c>
    </row>
    <row r="38" spans="1:6" x14ac:dyDescent="0.25">
      <c r="A38" s="25"/>
      <c r="B38" s="32"/>
      <c r="C38" s="29"/>
      <c r="E38" s="91"/>
    </row>
    <row r="39" spans="1:6" ht="75" x14ac:dyDescent="0.25">
      <c r="A39" s="25" t="s">
        <v>491</v>
      </c>
      <c r="B39" s="32" t="s">
        <v>553</v>
      </c>
      <c r="C39" s="29" t="s">
        <v>82</v>
      </c>
      <c r="D39" s="30">
        <v>42</v>
      </c>
      <c r="E39" s="91"/>
      <c r="F39" s="37">
        <f>(D39*E39)</f>
        <v>0</v>
      </c>
    </row>
    <row r="40" spans="1:6" x14ac:dyDescent="0.25">
      <c r="A40" s="77"/>
      <c r="B40" s="78"/>
      <c r="C40" s="79"/>
      <c r="D40" s="81"/>
      <c r="E40" s="81"/>
      <c r="F40" s="80"/>
    </row>
    <row r="41" spans="1:6" x14ac:dyDescent="0.25">
      <c r="A41" s="113"/>
      <c r="B41" s="152" t="s">
        <v>453</v>
      </c>
      <c r="C41" s="114"/>
      <c r="D41" s="115"/>
      <c r="E41" s="115"/>
      <c r="F41" s="153">
        <f>SUM(F31:F40)</f>
        <v>0</v>
      </c>
    </row>
    <row r="42" spans="1:6" x14ac:dyDescent="0.25">
      <c r="A42" s="77"/>
      <c r="B42" s="78"/>
      <c r="C42" s="79"/>
      <c r="D42" s="81"/>
      <c r="E42" s="81"/>
      <c r="F42" s="80"/>
    </row>
    <row r="43" spans="1:6" x14ac:dyDescent="0.25">
      <c r="A43" s="25"/>
      <c r="B43" s="69" t="s">
        <v>95</v>
      </c>
      <c r="C43" s="29"/>
      <c r="F43" s="37">
        <f>SUM(F41+F27)</f>
        <v>0</v>
      </c>
    </row>
    <row r="44" spans="1:6" x14ac:dyDescent="0.25">
      <c r="A44" s="25"/>
      <c r="B44" s="69"/>
      <c r="C44" s="29"/>
    </row>
    <row r="45" spans="1:6" x14ac:dyDescent="0.25">
      <c r="A45" s="25"/>
      <c r="B45" s="69"/>
      <c r="C45" s="29"/>
    </row>
    <row r="46" spans="1:6" x14ac:dyDescent="0.25">
      <c r="A46" s="25"/>
      <c r="B46" s="69"/>
      <c r="C46" s="29"/>
    </row>
    <row r="47" spans="1:6" x14ac:dyDescent="0.25">
      <c r="A47" s="25"/>
      <c r="B47" s="69"/>
      <c r="C47" s="29"/>
    </row>
    <row r="48" spans="1:6" x14ac:dyDescent="0.25">
      <c r="A48" s="25"/>
      <c r="B48" s="69"/>
      <c r="C48" s="29"/>
    </row>
    <row r="49" spans="1:3" x14ac:dyDescent="0.25">
      <c r="A49" s="25"/>
      <c r="B49" s="69"/>
      <c r="C49" s="29"/>
    </row>
    <row r="50" spans="1:3" x14ac:dyDescent="0.25">
      <c r="A50" s="25"/>
      <c r="B50" s="69"/>
      <c r="C50" s="29"/>
    </row>
    <row r="51" spans="1:3" x14ac:dyDescent="0.25">
      <c r="A51" s="25"/>
      <c r="B51" s="69"/>
      <c r="C51" s="29"/>
    </row>
    <row r="52" spans="1:3" x14ac:dyDescent="0.25">
      <c r="A52" s="25"/>
      <c r="B52" s="69"/>
      <c r="C52" s="29"/>
    </row>
    <row r="53" spans="1:3" x14ac:dyDescent="0.25">
      <c r="A53" s="25"/>
      <c r="B53" s="69"/>
      <c r="C53" s="29"/>
    </row>
    <row r="54" spans="1:3" x14ac:dyDescent="0.25">
      <c r="A54" s="25"/>
      <c r="B54" s="69"/>
      <c r="C54" s="29"/>
    </row>
    <row r="55" spans="1:3" x14ac:dyDescent="0.25">
      <c r="A55" s="25"/>
      <c r="B55" s="69"/>
      <c r="C55" s="29"/>
    </row>
    <row r="56" spans="1:3" x14ac:dyDescent="0.25">
      <c r="A56" s="25"/>
      <c r="B56" s="69"/>
      <c r="C56" s="29"/>
    </row>
    <row r="57" spans="1:3" x14ac:dyDescent="0.25">
      <c r="A57" s="25"/>
      <c r="B57" s="69"/>
      <c r="C57" s="29"/>
    </row>
    <row r="58" spans="1:3" x14ac:dyDescent="0.25">
      <c r="A58" s="25"/>
      <c r="B58" s="69"/>
      <c r="C58" s="29"/>
    </row>
    <row r="59" spans="1:3" x14ac:dyDescent="0.25">
      <c r="A59" s="25"/>
      <c r="B59" s="69"/>
      <c r="C59" s="29"/>
    </row>
    <row r="60" spans="1:3" x14ac:dyDescent="0.25">
      <c r="A60" s="25"/>
      <c r="B60" s="69"/>
      <c r="C60" s="29"/>
    </row>
    <row r="61" spans="1:3" x14ac:dyDescent="0.25">
      <c r="A61" s="25"/>
      <c r="B61" s="69"/>
      <c r="C61" s="29"/>
    </row>
    <row r="62" spans="1:3" x14ac:dyDescent="0.25">
      <c r="A62" s="25"/>
      <c r="B62" s="69"/>
      <c r="C62" s="29"/>
    </row>
    <row r="63" spans="1:3" x14ac:dyDescent="0.25">
      <c r="A63" s="25"/>
      <c r="B63" s="69"/>
      <c r="C63" s="29"/>
    </row>
    <row r="64" spans="1:3" x14ac:dyDescent="0.25">
      <c r="A64" s="25"/>
      <c r="B64" s="69"/>
      <c r="C64" s="29"/>
    </row>
    <row r="65" spans="1:3" x14ac:dyDescent="0.25">
      <c r="A65" s="25"/>
      <c r="B65" s="69"/>
      <c r="C65" s="29"/>
    </row>
    <row r="66" spans="1:3" x14ac:dyDescent="0.25">
      <c r="A66" s="25"/>
      <c r="B66" s="69"/>
      <c r="C66" s="29"/>
    </row>
    <row r="67" spans="1:3" x14ac:dyDescent="0.25">
      <c r="A67" s="25"/>
      <c r="B67" s="69"/>
      <c r="C67" s="29"/>
    </row>
    <row r="68" spans="1:3" x14ac:dyDescent="0.25">
      <c r="A68" s="25"/>
      <c r="B68" s="69"/>
      <c r="C68" s="29"/>
    </row>
    <row r="69" spans="1:3" x14ac:dyDescent="0.25">
      <c r="A69" s="25"/>
      <c r="B69" s="69"/>
      <c r="C69" s="29"/>
    </row>
    <row r="70" spans="1:3" x14ac:dyDescent="0.25">
      <c r="A70" s="25"/>
      <c r="B70" s="69"/>
      <c r="C70" s="29"/>
    </row>
    <row r="71" spans="1:3" x14ac:dyDescent="0.25">
      <c r="A71" s="25"/>
      <c r="B71" s="69"/>
      <c r="C71" s="29"/>
    </row>
    <row r="72" spans="1:3" x14ac:dyDescent="0.25">
      <c r="A72" s="25"/>
      <c r="B72" s="69"/>
      <c r="C72" s="29"/>
    </row>
    <row r="73" spans="1:3" x14ac:dyDescent="0.25">
      <c r="A73" s="25"/>
      <c r="B73" s="69"/>
      <c r="C73" s="29"/>
    </row>
    <row r="74" spans="1:3" x14ac:dyDescent="0.25">
      <c r="A74" s="25"/>
      <c r="B74" s="69"/>
      <c r="C74" s="29"/>
    </row>
    <row r="75" spans="1:3" x14ac:dyDescent="0.25">
      <c r="A75" s="25"/>
      <c r="B75" s="69"/>
      <c r="C75" s="29"/>
    </row>
    <row r="76" spans="1:3" x14ac:dyDescent="0.25">
      <c r="A76" s="25"/>
      <c r="B76" s="69"/>
      <c r="C76" s="29"/>
    </row>
    <row r="77" spans="1:3" x14ac:dyDescent="0.25">
      <c r="A77" s="25"/>
      <c r="B77" s="69"/>
      <c r="C77" s="29"/>
    </row>
    <row r="78" spans="1:3" x14ac:dyDescent="0.25">
      <c r="A78" s="25"/>
      <c r="B78" s="69"/>
      <c r="C78" s="29"/>
    </row>
    <row r="79" spans="1:3" x14ac:dyDescent="0.25">
      <c r="A79" s="25"/>
      <c r="B79" s="69"/>
      <c r="C79" s="29"/>
    </row>
    <row r="80" spans="1:3" x14ac:dyDescent="0.25">
      <c r="A80" s="25"/>
      <c r="B80" s="69"/>
      <c r="C80" s="29"/>
    </row>
    <row r="81" spans="1:3" x14ac:dyDescent="0.25">
      <c r="A81" s="25"/>
      <c r="B81" s="69"/>
      <c r="C81" s="29"/>
    </row>
    <row r="82" spans="1:3" x14ac:dyDescent="0.25">
      <c r="A82" s="25"/>
      <c r="B82" s="69"/>
      <c r="C82" s="29"/>
    </row>
    <row r="83" spans="1:3" x14ac:dyDescent="0.25">
      <c r="A83" s="25"/>
      <c r="B83" s="69"/>
      <c r="C83" s="29"/>
    </row>
    <row r="84" spans="1:3" x14ac:dyDescent="0.25">
      <c r="A84" s="25"/>
      <c r="B84" s="69"/>
      <c r="C84" s="29"/>
    </row>
    <row r="85" spans="1:3" x14ac:dyDescent="0.25">
      <c r="A85" s="25"/>
      <c r="B85" s="69"/>
      <c r="C85" s="29"/>
    </row>
    <row r="86" spans="1:3" x14ac:dyDescent="0.25">
      <c r="A86" s="25"/>
      <c r="B86" s="69"/>
      <c r="C86" s="29"/>
    </row>
    <row r="87" spans="1:3" x14ac:dyDescent="0.25">
      <c r="A87" s="25"/>
      <c r="B87" s="69"/>
      <c r="C87" s="29"/>
    </row>
    <row r="88" spans="1:3" x14ac:dyDescent="0.25">
      <c r="A88" s="25"/>
      <c r="B88" s="69"/>
      <c r="C88" s="29"/>
    </row>
    <row r="89" spans="1:3" x14ac:dyDescent="0.25">
      <c r="A89" s="25"/>
      <c r="B89" s="69"/>
      <c r="C89" s="29"/>
    </row>
    <row r="90" spans="1:3" x14ac:dyDescent="0.25">
      <c r="A90" s="25"/>
      <c r="B90" s="69"/>
      <c r="C90" s="29"/>
    </row>
    <row r="91" spans="1:3" x14ac:dyDescent="0.25">
      <c r="A91" s="25"/>
      <c r="B91" s="69"/>
      <c r="C91" s="29"/>
    </row>
    <row r="92" spans="1:3" x14ac:dyDescent="0.25">
      <c r="A92" s="25"/>
      <c r="B92" s="69"/>
      <c r="C92" s="29"/>
    </row>
    <row r="93" spans="1:3" x14ac:dyDescent="0.25">
      <c r="A93" s="25"/>
      <c r="B93" s="69"/>
      <c r="C93" s="29"/>
    </row>
    <row r="94" spans="1:3" x14ac:dyDescent="0.25">
      <c r="A94" s="25"/>
      <c r="B94" s="69"/>
      <c r="C94" s="29"/>
    </row>
    <row r="95" spans="1:3" x14ac:dyDescent="0.25">
      <c r="A95" s="25"/>
      <c r="B95" s="69"/>
      <c r="C95" s="29"/>
    </row>
    <row r="96" spans="1:3" x14ac:dyDescent="0.25">
      <c r="A96" s="25"/>
      <c r="B96" s="69"/>
      <c r="C96" s="29"/>
    </row>
    <row r="97" spans="1:3" x14ac:dyDescent="0.25">
      <c r="A97" s="25"/>
      <c r="B97" s="69"/>
      <c r="C97" s="29"/>
    </row>
    <row r="98" spans="1:3" x14ac:dyDescent="0.25">
      <c r="A98" s="25"/>
      <c r="B98" s="69"/>
      <c r="C98" s="29"/>
    </row>
    <row r="99" spans="1:3" x14ac:dyDescent="0.25">
      <c r="A99" s="25"/>
      <c r="B99" s="69"/>
      <c r="C99" s="29"/>
    </row>
    <row r="100" spans="1:3" x14ac:dyDescent="0.25">
      <c r="A100" s="25"/>
      <c r="B100" s="69"/>
      <c r="C100" s="29"/>
    </row>
  </sheetData>
  <sheetProtection algorithmName="SHA-512" hashValue="Fe3DhP6jNfagFK/Sel/oz1f7jClvYg5uOUoh+p7C7stByji8uW+L7D5QS2yilaQckOM6iIokKc4zL/KRT3fHMg==" saltValue="wl9blbsYpB73jzJPKuFhog==" spinCount="100000" sheet="1" objects="1" scenarios="1"/>
  <protectedRanges>
    <protectedRange sqref="E13:E25" name="Obseg2_1"/>
    <protectedRange sqref="E31:E39" name="Obseg1_1"/>
  </protectedRanges>
  <mergeCells count="6">
    <mergeCell ref="B7:F7"/>
    <mergeCell ref="B2:F2"/>
    <mergeCell ref="B3:F3"/>
    <mergeCell ref="B4:F4"/>
    <mergeCell ref="B5:F5"/>
    <mergeCell ref="B6:F6"/>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6"/>
  <sheetViews>
    <sheetView topLeftCell="A49" zoomScaleNormal="100" workbookViewId="0">
      <selection activeCell="F52" sqref="F52"/>
    </sheetView>
  </sheetViews>
  <sheetFormatPr defaultRowHeight="15" x14ac:dyDescent="0.25"/>
  <cols>
    <col min="1" max="1" width="4.7109375" style="27" customWidth="1"/>
    <col min="2" max="2" width="45.7109375" style="27" customWidth="1"/>
    <col min="3" max="3" width="5.7109375" style="30" customWidth="1"/>
    <col min="4" max="4" width="7.85546875" style="30" customWidth="1"/>
    <col min="5" max="5" width="10.7109375" style="30" customWidth="1"/>
    <col min="6" max="6" width="12.7109375" style="122" customWidth="1"/>
    <col min="7" max="16384" width="9.140625" style="27"/>
  </cols>
  <sheetData>
    <row r="1" spans="1:6" x14ac:dyDescent="0.25">
      <c r="A1" s="127" t="s">
        <v>36</v>
      </c>
      <c r="B1" s="127" t="s">
        <v>46</v>
      </c>
    </row>
    <row r="2" spans="1:6" x14ac:dyDescent="0.25">
      <c r="A2" s="127"/>
      <c r="B2" s="127"/>
    </row>
    <row r="3" spans="1:6" ht="45" customHeight="1" x14ac:dyDescent="0.25">
      <c r="A3" s="127"/>
      <c r="B3" s="249" t="s">
        <v>74</v>
      </c>
      <c r="C3" s="249"/>
      <c r="D3" s="249"/>
      <c r="E3" s="249"/>
      <c r="F3" s="249"/>
    </row>
    <row r="4" spans="1:6" ht="45" customHeight="1" x14ac:dyDescent="0.25">
      <c r="A4" s="127"/>
      <c r="B4" s="249" t="s">
        <v>68</v>
      </c>
      <c r="C4" s="249"/>
      <c r="D4" s="249"/>
      <c r="E4" s="249"/>
      <c r="F4" s="249"/>
    </row>
    <row r="5" spans="1:6" ht="45" customHeight="1" x14ac:dyDescent="0.25">
      <c r="A5" s="127"/>
      <c r="B5" s="249" t="s">
        <v>84</v>
      </c>
      <c r="C5" s="249"/>
      <c r="D5" s="249"/>
      <c r="E5" s="249"/>
      <c r="F5" s="249"/>
    </row>
    <row r="6" spans="1:6" ht="45" customHeight="1" x14ac:dyDescent="0.25">
      <c r="A6" s="127"/>
      <c r="B6" s="249" t="s">
        <v>75</v>
      </c>
      <c r="C6" s="249"/>
      <c r="D6" s="249"/>
      <c r="E6" s="249"/>
      <c r="F6" s="249"/>
    </row>
    <row r="7" spans="1:6" ht="30" customHeight="1" x14ac:dyDescent="0.25">
      <c r="A7" s="127"/>
      <c r="B7" s="249" t="s">
        <v>87</v>
      </c>
      <c r="C7" s="249"/>
      <c r="D7" s="249"/>
      <c r="E7" s="249"/>
      <c r="F7" s="249"/>
    </row>
    <row r="8" spans="1:6" ht="15" customHeight="1" x14ac:dyDescent="0.25">
      <c r="A8" s="127"/>
      <c r="B8" s="249" t="s">
        <v>86</v>
      </c>
      <c r="C8" s="249"/>
      <c r="D8" s="249"/>
      <c r="E8" s="249"/>
      <c r="F8" s="249"/>
    </row>
    <row r="9" spans="1:6" ht="30" customHeight="1" x14ac:dyDescent="0.25">
      <c r="A9" s="127"/>
      <c r="B9" s="249" t="s">
        <v>88</v>
      </c>
      <c r="C9" s="249"/>
      <c r="D9" s="249"/>
      <c r="E9" s="249"/>
      <c r="F9" s="249"/>
    </row>
    <row r="10" spans="1:6" ht="60" customHeight="1" x14ac:dyDescent="0.25">
      <c r="A10" s="127"/>
      <c r="B10" s="249" t="s">
        <v>90</v>
      </c>
      <c r="C10" s="249"/>
      <c r="D10" s="249"/>
      <c r="E10" s="249"/>
      <c r="F10" s="249"/>
    </row>
    <row r="11" spans="1:6" ht="15" customHeight="1" x14ac:dyDescent="0.25">
      <c r="A11" s="127"/>
      <c r="B11" s="194"/>
      <c r="C11" s="194"/>
      <c r="D11" s="194"/>
      <c r="E11" s="194"/>
      <c r="F11" s="196"/>
    </row>
    <row r="12" spans="1:6" s="204" customFormat="1" x14ac:dyDescent="0.2">
      <c r="A12" s="214" t="s">
        <v>63</v>
      </c>
      <c r="B12" s="199" t="s">
        <v>64</v>
      </c>
      <c r="C12" s="215" t="s">
        <v>55</v>
      </c>
      <c r="D12" s="215" t="s">
        <v>56</v>
      </c>
      <c r="E12" s="217" t="s">
        <v>57</v>
      </c>
      <c r="F12" s="203" t="s">
        <v>58</v>
      </c>
    </row>
    <row r="13" spans="1:6" s="204" customFormat="1" x14ac:dyDescent="0.2">
      <c r="A13" s="214"/>
      <c r="B13" s="199"/>
      <c r="C13" s="215"/>
      <c r="D13" s="215"/>
      <c r="E13" s="217"/>
      <c r="F13" s="203"/>
    </row>
    <row r="14" spans="1:6" s="119" customFormat="1" x14ac:dyDescent="0.25">
      <c r="A14" s="106"/>
      <c r="B14" s="110" t="s">
        <v>143</v>
      </c>
      <c r="C14" s="120"/>
      <c r="D14" s="120"/>
      <c r="E14" s="56"/>
      <c r="F14" s="121"/>
    </row>
    <row r="15" spans="1:6" s="119" customFormat="1" x14ac:dyDescent="0.25">
      <c r="A15" s="106"/>
      <c r="B15" s="102"/>
      <c r="C15" s="120"/>
      <c r="D15" s="120"/>
      <c r="E15" s="56"/>
      <c r="F15" s="121"/>
    </row>
    <row r="16" spans="1:6" s="119" customFormat="1" ht="135" customHeight="1" x14ac:dyDescent="0.25">
      <c r="A16" s="32" t="s">
        <v>8</v>
      </c>
      <c r="B16" s="102" t="s">
        <v>554</v>
      </c>
      <c r="C16" s="29" t="s">
        <v>61</v>
      </c>
      <c r="D16" s="30">
        <v>4</v>
      </c>
      <c r="E16" s="91"/>
      <c r="F16" s="122">
        <f>(D16*E16)</f>
        <v>0</v>
      </c>
    </row>
    <row r="17" spans="1:6" s="119" customFormat="1" ht="15" customHeight="1" x14ac:dyDescent="0.25">
      <c r="A17" s="106"/>
      <c r="B17" s="102"/>
      <c r="C17" s="29"/>
      <c r="D17" s="30"/>
      <c r="E17" s="91"/>
      <c r="F17" s="122"/>
    </row>
    <row r="18" spans="1:6" s="119" customFormat="1" ht="134.25" customHeight="1" x14ac:dyDescent="0.25">
      <c r="A18" s="32" t="s">
        <v>71</v>
      </c>
      <c r="B18" s="102" t="s">
        <v>555</v>
      </c>
      <c r="C18" s="29" t="s">
        <v>61</v>
      </c>
      <c r="D18" s="30">
        <v>21</v>
      </c>
      <c r="E18" s="91"/>
      <c r="F18" s="122">
        <f>(D18*E18)</f>
        <v>0</v>
      </c>
    </row>
    <row r="19" spans="1:6" s="119" customFormat="1" ht="15" customHeight="1" x14ac:dyDescent="0.25">
      <c r="A19" s="158"/>
      <c r="B19" s="159"/>
      <c r="C19" s="79"/>
      <c r="D19" s="81"/>
      <c r="E19" s="154"/>
      <c r="F19" s="208"/>
    </row>
    <row r="20" spans="1:6" s="119" customFormat="1" ht="15" customHeight="1" x14ac:dyDescent="0.25">
      <c r="A20" s="106"/>
      <c r="B20" s="102" t="s">
        <v>452</v>
      </c>
      <c r="C20" s="29"/>
      <c r="D20" s="30"/>
      <c r="E20" s="91"/>
      <c r="F20" s="122">
        <f>SUM(F16:F19)</f>
        <v>0</v>
      </c>
    </row>
    <row r="21" spans="1:6" s="119" customFormat="1" x14ac:dyDescent="0.25">
      <c r="A21" s="106"/>
      <c r="B21" s="102"/>
      <c r="C21" s="120"/>
      <c r="D21" s="120"/>
      <c r="E21" s="56"/>
      <c r="F21" s="121"/>
    </row>
    <row r="22" spans="1:6" s="119" customFormat="1" x14ac:dyDescent="0.25">
      <c r="A22" s="106"/>
      <c r="B22" s="110" t="s">
        <v>144</v>
      </c>
      <c r="C22" s="120"/>
      <c r="D22" s="120"/>
      <c r="E22" s="56"/>
      <c r="F22" s="121"/>
    </row>
    <row r="23" spans="1:6" s="119" customFormat="1" x14ac:dyDescent="0.25">
      <c r="A23" s="106"/>
      <c r="B23" s="102"/>
      <c r="C23" s="120"/>
      <c r="D23" s="120"/>
      <c r="E23" s="56"/>
      <c r="F23" s="121"/>
    </row>
    <row r="24" spans="1:6" s="119" customFormat="1" ht="119.25" customHeight="1" x14ac:dyDescent="0.25">
      <c r="A24" s="106"/>
      <c r="B24" s="102" t="s">
        <v>320</v>
      </c>
      <c r="C24" s="29"/>
      <c r="D24" s="30"/>
      <c r="E24" s="91"/>
      <c r="F24" s="122"/>
    </row>
    <row r="25" spans="1:6" s="119" customFormat="1" x14ac:dyDescent="0.25">
      <c r="A25" s="106"/>
      <c r="B25" s="102" t="s">
        <v>460</v>
      </c>
      <c r="C25" s="120"/>
      <c r="D25" s="120"/>
      <c r="E25" s="56"/>
      <c r="F25" s="121"/>
    </row>
    <row r="26" spans="1:6" s="119" customFormat="1" x14ac:dyDescent="0.25">
      <c r="A26" s="106"/>
      <c r="B26" s="102"/>
      <c r="C26" s="120"/>
      <c r="D26" s="120"/>
      <c r="E26" s="56"/>
      <c r="F26" s="121"/>
    </row>
    <row r="27" spans="1:6" s="119" customFormat="1" ht="45" x14ac:dyDescent="0.25">
      <c r="A27" s="32" t="s">
        <v>393</v>
      </c>
      <c r="B27" s="102" t="s">
        <v>317</v>
      </c>
      <c r="C27" s="29" t="s">
        <v>78</v>
      </c>
      <c r="D27" s="30">
        <v>1980</v>
      </c>
      <c r="E27" s="91"/>
      <c r="F27" s="122">
        <f>(D27*E27)</f>
        <v>0</v>
      </c>
    </row>
    <row r="28" spans="1:6" s="119" customFormat="1" x14ac:dyDescent="0.25">
      <c r="A28" s="106"/>
      <c r="B28" s="102"/>
      <c r="C28" s="29"/>
      <c r="D28" s="30"/>
      <c r="E28" s="91"/>
      <c r="F28" s="122"/>
    </row>
    <row r="29" spans="1:6" s="119" customFormat="1" ht="45" x14ac:dyDescent="0.25">
      <c r="A29" s="32" t="s">
        <v>490</v>
      </c>
      <c r="B29" s="102" t="s">
        <v>318</v>
      </c>
      <c r="C29" s="29" t="s">
        <v>78</v>
      </c>
      <c r="D29" s="30">
        <v>10100</v>
      </c>
      <c r="E29" s="91"/>
      <c r="F29" s="122">
        <f>(D29*E29)</f>
        <v>0</v>
      </c>
    </row>
    <row r="30" spans="1:6" s="119" customFormat="1" ht="15" customHeight="1" x14ac:dyDescent="0.25">
      <c r="A30" s="106"/>
      <c r="B30" s="102"/>
      <c r="C30" s="29"/>
      <c r="D30" s="30"/>
      <c r="E30" s="91"/>
      <c r="F30" s="122"/>
    </row>
    <row r="31" spans="1:6" s="119" customFormat="1" ht="75" customHeight="1" x14ac:dyDescent="0.25">
      <c r="A31" s="32" t="s">
        <v>491</v>
      </c>
      <c r="B31" s="102" t="s">
        <v>319</v>
      </c>
      <c r="C31" s="29" t="s">
        <v>78</v>
      </c>
      <c r="D31" s="30">
        <v>75</v>
      </c>
      <c r="E31" s="91"/>
      <c r="F31" s="122">
        <f>(D31*E31)</f>
        <v>0</v>
      </c>
    </row>
    <row r="32" spans="1:6" s="119" customFormat="1" x14ac:dyDescent="0.25">
      <c r="A32" s="158"/>
      <c r="B32" s="159"/>
      <c r="C32" s="79"/>
      <c r="D32" s="81"/>
      <c r="E32" s="154"/>
      <c r="F32" s="208"/>
    </row>
    <row r="33" spans="1:6" s="119" customFormat="1" x14ac:dyDescent="0.25">
      <c r="A33" s="106"/>
      <c r="B33" s="102" t="s">
        <v>453</v>
      </c>
      <c r="C33" s="29"/>
      <c r="D33" s="30">
        <f>SUM(D27:D31)</f>
        <v>12155</v>
      </c>
      <c r="E33" s="91"/>
      <c r="F33" s="122">
        <f>SUM(F24:F32)</f>
        <v>0</v>
      </c>
    </row>
    <row r="34" spans="1:6" s="119" customFormat="1" x14ac:dyDescent="0.25">
      <c r="A34" s="106"/>
      <c r="B34" s="102"/>
      <c r="C34" s="29"/>
      <c r="D34" s="30"/>
      <c r="E34" s="91"/>
      <c r="F34" s="122"/>
    </row>
    <row r="35" spans="1:6" s="119" customFormat="1" x14ac:dyDescent="0.25">
      <c r="A35" s="106"/>
      <c r="B35" s="110" t="s">
        <v>174</v>
      </c>
      <c r="C35" s="120"/>
      <c r="D35" s="120"/>
      <c r="E35" s="56"/>
      <c r="F35" s="121"/>
    </row>
    <row r="36" spans="1:6" ht="15" customHeight="1" x14ac:dyDescent="0.25">
      <c r="A36" s="25"/>
      <c r="B36" s="69"/>
      <c r="C36" s="29"/>
      <c r="E36" s="91"/>
    </row>
    <row r="37" spans="1:6" s="119" customFormat="1" ht="120" customHeight="1" x14ac:dyDescent="0.25">
      <c r="A37" s="106"/>
      <c r="B37" s="102" t="s">
        <v>320</v>
      </c>
      <c r="C37" s="29"/>
      <c r="D37" s="30"/>
      <c r="E37" s="91"/>
      <c r="F37" s="122"/>
    </row>
    <row r="38" spans="1:6" s="119" customFormat="1" x14ac:dyDescent="0.25">
      <c r="A38" s="106"/>
      <c r="B38" s="102" t="s">
        <v>460</v>
      </c>
      <c r="C38" s="120"/>
      <c r="D38" s="120"/>
      <c r="E38" s="56"/>
      <c r="F38" s="121"/>
    </row>
    <row r="39" spans="1:6" s="119" customFormat="1" x14ac:dyDescent="0.25">
      <c r="A39" s="106"/>
      <c r="B39" s="102"/>
      <c r="C39" s="120"/>
      <c r="D39" s="120"/>
      <c r="E39" s="56"/>
      <c r="F39" s="121"/>
    </row>
    <row r="40" spans="1:6" s="119" customFormat="1" ht="105" customHeight="1" x14ac:dyDescent="0.25">
      <c r="A40" s="32" t="s">
        <v>492</v>
      </c>
      <c r="B40" s="95" t="s">
        <v>481</v>
      </c>
      <c r="C40" s="29" t="s">
        <v>78</v>
      </c>
      <c r="D40" s="30">
        <v>705</v>
      </c>
      <c r="E40" s="91"/>
      <c r="F40" s="122">
        <f>(D40*E40)</f>
        <v>0</v>
      </c>
    </row>
    <row r="41" spans="1:6" s="119" customFormat="1" x14ac:dyDescent="0.25">
      <c r="A41" s="106"/>
      <c r="B41" s="102"/>
      <c r="C41" s="29"/>
      <c r="D41" s="30"/>
      <c r="E41" s="91"/>
      <c r="F41" s="122"/>
    </row>
    <row r="42" spans="1:6" ht="240" customHeight="1" x14ac:dyDescent="0.25">
      <c r="A42" s="25" t="s">
        <v>493</v>
      </c>
      <c r="B42" s="69" t="s">
        <v>486</v>
      </c>
      <c r="C42" s="29" t="s">
        <v>60</v>
      </c>
      <c r="D42" s="30">
        <v>1</v>
      </c>
      <c r="E42" s="91"/>
      <c r="F42" s="122">
        <f>(D42*E42)</f>
        <v>0</v>
      </c>
    </row>
    <row r="43" spans="1:6" s="119" customFormat="1" x14ac:dyDescent="0.25">
      <c r="A43" s="106"/>
      <c r="B43" s="102"/>
      <c r="C43" s="29"/>
      <c r="D43" s="30"/>
      <c r="E43" s="91"/>
      <c r="F43" s="122"/>
    </row>
    <row r="44" spans="1:6" ht="240" customHeight="1" x14ac:dyDescent="0.25">
      <c r="A44" s="25" t="s">
        <v>494</v>
      </c>
      <c r="B44" s="69" t="s">
        <v>485</v>
      </c>
      <c r="C44" s="29" t="s">
        <v>60</v>
      </c>
      <c r="D44" s="30">
        <v>1</v>
      </c>
      <c r="E44" s="91"/>
      <c r="F44" s="122">
        <f>(D44*E44)</f>
        <v>0</v>
      </c>
    </row>
    <row r="45" spans="1:6" ht="15" customHeight="1" x14ac:dyDescent="0.25">
      <c r="A45" s="25"/>
      <c r="B45" s="69"/>
      <c r="C45" s="29"/>
      <c r="E45" s="91"/>
    </row>
    <row r="46" spans="1:6" ht="120" customHeight="1" x14ac:dyDescent="0.25">
      <c r="A46" s="25" t="s">
        <v>495</v>
      </c>
      <c r="B46" s="69" t="s">
        <v>321</v>
      </c>
      <c r="C46" s="29" t="s">
        <v>61</v>
      </c>
      <c r="D46" s="30">
        <v>7</v>
      </c>
      <c r="E46" s="91"/>
      <c r="F46" s="122">
        <f>(D46*E46)</f>
        <v>0</v>
      </c>
    </row>
    <row r="47" spans="1:6" ht="15" customHeight="1" x14ac:dyDescent="0.25">
      <c r="A47" s="25"/>
      <c r="B47" s="69"/>
      <c r="C47" s="29"/>
      <c r="E47" s="91"/>
    </row>
    <row r="48" spans="1:6" ht="285" customHeight="1" x14ac:dyDescent="0.25">
      <c r="A48" s="25" t="s">
        <v>496</v>
      </c>
      <c r="B48" s="69" t="s">
        <v>556</v>
      </c>
      <c r="C48" s="29" t="s">
        <v>60</v>
      </c>
      <c r="D48" s="30">
        <v>1</v>
      </c>
      <c r="E48" s="91"/>
      <c r="F48" s="122">
        <f>SUM(D48*E48)</f>
        <v>0</v>
      </c>
    </row>
    <row r="49" spans="1:6" ht="15" customHeight="1" x14ac:dyDescent="0.25">
      <c r="A49" s="25"/>
      <c r="B49" s="69"/>
      <c r="C49" s="29"/>
      <c r="E49" s="91"/>
    </row>
    <row r="50" spans="1:6" ht="180" customHeight="1" x14ac:dyDescent="0.25">
      <c r="A50" s="25" t="s">
        <v>497</v>
      </c>
      <c r="B50" s="69" t="s">
        <v>611</v>
      </c>
      <c r="C50" s="29" t="s">
        <v>59</v>
      </c>
      <c r="D50" s="30">
        <v>8</v>
      </c>
      <c r="E50" s="91"/>
      <c r="F50" s="122">
        <f>SUM(D50*E50)</f>
        <v>0</v>
      </c>
    </row>
    <row r="51" spans="1:6" ht="15" customHeight="1" x14ac:dyDescent="0.25">
      <c r="A51" s="25"/>
      <c r="B51" s="69"/>
      <c r="C51" s="29"/>
      <c r="E51" s="91"/>
    </row>
    <row r="52" spans="1:6" ht="105" x14ac:dyDescent="0.25">
      <c r="A52" s="25" t="s">
        <v>498</v>
      </c>
      <c r="B52" s="69" t="s">
        <v>612</v>
      </c>
      <c r="C52" s="29" t="s">
        <v>82</v>
      </c>
      <c r="D52" s="30">
        <v>295</v>
      </c>
      <c r="E52" s="91"/>
      <c r="F52" s="122">
        <f>SUM(D52*E52)</f>
        <v>0</v>
      </c>
    </row>
    <row r="53" spans="1:6" x14ac:dyDescent="0.25">
      <c r="A53" s="25"/>
      <c r="B53" s="69"/>
      <c r="C53" s="29"/>
      <c r="E53" s="91"/>
    </row>
    <row r="54" spans="1:6" ht="90" x14ac:dyDescent="0.25">
      <c r="A54" s="25" t="s">
        <v>499</v>
      </c>
      <c r="B54" s="69" t="s">
        <v>615</v>
      </c>
      <c r="C54" s="29" t="s">
        <v>82</v>
      </c>
      <c r="D54" s="30">
        <v>75</v>
      </c>
      <c r="E54" s="91"/>
      <c r="F54" s="122">
        <f>SUM(D54*E54)</f>
        <v>0</v>
      </c>
    </row>
    <row r="55" spans="1:6" x14ac:dyDescent="0.25">
      <c r="A55" s="77"/>
      <c r="B55" s="78"/>
      <c r="C55" s="79"/>
      <c r="D55" s="81"/>
      <c r="E55" s="81"/>
      <c r="F55" s="208"/>
    </row>
    <row r="56" spans="1:6" x14ac:dyDescent="0.25">
      <c r="A56" s="113"/>
      <c r="B56" s="152" t="s">
        <v>454</v>
      </c>
      <c r="C56" s="114"/>
      <c r="D56" s="115"/>
      <c r="E56" s="115"/>
      <c r="F56" s="207">
        <f>SUM(F37:F55)</f>
        <v>0</v>
      </c>
    </row>
    <row r="57" spans="1:6" x14ac:dyDescent="0.25">
      <c r="A57" s="77"/>
      <c r="B57" s="78"/>
      <c r="C57" s="79"/>
      <c r="D57" s="81"/>
      <c r="E57" s="81"/>
      <c r="F57" s="208"/>
    </row>
    <row r="58" spans="1:6" x14ac:dyDescent="0.25">
      <c r="A58" s="25"/>
      <c r="B58" s="69" t="s">
        <v>96</v>
      </c>
      <c r="C58" s="29"/>
      <c r="F58" s="122">
        <f>SUM(F56+F33+F20)</f>
        <v>0</v>
      </c>
    </row>
    <row r="59" spans="1:6" x14ac:dyDescent="0.25">
      <c r="A59" s="25"/>
      <c r="B59" s="69"/>
      <c r="C59" s="29"/>
    </row>
    <row r="60" spans="1:6" x14ac:dyDescent="0.25">
      <c r="A60" s="25"/>
      <c r="B60" s="69"/>
      <c r="C60" s="29"/>
    </row>
    <row r="61" spans="1:6" x14ac:dyDescent="0.25">
      <c r="A61" s="25"/>
      <c r="B61" s="69"/>
      <c r="C61" s="29"/>
    </row>
    <row r="62" spans="1:6" x14ac:dyDescent="0.25">
      <c r="A62" s="25"/>
      <c r="B62" s="69"/>
      <c r="C62" s="29"/>
    </row>
    <row r="63" spans="1:6" x14ac:dyDescent="0.25">
      <c r="A63" s="25"/>
      <c r="B63" s="69"/>
      <c r="C63" s="29"/>
    </row>
    <row r="64" spans="1:6" x14ac:dyDescent="0.25">
      <c r="A64" s="25"/>
      <c r="B64" s="69"/>
      <c r="C64" s="29"/>
    </row>
    <row r="65" spans="1:3" x14ac:dyDescent="0.25">
      <c r="A65" s="25"/>
      <c r="B65" s="69"/>
      <c r="C65" s="29"/>
    </row>
    <row r="66" spans="1:3" x14ac:dyDescent="0.25">
      <c r="A66" s="25"/>
      <c r="B66" s="69"/>
      <c r="C66" s="29"/>
    </row>
    <row r="67" spans="1:3" x14ac:dyDescent="0.25">
      <c r="A67" s="25"/>
      <c r="B67" s="69"/>
      <c r="C67" s="29"/>
    </row>
    <row r="68" spans="1:3" x14ac:dyDescent="0.25">
      <c r="A68" s="25"/>
      <c r="B68" s="69"/>
      <c r="C68" s="29"/>
    </row>
    <row r="69" spans="1:3" x14ac:dyDescent="0.25">
      <c r="A69" s="25"/>
      <c r="B69" s="69"/>
      <c r="C69" s="29"/>
    </row>
    <row r="70" spans="1:3" x14ac:dyDescent="0.25">
      <c r="A70" s="25"/>
      <c r="B70" s="69"/>
      <c r="C70" s="29"/>
    </row>
    <row r="71" spans="1:3" x14ac:dyDescent="0.25">
      <c r="A71" s="25"/>
      <c r="B71" s="69"/>
      <c r="C71" s="29"/>
    </row>
    <row r="72" spans="1:3" x14ac:dyDescent="0.25">
      <c r="A72" s="25"/>
      <c r="B72" s="69"/>
      <c r="C72" s="29"/>
    </row>
    <row r="73" spans="1:3" x14ac:dyDescent="0.25">
      <c r="A73" s="25"/>
      <c r="B73" s="69"/>
      <c r="C73" s="29"/>
    </row>
    <row r="74" spans="1:3" x14ac:dyDescent="0.25">
      <c r="A74" s="25"/>
      <c r="B74" s="69"/>
      <c r="C74" s="29"/>
    </row>
    <row r="75" spans="1:3" x14ac:dyDescent="0.25">
      <c r="A75" s="25"/>
      <c r="B75" s="69"/>
      <c r="C75" s="29"/>
    </row>
    <row r="76" spans="1:3" x14ac:dyDescent="0.25">
      <c r="A76" s="25"/>
      <c r="B76" s="69"/>
      <c r="C76" s="29"/>
    </row>
    <row r="77" spans="1:3" x14ac:dyDescent="0.25">
      <c r="A77" s="25"/>
      <c r="B77" s="69"/>
      <c r="C77" s="29"/>
    </row>
    <row r="78" spans="1:3" x14ac:dyDescent="0.25">
      <c r="A78" s="25"/>
      <c r="B78" s="69"/>
      <c r="C78" s="29"/>
    </row>
    <row r="79" spans="1:3" x14ac:dyDescent="0.25">
      <c r="A79" s="25"/>
      <c r="B79" s="69"/>
      <c r="C79" s="29"/>
    </row>
    <row r="80" spans="1:3" x14ac:dyDescent="0.25">
      <c r="A80" s="25"/>
      <c r="B80" s="69"/>
      <c r="C80" s="29"/>
    </row>
    <row r="81" spans="1:3" x14ac:dyDescent="0.25">
      <c r="A81" s="25"/>
      <c r="B81" s="69"/>
      <c r="C81" s="29"/>
    </row>
    <row r="82" spans="1:3" x14ac:dyDescent="0.25">
      <c r="A82" s="25"/>
      <c r="B82" s="69"/>
      <c r="C82" s="29"/>
    </row>
    <row r="83" spans="1:3" x14ac:dyDescent="0.25">
      <c r="A83" s="25"/>
      <c r="B83" s="69"/>
      <c r="C83" s="29"/>
    </row>
    <row r="84" spans="1:3" x14ac:dyDescent="0.25">
      <c r="A84" s="25"/>
      <c r="B84" s="69"/>
      <c r="C84" s="29"/>
    </row>
    <row r="85" spans="1:3" x14ac:dyDescent="0.25">
      <c r="A85" s="25"/>
      <c r="B85" s="69"/>
      <c r="C85" s="29"/>
    </row>
    <row r="86" spans="1:3" x14ac:dyDescent="0.25">
      <c r="A86" s="25"/>
      <c r="B86" s="69"/>
      <c r="C86" s="29"/>
    </row>
    <row r="87" spans="1:3" x14ac:dyDescent="0.25">
      <c r="A87" s="25"/>
      <c r="B87" s="69"/>
      <c r="C87" s="29"/>
    </row>
    <row r="88" spans="1:3" x14ac:dyDescent="0.25">
      <c r="A88" s="25"/>
      <c r="B88" s="69"/>
      <c r="C88" s="29"/>
    </row>
    <row r="89" spans="1:3" x14ac:dyDescent="0.25">
      <c r="A89" s="25"/>
      <c r="B89" s="69"/>
      <c r="C89" s="29"/>
    </row>
    <row r="90" spans="1:3" x14ac:dyDescent="0.25">
      <c r="A90" s="25"/>
      <c r="B90" s="69"/>
      <c r="C90" s="29"/>
    </row>
    <row r="91" spans="1:3" x14ac:dyDescent="0.25">
      <c r="A91" s="25"/>
      <c r="B91" s="69"/>
      <c r="C91" s="29"/>
    </row>
    <row r="92" spans="1:3" x14ac:dyDescent="0.25">
      <c r="A92" s="25"/>
      <c r="B92" s="69"/>
      <c r="C92" s="29"/>
    </row>
    <row r="93" spans="1:3" x14ac:dyDescent="0.25">
      <c r="A93" s="25"/>
      <c r="B93" s="69"/>
      <c r="C93" s="29"/>
    </row>
    <row r="94" spans="1:3" x14ac:dyDescent="0.25">
      <c r="A94" s="25"/>
      <c r="B94" s="69"/>
      <c r="C94" s="29"/>
    </row>
    <row r="95" spans="1:3" x14ac:dyDescent="0.25">
      <c r="A95" s="25"/>
      <c r="B95" s="69"/>
      <c r="C95" s="29"/>
    </row>
    <row r="96" spans="1:3" x14ac:dyDescent="0.25">
      <c r="A96" s="25"/>
      <c r="B96" s="69"/>
      <c r="C96" s="29"/>
    </row>
    <row r="97" spans="1:3" x14ac:dyDescent="0.25">
      <c r="A97" s="25"/>
      <c r="B97" s="69"/>
      <c r="C97" s="29"/>
    </row>
    <row r="98" spans="1:3" x14ac:dyDescent="0.25">
      <c r="A98" s="25"/>
      <c r="B98" s="69"/>
      <c r="C98" s="29"/>
    </row>
    <row r="99" spans="1:3" x14ac:dyDescent="0.25">
      <c r="A99" s="25"/>
      <c r="B99" s="69"/>
      <c r="C99" s="29"/>
    </row>
    <row r="100" spans="1:3" x14ac:dyDescent="0.25">
      <c r="A100" s="25"/>
      <c r="B100" s="69"/>
      <c r="C100" s="29"/>
    </row>
    <row r="101" spans="1:3" x14ac:dyDescent="0.25">
      <c r="A101" s="25"/>
      <c r="B101" s="69"/>
      <c r="C101" s="29"/>
    </row>
    <row r="102" spans="1:3" x14ac:dyDescent="0.25">
      <c r="A102" s="25"/>
      <c r="B102" s="69"/>
      <c r="C102" s="29"/>
    </row>
    <row r="103" spans="1:3" x14ac:dyDescent="0.25">
      <c r="A103" s="25"/>
      <c r="B103" s="69"/>
      <c r="C103" s="29"/>
    </row>
    <row r="104" spans="1:3" x14ac:dyDescent="0.25">
      <c r="A104" s="25"/>
      <c r="B104" s="69"/>
      <c r="C104" s="29"/>
    </row>
    <row r="105" spans="1:3" x14ac:dyDescent="0.25">
      <c r="A105" s="25"/>
      <c r="B105" s="69"/>
      <c r="C105" s="29"/>
    </row>
    <row r="106" spans="1:3" x14ac:dyDescent="0.25">
      <c r="A106" s="25"/>
      <c r="B106" s="69"/>
      <c r="C106" s="29"/>
    </row>
    <row r="107" spans="1:3" x14ac:dyDescent="0.25">
      <c r="A107" s="25"/>
      <c r="B107" s="69"/>
      <c r="C107" s="29"/>
    </row>
    <row r="108" spans="1:3" x14ac:dyDescent="0.25">
      <c r="A108" s="25"/>
      <c r="B108" s="69"/>
      <c r="C108" s="29"/>
    </row>
    <row r="109" spans="1:3" x14ac:dyDescent="0.25">
      <c r="A109" s="25"/>
      <c r="B109" s="69"/>
      <c r="C109" s="29"/>
    </row>
    <row r="110" spans="1:3" x14ac:dyDescent="0.25">
      <c r="A110" s="25"/>
      <c r="B110" s="69"/>
      <c r="C110" s="29"/>
    </row>
    <row r="111" spans="1:3" x14ac:dyDescent="0.25">
      <c r="A111" s="25"/>
      <c r="B111" s="69"/>
      <c r="C111" s="29"/>
    </row>
    <row r="112" spans="1:3" x14ac:dyDescent="0.25">
      <c r="A112" s="25"/>
      <c r="B112" s="69"/>
      <c r="C112" s="29"/>
    </row>
    <row r="113" spans="1:3" x14ac:dyDescent="0.25">
      <c r="A113" s="25"/>
      <c r="B113" s="69"/>
      <c r="C113" s="29"/>
    </row>
    <row r="114" spans="1:3" x14ac:dyDescent="0.25">
      <c r="A114" s="25"/>
      <c r="B114" s="69"/>
      <c r="C114" s="29"/>
    </row>
    <row r="115" spans="1:3" x14ac:dyDescent="0.25">
      <c r="A115" s="25"/>
      <c r="B115" s="69"/>
      <c r="C115" s="29"/>
    </row>
    <row r="116" spans="1:3" x14ac:dyDescent="0.25">
      <c r="A116" s="25"/>
    </row>
  </sheetData>
  <sheetProtection algorithmName="SHA-512" hashValue="UG/NIw8ef9AbUgm7amGLyFleZ2vzze1SWNimtvChSw8KagAUb2GfmD8ITxD8moZbmBXbVVdK21fm4hd/a1BTLA==" saltValue="YngW+2sfdnFGMsOqdCn/BQ==" spinCount="100000" sheet="1" objects="1" scenarios="1"/>
  <protectedRanges>
    <protectedRange sqref="E37:E54" name="Obseg3"/>
    <protectedRange sqref="E16:E18" name="Obseg1"/>
    <protectedRange sqref="E24:E31" name="Obseg2"/>
  </protectedRanges>
  <mergeCells count="8">
    <mergeCell ref="B9:F9"/>
    <mergeCell ref="B10:F10"/>
    <mergeCell ref="B7:F7"/>
    <mergeCell ref="B3:F3"/>
    <mergeCell ref="B4:F4"/>
    <mergeCell ref="B5:F5"/>
    <mergeCell ref="B6:F6"/>
    <mergeCell ref="B8:F8"/>
  </mergeCells>
  <pageMargins left="0.7" right="0.7" top="0.75" bottom="0.75" header="0.3" footer="0.3"/>
  <pageSetup paperSize="9" orientation="portrait" r:id="rId1"/>
  <rowBreaks count="1" manualBreakCount="1">
    <brk id="5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1"/>
  <sheetViews>
    <sheetView topLeftCell="A81" zoomScaleNormal="100" workbookViewId="0">
      <selection activeCell="M82" sqref="M82"/>
    </sheetView>
  </sheetViews>
  <sheetFormatPr defaultRowHeight="15" x14ac:dyDescent="0.25"/>
  <cols>
    <col min="1" max="1" width="4.7109375" style="27" customWidth="1"/>
    <col min="2" max="2" width="45.7109375" style="27" customWidth="1"/>
    <col min="3" max="3" width="5.7109375" style="30" customWidth="1"/>
    <col min="4" max="4" width="7.85546875" style="30" customWidth="1"/>
    <col min="5" max="5" width="10.7109375" style="30" customWidth="1"/>
    <col min="6" max="6" width="12.7109375" style="37" customWidth="1"/>
    <col min="7" max="16384" width="9.140625" style="27"/>
  </cols>
  <sheetData>
    <row r="1" spans="1:6" x14ac:dyDescent="0.25">
      <c r="A1" s="127" t="s">
        <v>37</v>
      </c>
      <c r="B1" s="127" t="s">
        <v>47</v>
      </c>
    </row>
    <row r="2" spans="1:6" x14ac:dyDescent="0.25">
      <c r="A2" s="127"/>
      <c r="B2" s="127"/>
    </row>
    <row r="3" spans="1:6" ht="45" customHeight="1" x14ac:dyDescent="0.25">
      <c r="A3" s="127"/>
      <c r="B3" s="249" t="s">
        <v>74</v>
      </c>
      <c r="C3" s="249"/>
      <c r="D3" s="249"/>
      <c r="E3" s="249"/>
      <c r="F3" s="249"/>
    </row>
    <row r="4" spans="1:6" ht="45" customHeight="1" x14ac:dyDescent="0.25">
      <c r="A4" s="127"/>
      <c r="B4" s="249" t="s">
        <v>68</v>
      </c>
      <c r="C4" s="249"/>
      <c r="D4" s="249"/>
      <c r="E4" s="249"/>
      <c r="F4" s="249"/>
    </row>
    <row r="5" spans="1:6" ht="45" customHeight="1" x14ac:dyDescent="0.25">
      <c r="A5" s="127"/>
      <c r="B5" s="249" t="s">
        <v>84</v>
      </c>
      <c r="C5" s="249"/>
      <c r="D5" s="249"/>
      <c r="E5" s="249"/>
      <c r="F5" s="249"/>
    </row>
    <row r="6" spans="1:6" ht="45" customHeight="1" x14ac:dyDescent="0.25">
      <c r="A6" s="127"/>
      <c r="B6" s="249" t="s">
        <v>75</v>
      </c>
      <c r="C6" s="249"/>
      <c r="D6" s="249"/>
      <c r="E6" s="249"/>
      <c r="F6" s="249"/>
    </row>
    <row r="7" spans="1:6" ht="30" customHeight="1" x14ac:dyDescent="0.25">
      <c r="A7" s="127"/>
      <c r="B7" s="249" t="s">
        <v>87</v>
      </c>
      <c r="C7" s="249"/>
      <c r="D7" s="249"/>
      <c r="E7" s="249"/>
      <c r="F7" s="249"/>
    </row>
    <row r="8" spans="1:6" ht="15" customHeight="1" x14ac:dyDescent="0.25">
      <c r="A8" s="127"/>
      <c r="B8" s="249" t="s">
        <v>89</v>
      </c>
      <c r="C8" s="249"/>
      <c r="D8" s="249"/>
      <c r="E8" s="249"/>
      <c r="F8" s="249"/>
    </row>
    <row r="9" spans="1:6" x14ac:dyDescent="0.25">
      <c r="A9" s="127"/>
      <c r="B9" s="249"/>
      <c r="C9" s="249"/>
      <c r="D9" s="249"/>
      <c r="E9" s="249"/>
      <c r="F9" s="249"/>
    </row>
    <row r="10" spans="1:6" s="204" customFormat="1" x14ac:dyDescent="0.2">
      <c r="A10" s="214" t="s">
        <v>63</v>
      </c>
      <c r="B10" s="199" t="s">
        <v>64</v>
      </c>
      <c r="C10" s="215" t="s">
        <v>55</v>
      </c>
      <c r="D10" s="215" t="s">
        <v>56</v>
      </c>
      <c r="E10" s="217" t="s">
        <v>57</v>
      </c>
      <c r="F10" s="218" t="s">
        <v>58</v>
      </c>
    </row>
    <row r="11" spans="1:6" s="204" customFormat="1" x14ac:dyDescent="0.2">
      <c r="A11" s="214"/>
      <c r="B11" s="199"/>
      <c r="C11" s="215"/>
      <c r="D11" s="215"/>
      <c r="E11" s="217"/>
      <c r="F11" s="203"/>
    </row>
    <row r="12" spans="1:6" s="119" customFormat="1" x14ac:dyDescent="0.25">
      <c r="A12" s="106"/>
      <c r="B12" s="110" t="s">
        <v>143</v>
      </c>
      <c r="C12" s="120"/>
      <c r="D12" s="120"/>
      <c r="E12" s="56"/>
      <c r="F12" s="121"/>
    </row>
    <row r="13" spans="1:6" s="204" customFormat="1" x14ac:dyDescent="0.2">
      <c r="A13" s="214"/>
      <c r="B13" s="199"/>
      <c r="C13" s="215"/>
      <c r="D13" s="215"/>
      <c r="E13" s="217"/>
      <c r="F13" s="218"/>
    </row>
    <row r="14" spans="1:6" ht="225" customHeight="1" x14ac:dyDescent="0.25">
      <c r="A14" s="25" t="s">
        <v>8</v>
      </c>
      <c r="B14" s="69" t="s">
        <v>323</v>
      </c>
      <c r="C14" s="29" t="s">
        <v>61</v>
      </c>
      <c r="D14" s="30">
        <v>27</v>
      </c>
      <c r="E14" s="91"/>
      <c r="F14" s="37">
        <f>(D14*E14)</f>
        <v>0</v>
      </c>
    </row>
    <row r="15" spans="1:6" s="204" customFormat="1" x14ac:dyDescent="0.2">
      <c r="A15" s="214"/>
      <c r="B15" s="199"/>
      <c r="C15" s="215"/>
      <c r="D15" s="215"/>
      <c r="E15" s="217"/>
      <c r="F15" s="218"/>
    </row>
    <row r="16" spans="1:6" ht="225" customHeight="1" x14ac:dyDescent="0.25">
      <c r="A16" s="25" t="s">
        <v>71</v>
      </c>
      <c r="B16" s="69" t="s">
        <v>324</v>
      </c>
      <c r="C16" s="29" t="s">
        <v>61</v>
      </c>
      <c r="D16" s="30">
        <v>4</v>
      </c>
      <c r="E16" s="91"/>
      <c r="F16" s="37">
        <f>(D16*E16)</f>
        <v>0</v>
      </c>
    </row>
    <row r="17" spans="1:6" ht="15" customHeight="1" x14ac:dyDescent="0.25">
      <c r="A17" s="25"/>
      <c r="B17" s="69"/>
      <c r="C17" s="29"/>
      <c r="E17" s="91"/>
    </row>
    <row r="18" spans="1:6" ht="330" customHeight="1" x14ac:dyDescent="0.25">
      <c r="A18" s="25" t="s">
        <v>393</v>
      </c>
      <c r="B18" s="69" t="s">
        <v>325</v>
      </c>
      <c r="C18" s="29" t="s">
        <v>61</v>
      </c>
      <c r="D18" s="30">
        <v>2</v>
      </c>
      <c r="E18" s="91"/>
      <c r="F18" s="37">
        <f>(D18*E18)</f>
        <v>0</v>
      </c>
    </row>
    <row r="19" spans="1:6" ht="15" customHeight="1" x14ac:dyDescent="0.25">
      <c r="A19" s="25"/>
      <c r="B19" s="69"/>
      <c r="C19" s="29"/>
      <c r="E19" s="91"/>
    </row>
    <row r="20" spans="1:6" ht="195" customHeight="1" x14ac:dyDescent="0.25">
      <c r="A20" s="25" t="s">
        <v>490</v>
      </c>
      <c r="B20" s="69" t="s">
        <v>322</v>
      </c>
      <c r="C20" s="29" t="s">
        <v>62</v>
      </c>
      <c r="D20" s="30">
        <v>761</v>
      </c>
      <c r="E20" s="91"/>
      <c r="F20" s="37">
        <f>(D20*E20)</f>
        <v>0</v>
      </c>
    </row>
    <row r="21" spans="1:6" ht="15" customHeight="1" x14ac:dyDescent="0.25">
      <c r="A21" s="25"/>
      <c r="B21" s="69"/>
      <c r="C21" s="29"/>
      <c r="E21" s="91"/>
    </row>
    <row r="22" spans="1:6" ht="195" x14ac:dyDescent="0.25">
      <c r="A22" s="25" t="s">
        <v>491</v>
      </c>
      <c r="B22" s="69" t="s">
        <v>557</v>
      </c>
      <c r="C22" s="27"/>
      <c r="D22" s="27"/>
      <c r="E22" s="27"/>
      <c r="F22" s="122"/>
    </row>
    <row r="23" spans="1:6" ht="15" customHeight="1" x14ac:dyDescent="0.25">
      <c r="A23" s="25"/>
      <c r="B23" s="69" t="s">
        <v>476</v>
      </c>
      <c r="C23" s="29"/>
      <c r="E23" s="27"/>
      <c r="F23" s="122"/>
    </row>
    <row r="24" spans="1:6" ht="15" customHeight="1" x14ac:dyDescent="0.25">
      <c r="A24" s="25"/>
      <c r="B24" s="69" t="s">
        <v>475</v>
      </c>
      <c r="C24" s="29" t="s">
        <v>59</v>
      </c>
      <c r="D24" s="30">
        <v>25</v>
      </c>
      <c r="E24" s="27"/>
      <c r="F24" s="122">
        <f t="shared" ref="F24" si="0">SUM(D24*E24)</f>
        <v>0</v>
      </c>
    </row>
    <row r="25" spans="1:6" ht="15" customHeight="1" x14ac:dyDescent="0.25">
      <c r="A25" s="25"/>
      <c r="B25" s="69" t="s">
        <v>477</v>
      </c>
      <c r="C25" s="29" t="s">
        <v>59</v>
      </c>
      <c r="D25" s="30">
        <v>1</v>
      </c>
      <c r="E25" s="27"/>
      <c r="F25" s="122">
        <f t="shared" ref="F25" si="1">SUM(D25*E25)</f>
        <v>0</v>
      </c>
    </row>
    <row r="26" spans="1:6" ht="15" customHeight="1" x14ac:dyDescent="0.25">
      <c r="A26" s="25"/>
      <c r="B26" s="69"/>
      <c r="C26" s="29"/>
      <c r="E26" s="91"/>
    </row>
    <row r="27" spans="1:6" ht="270" customHeight="1" x14ac:dyDescent="0.25">
      <c r="A27" s="25" t="s">
        <v>492</v>
      </c>
      <c r="B27" s="69" t="s">
        <v>558</v>
      </c>
      <c r="C27" s="29" t="s">
        <v>59</v>
      </c>
      <c r="D27" s="30">
        <v>10</v>
      </c>
      <c r="E27" s="27"/>
      <c r="F27" s="122">
        <f t="shared" ref="F27" si="2">SUM(D27*E27)</f>
        <v>0</v>
      </c>
    </row>
    <row r="28" spans="1:6" ht="15" customHeight="1" x14ac:dyDescent="0.25">
      <c r="A28" s="77"/>
      <c r="B28" s="78"/>
      <c r="C28" s="79"/>
      <c r="D28" s="81"/>
      <c r="E28" s="154"/>
      <c r="F28" s="80"/>
    </row>
    <row r="29" spans="1:6" ht="15" customHeight="1" x14ac:dyDescent="0.25">
      <c r="A29" s="25"/>
      <c r="B29" s="69" t="s">
        <v>452</v>
      </c>
      <c r="C29" s="29"/>
      <c r="E29" s="91"/>
      <c r="F29" s="37">
        <f>SUM(F14:F28)</f>
        <v>0</v>
      </c>
    </row>
    <row r="30" spans="1:6" s="204" customFormat="1" x14ac:dyDescent="0.2">
      <c r="A30" s="214"/>
      <c r="B30" s="199"/>
      <c r="C30" s="215"/>
      <c r="D30" s="215"/>
      <c r="E30" s="217"/>
      <c r="F30" s="203"/>
    </row>
    <row r="31" spans="1:6" s="119" customFormat="1" x14ac:dyDescent="0.25">
      <c r="A31" s="106"/>
      <c r="B31" s="110" t="s">
        <v>144</v>
      </c>
      <c r="C31" s="120"/>
      <c r="D31" s="120"/>
      <c r="E31" s="56"/>
      <c r="F31" s="121"/>
    </row>
    <row r="32" spans="1:6" s="204" customFormat="1" x14ac:dyDescent="0.2">
      <c r="A32" s="214"/>
      <c r="B32" s="199"/>
      <c r="C32" s="215"/>
      <c r="D32" s="215"/>
      <c r="E32" s="217"/>
      <c r="F32" s="218"/>
    </row>
    <row r="33" spans="1:6" ht="225" customHeight="1" x14ac:dyDescent="0.25">
      <c r="A33" s="25" t="s">
        <v>493</v>
      </c>
      <c r="B33" s="69" t="s">
        <v>326</v>
      </c>
      <c r="C33" s="29" t="s">
        <v>61</v>
      </c>
      <c r="D33" s="30">
        <v>5</v>
      </c>
      <c r="E33" s="91"/>
      <c r="F33" s="37">
        <f>(D33*E33)</f>
        <v>0</v>
      </c>
    </row>
    <row r="34" spans="1:6" s="204" customFormat="1" x14ac:dyDescent="0.2">
      <c r="A34" s="214"/>
      <c r="B34" s="199"/>
      <c r="C34" s="215"/>
      <c r="D34" s="215"/>
      <c r="E34" s="217"/>
      <c r="F34" s="218"/>
    </row>
    <row r="35" spans="1:6" ht="210" customHeight="1" x14ac:dyDescent="0.25">
      <c r="A35" s="25" t="s">
        <v>494</v>
      </c>
      <c r="B35" s="69" t="s">
        <v>405</v>
      </c>
      <c r="C35" s="29" t="s">
        <v>61</v>
      </c>
      <c r="D35" s="30">
        <v>1</v>
      </c>
      <c r="E35" s="91"/>
      <c r="F35" s="37">
        <f>(D35*E35)</f>
        <v>0</v>
      </c>
    </row>
    <row r="36" spans="1:6" ht="15" customHeight="1" x14ac:dyDescent="0.25">
      <c r="A36" s="25"/>
      <c r="B36" s="69"/>
      <c r="C36" s="29"/>
      <c r="E36" s="91"/>
    </row>
    <row r="37" spans="1:6" ht="330.75" customHeight="1" x14ac:dyDescent="0.25">
      <c r="A37" s="25" t="s">
        <v>495</v>
      </c>
      <c r="B37" s="69" t="s">
        <v>327</v>
      </c>
      <c r="C37" s="29" t="s">
        <v>61</v>
      </c>
      <c r="D37" s="30">
        <v>1</v>
      </c>
      <c r="E37" s="91"/>
      <c r="F37" s="37">
        <f>(D37*E37)</f>
        <v>0</v>
      </c>
    </row>
    <row r="38" spans="1:6" ht="15" customHeight="1" x14ac:dyDescent="0.25">
      <c r="A38" s="25"/>
      <c r="B38" s="69"/>
      <c r="C38" s="29"/>
      <c r="E38" s="91"/>
    </row>
    <row r="39" spans="1:6" ht="330" customHeight="1" x14ac:dyDescent="0.25">
      <c r="A39" s="25" t="s">
        <v>496</v>
      </c>
      <c r="B39" s="69" t="s">
        <v>328</v>
      </c>
      <c r="C39" s="29" t="s">
        <v>61</v>
      </c>
      <c r="D39" s="30">
        <v>2</v>
      </c>
      <c r="E39" s="91"/>
      <c r="F39" s="37">
        <f>(D39*E39)</f>
        <v>0</v>
      </c>
    </row>
    <row r="40" spans="1:6" ht="15" customHeight="1" x14ac:dyDescent="0.25">
      <c r="A40" s="25"/>
      <c r="B40" s="69"/>
      <c r="C40" s="29"/>
      <c r="E40" s="91"/>
    </row>
    <row r="41" spans="1:6" ht="330" customHeight="1" x14ac:dyDescent="0.25">
      <c r="A41" s="25" t="s">
        <v>497</v>
      </c>
      <c r="B41" s="69" t="s">
        <v>329</v>
      </c>
      <c r="C41" s="29" t="s">
        <v>61</v>
      </c>
      <c r="D41" s="30">
        <v>1</v>
      </c>
      <c r="E41" s="91"/>
      <c r="F41" s="37">
        <f>(D41*E41)</f>
        <v>0</v>
      </c>
    </row>
    <row r="42" spans="1:6" ht="15" customHeight="1" x14ac:dyDescent="0.25">
      <c r="A42" s="25"/>
      <c r="B42" s="69"/>
      <c r="C42" s="29"/>
      <c r="E42" s="91"/>
    </row>
    <row r="43" spans="1:6" ht="210" customHeight="1" x14ac:dyDescent="0.25">
      <c r="A43" s="25" t="s">
        <v>498</v>
      </c>
      <c r="B43" s="69" t="s">
        <v>331</v>
      </c>
      <c r="C43" s="29"/>
      <c r="E43" s="91"/>
    </row>
    <row r="44" spans="1:6" ht="15" customHeight="1" x14ac:dyDescent="0.25">
      <c r="A44" s="25"/>
      <c r="B44" s="69" t="s">
        <v>330</v>
      </c>
      <c r="C44" s="29" t="s">
        <v>61</v>
      </c>
      <c r="D44" s="30">
        <v>5</v>
      </c>
      <c r="E44" s="37"/>
      <c r="F44" s="37">
        <f t="shared" ref="F44:F47" si="3">(D44*E44)</f>
        <v>0</v>
      </c>
    </row>
    <row r="45" spans="1:6" ht="15" customHeight="1" x14ac:dyDescent="0.25">
      <c r="A45" s="25"/>
      <c r="B45" s="69" t="s">
        <v>337</v>
      </c>
      <c r="C45" s="29" t="s">
        <v>61</v>
      </c>
      <c r="D45" s="30">
        <v>2</v>
      </c>
      <c r="E45" s="37"/>
      <c r="F45" s="37">
        <f t="shared" si="3"/>
        <v>0</v>
      </c>
    </row>
    <row r="46" spans="1:6" ht="15" customHeight="1" x14ac:dyDescent="0.25">
      <c r="A46" s="25"/>
      <c r="B46" s="69" t="s">
        <v>332</v>
      </c>
      <c r="C46" s="29" t="s">
        <v>61</v>
      </c>
      <c r="D46" s="30">
        <v>1</v>
      </c>
      <c r="E46" s="37"/>
      <c r="F46" s="37">
        <f t="shared" si="3"/>
        <v>0</v>
      </c>
    </row>
    <row r="47" spans="1:6" ht="15" customHeight="1" x14ac:dyDescent="0.25">
      <c r="A47" s="25"/>
      <c r="B47" s="69" t="s">
        <v>334</v>
      </c>
      <c r="C47" s="29" t="s">
        <v>61</v>
      </c>
      <c r="D47" s="30">
        <v>1</v>
      </c>
      <c r="E47" s="37"/>
      <c r="F47" s="37">
        <f t="shared" si="3"/>
        <v>0</v>
      </c>
    </row>
    <row r="48" spans="1:6" ht="15" customHeight="1" x14ac:dyDescent="0.25">
      <c r="A48" s="25"/>
      <c r="B48" s="69"/>
      <c r="C48" s="29"/>
      <c r="E48" s="91"/>
    </row>
    <row r="49" spans="1:6" ht="180" customHeight="1" x14ac:dyDescent="0.25">
      <c r="A49" s="25" t="s">
        <v>499</v>
      </c>
      <c r="B49" s="69" t="s">
        <v>333</v>
      </c>
      <c r="C49" s="29"/>
      <c r="E49" s="91"/>
    </row>
    <row r="50" spans="1:6" ht="15" customHeight="1" x14ac:dyDescent="0.25">
      <c r="A50" s="25"/>
      <c r="B50" s="69" t="s">
        <v>335</v>
      </c>
      <c r="C50" s="29" t="s">
        <v>61</v>
      </c>
      <c r="D50" s="30">
        <v>1</v>
      </c>
      <c r="E50" s="91"/>
      <c r="F50" s="37">
        <f>(D50*E50)</f>
        <v>0</v>
      </c>
    </row>
    <row r="51" spans="1:6" ht="15" customHeight="1" x14ac:dyDescent="0.25">
      <c r="A51" s="25"/>
      <c r="B51" s="69" t="s">
        <v>336</v>
      </c>
      <c r="C51" s="29" t="s">
        <v>61</v>
      </c>
      <c r="D51" s="30">
        <v>1</v>
      </c>
      <c r="E51" s="91"/>
      <c r="F51" s="37">
        <f>(D51*E51)</f>
        <v>0</v>
      </c>
    </row>
    <row r="52" spans="1:6" ht="15" customHeight="1" x14ac:dyDescent="0.25">
      <c r="A52" s="25"/>
      <c r="B52" s="69"/>
      <c r="C52" s="29"/>
      <c r="E52" s="91"/>
    </row>
    <row r="53" spans="1:6" ht="135" customHeight="1" x14ac:dyDescent="0.25">
      <c r="A53" s="25" t="s">
        <v>500</v>
      </c>
      <c r="B53" s="69" t="s">
        <v>338</v>
      </c>
      <c r="C53" s="29" t="s">
        <v>62</v>
      </c>
      <c r="D53" s="30">
        <v>157</v>
      </c>
      <c r="E53" s="91"/>
      <c r="F53" s="37">
        <f>(D53*E53)</f>
        <v>0</v>
      </c>
    </row>
    <row r="54" spans="1:6" x14ac:dyDescent="0.25">
      <c r="A54" s="25"/>
      <c r="B54" s="69"/>
      <c r="C54" s="29"/>
      <c r="E54" s="27"/>
      <c r="F54" s="122"/>
    </row>
    <row r="55" spans="1:6" ht="195" customHeight="1" x14ac:dyDescent="0.25">
      <c r="A55" s="25" t="s">
        <v>501</v>
      </c>
      <c r="B55" s="69" t="s">
        <v>559</v>
      </c>
      <c r="C55" s="29" t="s">
        <v>62</v>
      </c>
      <c r="D55" s="30">
        <v>15</v>
      </c>
      <c r="E55" s="91"/>
      <c r="F55" s="37">
        <f>(D55*E55)</f>
        <v>0</v>
      </c>
    </row>
    <row r="56" spans="1:6" x14ac:dyDescent="0.25">
      <c r="A56" s="25"/>
      <c r="B56" s="69"/>
      <c r="C56" s="29"/>
      <c r="E56" s="27"/>
      <c r="F56" s="122"/>
    </row>
    <row r="57" spans="1:6" ht="150" customHeight="1" x14ac:dyDescent="0.25">
      <c r="A57" s="25" t="s">
        <v>502</v>
      </c>
      <c r="B57" s="69" t="s">
        <v>590</v>
      </c>
      <c r="C57" s="29" t="s">
        <v>62</v>
      </c>
      <c r="D57" s="30">
        <v>150</v>
      </c>
      <c r="E57" s="91"/>
      <c r="F57" s="37">
        <f>(D57*E57)</f>
        <v>0</v>
      </c>
    </row>
    <row r="58" spans="1:6" x14ac:dyDescent="0.25">
      <c r="A58" s="25"/>
      <c r="B58" s="69"/>
      <c r="C58" s="29"/>
      <c r="E58" s="27"/>
      <c r="F58" s="122"/>
    </row>
    <row r="59" spans="1:6" ht="210" customHeight="1" x14ac:dyDescent="0.25">
      <c r="A59" s="25" t="s">
        <v>503</v>
      </c>
      <c r="B59" s="69" t="s">
        <v>562</v>
      </c>
      <c r="C59" s="29" t="s">
        <v>62</v>
      </c>
      <c r="D59" s="30">
        <v>47</v>
      </c>
      <c r="E59" s="91"/>
      <c r="F59" s="37">
        <f>(D59*E59)</f>
        <v>0</v>
      </c>
    </row>
    <row r="60" spans="1:6" x14ac:dyDescent="0.25">
      <c r="A60" s="25"/>
      <c r="B60" s="69"/>
      <c r="C60" s="29"/>
      <c r="E60" s="91"/>
    </row>
    <row r="61" spans="1:6" ht="270" customHeight="1" x14ac:dyDescent="0.25">
      <c r="A61" s="25" t="s">
        <v>504</v>
      </c>
      <c r="B61" s="69" t="s">
        <v>591</v>
      </c>
      <c r="C61" s="29" t="s">
        <v>62</v>
      </c>
      <c r="D61" s="30">
        <v>63</v>
      </c>
      <c r="E61" s="91"/>
      <c r="F61" s="37">
        <f>(D61*E61)</f>
        <v>0</v>
      </c>
    </row>
    <row r="62" spans="1:6" ht="15" customHeight="1" x14ac:dyDescent="0.25">
      <c r="A62" s="25"/>
      <c r="B62" s="69"/>
      <c r="C62" s="29"/>
      <c r="E62" s="91"/>
    </row>
    <row r="63" spans="1:6" ht="180" customHeight="1" x14ac:dyDescent="0.25">
      <c r="A63" s="25" t="s">
        <v>505</v>
      </c>
      <c r="B63" s="69" t="s">
        <v>557</v>
      </c>
      <c r="C63" s="27"/>
      <c r="D63" s="27"/>
      <c r="E63" s="27"/>
      <c r="F63" s="122"/>
    </row>
    <row r="64" spans="1:6" ht="15" customHeight="1" x14ac:dyDescent="0.25">
      <c r="A64" s="25"/>
      <c r="B64" s="69" t="s">
        <v>339</v>
      </c>
      <c r="C64" s="29"/>
      <c r="E64" s="27"/>
      <c r="F64" s="122"/>
    </row>
    <row r="65" spans="1:6" ht="15" customHeight="1" x14ac:dyDescent="0.25">
      <c r="A65" s="25"/>
      <c r="B65" s="69" t="s">
        <v>340</v>
      </c>
      <c r="C65" s="29" t="s">
        <v>59</v>
      </c>
      <c r="D65" s="30">
        <v>5</v>
      </c>
      <c r="E65" s="27"/>
      <c r="F65" s="122">
        <f t="shared" ref="F65" si="4">SUM(D65*E65)</f>
        <v>0</v>
      </c>
    </row>
    <row r="66" spans="1:6" ht="15" customHeight="1" x14ac:dyDescent="0.25">
      <c r="A66" s="25"/>
      <c r="B66" s="69" t="s">
        <v>341</v>
      </c>
      <c r="C66" s="29" t="s">
        <v>59</v>
      </c>
      <c r="D66" s="30">
        <v>1</v>
      </c>
      <c r="E66" s="27"/>
      <c r="F66" s="122">
        <f t="shared" ref="F66" si="5">SUM(D66*E66)</f>
        <v>0</v>
      </c>
    </row>
    <row r="67" spans="1:6" ht="15" customHeight="1" x14ac:dyDescent="0.25">
      <c r="A67" s="25"/>
      <c r="B67" s="69"/>
      <c r="C67" s="29"/>
      <c r="E67" s="27"/>
      <c r="F67" s="122"/>
    </row>
    <row r="68" spans="1:6" ht="225" customHeight="1" x14ac:dyDescent="0.25">
      <c r="A68" s="25" t="s">
        <v>506</v>
      </c>
      <c r="B68" s="69" t="s">
        <v>480</v>
      </c>
      <c r="C68" s="29" t="s">
        <v>60</v>
      </c>
      <c r="D68" s="30">
        <v>1</v>
      </c>
      <c r="E68" s="27"/>
      <c r="F68" s="122">
        <f t="shared" ref="F68" si="6">SUM(D68*E68)</f>
        <v>0</v>
      </c>
    </row>
    <row r="69" spans="1:6" ht="15" customHeight="1" x14ac:dyDescent="0.25">
      <c r="A69" s="25"/>
      <c r="B69" s="69"/>
      <c r="C69" s="29"/>
      <c r="E69" s="91"/>
    </row>
    <row r="70" spans="1:6" ht="105" x14ac:dyDescent="0.25">
      <c r="A70" s="25" t="s">
        <v>507</v>
      </c>
      <c r="B70" s="69" t="s">
        <v>565</v>
      </c>
      <c r="C70" s="29"/>
      <c r="E70" s="91"/>
    </row>
    <row r="71" spans="1:6" x14ac:dyDescent="0.25">
      <c r="A71" s="25"/>
      <c r="B71" s="69" t="s">
        <v>563</v>
      </c>
      <c r="C71" s="29" t="s">
        <v>60</v>
      </c>
      <c r="D71" s="30">
        <v>1</v>
      </c>
      <c r="E71" s="27"/>
      <c r="F71" s="122">
        <f t="shared" ref="F71" si="7">SUM(D71*E71)</f>
        <v>0</v>
      </c>
    </row>
    <row r="72" spans="1:6" x14ac:dyDescent="0.25">
      <c r="A72" s="25"/>
      <c r="B72" s="69" t="s">
        <v>564</v>
      </c>
      <c r="C72" s="29" t="s">
        <v>60</v>
      </c>
      <c r="D72" s="30">
        <v>1</v>
      </c>
      <c r="E72" s="27"/>
      <c r="F72" s="122">
        <f t="shared" ref="F72" si="8">SUM(D72*E72)</f>
        <v>0</v>
      </c>
    </row>
    <row r="73" spans="1:6" ht="15" customHeight="1" x14ac:dyDescent="0.25">
      <c r="A73" s="25"/>
      <c r="B73" s="69"/>
      <c r="C73" s="29"/>
      <c r="E73" s="91"/>
    </row>
    <row r="74" spans="1:6" ht="150" x14ac:dyDescent="0.25">
      <c r="A74" s="25" t="s">
        <v>508</v>
      </c>
      <c r="B74" s="69" t="s">
        <v>566</v>
      </c>
      <c r="C74" s="29"/>
      <c r="E74" s="91"/>
    </row>
    <row r="75" spans="1:6" ht="15" customHeight="1" x14ac:dyDescent="0.25">
      <c r="A75" s="25"/>
      <c r="B75" s="69" t="s">
        <v>567</v>
      </c>
      <c r="C75" s="29" t="s">
        <v>59</v>
      </c>
      <c r="D75" s="30">
        <v>2</v>
      </c>
      <c r="E75" s="27"/>
      <c r="F75" s="122">
        <f t="shared" ref="F75:F80" si="9">SUM(D75*E75)</f>
        <v>0</v>
      </c>
    </row>
    <row r="76" spans="1:6" ht="15" customHeight="1" x14ac:dyDescent="0.25">
      <c r="A76" s="25"/>
      <c r="B76" s="69" t="s">
        <v>568</v>
      </c>
      <c r="C76" s="29" t="s">
        <v>59</v>
      </c>
      <c r="D76" s="30">
        <v>2</v>
      </c>
      <c r="E76" s="27"/>
      <c r="F76" s="122">
        <f t="shared" si="9"/>
        <v>0</v>
      </c>
    </row>
    <row r="77" spans="1:6" ht="15" customHeight="1" x14ac:dyDescent="0.25">
      <c r="A77" s="25"/>
      <c r="B77" s="69" t="s">
        <v>569</v>
      </c>
      <c r="C77" s="29" t="s">
        <v>59</v>
      </c>
      <c r="D77" s="30">
        <v>11</v>
      </c>
      <c r="E77" s="27"/>
      <c r="F77" s="122">
        <f t="shared" si="9"/>
        <v>0</v>
      </c>
    </row>
    <row r="78" spans="1:6" ht="15" customHeight="1" x14ac:dyDescent="0.25">
      <c r="A78" s="25"/>
      <c r="B78" s="69" t="s">
        <v>570</v>
      </c>
      <c r="C78" s="29" t="s">
        <v>59</v>
      </c>
      <c r="D78" s="30">
        <v>9</v>
      </c>
      <c r="E78" s="27"/>
      <c r="F78" s="122">
        <f t="shared" si="9"/>
        <v>0</v>
      </c>
    </row>
    <row r="79" spans="1:6" ht="15" customHeight="1" x14ac:dyDescent="0.25">
      <c r="A79" s="25"/>
      <c r="B79" s="69"/>
      <c r="C79" s="29"/>
      <c r="E79" s="91"/>
    </row>
    <row r="80" spans="1:6" ht="390" x14ac:dyDescent="0.25">
      <c r="A80" s="25" t="s">
        <v>509</v>
      </c>
      <c r="B80" s="69" t="s">
        <v>571</v>
      </c>
      <c r="C80" s="29" t="s">
        <v>60</v>
      </c>
      <c r="D80" s="30">
        <v>2</v>
      </c>
      <c r="E80" s="91"/>
      <c r="F80" s="122">
        <f t="shared" si="9"/>
        <v>0</v>
      </c>
    </row>
    <row r="81" spans="1:6" ht="15" customHeight="1" x14ac:dyDescent="0.25">
      <c r="A81" s="25"/>
      <c r="B81" s="69"/>
      <c r="C81" s="29"/>
      <c r="E81" s="91"/>
    </row>
    <row r="82" spans="1:6" ht="270" customHeight="1" x14ac:dyDescent="0.25">
      <c r="A82" s="25" t="s">
        <v>510</v>
      </c>
      <c r="B82" s="69" t="s">
        <v>572</v>
      </c>
      <c r="C82" s="29" t="s">
        <v>60</v>
      </c>
      <c r="D82" s="30">
        <v>1</v>
      </c>
      <c r="E82" s="91"/>
      <c r="F82" s="122">
        <f t="shared" ref="F82" si="10">SUM(D82*E82)</f>
        <v>0</v>
      </c>
    </row>
    <row r="83" spans="1:6" ht="15" customHeight="1" x14ac:dyDescent="0.25">
      <c r="A83" s="77"/>
      <c r="B83" s="78"/>
      <c r="C83" s="79"/>
      <c r="D83" s="81"/>
      <c r="E83" s="84"/>
      <c r="F83" s="208"/>
    </row>
    <row r="84" spans="1:6" ht="15" customHeight="1" x14ac:dyDescent="0.25">
      <c r="A84" s="25"/>
      <c r="B84" s="69" t="s">
        <v>453</v>
      </c>
      <c r="C84" s="29"/>
      <c r="E84" s="27"/>
      <c r="F84" s="122">
        <f>SUM(F33:F83)</f>
        <v>0</v>
      </c>
    </row>
    <row r="85" spans="1:6" ht="15" customHeight="1" x14ac:dyDescent="0.25">
      <c r="A85" s="25"/>
      <c r="B85" s="69"/>
      <c r="C85" s="29"/>
      <c r="E85" s="27"/>
      <c r="F85" s="122"/>
    </row>
    <row r="86" spans="1:6" s="119" customFormat="1" x14ac:dyDescent="0.25">
      <c r="A86" s="106"/>
      <c r="B86" s="110" t="s">
        <v>174</v>
      </c>
      <c r="C86" s="120"/>
      <c r="D86" s="120"/>
      <c r="E86" s="56"/>
      <c r="F86" s="121"/>
    </row>
    <row r="87" spans="1:6" s="119" customFormat="1" x14ac:dyDescent="0.25">
      <c r="A87" s="106"/>
      <c r="B87" s="110"/>
      <c r="C87" s="120"/>
      <c r="D87" s="120"/>
      <c r="E87" s="56"/>
      <c r="F87" s="121"/>
    </row>
    <row r="88" spans="1:6" s="119" customFormat="1" ht="120" x14ac:dyDescent="0.25">
      <c r="A88" s="32" t="s">
        <v>511</v>
      </c>
      <c r="B88" s="102" t="s">
        <v>482</v>
      </c>
      <c r="C88" s="29"/>
      <c r="D88" s="30"/>
      <c r="E88" s="27"/>
      <c r="F88" s="122"/>
    </row>
    <row r="89" spans="1:6" s="119" customFormat="1" x14ac:dyDescent="0.25">
      <c r="A89" s="106"/>
      <c r="B89" s="102" t="s">
        <v>483</v>
      </c>
      <c r="C89" s="29" t="s">
        <v>60</v>
      </c>
      <c r="D89" s="30">
        <v>1</v>
      </c>
      <c r="E89" s="27"/>
      <c r="F89" s="122">
        <f t="shared" ref="F89" si="11">SUM(D89*E89)</f>
        <v>0</v>
      </c>
    </row>
    <row r="90" spans="1:6" s="119" customFormat="1" x14ac:dyDescent="0.25">
      <c r="A90" s="106"/>
      <c r="B90" s="102" t="s">
        <v>484</v>
      </c>
      <c r="C90" s="29" t="s">
        <v>60</v>
      </c>
      <c r="D90" s="30">
        <v>1</v>
      </c>
      <c r="E90" s="27"/>
      <c r="F90" s="122">
        <f t="shared" ref="F90" si="12">SUM(D90*E90)</f>
        <v>0</v>
      </c>
    </row>
    <row r="91" spans="1:6" ht="15" customHeight="1" x14ac:dyDescent="0.25">
      <c r="A91" s="77"/>
      <c r="B91" s="78"/>
      <c r="C91" s="79"/>
      <c r="D91" s="81"/>
      <c r="E91" s="84"/>
      <c r="F91" s="208"/>
    </row>
    <row r="92" spans="1:6" ht="15" customHeight="1" x14ac:dyDescent="0.25">
      <c r="A92" s="113"/>
      <c r="B92" s="152" t="s">
        <v>454</v>
      </c>
      <c r="C92" s="114"/>
      <c r="D92" s="115"/>
      <c r="E92" s="67"/>
      <c r="F92" s="207">
        <f>SUM(F88:F91)</f>
        <v>0</v>
      </c>
    </row>
    <row r="93" spans="1:6" ht="15" customHeight="1" x14ac:dyDescent="0.25">
      <c r="A93" s="77"/>
      <c r="B93" s="78"/>
      <c r="C93" s="79"/>
      <c r="D93" s="81"/>
      <c r="E93" s="84"/>
      <c r="F93" s="208"/>
    </row>
    <row r="94" spans="1:6" ht="15" customHeight="1" x14ac:dyDescent="0.25">
      <c r="A94" s="25"/>
      <c r="B94" s="69" t="s">
        <v>97</v>
      </c>
      <c r="C94" s="29"/>
      <c r="F94" s="37">
        <f>SUM(F92+F84+F29)</f>
        <v>0</v>
      </c>
    </row>
    <row r="95" spans="1:6" ht="15" customHeight="1" x14ac:dyDescent="0.25">
      <c r="A95" s="25"/>
      <c r="B95" s="69"/>
      <c r="C95" s="29"/>
    </row>
    <row r="96" spans="1:6" ht="15" customHeight="1" x14ac:dyDescent="0.25">
      <c r="A96" s="25"/>
      <c r="B96" s="69"/>
      <c r="C96" s="29"/>
    </row>
    <row r="97" spans="1:3" ht="15" customHeight="1" x14ac:dyDescent="0.25">
      <c r="A97" s="25"/>
      <c r="B97" s="69"/>
      <c r="C97" s="29"/>
    </row>
    <row r="98" spans="1:3" ht="15" customHeight="1" x14ac:dyDescent="0.25">
      <c r="A98" s="25"/>
      <c r="B98" s="69"/>
      <c r="C98" s="29"/>
    </row>
    <row r="99" spans="1:3" ht="15" customHeight="1" x14ac:dyDescent="0.25">
      <c r="A99" s="25"/>
      <c r="B99" s="69"/>
      <c r="C99" s="29"/>
    </row>
    <row r="100" spans="1:3" ht="15" customHeight="1" x14ac:dyDescent="0.25">
      <c r="A100" s="25"/>
      <c r="B100" s="69"/>
      <c r="C100" s="29"/>
    </row>
    <row r="101" spans="1:3" ht="15" customHeight="1" x14ac:dyDescent="0.25">
      <c r="A101" s="25"/>
      <c r="B101" s="69"/>
      <c r="C101" s="29"/>
    </row>
    <row r="102" spans="1:3" ht="15" customHeight="1" x14ac:dyDescent="0.25">
      <c r="A102" s="25"/>
      <c r="B102" s="69"/>
      <c r="C102" s="29"/>
    </row>
    <row r="103" spans="1:3" ht="15" customHeight="1" x14ac:dyDescent="0.25">
      <c r="A103" s="25"/>
      <c r="B103" s="69"/>
      <c r="C103" s="29"/>
    </row>
    <row r="104" spans="1:3" ht="15" customHeight="1" x14ac:dyDescent="0.25">
      <c r="A104" s="25"/>
      <c r="B104" s="69"/>
      <c r="C104" s="29"/>
    </row>
    <row r="105" spans="1:3" ht="15" customHeight="1" x14ac:dyDescent="0.25">
      <c r="A105" s="25"/>
      <c r="B105" s="69"/>
      <c r="C105" s="29"/>
    </row>
    <row r="106" spans="1:3" ht="15" customHeight="1" x14ac:dyDescent="0.25">
      <c r="A106" s="25"/>
      <c r="B106" s="69"/>
      <c r="C106" s="29"/>
    </row>
    <row r="107" spans="1:3" ht="15" customHeight="1" x14ac:dyDescent="0.25">
      <c r="A107" s="25"/>
      <c r="B107" s="69"/>
      <c r="C107" s="29"/>
    </row>
    <row r="108" spans="1:3" ht="15" customHeight="1" x14ac:dyDescent="0.25">
      <c r="A108" s="25"/>
      <c r="B108" s="69"/>
      <c r="C108" s="29"/>
    </row>
    <row r="109" spans="1:3" ht="15" customHeight="1" x14ac:dyDescent="0.25">
      <c r="A109" s="25"/>
      <c r="B109" s="69"/>
      <c r="C109" s="29"/>
    </row>
    <row r="110" spans="1:3" ht="15" customHeight="1" x14ac:dyDescent="0.25">
      <c r="A110" s="25"/>
      <c r="B110" s="69"/>
      <c r="C110" s="29"/>
    </row>
    <row r="111" spans="1:3" ht="15" customHeight="1" x14ac:dyDescent="0.25">
      <c r="A111" s="25"/>
      <c r="B111" s="69"/>
      <c r="C111" s="29"/>
    </row>
    <row r="112" spans="1:3" ht="15" customHeight="1" x14ac:dyDescent="0.25">
      <c r="A112" s="25"/>
      <c r="B112" s="69"/>
      <c r="C112" s="29"/>
    </row>
    <row r="113" spans="1:3" ht="15" customHeight="1" x14ac:dyDescent="0.25">
      <c r="A113" s="25"/>
      <c r="B113" s="69"/>
      <c r="C113" s="29"/>
    </row>
    <row r="114" spans="1:3" ht="15" customHeight="1" x14ac:dyDescent="0.25">
      <c r="A114" s="25"/>
      <c r="B114" s="69"/>
      <c r="C114" s="29"/>
    </row>
    <row r="115" spans="1:3" ht="15" customHeight="1" x14ac:dyDescent="0.25">
      <c r="A115" s="25"/>
      <c r="B115" s="69"/>
      <c r="C115" s="29"/>
    </row>
    <row r="116" spans="1:3" ht="15" customHeight="1" x14ac:dyDescent="0.25">
      <c r="A116" s="25"/>
      <c r="B116" s="69"/>
      <c r="C116" s="29"/>
    </row>
    <row r="117" spans="1:3" ht="15" customHeight="1" x14ac:dyDescent="0.25">
      <c r="A117" s="25"/>
      <c r="B117" s="69"/>
      <c r="C117" s="29"/>
    </row>
    <row r="118" spans="1:3" ht="15" customHeight="1" x14ac:dyDescent="0.25">
      <c r="A118" s="25"/>
      <c r="B118" s="69"/>
      <c r="C118" s="29"/>
    </row>
    <row r="119" spans="1:3" ht="15" customHeight="1" x14ac:dyDescent="0.25">
      <c r="A119" s="25"/>
      <c r="B119" s="69"/>
      <c r="C119" s="29"/>
    </row>
    <row r="120" spans="1:3" ht="15" customHeight="1" x14ac:dyDescent="0.25">
      <c r="A120" s="25"/>
      <c r="B120" s="69"/>
      <c r="C120" s="29"/>
    </row>
    <row r="121" spans="1:3" ht="15" customHeight="1" x14ac:dyDescent="0.25">
      <c r="A121" s="25"/>
      <c r="B121" s="69"/>
      <c r="C121" s="29"/>
    </row>
    <row r="122" spans="1:3" ht="15" customHeight="1" x14ac:dyDescent="0.25">
      <c r="A122" s="25"/>
      <c r="B122" s="69"/>
      <c r="C122" s="29"/>
    </row>
    <row r="123" spans="1:3" ht="15" customHeight="1" x14ac:dyDescent="0.25">
      <c r="A123" s="25"/>
      <c r="B123" s="69"/>
      <c r="C123" s="29"/>
    </row>
    <row r="124" spans="1:3" ht="15" customHeight="1" x14ac:dyDescent="0.25">
      <c r="A124" s="25"/>
      <c r="B124" s="69"/>
      <c r="C124" s="29"/>
    </row>
    <row r="125" spans="1:3" ht="15" customHeight="1" x14ac:dyDescent="0.25">
      <c r="A125" s="25"/>
      <c r="B125" s="69"/>
      <c r="C125" s="29"/>
    </row>
    <row r="126" spans="1:3" ht="15" customHeight="1" x14ac:dyDescent="0.25">
      <c r="A126" s="25"/>
      <c r="B126" s="69"/>
      <c r="C126" s="29"/>
    </row>
    <row r="127" spans="1:3" ht="15" customHeight="1" x14ac:dyDescent="0.25">
      <c r="A127" s="25"/>
      <c r="B127" s="69"/>
      <c r="C127" s="29"/>
    </row>
    <row r="128" spans="1:3" ht="15" customHeight="1" x14ac:dyDescent="0.25">
      <c r="A128" s="25"/>
      <c r="B128" s="69"/>
      <c r="C128" s="29"/>
    </row>
    <row r="129" spans="1:3" ht="15" customHeight="1" x14ac:dyDescent="0.25">
      <c r="A129" s="25"/>
      <c r="B129" s="69"/>
      <c r="C129" s="29"/>
    </row>
    <row r="130" spans="1:3" ht="15" customHeight="1" x14ac:dyDescent="0.25">
      <c r="A130" s="25"/>
      <c r="B130" s="69"/>
      <c r="C130" s="29"/>
    </row>
    <row r="131" spans="1:3" ht="15" customHeight="1" x14ac:dyDescent="0.25">
      <c r="A131" s="25"/>
      <c r="B131" s="69"/>
      <c r="C131" s="29"/>
    </row>
    <row r="132" spans="1:3" ht="15" customHeight="1" x14ac:dyDescent="0.25">
      <c r="A132" s="25"/>
      <c r="B132" s="69"/>
      <c r="C132" s="29"/>
    </row>
    <row r="133" spans="1:3" ht="15" customHeight="1" x14ac:dyDescent="0.25">
      <c r="A133" s="25"/>
      <c r="B133" s="69"/>
      <c r="C133" s="29"/>
    </row>
    <row r="134" spans="1:3" x14ac:dyDescent="0.25">
      <c r="A134" s="25"/>
      <c r="B134" s="69"/>
      <c r="C134" s="29"/>
    </row>
    <row r="135" spans="1:3" x14ac:dyDescent="0.25">
      <c r="A135" s="25"/>
      <c r="B135" s="69"/>
      <c r="C135" s="29"/>
    </row>
    <row r="136" spans="1:3" x14ac:dyDescent="0.25">
      <c r="A136" s="25"/>
      <c r="B136" s="69"/>
      <c r="C136" s="29"/>
    </row>
    <row r="137" spans="1:3" x14ac:dyDescent="0.25">
      <c r="A137" s="25"/>
      <c r="B137" s="69"/>
      <c r="C137" s="29"/>
    </row>
    <row r="138" spans="1:3" x14ac:dyDescent="0.25">
      <c r="A138" s="25"/>
      <c r="B138" s="69"/>
      <c r="C138" s="29"/>
    </row>
    <row r="139" spans="1:3" x14ac:dyDescent="0.25">
      <c r="A139" s="25"/>
      <c r="B139" s="69"/>
      <c r="C139" s="29"/>
    </row>
    <row r="140" spans="1:3" x14ac:dyDescent="0.25">
      <c r="A140" s="25"/>
      <c r="B140" s="69"/>
      <c r="C140" s="29"/>
    </row>
    <row r="141" spans="1:3" x14ac:dyDescent="0.25">
      <c r="A141" s="25"/>
    </row>
  </sheetData>
  <sheetProtection algorithmName="SHA-512" hashValue="tc9C65vygw404gATGd0Y/FggzDtiXLyWOBml7mFDDolJwu0bxon6B8iL3oSu3UEaDfxdWfR74Ym5zpwgDurn0Q==" saltValue="q2gjClptBMF+dHF9Lvdd3w==" spinCount="100000" sheet="1" objects="1" scenarios="1"/>
  <protectedRanges>
    <protectedRange sqref="E88:E90" name="Obseg3"/>
    <protectedRange sqref="E14:E27" name="Obseg1"/>
    <protectedRange sqref="E33:E83" name="Obseg2"/>
  </protectedRanges>
  <mergeCells count="7">
    <mergeCell ref="B8:F8"/>
    <mergeCell ref="B9:F9"/>
    <mergeCell ref="B3:F3"/>
    <mergeCell ref="B4:F4"/>
    <mergeCell ref="B5:F5"/>
    <mergeCell ref="B6:F6"/>
    <mergeCell ref="B7:F7"/>
  </mergeCells>
  <pageMargins left="0.7" right="0.7" top="0.75" bottom="0.75" header="0.3" footer="0.3"/>
  <pageSetup paperSize="9" orientation="portrait" horizontalDpi="1440" verticalDpi="1440" r:id="rId1"/>
  <rowBreaks count="2" manualBreakCount="2">
    <brk id="26" max="16383" man="1"/>
    <brk id="85"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7"/>
  <sheetViews>
    <sheetView topLeftCell="A16" zoomScaleNormal="100" workbookViewId="0">
      <selection activeCell="A25" sqref="A25"/>
    </sheetView>
  </sheetViews>
  <sheetFormatPr defaultRowHeight="15" x14ac:dyDescent="0.25"/>
  <cols>
    <col min="1" max="1" width="4.7109375" style="49" customWidth="1"/>
    <col min="2" max="2" width="45.7109375" style="49" customWidth="1"/>
    <col min="3" max="3" width="5.7109375" style="49" customWidth="1"/>
    <col min="4" max="4" width="7.85546875" style="49" customWidth="1"/>
    <col min="5" max="5" width="10.42578125" style="49" customWidth="1"/>
    <col min="6" max="6" width="12.7109375" style="38" customWidth="1"/>
    <col min="7" max="16384" width="9.140625" style="49"/>
  </cols>
  <sheetData>
    <row r="1" spans="1:6" x14ac:dyDescent="0.25">
      <c r="A1" s="2" t="s">
        <v>38</v>
      </c>
      <c r="B1" s="2" t="s">
        <v>409</v>
      </c>
    </row>
    <row r="2" spans="1:6" x14ac:dyDescent="0.25">
      <c r="A2" s="2"/>
      <c r="B2" s="2"/>
    </row>
    <row r="3" spans="1:6" ht="45" customHeight="1" x14ac:dyDescent="0.25">
      <c r="A3" s="2"/>
      <c r="B3" s="243" t="s">
        <v>74</v>
      </c>
      <c r="C3" s="243"/>
      <c r="D3" s="243"/>
      <c r="E3" s="243"/>
      <c r="F3" s="243"/>
    </row>
    <row r="4" spans="1:6" ht="45" customHeight="1" x14ac:dyDescent="0.25">
      <c r="A4" s="2"/>
      <c r="B4" s="243" t="s">
        <v>68</v>
      </c>
      <c r="C4" s="243"/>
      <c r="D4" s="243"/>
      <c r="E4" s="243"/>
      <c r="F4" s="243"/>
    </row>
    <row r="5" spans="1:6" ht="45" customHeight="1" x14ac:dyDescent="0.25">
      <c r="A5" s="2"/>
      <c r="B5" s="243" t="s">
        <v>84</v>
      </c>
      <c r="C5" s="243"/>
      <c r="D5" s="243"/>
      <c r="E5" s="243"/>
      <c r="F5" s="243"/>
    </row>
    <row r="6" spans="1:6" ht="45" customHeight="1" x14ac:dyDescent="0.25">
      <c r="A6" s="2"/>
      <c r="B6" s="243" t="s">
        <v>75</v>
      </c>
      <c r="C6" s="243"/>
      <c r="D6" s="243"/>
      <c r="E6" s="243"/>
      <c r="F6" s="243"/>
    </row>
    <row r="7" spans="1:6" ht="30" customHeight="1" x14ac:dyDescent="0.25">
      <c r="A7" s="2"/>
      <c r="B7" s="243" t="s">
        <v>87</v>
      </c>
      <c r="C7" s="243"/>
      <c r="D7" s="243"/>
      <c r="E7" s="243"/>
      <c r="F7" s="243"/>
    </row>
    <row r="8" spans="1:6" x14ac:dyDescent="0.25">
      <c r="A8" s="2"/>
      <c r="B8" s="243"/>
      <c r="C8" s="243"/>
      <c r="D8" s="243"/>
      <c r="E8" s="243"/>
      <c r="F8" s="243"/>
    </row>
    <row r="9" spans="1:6" s="20" customFormat="1" x14ac:dyDescent="0.25">
      <c r="A9" s="24" t="s">
        <v>63</v>
      </c>
      <c r="B9" s="19" t="s">
        <v>64</v>
      </c>
      <c r="C9" s="21" t="s">
        <v>55</v>
      </c>
      <c r="D9" s="21" t="s">
        <v>56</v>
      </c>
      <c r="E9" s="22" t="s">
        <v>57</v>
      </c>
      <c r="F9" s="39" t="s">
        <v>58</v>
      </c>
    </row>
    <row r="10" spans="1:6" s="20" customFormat="1" x14ac:dyDescent="0.25">
      <c r="A10" s="24"/>
      <c r="B10" s="19"/>
      <c r="C10" s="21"/>
      <c r="D10" s="21"/>
      <c r="E10" s="22"/>
      <c r="F10" s="39"/>
    </row>
    <row r="11" spans="1:6" s="54" customFormat="1" x14ac:dyDescent="0.25">
      <c r="A11" s="59"/>
      <c r="B11" s="103" t="s">
        <v>143</v>
      </c>
      <c r="C11" s="61"/>
      <c r="D11" s="61"/>
      <c r="E11" s="62"/>
      <c r="F11" s="101"/>
    </row>
    <row r="12" spans="1:6" s="45" customFormat="1" x14ac:dyDescent="0.25">
      <c r="A12" s="64"/>
      <c r="B12" s="66"/>
      <c r="C12" s="65"/>
      <c r="D12" s="37"/>
      <c r="E12" s="92"/>
      <c r="F12" s="38"/>
    </row>
    <row r="13" spans="1:6" s="45" customFormat="1" ht="166.5" customHeight="1" x14ac:dyDescent="0.25">
      <c r="A13" s="64"/>
      <c r="B13" s="66" t="s">
        <v>603</v>
      </c>
      <c r="C13" s="65" t="s">
        <v>59</v>
      </c>
      <c r="D13" s="30">
        <v>2</v>
      </c>
      <c r="E13" s="92"/>
      <c r="F13" s="38">
        <f>(D13*E13)</f>
        <v>0</v>
      </c>
    </row>
    <row r="14" spans="1:6" s="54" customFormat="1" x14ac:dyDescent="0.25">
      <c r="A14" s="59"/>
      <c r="B14" s="103"/>
      <c r="C14" s="61"/>
      <c r="D14" s="61"/>
      <c r="E14" s="62"/>
      <c r="F14" s="101"/>
    </row>
    <row r="15" spans="1:6" ht="345" customHeight="1" x14ac:dyDescent="0.25">
      <c r="A15" s="23" t="s">
        <v>8</v>
      </c>
      <c r="B15" s="95" t="s">
        <v>479</v>
      </c>
      <c r="C15" s="29" t="s">
        <v>62</v>
      </c>
      <c r="D15" s="30">
        <v>503</v>
      </c>
      <c r="E15" s="91"/>
      <c r="F15" s="33">
        <f>(D15*E15)</f>
        <v>0</v>
      </c>
    </row>
    <row r="16" spans="1:6" s="20" customFormat="1" x14ac:dyDescent="0.2">
      <c r="A16" s="160"/>
      <c r="B16" s="161"/>
      <c r="C16" s="162"/>
      <c r="D16" s="162"/>
      <c r="E16" s="163"/>
      <c r="F16" s="164"/>
    </row>
    <row r="17" spans="1:6" s="54" customFormat="1" x14ac:dyDescent="0.25">
      <c r="A17" s="59"/>
      <c r="B17" s="60" t="s">
        <v>452</v>
      </c>
      <c r="C17" s="61"/>
      <c r="D17" s="61"/>
      <c r="E17" s="62"/>
      <c r="F17" s="63">
        <f>SUM(F13:F16)</f>
        <v>0</v>
      </c>
    </row>
    <row r="18" spans="1:6" s="20" customFormat="1" x14ac:dyDescent="0.2">
      <c r="A18" s="24"/>
      <c r="B18" s="19"/>
      <c r="C18" s="34"/>
      <c r="D18" s="34"/>
      <c r="E18" s="36"/>
      <c r="F18" s="40"/>
    </row>
    <row r="19" spans="1:6" s="54" customFormat="1" x14ac:dyDescent="0.25">
      <c r="A19" s="59"/>
      <c r="B19" s="103" t="s">
        <v>144</v>
      </c>
      <c r="C19" s="61"/>
      <c r="D19" s="61"/>
      <c r="E19" s="62"/>
      <c r="F19" s="101"/>
    </row>
    <row r="20" spans="1:6" s="54" customFormat="1" x14ac:dyDescent="0.25">
      <c r="A20" s="59"/>
      <c r="B20" s="103"/>
      <c r="C20" s="61"/>
      <c r="D20" s="61"/>
      <c r="E20" s="62"/>
      <c r="F20" s="101"/>
    </row>
    <row r="21" spans="1:6" s="27" customFormat="1" ht="210" customHeight="1" x14ac:dyDescent="0.25">
      <c r="A21" s="25" t="s">
        <v>71</v>
      </c>
      <c r="B21" s="95" t="s">
        <v>604</v>
      </c>
      <c r="C21" s="29" t="s">
        <v>62</v>
      </c>
      <c r="D21" s="30">
        <v>36</v>
      </c>
      <c r="E21" s="91"/>
      <c r="F21" s="37">
        <f>(D21*E21)</f>
        <v>0</v>
      </c>
    </row>
    <row r="22" spans="1:6" s="54" customFormat="1" x14ac:dyDescent="0.25">
      <c r="A22" s="155"/>
      <c r="B22" s="151"/>
      <c r="C22" s="165"/>
      <c r="D22" s="165"/>
      <c r="E22" s="166"/>
      <c r="F22" s="167"/>
    </row>
    <row r="23" spans="1:6" s="54" customFormat="1" x14ac:dyDescent="0.25">
      <c r="A23" s="59"/>
      <c r="B23" s="60" t="s">
        <v>453</v>
      </c>
      <c r="C23" s="61"/>
      <c r="D23" s="61"/>
      <c r="E23" s="62"/>
      <c r="F23" s="63">
        <f>SUM(F21:F22)</f>
        <v>0</v>
      </c>
    </row>
    <row r="24" spans="1:6" s="54" customFormat="1" x14ac:dyDescent="0.25">
      <c r="A24" s="59"/>
      <c r="B24" s="60"/>
      <c r="C24" s="61"/>
      <c r="D24" s="61"/>
      <c r="E24" s="62"/>
      <c r="F24" s="63"/>
    </row>
    <row r="25" spans="1:6" s="54" customFormat="1" x14ac:dyDescent="0.25">
      <c r="A25" s="59"/>
      <c r="B25" s="103" t="s">
        <v>174</v>
      </c>
      <c r="C25" s="61"/>
      <c r="D25" s="61"/>
      <c r="E25" s="62"/>
      <c r="F25" s="101"/>
    </row>
    <row r="26" spans="1:6" s="20" customFormat="1" x14ac:dyDescent="0.25">
      <c r="A26" s="24"/>
      <c r="B26" s="19"/>
      <c r="C26" s="21"/>
      <c r="D26" s="21"/>
      <c r="E26" s="22"/>
      <c r="F26" s="39"/>
    </row>
    <row r="27" spans="1:6" s="54" customFormat="1" ht="135" x14ac:dyDescent="0.25">
      <c r="A27" s="32" t="s">
        <v>393</v>
      </c>
      <c r="B27" s="136" t="s">
        <v>605</v>
      </c>
      <c r="C27" s="29"/>
      <c r="D27" s="51"/>
      <c r="E27" s="92"/>
      <c r="F27" s="38"/>
    </row>
    <row r="28" spans="1:6" s="45" customFormat="1" x14ac:dyDescent="0.25">
      <c r="A28" s="64"/>
      <c r="B28" s="66" t="s">
        <v>411</v>
      </c>
      <c r="C28" s="65" t="s">
        <v>82</v>
      </c>
      <c r="D28" s="37">
        <v>58.9</v>
      </c>
      <c r="E28" s="92"/>
      <c r="F28" s="38">
        <f t="shared" ref="F28:F36" si="0">(D28*E28)</f>
        <v>0</v>
      </c>
    </row>
    <row r="29" spans="1:6" s="45" customFormat="1" ht="15" customHeight="1" x14ac:dyDescent="0.25">
      <c r="A29" s="64"/>
      <c r="B29" s="66" t="s">
        <v>412</v>
      </c>
      <c r="C29" s="65" t="s">
        <v>82</v>
      </c>
      <c r="D29" s="37">
        <v>78.8</v>
      </c>
      <c r="E29" s="92"/>
      <c r="F29" s="38">
        <f t="shared" si="0"/>
        <v>0</v>
      </c>
    </row>
    <row r="30" spans="1:6" s="45" customFormat="1" ht="15" customHeight="1" x14ac:dyDescent="0.25">
      <c r="A30" s="64"/>
      <c r="B30" s="66" t="s">
        <v>413</v>
      </c>
      <c r="C30" s="65" t="s">
        <v>82</v>
      </c>
      <c r="D30" s="37">
        <v>33.1</v>
      </c>
      <c r="E30" s="92"/>
      <c r="F30" s="38">
        <f t="shared" si="0"/>
        <v>0</v>
      </c>
    </row>
    <row r="31" spans="1:6" s="45" customFormat="1" ht="15" customHeight="1" x14ac:dyDescent="0.25">
      <c r="A31" s="64"/>
      <c r="B31" s="66" t="s">
        <v>414</v>
      </c>
      <c r="C31" s="65" t="s">
        <v>82</v>
      </c>
      <c r="D31" s="37">
        <v>74.8</v>
      </c>
      <c r="E31" s="92"/>
      <c r="F31" s="38">
        <f t="shared" si="0"/>
        <v>0</v>
      </c>
    </row>
    <row r="32" spans="1:6" s="45" customFormat="1" ht="15" customHeight="1" x14ac:dyDescent="0.25">
      <c r="A32" s="64"/>
      <c r="B32" s="66" t="s">
        <v>415</v>
      </c>
      <c r="C32" s="65" t="s">
        <v>82</v>
      </c>
      <c r="D32" s="37">
        <v>29.7</v>
      </c>
      <c r="E32" s="92"/>
      <c r="F32" s="38">
        <f t="shared" si="0"/>
        <v>0</v>
      </c>
    </row>
    <row r="33" spans="1:6" s="45" customFormat="1" ht="15" customHeight="1" x14ac:dyDescent="0.25">
      <c r="A33" s="64"/>
      <c r="B33" s="66" t="s">
        <v>416</v>
      </c>
      <c r="C33" s="65" t="s">
        <v>82</v>
      </c>
      <c r="D33" s="37">
        <v>2.35</v>
      </c>
      <c r="E33" s="92"/>
      <c r="F33" s="38">
        <f t="shared" si="0"/>
        <v>0</v>
      </c>
    </row>
    <row r="34" spans="1:6" s="45" customFormat="1" x14ac:dyDescent="0.25">
      <c r="A34" s="64"/>
      <c r="B34" s="66" t="s">
        <v>417</v>
      </c>
      <c r="C34" s="65" t="s">
        <v>82</v>
      </c>
      <c r="D34" s="37">
        <v>1.58</v>
      </c>
      <c r="E34" s="92"/>
      <c r="F34" s="38">
        <f t="shared" si="0"/>
        <v>0</v>
      </c>
    </row>
    <row r="35" spans="1:6" s="45" customFormat="1" ht="15" customHeight="1" x14ac:dyDescent="0.25">
      <c r="A35" s="64"/>
      <c r="B35" s="66" t="s">
        <v>420</v>
      </c>
      <c r="C35" s="65" t="s">
        <v>82</v>
      </c>
      <c r="D35" s="37">
        <v>6.4</v>
      </c>
      <c r="E35" s="92"/>
      <c r="F35" s="38">
        <f t="shared" si="0"/>
        <v>0</v>
      </c>
    </row>
    <row r="36" spans="1:6" s="45" customFormat="1" x14ac:dyDescent="0.25">
      <c r="A36" s="64"/>
      <c r="B36" s="66" t="s">
        <v>421</v>
      </c>
      <c r="C36" s="65" t="s">
        <v>82</v>
      </c>
      <c r="D36" s="37">
        <v>3.1</v>
      </c>
      <c r="E36" s="92"/>
      <c r="F36" s="38">
        <f t="shared" si="0"/>
        <v>0</v>
      </c>
    </row>
    <row r="37" spans="1:6" s="45" customFormat="1" x14ac:dyDescent="0.25">
      <c r="A37" s="64"/>
      <c r="B37" s="66"/>
      <c r="C37" s="65"/>
      <c r="D37" s="37"/>
      <c r="E37" s="92"/>
      <c r="F37" s="38"/>
    </row>
    <row r="38" spans="1:6" s="54" customFormat="1" ht="180" x14ac:dyDescent="0.25">
      <c r="A38" s="32" t="s">
        <v>490</v>
      </c>
      <c r="B38" s="136" t="s">
        <v>606</v>
      </c>
      <c r="C38" s="65" t="s">
        <v>82</v>
      </c>
      <c r="D38" s="30">
        <v>72.7</v>
      </c>
      <c r="E38" s="92"/>
      <c r="F38" s="38">
        <f>(D38*E38)</f>
        <v>0</v>
      </c>
    </row>
    <row r="39" spans="1:6" s="45" customFormat="1" x14ac:dyDescent="0.25">
      <c r="A39" s="64"/>
      <c r="B39" s="66"/>
      <c r="C39" s="65"/>
      <c r="D39" s="37"/>
      <c r="E39" s="92"/>
      <c r="F39" s="38"/>
    </row>
    <row r="40" spans="1:6" s="45" customFormat="1" ht="150" customHeight="1" x14ac:dyDescent="0.25">
      <c r="A40" s="64" t="s">
        <v>491</v>
      </c>
      <c r="B40" s="137" t="s">
        <v>607</v>
      </c>
      <c r="C40" s="65" t="s">
        <v>59</v>
      </c>
      <c r="D40" s="30">
        <v>7</v>
      </c>
      <c r="E40" s="92"/>
      <c r="F40" s="38">
        <f>(D40*E40)</f>
        <v>0</v>
      </c>
    </row>
    <row r="41" spans="1:6" s="45" customFormat="1" x14ac:dyDescent="0.25">
      <c r="A41" s="64"/>
      <c r="B41" s="66"/>
      <c r="C41" s="65"/>
      <c r="D41" s="37"/>
      <c r="E41" s="92"/>
      <c r="F41" s="38"/>
    </row>
    <row r="42" spans="1:6" s="45" customFormat="1" ht="135" customHeight="1" x14ac:dyDescent="0.25">
      <c r="A42" s="64" t="s">
        <v>492</v>
      </c>
      <c r="B42" s="66" t="s">
        <v>608</v>
      </c>
      <c r="C42" s="65"/>
      <c r="D42" s="30"/>
      <c r="E42" s="92"/>
      <c r="F42" s="38"/>
    </row>
    <row r="43" spans="1:6" s="45" customFormat="1" x14ac:dyDescent="0.25">
      <c r="A43" s="64"/>
      <c r="B43" s="66" t="s">
        <v>258</v>
      </c>
      <c r="C43" s="65" t="s">
        <v>59</v>
      </c>
      <c r="D43" s="30">
        <v>1</v>
      </c>
      <c r="E43" s="92"/>
      <c r="F43" s="38">
        <f>(D43*E43)</f>
        <v>0</v>
      </c>
    </row>
    <row r="44" spans="1:6" s="45" customFormat="1" x14ac:dyDescent="0.25">
      <c r="A44" s="64"/>
      <c r="B44" s="66" t="s">
        <v>259</v>
      </c>
      <c r="C44" s="65" t="s">
        <v>59</v>
      </c>
      <c r="D44" s="30">
        <v>1</v>
      </c>
      <c r="E44" s="92"/>
      <c r="F44" s="38">
        <f>(D44*E44)</f>
        <v>0</v>
      </c>
    </row>
    <row r="45" spans="1:6" x14ac:dyDescent="0.25">
      <c r="A45" s="77"/>
      <c r="B45" s="78"/>
      <c r="C45" s="83"/>
      <c r="D45" s="77"/>
      <c r="E45" s="84"/>
      <c r="F45" s="46"/>
    </row>
    <row r="46" spans="1:6" x14ac:dyDescent="0.25">
      <c r="A46" s="113"/>
      <c r="B46" s="152" t="s">
        <v>454</v>
      </c>
      <c r="C46" s="168"/>
      <c r="D46" s="113"/>
      <c r="E46" s="67"/>
      <c r="F46" s="117">
        <f>SUM(F27:F45)</f>
        <v>0</v>
      </c>
    </row>
    <row r="47" spans="1:6" x14ac:dyDescent="0.25">
      <c r="A47" s="77"/>
      <c r="B47" s="78"/>
      <c r="C47" s="83"/>
      <c r="D47" s="77"/>
      <c r="E47" s="84"/>
      <c r="F47" s="46"/>
    </row>
    <row r="48" spans="1:6" x14ac:dyDescent="0.25">
      <c r="A48" s="25"/>
      <c r="B48" s="69" t="s">
        <v>408</v>
      </c>
      <c r="C48" s="26"/>
      <c r="D48" s="25"/>
      <c r="E48" s="27"/>
      <c r="F48" s="38">
        <f>SUM(F46+F23+F17)</f>
        <v>0</v>
      </c>
    </row>
    <row r="49" spans="1:5" x14ac:dyDescent="0.25">
      <c r="A49" s="25"/>
      <c r="B49" s="69"/>
      <c r="C49" s="26"/>
      <c r="D49" s="25"/>
      <c r="E49" s="27"/>
    </row>
    <row r="50" spans="1:5" x14ac:dyDescent="0.25">
      <c r="A50" s="25"/>
      <c r="B50" s="69"/>
      <c r="C50" s="26"/>
      <c r="D50" s="25"/>
      <c r="E50" s="27"/>
    </row>
    <row r="51" spans="1:5" x14ac:dyDescent="0.25">
      <c r="A51" s="25"/>
      <c r="B51" s="69"/>
      <c r="C51" s="26"/>
      <c r="D51" s="25"/>
      <c r="E51" s="27"/>
    </row>
    <row r="52" spans="1:5" x14ac:dyDescent="0.25">
      <c r="A52" s="25"/>
      <c r="B52" s="69"/>
      <c r="C52" s="26"/>
      <c r="D52" s="25"/>
      <c r="E52" s="27"/>
    </row>
    <row r="53" spans="1:5" x14ac:dyDescent="0.25">
      <c r="A53" s="25"/>
      <c r="B53" s="69"/>
      <c r="C53" s="26"/>
      <c r="D53" s="25"/>
      <c r="E53" s="27"/>
    </row>
    <row r="54" spans="1:5" x14ac:dyDescent="0.25">
      <c r="A54" s="25"/>
      <c r="B54" s="69"/>
      <c r="C54" s="26"/>
      <c r="D54" s="25"/>
      <c r="E54" s="27"/>
    </row>
    <row r="55" spans="1:5" x14ac:dyDescent="0.25">
      <c r="A55" s="25"/>
      <c r="B55" s="69"/>
      <c r="C55" s="26"/>
      <c r="D55" s="25"/>
      <c r="E55" s="27"/>
    </row>
    <row r="56" spans="1:5" x14ac:dyDescent="0.25">
      <c r="A56" s="25"/>
      <c r="B56" s="69"/>
      <c r="C56" s="26"/>
      <c r="D56" s="25"/>
      <c r="E56" s="27"/>
    </row>
    <row r="57" spans="1:5" x14ac:dyDescent="0.25">
      <c r="A57" s="25"/>
      <c r="B57" s="69"/>
      <c r="C57" s="26"/>
      <c r="D57" s="25"/>
      <c r="E57" s="27"/>
    </row>
    <row r="58" spans="1:5" x14ac:dyDescent="0.25">
      <c r="A58" s="25"/>
      <c r="B58" s="69"/>
      <c r="C58" s="26"/>
      <c r="D58" s="25"/>
      <c r="E58" s="27"/>
    </row>
    <row r="59" spans="1:5" x14ac:dyDescent="0.25">
      <c r="A59" s="25"/>
      <c r="B59" s="69"/>
      <c r="C59" s="26"/>
      <c r="D59" s="25"/>
      <c r="E59" s="27"/>
    </row>
    <row r="60" spans="1:5" x14ac:dyDescent="0.25">
      <c r="A60" s="25"/>
      <c r="B60" s="69"/>
      <c r="C60" s="26"/>
      <c r="D60" s="25"/>
      <c r="E60" s="27"/>
    </row>
    <row r="61" spans="1:5" x14ac:dyDescent="0.25">
      <c r="A61" s="25"/>
      <c r="B61" s="69"/>
      <c r="C61" s="26"/>
      <c r="D61" s="25"/>
      <c r="E61" s="27"/>
    </row>
    <row r="62" spans="1:5" x14ac:dyDescent="0.25">
      <c r="A62" s="25"/>
      <c r="B62" s="69"/>
      <c r="C62" s="26"/>
      <c r="D62" s="25"/>
      <c r="E62" s="27"/>
    </row>
    <row r="63" spans="1:5" x14ac:dyDescent="0.25">
      <c r="A63" s="25"/>
      <c r="B63" s="69"/>
      <c r="C63" s="26"/>
      <c r="D63" s="25"/>
      <c r="E63" s="27"/>
    </row>
    <row r="64" spans="1:5" x14ac:dyDescent="0.25">
      <c r="A64" s="25"/>
      <c r="B64" s="69"/>
      <c r="C64" s="26"/>
      <c r="D64" s="25"/>
      <c r="E64" s="27"/>
    </row>
    <row r="65" spans="1:5" x14ac:dyDescent="0.25">
      <c r="A65" s="25"/>
      <c r="B65" s="69"/>
      <c r="C65" s="26"/>
      <c r="D65" s="25"/>
      <c r="E65" s="27"/>
    </row>
    <row r="66" spans="1:5" x14ac:dyDescent="0.25">
      <c r="A66" s="25"/>
      <c r="B66" s="69"/>
      <c r="C66" s="26"/>
      <c r="D66" s="25"/>
      <c r="E66" s="27"/>
    </row>
    <row r="67" spans="1:5" x14ac:dyDescent="0.25">
      <c r="A67" s="25"/>
      <c r="B67" s="69"/>
      <c r="C67" s="26"/>
      <c r="D67" s="25"/>
      <c r="E67" s="27"/>
    </row>
    <row r="68" spans="1:5" x14ac:dyDescent="0.25">
      <c r="A68" s="25"/>
      <c r="B68" s="69"/>
      <c r="C68" s="26"/>
      <c r="D68" s="25"/>
      <c r="E68" s="27"/>
    </row>
    <row r="69" spans="1:5" x14ac:dyDescent="0.25">
      <c r="A69" s="25"/>
      <c r="B69" s="69"/>
      <c r="C69" s="26"/>
      <c r="D69" s="25"/>
      <c r="E69" s="27"/>
    </row>
    <row r="70" spans="1:5" x14ac:dyDescent="0.25">
      <c r="A70" s="25"/>
      <c r="B70" s="69"/>
      <c r="C70" s="26"/>
      <c r="D70" s="25"/>
      <c r="E70" s="27"/>
    </row>
    <row r="71" spans="1:5" x14ac:dyDescent="0.25">
      <c r="A71" s="25"/>
      <c r="B71" s="69"/>
      <c r="C71" s="26"/>
      <c r="D71" s="25"/>
      <c r="E71" s="27"/>
    </row>
    <row r="72" spans="1:5" x14ac:dyDescent="0.25">
      <c r="A72" s="25"/>
      <c r="B72" s="69"/>
      <c r="C72" s="26"/>
      <c r="D72" s="25"/>
      <c r="E72" s="27"/>
    </row>
    <row r="73" spans="1:5" x14ac:dyDescent="0.25">
      <c r="A73" s="25"/>
      <c r="B73" s="69"/>
      <c r="C73" s="26"/>
      <c r="D73" s="25"/>
      <c r="E73" s="27"/>
    </row>
    <row r="74" spans="1:5" x14ac:dyDescent="0.25">
      <c r="A74" s="25"/>
      <c r="B74" s="69"/>
      <c r="C74" s="26"/>
      <c r="D74" s="25"/>
      <c r="E74" s="27"/>
    </row>
    <row r="75" spans="1:5" x14ac:dyDescent="0.25">
      <c r="A75" s="25"/>
      <c r="B75" s="69"/>
      <c r="C75" s="26"/>
      <c r="D75" s="25"/>
      <c r="E75" s="27"/>
    </row>
    <row r="76" spans="1:5" x14ac:dyDescent="0.25">
      <c r="A76" s="25"/>
      <c r="B76" s="69"/>
      <c r="C76" s="26"/>
      <c r="D76" s="25"/>
      <c r="E76" s="27"/>
    </row>
    <row r="77" spans="1:5" x14ac:dyDescent="0.25">
      <c r="A77" s="25"/>
      <c r="B77" s="69"/>
      <c r="C77" s="26"/>
      <c r="D77" s="25"/>
      <c r="E77" s="27"/>
    </row>
    <row r="78" spans="1:5" x14ac:dyDescent="0.25">
      <c r="A78" s="25"/>
      <c r="B78" s="69"/>
      <c r="C78" s="26"/>
      <c r="D78" s="25"/>
      <c r="E78" s="27"/>
    </row>
    <row r="79" spans="1:5" x14ac:dyDescent="0.25">
      <c r="A79" s="25"/>
      <c r="B79" s="69"/>
      <c r="C79" s="26"/>
      <c r="D79" s="25"/>
      <c r="E79" s="27"/>
    </row>
    <row r="80" spans="1:5" x14ac:dyDescent="0.25">
      <c r="A80" s="25"/>
      <c r="B80" s="69"/>
      <c r="C80" s="26"/>
      <c r="D80" s="25"/>
      <c r="E80" s="27"/>
    </row>
    <row r="81" spans="1:5" x14ac:dyDescent="0.25">
      <c r="A81" s="25"/>
      <c r="B81" s="69"/>
      <c r="C81" s="26"/>
      <c r="D81" s="25"/>
      <c r="E81" s="27"/>
    </row>
    <row r="82" spans="1:5" x14ac:dyDescent="0.25">
      <c r="A82" s="25"/>
      <c r="B82" s="69"/>
      <c r="C82" s="26"/>
      <c r="D82" s="25"/>
      <c r="E82" s="27"/>
    </row>
    <row r="83" spans="1:5" x14ac:dyDescent="0.25">
      <c r="A83" s="25"/>
      <c r="B83" s="69"/>
      <c r="C83" s="26"/>
      <c r="D83" s="25"/>
      <c r="E83" s="27"/>
    </row>
    <row r="84" spans="1:5" x14ac:dyDescent="0.25">
      <c r="A84" s="25"/>
      <c r="B84" s="69"/>
      <c r="C84" s="26"/>
      <c r="D84" s="25"/>
      <c r="E84" s="27"/>
    </row>
    <row r="85" spans="1:5" x14ac:dyDescent="0.25">
      <c r="A85" s="25"/>
      <c r="B85" s="69"/>
      <c r="C85" s="26"/>
      <c r="D85" s="25"/>
      <c r="E85" s="27"/>
    </row>
    <row r="86" spans="1:5" x14ac:dyDescent="0.25">
      <c r="A86" s="25"/>
      <c r="B86" s="69"/>
      <c r="C86" s="26"/>
      <c r="D86" s="25"/>
      <c r="E86" s="27"/>
    </row>
    <row r="87" spans="1:5" x14ac:dyDescent="0.25">
      <c r="A87" s="25"/>
      <c r="B87" s="69"/>
      <c r="C87" s="26"/>
      <c r="D87" s="25"/>
      <c r="E87" s="27"/>
    </row>
    <row r="88" spans="1:5" x14ac:dyDescent="0.25">
      <c r="A88" s="25"/>
      <c r="B88" s="69"/>
      <c r="C88" s="26"/>
      <c r="D88" s="25"/>
      <c r="E88" s="27"/>
    </row>
    <row r="89" spans="1:5" x14ac:dyDescent="0.25">
      <c r="A89" s="25"/>
      <c r="B89" s="69"/>
      <c r="C89" s="26"/>
      <c r="D89" s="25"/>
      <c r="E89" s="27"/>
    </row>
    <row r="90" spans="1:5" x14ac:dyDescent="0.25">
      <c r="A90" s="25"/>
      <c r="B90" s="69"/>
      <c r="C90" s="26"/>
      <c r="D90" s="25"/>
      <c r="E90" s="27"/>
    </row>
    <row r="91" spans="1:5" x14ac:dyDescent="0.25">
      <c r="A91" s="25"/>
      <c r="B91" s="69"/>
      <c r="C91" s="26"/>
      <c r="D91" s="25"/>
      <c r="E91" s="27"/>
    </row>
    <row r="92" spans="1:5" x14ac:dyDescent="0.25">
      <c r="A92" s="25"/>
      <c r="B92" s="69"/>
      <c r="C92" s="26"/>
      <c r="D92" s="25"/>
      <c r="E92" s="27"/>
    </row>
    <row r="93" spans="1:5" x14ac:dyDescent="0.25">
      <c r="A93" s="25"/>
      <c r="B93" s="69"/>
      <c r="C93" s="26"/>
      <c r="D93" s="25"/>
      <c r="E93" s="27"/>
    </row>
    <row r="94" spans="1:5" x14ac:dyDescent="0.25">
      <c r="A94" s="25"/>
      <c r="B94" s="69"/>
      <c r="C94" s="26"/>
      <c r="D94" s="25"/>
      <c r="E94" s="27"/>
    </row>
    <row r="95" spans="1:5" x14ac:dyDescent="0.25">
      <c r="A95" s="25"/>
      <c r="B95" s="69"/>
      <c r="C95" s="26"/>
      <c r="D95" s="25"/>
      <c r="E95" s="27"/>
    </row>
    <row r="96" spans="1:5" x14ac:dyDescent="0.25">
      <c r="A96" s="25"/>
      <c r="B96" s="69"/>
      <c r="C96" s="26"/>
      <c r="D96" s="25"/>
      <c r="E96" s="27"/>
    </row>
    <row r="97" spans="1:5" x14ac:dyDescent="0.25">
      <c r="A97" s="25"/>
      <c r="B97" s="69"/>
      <c r="C97" s="26"/>
      <c r="D97" s="25"/>
      <c r="E97" s="27"/>
    </row>
    <row r="98" spans="1:5" x14ac:dyDescent="0.25">
      <c r="A98" s="25"/>
      <c r="B98" s="69"/>
      <c r="C98" s="26"/>
      <c r="D98" s="25"/>
      <c r="E98" s="27"/>
    </row>
    <row r="99" spans="1:5" x14ac:dyDescent="0.25">
      <c r="A99" s="25"/>
      <c r="B99" s="69"/>
      <c r="C99" s="26"/>
      <c r="D99" s="25"/>
      <c r="E99" s="27"/>
    </row>
    <row r="100" spans="1:5" x14ac:dyDescent="0.25">
      <c r="A100" s="25"/>
      <c r="B100" s="69"/>
      <c r="C100" s="26"/>
      <c r="D100" s="25"/>
      <c r="E100" s="27"/>
    </row>
    <row r="101" spans="1:5" x14ac:dyDescent="0.25">
      <c r="A101" s="25"/>
      <c r="B101" s="69"/>
      <c r="C101" s="26"/>
      <c r="D101" s="25"/>
      <c r="E101" s="27"/>
    </row>
    <row r="102" spans="1:5" x14ac:dyDescent="0.25">
      <c r="A102" s="25"/>
      <c r="B102" s="69"/>
      <c r="C102" s="26"/>
      <c r="D102" s="25"/>
      <c r="E102" s="27"/>
    </row>
    <row r="103" spans="1:5" x14ac:dyDescent="0.25">
      <c r="A103" s="25"/>
      <c r="B103" s="69"/>
      <c r="C103" s="26"/>
      <c r="D103" s="25"/>
      <c r="E103" s="27"/>
    </row>
    <row r="104" spans="1:5" x14ac:dyDescent="0.25">
      <c r="A104" s="25"/>
      <c r="B104" s="69"/>
      <c r="C104" s="26"/>
      <c r="D104" s="25"/>
      <c r="E104" s="27"/>
    </row>
    <row r="105" spans="1:5" x14ac:dyDescent="0.25">
      <c r="A105" s="25"/>
      <c r="B105" s="69"/>
      <c r="C105" s="26"/>
      <c r="D105" s="25"/>
      <c r="E105" s="27"/>
    </row>
    <row r="106" spans="1:5" x14ac:dyDescent="0.25">
      <c r="A106" s="25"/>
      <c r="B106" s="69"/>
      <c r="C106" s="26"/>
      <c r="D106" s="25"/>
      <c r="E106" s="27"/>
    </row>
    <row r="107" spans="1:5" x14ac:dyDescent="0.25">
      <c r="A107" s="25"/>
    </row>
  </sheetData>
  <sheetProtection algorithmName="SHA-512" hashValue="tWywysvSupPKsiefGxiANSfzRJTsBNY3mq4buyBfZ30jt+yvcW2UpEI5K92RYr9u6e7/6eDyiXskqdPTeRZ8ew==" saltValue="j8/tApQu5Gwj6J842Hf2Gw==" spinCount="100000" sheet="1" objects="1" scenarios="1"/>
  <protectedRanges>
    <protectedRange sqref="E27:E44" name="Obseg3"/>
    <protectedRange sqref="E13:E15" name="Obseg1"/>
    <protectedRange sqref="E21" name="Obseg2"/>
  </protectedRanges>
  <mergeCells count="6">
    <mergeCell ref="B8:F8"/>
    <mergeCell ref="B3:F3"/>
    <mergeCell ref="B4:F4"/>
    <mergeCell ref="B5:F5"/>
    <mergeCell ref="B6:F6"/>
    <mergeCell ref="B7:F7"/>
  </mergeCells>
  <pageMargins left="0.7" right="0.7" top="0.75" bottom="0.75" header="0.3" footer="0.3"/>
  <pageSetup paperSize="9" orientation="portrait" r:id="rId1"/>
  <rowBreaks count="1" manualBreakCount="1">
    <brk id="2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1"/>
  <sheetViews>
    <sheetView zoomScaleNormal="100" workbookViewId="0">
      <selection activeCell="D1" sqref="D1:D1048576"/>
    </sheetView>
  </sheetViews>
  <sheetFormatPr defaultRowHeight="15" x14ac:dyDescent="0.25"/>
  <cols>
    <col min="1" max="1" width="4.7109375" style="49" customWidth="1"/>
    <col min="2" max="2" width="45.7109375" style="49" customWidth="1"/>
    <col min="3" max="3" width="5.7109375" style="49" customWidth="1"/>
    <col min="4" max="4" width="7.85546875" style="49" customWidth="1"/>
    <col min="5" max="5" width="10.7109375" style="49" customWidth="1"/>
    <col min="6" max="6" width="12.7109375" style="38" customWidth="1"/>
    <col min="7" max="16384" width="9.140625" style="49"/>
  </cols>
  <sheetData>
    <row r="1" spans="1:6" x14ac:dyDescent="0.25">
      <c r="A1" s="2" t="s">
        <v>39</v>
      </c>
      <c r="B1" s="2" t="s">
        <v>342</v>
      </c>
    </row>
    <row r="2" spans="1:6" x14ac:dyDescent="0.25">
      <c r="A2" s="2"/>
      <c r="B2" s="2"/>
    </row>
    <row r="3" spans="1:6" ht="45" customHeight="1" x14ac:dyDescent="0.25">
      <c r="A3" s="2"/>
      <c r="B3" s="243" t="s">
        <v>74</v>
      </c>
      <c r="C3" s="243"/>
      <c r="D3" s="243"/>
      <c r="E3" s="243"/>
      <c r="F3" s="243"/>
    </row>
    <row r="4" spans="1:6" ht="45" customHeight="1" x14ac:dyDescent="0.25">
      <c r="A4" s="2"/>
      <c r="B4" s="243" t="s">
        <v>68</v>
      </c>
      <c r="C4" s="243"/>
      <c r="D4" s="243"/>
      <c r="E4" s="243"/>
      <c r="F4" s="243"/>
    </row>
    <row r="5" spans="1:6" ht="45" customHeight="1" x14ac:dyDescent="0.25">
      <c r="A5" s="2"/>
      <c r="B5" s="243" t="s">
        <v>84</v>
      </c>
      <c r="C5" s="243"/>
      <c r="D5" s="243"/>
      <c r="E5" s="243"/>
      <c r="F5" s="243"/>
    </row>
    <row r="6" spans="1:6" ht="45" customHeight="1" x14ac:dyDescent="0.25">
      <c r="A6" s="2"/>
      <c r="B6" s="243" t="s">
        <v>75</v>
      </c>
      <c r="C6" s="243"/>
      <c r="D6" s="243"/>
      <c r="E6" s="243"/>
      <c r="F6" s="243"/>
    </row>
    <row r="7" spans="1:6" ht="30" customHeight="1" x14ac:dyDescent="0.25">
      <c r="A7" s="2"/>
      <c r="B7" s="243" t="s">
        <v>87</v>
      </c>
      <c r="C7" s="243"/>
      <c r="D7" s="243"/>
      <c r="E7" s="243"/>
      <c r="F7" s="243"/>
    </row>
    <row r="8" spans="1:6" x14ac:dyDescent="0.25">
      <c r="B8" s="243"/>
      <c r="C8" s="243"/>
      <c r="D8" s="243"/>
      <c r="E8" s="243"/>
      <c r="F8" s="243"/>
    </row>
    <row r="9" spans="1:6" s="20" customFormat="1" x14ac:dyDescent="0.25">
      <c r="A9" s="24" t="s">
        <v>63</v>
      </c>
      <c r="B9" s="19" t="s">
        <v>64</v>
      </c>
      <c r="C9" s="21" t="s">
        <v>55</v>
      </c>
      <c r="D9" s="21" t="s">
        <v>56</v>
      </c>
      <c r="E9" s="22" t="s">
        <v>57</v>
      </c>
      <c r="F9" s="39" t="s">
        <v>58</v>
      </c>
    </row>
    <row r="10" spans="1:6" s="20" customFormat="1" x14ac:dyDescent="0.25">
      <c r="A10" s="24"/>
      <c r="B10" s="19"/>
      <c r="C10" s="21"/>
      <c r="D10" s="21"/>
      <c r="E10" s="22"/>
      <c r="F10" s="39"/>
    </row>
    <row r="11" spans="1:6" s="54" customFormat="1" x14ac:dyDescent="0.25">
      <c r="A11" s="59"/>
      <c r="B11" s="103" t="s">
        <v>144</v>
      </c>
      <c r="C11" s="61"/>
      <c r="D11" s="61"/>
      <c r="E11" s="62"/>
      <c r="F11" s="101"/>
    </row>
    <row r="12" spans="1:6" s="20" customFormat="1" x14ac:dyDescent="0.25">
      <c r="A12" s="24"/>
      <c r="B12" s="19"/>
      <c r="C12" s="21"/>
      <c r="D12" s="21"/>
      <c r="E12" s="22"/>
      <c r="F12" s="39"/>
    </row>
    <row r="13" spans="1:6" ht="285" customHeight="1" x14ac:dyDescent="0.25">
      <c r="A13" s="23" t="s">
        <v>8</v>
      </c>
      <c r="B13" s="69" t="s">
        <v>344</v>
      </c>
      <c r="C13" s="29" t="s">
        <v>62</v>
      </c>
      <c r="D13" s="30">
        <v>120</v>
      </c>
      <c r="E13" s="27"/>
      <c r="F13" s="38">
        <f>SUM(D13*E13)</f>
        <v>0</v>
      </c>
    </row>
    <row r="14" spans="1:6" x14ac:dyDescent="0.25">
      <c r="A14" s="25"/>
      <c r="B14" s="69"/>
      <c r="C14" s="26"/>
      <c r="D14" s="25"/>
      <c r="E14" s="27"/>
    </row>
    <row r="15" spans="1:6" ht="285" customHeight="1" x14ac:dyDescent="0.25">
      <c r="A15" s="25" t="s">
        <v>71</v>
      </c>
      <c r="B15" s="69" t="s">
        <v>345</v>
      </c>
      <c r="C15" s="29" t="s">
        <v>62</v>
      </c>
      <c r="D15" s="123">
        <v>245</v>
      </c>
      <c r="E15" s="27"/>
      <c r="F15" s="38">
        <f>SUM(D15*E15)</f>
        <v>0</v>
      </c>
    </row>
    <row r="16" spans="1:6" ht="15" customHeight="1" x14ac:dyDescent="0.25">
      <c r="A16" s="77"/>
      <c r="B16" s="78"/>
      <c r="C16" s="79"/>
      <c r="D16" s="169"/>
      <c r="E16" s="84"/>
      <c r="F16" s="46"/>
    </row>
    <row r="17" spans="1:6" ht="15" customHeight="1" x14ac:dyDescent="0.25">
      <c r="A17" s="25"/>
      <c r="B17" s="69" t="s">
        <v>453</v>
      </c>
      <c r="C17" s="29"/>
      <c r="D17" s="123"/>
      <c r="E17" s="27"/>
      <c r="F17" s="38">
        <f>SUM(F13:F16)</f>
        <v>0</v>
      </c>
    </row>
    <row r="18" spans="1:6" x14ac:dyDescent="0.25">
      <c r="A18" s="77"/>
      <c r="B18" s="78"/>
      <c r="C18" s="83"/>
      <c r="D18" s="77"/>
      <c r="E18" s="84"/>
      <c r="F18" s="46"/>
    </row>
    <row r="19" spans="1:6" x14ac:dyDescent="0.25">
      <c r="A19" s="25"/>
      <c r="B19" s="69" t="s">
        <v>343</v>
      </c>
      <c r="C19" s="26"/>
      <c r="D19" s="25"/>
      <c r="E19" s="27"/>
      <c r="F19" s="38">
        <f>SUM(F17)</f>
        <v>0</v>
      </c>
    </row>
    <row r="20" spans="1:6" x14ac:dyDescent="0.25">
      <c r="A20" s="25"/>
      <c r="B20" s="69"/>
      <c r="C20" s="26"/>
      <c r="D20" s="25"/>
      <c r="E20" s="27"/>
    </row>
    <row r="21" spans="1:6" x14ac:dyDescent="0.25">
      <c r="A21" s="25"/>
      <c r="B21" s="69"/>
      <c r="C21" s="26"/>
      <c r="D21" s="25"/>
      <c r="E21" s="27"/>
    </row>
    <row r="22" spans="1:6" x14ac:dyDescent="0.25">
      <c r="A22" s="25"/>
      <c r="B22" s="69"/>
      <c r="C22" s="26"/>
      <c r="D22" s="25"/>
      <c r="E22" s="27"/>
    </row>
    <row r="23" spans="1:6" x14ac:dyDescent="0.25">
      <c r="A23" s="25"/>
      <c r="B23" s="69"/>
      <c r="C23" s="26"/>
      <c r="D23" s="25"/>
      <c r="E23" s="27"/>
    </row>
    <row r="24" spans="1:6" x14ac:dyDescent="0.25">
      <c r="A24" s="25"/>
      <c r="B24" s="69"/>
      <c r="C24" s="26"/>
      <c r="D24" s="25"/>
      <c r="E24" s="27"/>
    </row>
    <row r="25" spans="1:6" x14ac:dyDescent="0.25">
      <c r="A25" s="25"/>
      <c r="B25" s="69"/>
      <c r="C25" s="26"/>
      <c r="D25" s="25"/>
      <c r="E25" s="27"/>
    </row>
    <row r="26" spans="1:6" x14ac:dyDescent="0.25">
      <c r="A26" s="25"/>
      <c r="B26" s="69"/>
      <c r="C26" s="26"/>
      <c r="D26" s="25"/>
      <c r="E26" s="27"/>
    </row>
    <row r="27" spans="1:6" x14ac:dyDescent="0.25">
      <c r="A27" s="25"/>
      <c r="B27" s="69"/>
      <c r="C27" s="26"/>
      <c r="D27" s="25"/>
      <c r="E27" s="27"/>
    </row>
    <row r="28" spans="1:6" x14ac:dyDescent="0.25">
      <c r="A28" s="25"/>
      <c r="B28" s="69"/>
      <c r="C28" s="26"/>
      <c r="D28" s="25"/>
      <c r="E28" s="27"/>
    </row>
    <row r="29" spans="1:6" x14ac:dyDescent="0.25">
      <c r="A29" s="25"/>
      <c r="B29" s="69"/>
      <c r="C29" s="26"/>
      <c r="D29" s="25"/>
      <c r="E29" s="27"/>
    </row>
    <row r="30" spans="1:6" x14ac:dyDescent="0.25">
      <c r="A30" s="25"/>
      <c r="B30" s="69"/>
      <c r="C30" s="26"/>
      <c r="D30" s="25"/>
      <c r="E30" s="27"/>
    </row>
    <row r="31" spans="1:6" x14ac:dyDescent="0.25">
      <c r="A31" s="25"/>
      <c r="B31" s="69"/>
      <c r="C31" s="26"/>
      <c r="D31" s="25"/>
      <c r="E31" s="27"/>
    </row>
    <row r="32" spans="1:6" x14ac:dyDescent="0.25">
      <c r="A32" s="25"/>
      <c r="B32" s="69"/>
      <c r="C32" s="26"/>
      <c r="D32" s="25"/>
      <c r="E32" s="27"/>
    </row>
    <row r="33" spans="1:5" x14ac:dyDescent="0.25">
      <c r="A33" s="25"/>
      <c r="B33" s="69"/>
      <c r="C33" s="26"/>
      <c r="D33" s="25"/>
      <c r="E33" s="27"/>
    </row>
    <row r="34" spans="1:5" x14ac:dyDescent="0.25">
      <c r="A34" s="25"/>
      <c r="B34" s="69"/>
      <c r="C34" s="26"/>
      <c r="D34" s="25"/>
      <c r="E34" s="27"/>
    </row>
    <row r="35" spans="1:5" x14ac:dyDescent="0.25">
      <c r="A35" s="25"/>
      <c r="B35" s="69"/>
      <c r="C35" s="26"/>
      <c r="D35" s="25"/>
      <c r="E35" s="27"/>
    </row>
    <row r="36" spans="1:5" x14ac:dyDescent="0.25">
      <c r="A36" s="25"/>
      <c r="B36" s="69"/>
      <c r="C36" s="26"/>
      <c r="D36" s="25"/>
      <c r="E36" s="27"/>
    </row>
    <row r="37" spans="1:5" x14ac:dyDescent="0.25">
      <c r="A37" s="25"/>
      <c r="B37" s="69"/>
      <c r="C37" s="26"/>
      <c r="D37" s="25"/>
      <c r="E37" s="27"/>
    </row>
    <row r="38" spans="1:5" x14ac:dyDescent="0.25">
      <c r="A38" s="25"/>
      <c r="B38" s="69"/>
      <c r="C38" s="26"/>
      <c r="D38" s="25"/>
      <c r="E38" s="27"/>
    </row>
    <row r="39" spans="1:5" x14ac:dyDescent="0.25">
      <c r="A39" s="25"/>
      <c r="B39" s="69"/>
      <c r="C39" s="26"/>
      <c r="D39" s="25"/>
      <c r="E39" s="27"/>
    </row>
    <row r="40" spans="1:5" x14ac:dyDescent="0.25">
      <c r="A40" s="25"/>
      <c r="B40" s="69"/>
      <c r="C40" s="26"/>
      <c r="D40" s="25"/>
      <c r="E40" s="27"/>
    </row>
    <row r="41" spans="1:5" x14ac:dyDescent="0.25">
      <c r="A41" s="25"/>
      <c r="B41" s="69"/>
      <c r="C41" s="26"/>
      <c r="D41" s="25"/>
      <c r="E41" s="27"/>
    </row>
    <row r="42" spans="1:5" x14ac:dyDescent="0.25">
      <c r="A42" s="25"/>
      <c r="B42" s="69"/>
      <c r="C42" s="26"/>
      <c r="D42" s="25"/>
      <c r="E42" s="27"/>
    </row>
    <row r="43" spans="1:5" x14ac:dyDescent="0.25">
      <c r="A43" s="25"/>
      <c r="B43" s="69"/>
      <c r="C43" s="26"/>
      <c r="D43" s="25"/>
      <c r="E43" s="27"/>
    </row>
    <row r="44" spans="1:5" x14ac:dyDescent="0.25">
      <c r="A44" s="25"/>
      <c r="B44" s="69"/>
      <c r="C44" s="26"/>
      <c r="D44" s="25"/>
      <c r="E44" s="27"/>
    </row>
    <row r="45" spans="1:5" x14ac:dyDescent="0.25">
      <c r="A45" s="25"/>
      <c r="B45" s="69"/>
      <c r="C45" s="26"/>
      <c r="D45" s="25"/>
      <c r="E45" s="27"/>
    </row>
    <row r="46" spans="1:5" x14ac:dyDescent="0.25">
      <c r="A46" s="25"/>
      <c r="B46" s="69"/>
      <c r="C46" s="26"/>
      <c r="D46" s="25"/>
      <c r="E46" s="27"/>
    </row>
    <row r="47" spans="1:5" x14ac:dyDescent="0.25">
      <c r="A47" s="25"/>
      <c r="B47" s="69"/>
      <c r="C47" s="26"/>
      <c r="D47" s="25"/>
      <c r="E47" s="27"/>
    </row>
    <row r="48" spans="1:5" x14ac:dyDescent="0.25">
      <c r="A48" s="25"/>
      <c r="B48" s="69"/>
      <c r="C48" s="26"/>
      <c r="D48" s="25"/>
      <c r="E48" s="27"/>
    </row>
    <row r="49" spans="1:5" x14ac:dyDescent="0.25">
      <c r="A49" s="25"/>
      <c r="B49" s="69"/>
      <c r="C49" s="26"/>
      <c r="D49" s="25"/>
      <c r="E49" s="27"/>
    </row>
    <row r="50" spans="1:5" x14ac:dyDescent="0.25">
      <c r="A50" s="25"/>
      <c r="B50" s="69"/>
      <c r="C50" s="26"/>
      <c r="D50" s="25"/>
      <c r="E50" s="27"/>
    </row>
    <row r="51" spans="1:5" x14ac:dyDescent="0.25">
      <c r="A51" s="25"/>
      <c r="B51" s="69"/>
      <c r="C51" s="26"/>
      <c r="D51" s="25"/>
      <c r="E51" s="27"/>
    </row>
    <row r="52" spans="1:5" x14ac:dyDescent="0.25">
      <c r="A52" s="25"/>
      <c r="B52" s="69"/>
      <c r="C52" s="26"/>
      <c r="D52" s="25"/>
      <c r="E52" s="27"/>
    </row>
    <row r="53" spans="1:5" x14ac:dyDescent="0.25">
      <c r="A53" s="25"/>
      <c r="B53" s="69"/>
      <c r="C53" s="26"/>
      <c r="D53" s="25"/>
      <c r="E53" s="27"/>
    </row>
    <row r="54" spans="1:5" x14ac:dyDescent="0.25">
      <c r="A54" s="25"/>
      <c r="B54" s="69"/>
      <c r="C54" s="26"/>
      <c r="D54" s="25"/>
      <c r="E54" s="27"/>
    </row>
    <row r="55" spans="1:5" x14ac:dyDescent="0.25">
      <c r="A55" s="25"/>
      <c r="B55" s="69"/>
      <c r="C55" s="26"/>
      <c r="D55" s="25"/>
      <c r="E55" s="27"/>
    </row>
    <row r="56" spans="1:5" x14ac:dyDescent="0.25">
      <c r="A56" s="25"/>
      <c r="B56" s="69"/>
      <c r="C56" s="26"/>
      <c r="D56" s="25"/>
      <c r="E56" s="27"/>
    </row>
    <row r="57" spans="1:5" x14ac:dyDescent="0.25">
      <c r="A57" s="25"/>
      <c r="B57" s="69"/>
      <c r="C57" s="26"/>
      <c r="D57" s="25"/>
      <c r="E57" s="27"/>
    </row>
    <row r="58" spans="1:5" x14ac:dyDescent="0.25">
      <c r="A58" s="25"/>
      <c r="B58" s="69"/>
      <c r="C58" s="26"/>
      <c r="D58" s="25"/>
      <c r="E58" s="27"/>
    </row>
    <row r="59" spans="1:5" x14ac:dyDescent="0.25">
      <c r="A59" s="25"/>
      <c r="B59" s="69"/>
      <c r="C59" s="26"/>
      <c r="D59" s="25"/>
      <c r="E59" s="27"/>
    </row>
    <row r="60" spans="1:5" x14ac:dyDescent="0.25">
      <c r="A60" s="25"/>
      <c r="B60" s="69"/>
      <c r="C60" s="26"/>
      <c r="D60" s="25"/>
      <c r="E60" s="27"/>
    </row>
    <row r="61" spans="1:5" x14ac:dyDescent="0.25">
      <c r="A61" s="25"/>
      <c r="B61" s="69"/>
      <c r="C61" s="26"/>
      <c r="D61" s="25"/>
      <c r="E61" s="27"/>
    </row>
    <row r="62" spans="1:5" x14ac:dyDescent="0.25">
      <c r="A62" s="25"/>
      <c r="B62" s="69"/>
      <c r="C62" s="26"/>
      <c r="D62" s="25"/>
      <c r="E62" s="27"/>
    </row>
    <row r="63" spans="1:5" x14ac:dyDescent="0.25">
      <c r="A63" s="25"/>
      <c r="B63" s="69"/>
      <c r="C63" s="26"/>
      <c r="D63" s="25"/>
      <c r="E63" s="27"/>
    </row>
    <row r="64" spans="1:5" x14ac:dyDescent="0.25">
      <c r="A64" s="25"/>
      <c r="B64" s="69"/>
      <c r="C64" s="26"/>
      <c r="D64" s="25"/>
      <c r="E64" s="27"/>
    </row>
    <row r="65" spans="1:5" x14ac:dyDescent="0.25">
      <c r="A65" s="25"/>
      <c r="B65" s="69"/>
      <c r="C65" s="26"/>
      <c r="D65" s="25"/>
      <c r="E65" s="27"/>
    </row>
    <row r="66" spans="1:5" x14ac:dyDescent="0.25">
      <c r="A66" s="25"/>
      <c r="B66" s="69"/>
      <c r="C66" s="26"/>
      <c r="D66" s="25"/>
      <c r="E66" s="27"/>
    </row>
    <row r="67" spans="1:5" x14ac:dyDescent="0.25">
      <c r="A67" s="25"/>
      <c r="B67" s="69"/>
      <c r="C67" s="26"/>
      <c r="D67" s="25"/>
      <c r="E67" s="27"/>
    </row>
    <row r="68" spans="1:5" x14ac:dyDescent="0.25">
      <c r="A68" s="25"/>
      <c r="B68" s="69"/>
      <c r="C68" s="26"/>
      <c r="D68" s="25"/>
      <c r="E68" s="27"/>
    </row>
    <row r="69" spans="1:5" x14ac:dyDescent="0.25">
      <c r="A69" s="25"/>
      <c r="B69" s="69"/>
      <c r="C69" s="26"/>
      <c r="D69" s="25"/>
      <c r="E69" s="27"/>
    </row>
    <row r="70" spans="1:5" x14ac:dyDescent="0.25">
      <c r="A70" s="25"/>
      <c r="B70" s="69"/>
      <c r="C70" s="26"/>
      <c r="D70" s="25"/>
      <c r="E70" s="27"/>
    </row>
    <row r="71" spans="1:5" x14ac:dyDescent="0.25">
      <c r="A71" s="25"/>
      <c r="B71" s="69"/>
      <c r="C71" s="26"/>
      <c r="D71" s="25"/>
      <c r="E71" s="27"/>
    </row>
    <row r="72" spans="1:5" x14ac:dyDescent="0.25">
      <c r="A72" s="25"/>
      <c r="B72" s="69"/>
      <c r="C72" s="26"/>
      <c r="D72" s="25"/>
      <c r="E72" s="27"/>
    </row>
    <row r="73" spans="1:5" x14ac:dyDescent="0.25">
      <c r="A73" s="25"/>
      <c r="B73" s="69"/>
      <c r="C73" s="26"/>
      <c r="D73" s="25"/>
      <c r="E73" s="27"/>
    </row>
    <row r="74" spans="1:5" x14ac:dyDescent="0.25">
      <c r="A74" s="25"/>
      <c r="B74" s="69"/>
      <c r="C74" s="26"/>
      <c r="D74" s="25"/>
      <c r="E74" s="27"/>
    </row>
    <row r="75" spans="1:5" x14ac:dyDescent="0.25">
      <c r="A75" s="25"/>
      <c r="B75" s="69"/>
      <c r="C75" s="26"/>
      <c r="D75" s="25"/>
      <c r="E75" s="27"/>
    </row>
    <row r="76" spans="1:5" x14ac:dyDescent="0.25">
      <c r="A76" s="25"/>
      <c r="B76" s="69"/>
      <c r="C76" s="26"/>
      <c r="D76" s="25"/>
      <c r="E76" s="27"/>
    </row>
    <row r="77" spans="1:5" x14ac:dyDescent="0.25">
      <c r="A77" s="25"/>
      <c r="B77" s="69"/>
      <c r="C77" s="26"/>
      <c r="D77" s="25"/>
      <c r="E77" s="27"/>
    </row>
    <row r="78" spans="1:5" x14ac:dyDescent="0.25">
      <c r="A78" s="25"/>
      <c r="B78" s="69"/>
      <c r="C78" s="26"/>
      <c r="D78" s="25"/>
      <c r="E78" s="27"/>
    </row>
    <row r="79" spans="1:5" x14ac:dyDescent="0.25">
      <c r="A79" s="25"/>
      <c r="B79" s="69"/>
      <c r="C79" s="26"/>
      <c r="D79" s="25"/>
      <c r="E79" s="27"/>
    </row>
    <row r="80" spans="1:5" x14ac:dyDescent="0.25">
      <c r="A80" s="25"/>
      <c r="B80" s="69"/>
      <c r="C80" s="26"/>
      <c r="D80" s="25"/>
      <c r="E80" s="27"/>
    </row>
    <row r="81" spans="1:1" x14ac:dyDescent="0.25">
      <c r="A81" s="25"/>
    </row>
  </sheetData>
  <sheetProtection algorithmName="SHA-512" hashValue="c+urgkhzRxh5jIiylL9gI8Ey6XCshcn7cZMLfl1jTmiU3A1NItvu3xJ8E25HgxHssPZgfYOTozP0Ma6BfLzitA==" saltValue="sAyddT2VI+y7DrbzhlMa6Q==" spinCount="100000" sheet="1" objects="1" scenarios="1"/>
  <protectedRanges>
    <protectedRange sqref="E13:E15" name="Obseg1"/>
  </protectedRanges>
  <mergeCells count="6">
    <mergeCell ref="B8:F8"/>
    <mergeCell ref="B3:F3"/>
    <mergeCell ref="B4:F4"/>
    <mergeCell ref="B5:F5"/>
    <mergeCell ref="B6:F6"/>
    <mergeCell ref="B7:F7"/>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zoomScaleNormal="100" workbookViewId="0">
      <selection activeCell="L7" sqref="L7"/>
    </sheetView>
  </sheetViews>
  <sheetFormatPr defaultRowHeight="15" x14ac:dyDescent="0.25"/>
  <cols>
    <col min="1" max="1" width="4.7109375" style="49" customWidth="1"/>
    <col min="2" max="2" width="45.7109375" style="49" customWidth="1"/>
    <col min="3" max="3" width="5.7109375" style="49" customWidth="1"/>
    <col min="4" max="4" width="7.85546875" style="49" customWidth="1"/>
    <col min="5" max="5" width="10.7109375" style="49" customWidth="1"/>
    <col min="6" max="6" width="12.7109375" style="38" customWidth="1"/>
    <col min="7" max="16384" width="9.140625" style="49"/>
  </cols>
  <sheetData>
    <row r="1" spans="1:6" x14ac:dyDescent="0.25">
      <c r="A1" s="2" t="s">
        <v>350</v>
      </c>
      <c r="B1" s="2" t="s">
        <v>357</v>
      </c>
    </row>
    <row r="2" spans="1:6" x14ac:dyDescent="0.25">
      <c r="A2" s="2"/>
      <c r="B2" s="2"/>
    </row>
    <row r="3" spans="1:6" ht="45" customHeight="1" x14ac:dyDescent="0.25">
      <c r="A3" s="2"/>
      <c r="B3" s="249" t="s">
        <v>74</v>
      </c>
      <c r="C3" s="249"/>
      <c r="D3" s="249"/>
      <c r="E3" s="249"/>
      <c r="F3" s="249"/>
    </row>
    <row r="4" spans="1:6" ht="45" customHeight="1" x14ac:dyDescent="0.25">
      <c r="A4" s="2"/>
      <c r="B4" s="249" t="s">
        <v>68</v>
      </c>
      <c r="C4" s="249"/>
      <c r="D4" s="249"/>
      <c r="E4" s="249"/>
      <c r="F4" s="249"/>
    </row>
    <row r="5" spans="1:6" ht="45" customHeight="1" x14ac:dyDescent="0.25">
      <c r="A5" s="2"/>
      <c r="B5" s="249" t="s">
        <v>84</v>
      </c>
      <c r="C5" s="249"/>
      <c r="D5" s="249"/>
      <c r="E5" s="249"/>
      <c r="F5" s="249"/>
    </row>
    <row r="6" spans="1:6" ht="45" customHeight="1" x14ac:dyDescent="0.25">
      <c r="A6" s="2"/>
      <c r="B6" s="249" t="s">
        <v>75</v>
      </c>
      <c r="C6" s="249"/>
      <c r="D6" s="249"/>
      <c r="E6" s="249"/>
      <c r="F6" s="249"/>
    </row>
    <row r="7" spans="1:6" ht="30" customHeight="1" x14ac:dyDescent="0.25">
      <c r="A7" s="2"/>
      <c r="B7" s="249" t="s">
        <v>87</v>
      </c>
      <c r="C7" s="249"/>
      <c r="D7" s="249"/>
      <c r="E7" s="249"/>
      <c r="F7" s="249"/>
    </row>
    <row r="8" spans="1:6" ht="30" customHeight="1" x14ac:dyDescent="0.25">
      <c r="A8" s="2"/>
      <c r="B8" s="249" t="s">
        <v>346</v>
      </c>
      <c r="C8" s="249"/>
      <c r="D8" s="249"/>
      <c r="E8" s="249"/>
      <c r="F8" s="249"/>
    </row>
    <row r="9" spans="1:6" x14ac:dyDescent="0.25">
      <c r="A9" s="2"/>
      <c r="B9" s="243"/>
      <c r="C9" s="243"/>
      <c r="D9" s="243"/>
      <c r="E9" s="243"/>
      <c r="F9" s="243"/>
    </row>
    <row r="10" spans="1:6" s="20" customFormat="1" x14ac:dyDescent="0.25">
      <c r="A10" s="24" t="s">
        <v>63</v>
      </c>
      <c r="B10" s="19" t="s">
        <v>64</v>
      </c>
      <c r="C10" s="21" t="s">
        <v>55</v>
      </c>
      <c r="D10" s="21" t="s">
        <v>56</v>
      </c>
      <c r="E10" s="22" t="s">
        <v>57</v>
      </c>
      <c r="F10" s="39" t="s">
        <v>58</v>
      </c>
    </row>
    <row r="11" spans="1:6" s="54" customFormat="1" x14ac:dyDescent="0.25">
      <c r="A11" s="59"/>
      <c r="B11" s="60"/>
      <c r="C11" s="100"/>
      <c r="D11" s="100"/>
      <c r="F11" s="101"/>
    </row>
    <row r="12" spans="1:6" s="54" customFormat="1" x14ac:dyDescent="0.25">
      <c r="A12" s="59"/>
      <c r="B12" s="103" t="s">
        <v>144</v>
      </c>
      <c r="C12" s="61"/>
      <c r="D12" s="61"/>
      <c r="E12" s="62"/>
      <c r="F12" s="101"/>
    </row>
    <row r="13" spans="1:6" s="54" customFormat="1" x14ac:dyDescent="0.25">
      <c r="A13" s="59"/>
      <c r="B13" s="60"/>
      <c r="C13" s="100"/>
      <c r="D13" s="100"/>
      <c r="F13" s="101"/>
    </row>
    <row r="14" spans="1:6" s="54" customFormat="1" ht="330" customHeight="1" x14ac:dyDescent="0.25">
      <c r="A14" s="99" t="s">
        <v>8</v>
      </c>
      <c r="B14" s="124" t="s">
        <v>489</v>
      </c>
      <c r="C14" s="100"/>
      <c r="D14" s="100"/>
      <c r="F14" s="101"/>
    </row>
    <row r="15" spans="1:6" s="54" customFormat="1" x14ac:dyDescent="0.25">
      <c r="A15" s="59"/>
      <c r="B15" s="124" t="s">
        <v>348</v>
      </c>
      <c r="C15" s="26" t="s">
        <v>61</v>
      </c>
      <c r="D15" s="25">
        <v>1</v>
      </c>
      <c r="E15" s="27"/>
      <c r="F15" s="38">
        <f>SUM(D15*E15)</f>
        <v>0</v>
      </c>
    </row>
    <row r="16" spans="1:6" s="62" customFormat="1" ht="30" x14ac:dyDescent="0.25">
      <c r="A16" s="9"/>
      <c r="B16" s="176" t="s">
        <v>487</v>
      </c>
      <c r="C16" s="29" t="s">
        <v>61</v>
      </c>
      <c r="D16" s="30">
        <v>1</v>
      </c>
      <c r="E16" s="30"/>
      <c r="F16" s="33">
        <f>SUM(D16*E16)</f>
        <v>0</v>
      </c>
    </row>
    <row r="17" spans="1:6" s="54" customFormat="1" x14ac:dyDescent="0.25">
      <c r="A17" s="59"/>
      <c r="B17" s="124" t="s">
        <v>349</v>
      </c>
      <c r="C17" s="26" t="s">
        <v>61</v>
      </c>
      <c r="D17" s="25">
        <v>1</v>
      </c>
      <c r="E17" s="27"/>
      <c r="F17" s="38">
        <f>SUM(D17*E17)</f>
        <v>0</v>
      </c>
    </row>
    <row r="18" spans="1:6" s="175" customFormat="1" ht="15" customHeight="1" x14ac:dyDescent="0.25">
      <c r="A18" s="99"/>
      <c r="B18" s="124" t="s">
        <v>488</v>
      </c>
      <c r="C18" s="26" t="s">
        <v>61</v>
      </c>
      <c r="D18" s="25">
        <v>1</v>
      </c>
      <c r="E18" s="25"/>
      <c r="F18" s="174">
        <f>SUM(D18*E18)</f>
        <v>0</v>
      </c>
    </row>
    <row r="19" spans="1:6" x14ac:dyDescent="0.25">
      <c r="A19" s="77"/>
      <c r="B19" s="78"/>
      <c r="C19" s="83"/>
      <c r="D19" s="77"/>
      <c r="E19" s="84"/>
      <c r="F19" s="46"/>
    </row>
    <row r="20" spans="1:6" x14ac:dyDescent="0.25">
      <c r="B20" s="124" t="s">
        <v>453</v>
      </c>
      <c r="F20" s="38">
        <f>SUM(F14:F19)</f>
        <v>0</v>
      </c>
    </row>
    <row r="21" spans="1:6" x14ac:dyDescent="0.25">
      <c r="A21" s="77"/>
      <c r="B21" s="78"/>
      <c r="C21" s="83"/>
      <c r="D21" s="77"/>
      <c r="E21" s="84"/>
      <c r="F21" s="46"/>
    </row>
    <row r="22" spans="1:6" x14ac:dyDescent="0.25">
      <c r="A22" s="25"/>
      <c r="B22" s="69" t="s">
        <v>347</v>
      </c>
      <c r="C22" s="26"/>
      <c r="D22" s="25"/>
      <c r="E22" s="27"/>
      <c r="F22" s="42">
        <f>SUM(F20)</f>
        <v>0</v>
      </c>
    </row>
    <row r="23" spans="1:6" x14ac:dyDescent="0.25">
      <c r="A23" s="25"/>
      <c r="B23" s="69"/>
      <c r="C23" s="26"/>
      <c r="D23" s="25"/>
      <c r="E23" s="27"/>
    </row>
    <row r="24" spans="1:6" x14ac:dyDescent="0.25">
      <c r="A24" s="25"/>
      <c r="B24" s="69"/>
      <c r="C24" s="26"/>
      <c r="D24" s="25"/>
      <c r="E24" s="27"/>
    </row>
    <row r="25" spans="1:6" x14ac:dyDescent="0.25">
      <c r="A25" s="25"/>
      <c r="B25" s="69"/>
      <c r="C25" s="26"/>
      <c r="D25" s="25"/>
      <c r="E25" s="27"/>
    </row>
    <row r="26" spans="1:6" x14ac:dyDescent="0.25">
      <c r="A26" s="25"/>
      <c r="B26" s="69"/>
      <c r="C26" s="26"/>
      <c r="D26" s="25"/>
      <c r="E26" s="27"/>
    </row>
    <row r="27" spans="1:6" x14ac:dyDescent="0.25">
      <c r="A27" s="25"/>
      <c r="B27" s="69"/>
      <c r="C27" s="26"/>
      <c r="D27" s="25"/>
      <c r="E27" s="27"/>
    </row>
    <row r="28" spans="1:6" x14ac:dyDescent="0.25">
      <c r="A28" s="25"/>
      <c r="B28" s="69"/>
      <c r="C28" s="26"/>
      <c r="D28" s="25"/>
      <c r="E28" s="27"/>
    </row>
    <row r="29" spans="1:6" x14ac:dyDescent="0.25">
      <c r="A29" s="25"/>
      <c r="B29" s="69"/>
      <c r="C29" s="26"/>
      <c r="D29" s="25"/>
      <c r="E29" s="27"/>
    </row>
    <row r="30" spans="1:6" x14ac:dyDescent="0.25">
      <c r="A30" s="25"/>
      <c r="B30" s="69"/>
      <c r="C30" s="26"/>
      <c r="D30" s="25"/>
      <c r="E30" s="27"/>
    </row>
    <row r="31" spans="1:6" x14ac:dyDescent="0.25">
      <c r="A31" s="25"/>
      <c r="B31" s="69"/>
      <c r="C31" s="26"/>
      <c r="D31" s="25"/>
      <c r="E31" s="27"/>
    </row>
    <row r="32" spans="1:6" x14ac:dyDescent="0.25">
      <c r="A32" s="25"/>
      <c r="B32" s="69"/>
      <c r="C32" s="26"/>
      <c r="D32" s="25"/>
      <c r="E32" s="27"/>
    </row>
    <row r="33" spans="1:5" x14ac:dyDescent="0.25">
      <c r="A33" s="25"/>
      <c r="B33" s="69"/>
      <c r="C33" s="26"/>
      <c r="D33" s="25"/>
      <c r="E33" s="27"/>
    </row>
    <row r="34" spans="1:5" x14ac:dyDescent="0.25">
      <c r="A34" s="25"/>
      <c r="B34" s="69"/>
      <c r="C34" s="26"/>
      <c r="D34" s="25"/>
      <c r="E34" s="27"/>
    </row>
    <row r="35" spans="1:5" x14ac:dyDescent="0.25">
      <c r="A35" s="25"/>
      <c r="B35" s="69"/>
      <c r="C35" s="26"/>
      <c r="D35" s="25"/>
      <c r="E35" s="27"/>
    </row>
    <row r="36" spans="1:5" x14ac:dyDescent="0.25">
      <c r="A36" s="25"/>
      <c r="B36" s="69"/>
      <c r="C36" s="26"/>
      <c r="D36" s="25"/>
      <c r="E36" s="27"/>
    </row>
    <row r="37" spans="1:5" x14ac:dyDescent="0.25">
      <c r="A37" s="25"/>
      <c r="B37" s="69"/>
      <c r="C37" s="26"/>
      <c r="D37" s="25"/>
      <c r="E37" s="27"/>
    </row>
    <row r="38" spans="1:5" x14ac:dyDescent="0.25">
      <c r="A38" s="25"/>
      <c r="B38" s="69"/>
      <c r="C38" s="26"/>
      <c r="D38" s="25"/>
      <c r="E38" s="27"/>
    </row>
    <row r="39" spans="1:5" x14ac:dyDescent="0.25">
      <c r="A39" s="25"/>
      <c r="B39" s="69"/>
      <c r="C39" s="26"/>
      <c r="D39" s="25"/>
      <c r="E39" s="27"/>
    </row>
    <row r="40" spans="1:5" x14ac:dyDescent="0.25">
      <c r="A40" s="25"/>
      <c r="B40" s="69"/>
      <c r="C40" s="26"/>
      <c r="D40" s="25"/>
      <c r="E40" s="27"/>
    </row>
    <row r="41" spans="1:5" x14ac:dyDescent="0.25">
      <c r="A41" s="25"/>
      <c r="B41" s="69"/>
      <c r="C41" s="26"/>
      <c r="D41" s="25"/>
      <c r="E41" s="27"/>
    </row>
    <row r="42" spans="1:5" x14ac:dyDescent="0.25">
      <c r="A42" s="25"/>
      <c r="B42" s="69"/>
      <c r="C42" s="26"/>
      <c r="D42" s="25"/>
      <c r="E42" s="27"/>
    </row>
    <row r="43" spans="1:5" x14ac:dyDescent="0.25">
      <c r="A43" s="25"/>
      <c r="B43" s="69"/>
      <c r="C43" s="26"/>
      <c r="D43" s="25"/>
      <c r="E43" s="27"/>
    </row>
    <row r="44" spans="1:5" x14ac:dyDescent="0.25">
      <c r="A44" s="25"/>
      <c r="B44" s="69"/>
      <c r="C44" s="26"/>
      <c r="D44" s="25"/>
      <c r="E44" s="27"/>
    </row>
    <row r="45" spans="1:5" x14ac:dyDescent="0.25">
      <c r="A45" s="25"/>
      <c r="B45" s="69"/>
      <c r="C45" s="26"/>
      <c r="D45" s="25"/>
      <c r="E45" s="27"/>
    </row>
    <row r="46" spans="1:5" x14ac:dyDescent="0.25">
      <c r="A46" s="25"/>
      <c r="B46" s="69"/>
      <c r="C46" s="26"/>
      <c r="D46" s="25"/>
      <c r="E46" s="27"/>
    </row>
    <row r="47" spans="1:5" x14ac:dyDescent="0.25">
      <c r="A47" s="25"/>
      <c r="B47" s="69"/>
      <c r="C47" s="26"/>
      <c r="D47" s="25"/>
      <c r="E47" s="27"/>
    </row>
    <row r="48" spans="1:5" x14ac:dyDescent="0.25">
      <c r="A48" s="25"/>
      <c r="B48" s="69"/>
      <c r="C48" s="26"/>
      <c r="D48" s="25"/>
      <c r="E48" s="27"/>
    </row>
    <row r="49" spans="1:5" x14ac:dyDescent="0.25">
      <c r="A49" s="25"/>
      <c r="B49" s="69"/>
      <c r="C49" s="26"/>
      <c r="D49" s="25"/>
      <c r="E49" s="27"/>
    </row>
    <row r="50" spans="1:5" x14ac:dyDescent="0.25">
      <c r="A50" s="25"/>
      <c r="B50" s="69"/>
      <c r="C50" s="26"/>
      <c r="D50" s="25"/>
      <c r="E50" s="27"/>
    </row>
    <row r="51" spans="1:5" x14ac:dyDescent="0.25">
      <c r="A51" s="25"/>
      <c r="B51" s="69"/>
      <c r="C51" s="26"/>
      <c r="D51" s="25"/>
      <c r="E51" s="27"/>
    </row>
    <row r="52" spans="1:5" x14ac:dyDescent="0.25">
      <c r="A52" s="25"/>
      <c r="B52" s="69"/>
      <c r="C52" s="26"/>
      <c r="D52" s="25"/>
      <c r="E52" s="27"/>
    </row>
    <row r="53" spans="1:5" x14ac:dyDescent="0.25">
      <c r="A53" s="25"/>
      <c r="B53" s="69"/>
      <c r="C53" s="26"/>
      <c r="D53" s="25"/>
      <c r="E53" s="27"/>
    </row>
    <row r="54" spans="1:5" x14ac:dyDescent="0.25">
      <c r="A54" s="25"/>
      <c r="B54" s="69"/>
      <c r="C54" s="26"/>
      <c r="D54" s="25"/>
      <c r="E54" s="27"/>
    </row>
    <row r="55" spans="1:5" x14ac:dyDescent="0.25">
      <c r="A55" s="25"/>
      <c r="B55" s="69"/>
      <c r="C55" s="26"/>
      <c r="D55" s="25"/>
      <c r="E55" s="27"/>
    </row>
    <row r="56" spans="1:5" x14ac:dyDescent="0.25">
      <c r="A56" s="25"/>
      <c r="B56" s="69"/>
      <c r="C56" s="26"/>
      <c r="D56" s="25"/>
      <c r="E56" s="27"/>
    </row>
    <row r="57" spans="1:5" x14ac:dyDescent="0.25">
      <c r="A57" s="25"/>
      <c r="B57" s="69"/>
      <c r="C57" s="26"/>
      <c r="D57" s="25"/>
      <c r="E57" s="27"/>
    </row>
    <row r="58" spans="1:5" x14ac:dyDescent="0.25">
      <c r="A58" s="25"/>
      <c r="B58" s="69"/>
      <c r="C58" s="26"/>
      <c r="D58" s="25"/>
      <c r="E58" s="27"/>
    </row>
    <row r="59" spans="1:5" x14ac:dyDescent="0.25">
      <c r="A59" s="25"/>
      <c r="B59" s="69"/>
      <c r="C59" s="26"/>
      <c r="D59" s="25"/>
      <c r="E59" s="27"/>
    </row>
    <row r="60" spans="1:5" x14ac:dyDescent="0.25">
      <c r="A60" s="25"/>
      <c r="B60" s="69"/>
      <c r="C60" s="26"/>
      <c r="D60" s="25"/>
      <c r="E60" s="27"/>
    </row>
    <row r="61" spans="1:5" x14ac:dyDescent="0.25">
      <c r="A61" s="25"/>
      <c r="B61" s="69"/>
      <c r="C61" s="26"/>
      <c r="D61" s="25"/>
      <c r="E61" s="27"/>
    </row>
    <row r="62" spans="1:5" x14ac:dyDescent="0.25">
      <c r="A62" s="25"/>
      <c r="B62" s="69"/>
      <c r="C62" s="26"/>
      <c r="D62" s="25"/>
      <c r="E62" s="27"/>
    </row>
    <row r="63" spans="1:5" x14ac:dyDescent="0.25">
      <c r="A63" s="25"/>
      <c r="B63" s="69"/>
      <c r="C63" s="26"/>
      <c r="D63" s="25"/>
      <c r="E63" s="27"/>
    </row>
    <row r="64" spans="1:5" x14ac:dyDescent="0.25">
      <c r="A64" s="25"/>
    </row>
  </sheetData>
  <sheetProtection algorithmName="SHA-512" hashValue="gZ9NafXeet3hhlh3c6AYi8wlTvMXs6miOLzvMEkfYAR5SxbBlyZ8NxXcBBKYln259HfkG6/IgZ6Xga3PfNkJxA==" saltValue="ytlqrgJHGNJ5runGxBtVmw==" spinCount="100000" sheet="1" objects="1" scenarios="1"/>
  <protectedRanges>
    <protectedRange sqref="E14:E18" name="Obseg1"/>
  </protectedRanges>
  <mergeCells count="7">
    <mergeCell ref="B9:F9"/>
    <mergeCell ref="B3:F3"/>
    <mergeCell ref="B4:F4"/>
    <mergeCell ref="B5:F5"/>
    <mergeCell ref="B6:F6"/>
    <mergeCell ref="B7:F7"/>
    <mergeCell ref="B8:F8"/>
  </mergeCells>
  <pageMargins left="0.7" right="0.7" top="0.75" bottom="0.75" header="0.3" footer="0.3"/>
  <pageSetup paperSize="9" orientation="portrait" r:id="rId1"/>
  <rowBreaks count="1" manualBreakCount="1">
    <brk id="14"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8"/>
  <sheetViews>
    <sheetView zoomScaleNormal="100" workbookViewId="0"/>
  </sheetViews>
  <sheetFormatPr defaultRowHeight="15" x14ac:dyDescent="0.25"/>
  <cols>
    <col min="1" max="1" width="4.7109375" style="49" customWidth="1"/>
    <col min="2" max="2" width="45.7109375" style="49" customWidth="1"/>
    <col min="3" max="3" width="5.7109375" style="49" customWidth="1"/>
    <col min="4" max="4" width="7.85546875" style="49" customWidth="1"/>
    <col min="5" max="5" width="10.7109375" style="49" customWidth="1"/>
    <col min="6" max="6" width="12.7109375" style="38" customWidth="1"/>
    <col min="7" max="16384" width="9.140625" style="49"/>
  </cols>
  <sheetData>
    <row r="1" spans="1:6" x14ac:dyDescent="0.25">
      <c r="A1" s="2" t="s">
        <v>448</v>
      </c>
      <c r="B1" s="2" t="s">
        <v>48</v>
      </c>
    </row>
    <row r="2" spans="1:6" x14ac:dyDescent="0.25">
      <c r="A2" s="2"/>
      <c r="B2" s="2"/>
    </row>
    <row r="3" spans="1:6" ht="45" customHeight="1" x14ac:dyDescent="0.25">
      <c r="A3" s="2"/>
      <c r="B3" s="243" t="s">
        <v>74</v>
      </c>
      <c r="C3" s="243"/>
      <c r="D3" s="243"/>
      <c r="E3" s="243"/>
      <c r="F3" s="243"/>
    </row>
    <row r="4" spans="1:6" ht="45" customHeight="1" x14ac:dyDescent="0.25">
      <c r="A4" s="2"/>
      <c r="B4" s="243" t="s">
        <v>68</v>
      </c>
      <c r="C4" s="243"/>
      <c r="D4" s="243"/>
      <c r="E4" s="243"/>
      <c r="F4" s="243"/>
    </row>
    <row r="5" spans="1:6" ht="45" customHeight="1" x14ac:dyDescent="0.25">
      <c r="A5" s="2"/>
      <c r="B5" s="243" t="s">
        <v>84</v>
      </c>
      <c r="C5" s="243"/>
      <c r="D5" s="243"/>
      <c r="E5" s="243"/>
      <c r="F5" s="243"/>
    </row>
    <row r="6" spans="1:6" ht="45" customHeight="1" x14ac:dyDescent="0.25">
      <c r="A6" s="2"/>
      <c r="B6" s="243" t="s">
        <v>75</v>
      </c>
      <c r="C6" s="243"/>
      <c r="D6" s="243"/>
      <c r="E6" s="243"/>
      <c r="F6" s="243"/>
    </row>
    <row r="7" spans="1:6" ht="30" customHeight="1" x14ac:dyDescent="0.25">
      <c r="A7" s="2"/>
      <c r="B7" s="243" t="s">
        <v>87</v>
      </c>
      <c r="C7" s="243"/>
      <c r="D7" s="243"/>
      <c r="E7" s="243"/>
      <c r="F7" s="243"/>
    </row>
    <row r="8" spans="1:6" x14ac:dyDescent="0.25">
      <c r="B8" s="243"/>
      <c r="C8" s="243"/>
      <c r="D8" s="243"/>
      <c r="E8" s="243"/>
      <c r="F8" s="243"/>
    </row>
    <row r="9" spans="1:6" s="20" customFormat="1" x14ac:dyDescent="0.25">
      <c r="A9" s="24" t="s">
        <v>63</v>
      </c>
      <c r="B9" s="19" t="s">
        <v>64</v>
      </c>
      <c r="C9" s="21" t="s">
        <v>55</v>
      </c>
      <c r="D9" s="21" t="s">
        <v>56</v>
      </c>
      <c r="E9" s="22" t="s">
        <v>57</v>
      </c>
      <c r="F9" s="39" t="s">
        <v>58</v>
      </c>
    </row>
    <row r="10" spans="1:6" x14ac:dyDescent="0.25">
      <c r="B10" s="69"/>
      <c r="C10" s="26"/>
      <c r="D10" s="25"/>
      <c r="E10" s="92"/>
    </row>
    <row r="11" spans="1:6" s="54" customFormat="1" x14ac:dyDescent="0.25">
      <c r="A11" s="59"/>
      <c r="B11" s="103" t="s">
        <v>144</v>
      </c>
      <c r="C11" s="61"/>
      <c r="D11" s="61"/>
      <c r="E11" s="62"/>
      <c r="F11" s="101"/>
    </row>
    <row r="12" spans="1:6" x14ac:dyDescent="0.25">
      <c r="B12" s="69"/>
      <c r="C12" s="26"/>
      <c r="D12" s="25"/>
      <c r="E12" s="92"/>
    </row>
    <row r="13" spans="1:6" ht="120" customHeight="1" x14ac:dyDescent="0.25">
      <c r="A13" s="25" t="s">
        <v>8</v>
      </c>
      <c r="B13" s="69" t="s">
        <v>352</v>
      </c>
      <c r="C13" s="29" t="s">
        <v>62</v>
      </c>
      <c r="D13" s="30">
        <v>21</v>
      </c>
      <c r="E13" s="30"/>
      <c r="F13" s="33">
        <f>SUM(D13*E13)</f>
        <v>0</v>
      </c>
    </row>
    <row r="14" spans="1:6" ht="15" customHeight="1" x14ac:dyDescent="0.25">
      <c r="A14" s="23"/>
      <c r="B14" s="69"/>
      <c r="C14" s="29"/>
      <c r="D14" s="30"/>
      <c r="E14" s="92"/>
      <c r="F14" s="33"/>
    </row>
    <row r="15" spans="1:6" ht="105" customHeight="1" x14ac:dyDescent="0.25">
      <c r="A15" s="25" t="s">
        <v>71</v>
      </c>
      <c r="B15" s="69" t="s">
        <v>353</v>
      </c>
      <c r="C15" s="29" t="s">
        <v>62</v>
      </c>
      <c r="D15" s="30">
        <v>117</v>
      </c>
      <c r="E15" s="30"/>
      <c r="F15" s="33">
        <f>SUM(D15*E15)</f>
        <v>0</v>
      </c>
    </row>
    <row r="16" spans="1:6" ht="15" customHeight="1" x14ac:dyDescent="0.25">
      <c r="A16" s="25"/>
      <c r="B16" s="69"/>
      <c r="C16" s="29"/>
      <c r="D16" s="30"/>
      <c r="E16" s="30"/>
      <c r="F16" s="33"/>
    </row>
    <row r="17" spans="1:6" ht="180" customHeight="1" x14ac:dyDescent="0.25">
      <c r="A17" s="25" t="s">
        <v>393</v>
      </c>
      <c r="B17" s="69" t="s">
        <v>351</v>
      </c>
      <c r="C17" s="29" t="s">
        <v>62</v>
      </c>
      <c r="D17" s="30">
        <v>250</v>
      </c>
      <c r="E17" s="92"/>
      <c r="F17" s="33">
        <f>(D17*E17)</f>
        <v>0</v>
      </c>
    </row>
    <row r="18" spans="1:6" x14ac:dyDescent="0.25">
      <c r="B18" s="69"/>
      <c r="C18" s="26"/>
      <c r="D18" s="25"/>
      <c r="E18" s="92"/>
    </row>
    <row r="19" spans="1:6" ht="165" customHeight="1" x14ac:dyDescent="0.25">
      <c r="A19" s="25" t="s">
        <v>490</v>
      </c>
      <c r="B19" s="69" t="s">
        <v>354</v>
      </c>
      <c r="C19" s="29" t="s">
        <v>62</v>
      </c>
      <c r="D19" s="30">
        <v>62</v>
      </c>
      <c r="E19" s="92"/>
      <c r="F19" s="33">
        <f>(D19*E19)</f>
        <v>0</v>
      </c>
    </row>
    <row r="20" spans="1:6" ht="15" customHeight="1" x14ac:dyDescent="0.25">
      <c r="A20" s="25"/>
      <c r="B20" s="69"/>
      <c r="C20" s="29"/>
      <c r="D20" s="30"/>
      <c r="E20" s="92"/>
      <c r="F20" s="33"/>
    </row>
    <row r="21" spans="1:6" ht="45" customHeight="1" x14ac:dyDescent="0.25">
      <c r="A21" s="25" t="s">
        <v>491</v>
      </c>
      <c r="B21" s="69" t="s">
        <v>356</v>
      </c>
      <c r="C21" s="29" t="s">
        <v>62</v>
      </c>
      <c r="D21" s="30">
        <v>108</v>
      </c>
      <c r="E21" s="92"/>
      <c r="F21" s="33">
        <f>(D21*E21)</f>
        <v>0</v>
      </c>
    </row>
    <row r="22" spans="1:6" x14ac:dyDescent="0.25">
      <c r="B22" s="69"/>
      <c r="C22" s="26"/>
      <c r="D22" s="25"/>
      <c r="E22" s="92"/>
    </row>
    <row r="23" spans="1:6" ht="90" customHeight="1" x14ac:dyDescent="0.25">
      <c r="A23" s="113" t="s">
        <v>492</v>
      </c>
      <c r="B23" s="152" t="s">
        <v>355</v>
      </c>
      <c r="C23" s="114" t="s">
        <v>62</v>
      </c>
      <c r="D23" s="115">
        <v>108</v>
      </c>
      <c r="E23" s="116"/>
      <c r="F23" s="156">
        <f>(D23*E23)</f>
        <v>0</v>
      </c>
    </row>
    <row r="24" spans="1:6" ht="15" customHeight="1" x14ac:dyDescent="0.25">
      <c r="A24" s="77"/>
      <c r="B24" s="78"/>
      <c r="C24" s="79"/>
      <c r="D24" s="81"/>
      <c r="E24" s="126"/>
      <c r="F24" s="82"/>
    </row>
    <row r="25" spans="1:6" hidden="1" x14ac:dyDescent="0.25">
      <c r="A25" s="77"/>
      <c r="B25" s="78"/>
      <c r="C25" s="83"/>
      <c r="D25" s="77"/>
      <c r="E25" s="84"/>
      <c r="F25" s="46"/>
    </row>
    <row r="26" spans="1:6" x14ac:dyDescent="0.25">
      <c r="A26" s="113"/>
      <c r="B26" s="152" t="s">
        <v>453</v>
      </c>
      <c r="C26" s="168"/>
      <c r="D26" s="113"/>
      <c r="E26" s="67"/>
      <c r="F26" s="117">
        <f>SUM(F13:F25)</f>
        <v>0</v>
      </c>
    </row>
    <row r="27" spans="1:6" x14ac:dyDescent="0.25">
      <c r="A27" s="77"/>
      <c r="B27" s="78"/>
      <c r="C27" s="83"/>
      <c r="D27" s="77"/>
      <c r="E27" s="84"/>
      <c r="F27" s="46"/>
    </row>
    <row r="28" spans="1:6" x14ac:dyDescent="0.25">
      <c r="A28" s="25"/>
      <c r="B28" s="69" t="s">
        <v>98</v>
      </c>
      <c r="C28" s="26"/>
      <c r="D28" s="25"/>
      <c r="E28" s="27"/>
      <c r="F28" s="38">
        <f>SUM(F26)</f>
        <v>0</v>
      </c>
    </row>
    <row r="29" spans="1:6" x14ac:dyDescent="0.25">
      <c r="A29" s="25"/>
      <c r="B29" s="69"/>
      <c r="C29" s="26"/>
      <c r="D29" s="25"/>
      <c r="E29" s="27"/>
    </row>
    <row r="30" spans="1:6" x14ac:dyDescent="0.25">
      <c r="A30" s="25"/>
      <c r="B30" s="69"/>
      <c r="C30" s="26"/>
      <c r="D30" s="25"/>
      <c r="E30" s="27"/>
    </row>
    <row r="31" spans="1:6" x14ac:dyDescent="0.25">
      <c r="A31" s="25"/>
      <c r="B31" s="69"/>
      <c r="C31" s="26"/>
      <c r="D31" s="25"/>
      <c r="E31" s="27"/>
    </row>
    <row r="32" spans="1:6" x14ac:dyDescent="0.25">
      <c r="A32" s="25"/>
      <c r="B32" s="69"/>
      <c r="C32" s="26"/>
      <c r="D32" s="25"/>
      <c r="E32" s="27"/>
    </row>
    <row r="33" spans="1:5" x14ac:dyDescent="0.25">
      <c r="A33" s="25"/>
      <c r="B33" s="69"/>
      <c r="C33" s="26"/>
      <c r="D33" s="25"/>
      <c r="E33" s="27"/>
    </row>
    <row r="34" spans="1:5" x14ac:dyDescent="0.25">
      <c r="A34" s="25"/>
      <c r="B34" s="69"/>
      <c r="C34" s="26"/>
      <c r="D34" s="25"/>
      <c r="E34" s="27"/>
    </row>
    <row r="35" spans="1:5" x14ac:dyDescent="0.25">
      <c r="A35" s="25"/>
      <c r="B35" s="69"/>
      <c r="C35" s="26"/>
      <c r="D35" s="25"/>
      <c r="E35" s="27"/>
    </row>
    <row r="36" spans="1:5" x14ac:dyDescent="0.25">
      <c r="A36" s="25"/>
      <c r="B36" s="69"/>
      <c r="C36" s="26"/>
      <c r="D36" s="25"/>
      <c r="E36" s="27"/>
    </row>
    <row r="37" spans="1:5" x14ac:dyDescent="0.25">
      <c r="A37" s="25"/>
      <c r="B37" s="69"/>
      <c r="C37" s="26"/>
      <c r="D37" s="25"/>
      <c r="E37" s="27"/>
    </row>
    <row r="38" spans="1:5" x14ac:dyDescent="0.25">
      <c r="A38" s="25"/>
      <c r="B38" s="69"/>
      <c r="C38" s="26"/>
      <c r="D38" s="25"/>
      <c r="E38" s="27"/>
    </row>
    <row r="39" spans="1:5" x14ac:dyDescent="0.25">
      <c r="A39" s="25"/>
      <c r="B39" s="69"/>
      <c r="C39" s="26"/>
      <c r="D39" s="25"/>
      <c r="E39" s="27"/>
    </row>
    <row r="40" spans="1:5" x14ac:dyDescent="0.25">
      <c r="A40" s="25"/>
      <c r="B40" s="69"/>
      <c r="C40" s="26"/>
      <c r="D40" s="25"/>
      <c r="E40" s="27"/>
    </row>
    <row r="41" spans="1:5" x14ac:dyDescent="0.25">
      <c r="A41" s="25"/>
      <c r="B41" s="69"/>
      <c r="C41" s="26"/>
      <c r="D41" s="25"/>
      <c r="E41" s="27"/>
    </row>
    <row r="42" spans="1:5" x14ac:dyDescent="0.25">
      <c r="A42" s="25"/>
      <c r="B42" s="69"/>
      <c r="C42" s="26"/>
      <c r="D42" s="25"/>
      <c r="E42" s="27"/>
    </row>
    <row r="43" spans="1:5" x14ac:dyDescent="0.25">
      <c r="A43" s="25"/>
      <c r="B43" s="69"/>
      <c r="C43" s="26"/>
      <c r="D43" s="25"/>
      <c r="E43" s="27"/>
    </row>
    <row r="44" spans="1:5" x14ac:dyDescent="0.25">
      <c r="A44" s="25"/>
      <c r="B44" s="69"/>
      <c r="C44" s="26"/>
      <c r="D44" s="25"/>
      <c r="E44" s="27"/>
    </row>
    <row r="45" spans="1:5" x14ac:dyDescent="0.25">
      <c r="A45" s="25"/>
      <c r="B45" s="69"/>
      <c r="C45" s="26"/>
      <c r="D45" s="25"/>
      <c r="E45" s="27"/>
    </row>
    <row r="46" spans="1:5" x14ac:dyDescent="0.25">
      <c r="A46" s="25"/>
      <c r="B46" s="69"/>
      <c r="C46" s="26"/>
      <c r="D46" s="25"/>
      <c r="E46" s="27"/>
    </row>
    <row r="47" spans="1:5" x14ac:dyDescent="0.25">
      <c r="A47" s="25"/>
      <c r="B47" s="69"/>
      <c r="C47" s="26"/>
      <c r="D47" s="25"/>
      <c r="E47" s="27"/>
    </row>
    <row r="48" spans="1:5" x14ac:dyDescent="0.25">
      <c r="A48" s="25"/>
      <c r="B48" s="69"/>
      <c r="C48" s="26"/>
      <c r="D48" s="25"/>
      <c r="E48" s="27"/>
    </row>
    <row r="49" spans="1:5" x14ac:dyDescent="0.25">
      <c r="A49" s="25"/>
      <c r="B49" s="69"/>
      <c r="C49" s="26"/>
      <c r="D49" s="25"/>
      <c r="E49" s="27"/>
    </row>
    <row r="50" spans="1:5" x14ac:dyDescent="0.25">
      <c r="A50" s="25"/>
      <c r="B50" s="69"/>
      <c r="C50" s="26"/>
      <c r="D50" s="25"/>
      <c r="E50" s="27"/>
    </row>
    <row r="51" spans="1:5" x14ac:dyDescent="0.25">
      <c r="A51" s="25"/>
      <c r="B51" s="69"/>
      <c r="C51" s="26"/>
      <c r="D51" s="25"/>
      <c r="E51" s="27"/>
    </row>
    <row r="52" spans="1:5" x14ac:dyDescent="0.25">
      <c r="A52" s="25"/>
      <c r="B52" s="69"/>
      <c r="C52" s="26"/>
      <c r="D52" s="25"/>
      <c r="E52" s="27"/>
    </row>
    <row r="53" spans="1:5" x14ac:dyDescent="0.25">
      <c r="A53" s="25"/>
      <c r="B53" s="69"/>
      <c r="C53" s="26"/>
      <c r="D53" s="25"/>
      <c r="E53" s="27"/>
    </row>
    <row r="54" spans="1:5" x14ac:dyDescent="0.25">
      <c r="A54" s="25"/>
      <c r="B54" s="69"/>
      <c r="C54" s="26"/>
      <c r="D54" s="25"/>
      <c r="E54" s="27"/>
    </row>
    <row r="55" spans="1:5" x14ac:dyDescent="0.25">
      <c r="A55" s="25"/>
      <c r="B55" s="69"/>
      <c r="C55" s="26"/>
      <c r="D55" s="25"/>
      <c r="E55" s="27"/>
    </row>
    <row r="56" spans="1:5" x14ac:dyDescent="0.25">
      <c r="A56" s="25"/>
      <c r="B56" s="69"/>
      <c r="C56" s="26"/>
      <c r="D56" s="25"/>
      <c r="E56" s="27"/>
    </row>
    <row r="57" spans="1:5" x14ac:dyDescent="0.25">
      <c r="A57" s="25"/>
      <c r="B57" s="69"/>
      <c r="C57" s="26"/>
      <c r="D57" s="25"/>
      <c r="E57" s="27"/>
    </row>
    <row r="58" spans="1:5" x14ac:dyDescent="0.25">
      <c r="A58" s="25"/>
      <c r="B58" s="69"/>
      <c r="C58" s="26"/>
      <c r="D58" s="25"/>
      <c r="E58" s="27"/>
    </row>
    <row r="59" spans="1:5" x14ac:dyDescent="0.25">
      <c r="A59" s="25"/>
      <c r="B59" s="69"/>
      <c r="C59" s="26"/>
      <c r="D59" s="25"/>
      <c r="E59" s="27"/>
    </row>
    <row r="60" spans="1:5" x14ac:dyDescent="0.25">
      <c r="A60" s="25"/>
      <c r="B60" s="69"/>
      <c r="C60" s="26"/>
      <c r="D60" s="25"/>
      <c r="E60" s="27"/>
    </row>
    <row r="61" spans="1:5" x14ac:dyDescent="0.25">
      <c r="A61" s="25"/>
      <c r="B61" s="69"/>
      <c r="C61" s="26"/>
      <c r="D61" s="25"/>
      <c r="E61" s="27"/>
    </row>
    <row r="62" spans="1:5" x14ac:dyDescent="0.25">
      <c r="A62" s="25"/>
      <c r="B62" s="69"/>
      <c r="C62" s="26"/>
      <c r="D62" s="25"/>
      <c r="E62" s="27"/>
    </row>
    <row r="63" spans="1:5" x14ac:dyDescent="0.25">
      <c r="A63" s="25"/>
      <c r="B63" s="69"/>
      <c r="C63" s="26"/>
      <c r="D63" s="25"/>
      <c r="E63" s="27"/>
    </row>
    <row r="64" spans="1:5" x14ac:dyDescent="0.25">
      <c r="A64" s="25"/>
      <c r="B64" s="69"/>
      <c r="C64" s="26"/>
      <c r="D64" s="25"/>
      <c r="E64" s="27"/>
    </row>
    <row r="65" spans="1:5" x14ac:dyDescent="0.25">
      <c r="A65" s="25"/>
      <c r="B65" s="69"/>
      <c r="C65" s="26"/>
      <c r="D65" s="25"/>
      <c r="E65" s="27"/>
    </row>
    <row r="66" spans="1:5" x14ac:dyDescent="0.25">
      <c r="A66" s="25"/>
      <c r="B66" s="69"/>
      <c r="C66" s="26"/>
      <c r="D66" s="25"/>
      <c r="E66" s="27"/>
    </row>
    <row r="67" spans="1:5" x14ac:dyDescent="0.25">
      <c r="A67" s="25"/>
      <c r="B67" s="69"/>
      <c r="C67" s="26"/>
      <c r="D67" s="25"/>
      <c r="E67" s="27"/>
    </row>
    <row r="68" spans="1:5" x14ac:dyDescent="0.25">
      <c r="A68" s="25"/>
      <c r="B68" s="69"/>
      <c r="C68" s="26"/>
      <c r="D68" s="25"/>
      <c r="E68" s="27"/>
    </row>
    <row r="69" spans="1:5" x14ac:dyDescent="0.25">
      <c r="A69" s="25"/>
      <c r="B69" s="69"/>
      <c r="C69" s="26"/>
      <c r="D69" s="25"/>
      <c r="E69" s="27"/>
    </row>
    <row r="70" spans="1:5" x14ac:dyDescent="0.25">
      <c r="A70" s="25"/>
      <c r="B70" s="69"/>
      <c r="C70" s="26"/>
      <c r="D70" s="25"/>
      <c r="E70" s="27"/>
    </row>
    <row r="71" spans="1:5" x14ac:dyDescent="0.25">
      <c r="A71" s="25"/>
      <c r="B71" s="69"/>
      <c r="C71" s="26"/>
      <c r="D71" s="25"/>
      <c r="E71" s="27"/>
    </row>
    <row r="72" spans="1:5" x14ac:dyDescent="0.25">
      <c r="A72" s="25"/>
      <c r="B72" s="69"/>
      <c r="C72" s="26"/>
      <c r="D72" s="25"/>
      <c r="E72" s="27"/>
    </row>
    <row r="73" spans="1:5" x14ac:dyDescent="0.25">
      <c r="A73" s="25"/>
      <c r="B73" s="69"/>
      <c r="C73" s="26"/>
      <c r="D73" s="25"/>
      <c r="E73" s="27"/>
    </row>
    <row r="74" spans="1:5" x14ac:dyDescent="0.25">
      <c r="A74" s="25"/>
      <c r="B74" s="69"/>
      <c r="C74" s="26"/>
      <c r="D74" s="25"/>
      <c r="E74" s="27"/>
    </row>
    <row r="75" spans="1:5" x14ac:dyDescent="0.25">
      <c r="A75" s="25"/>
      <c r="B75" s="69"/>
      <c r="C75" s="26"/>
      <c r="D75" s="25"/>
      <c r="E75" s="27"/>
    </row>
    <row r="76" spans="1:5" x14ac:dyDescent="0.25">
      <c r="A76" s="25"/>
      <c r="B76" s="69"/>
      <c r="C76" s="26"/>
      <c r="D76" s="25"/>
      <c r="E76" s="27"/>
    </row>
    <row r="77" spans="1:5" x14ac:dyDescent="0.25">
      <c r="A77" s="25"/>
      <c r="B77" s="69"/>
      <c r="C77" s="26"/>
      <c r="D77" s="25"/>
      <c r="E77" s="27"/>
    </row>
    <row r="78" spans="1:5" x14ac:dyDescent="0.25">
      <c r="A78" s="25"/>
      <c r="B78" s="69"/>
      <c r="C78" s="26"/>
      <c r="D78" s="25"/>
      <c r="E78" s="27"/>
    </row>
    <row r="79" spans="1:5" x14ac:dyDescent="0.25">
      <c r="A79" s="25"/>
      <c r="B79" s="69"/>
      <c r="C79" s="26"/>
      <c r="D79" s="25"/>
      <c r="E79" s="27"/>
    </row>
    <row r="80" spans="1:5" x14ac:dyDescent="0.25">
      <c r="A80" s="25"/>
      <c r="B80" s="69"/>
      <c r="C80" s="26"/>
      <c r="D80" s="25"/>
      <c r="E80" s="27"/>
    </row>
    <row r="81" spans="1:5" x14ac:dyDescent="0.25">
      <c r="A81" s="25"/>
      <c r="B81" s="69"/>
      <c r="C81" s="26"/>
      <c r="D81" s="25"/>
      <c r="E81" s="27"/>
    </row>
    <row r="82" spans="1:5" x14ac:dyDescent="0.25">
      <c r="A82" s="25"/>
      <c r="B82" s="69"/>
      <c r="C82" s="26"/>
      <c r="D82" s="25"/>
      <c r="E82" s="27"/>
    </row>
    <row r="83" spans="1:5" x14ac:dyDescent="0.25">
      <c r="A83" s="25"/>
      <c r="B83" s="69"/>
      <c r="C83" s="26"/>
      <c r="D83" s="25"/>
      <c r="E83" s="27"/>
    </row>
    <row r="84" spans="1:5" x14ac:dyDescent="0.25">
      <c r="A84" s="25"/>
      <c r="B84" s="69"/>
      <c r="C84" s="26"/>
      <c r="D84" s="25"/>
      <c r="E84" s="27"/>
    </row>
    <row r="85" spans="1:5" x14ac:dyDescent="0.25">
      <c r="A85" s="25"/>
      <c r="B85" s="69"/>
      <c r="C85" s="26"/>
      <c r="D85" s="25"/>
      <c r="E85" s="27"/>
    </row>
    <row r="86" spans="1:5" x14ac:dyDescent="0.25">
      <c r="A86" s="25"/>
      <c r="B86" s="69"/>
      <c r="C86" s="26"/>
      <c r="D86" s="25"/>
      <c r="E86" s="27"/>
    </row>
    <row r="87" spans="1:5" x14ac:dyDescent="0.25">
      <c r="A87" s="25"/>
      <c r="B87" s="69"/>
      <c r="C87" s="26"/>
      <c r="D87" s="25"/>
      <c r="E87" s="27"/>
    </row>
    <row r="88" spans="1:5" x14ac:dyDescent="0.25">
      <c r="A88" s="25"/>
    </row>
  </sheetData>
  <sheetProtection algorithmName="SHA-512" hashValue="NfyveQQe4JxzrHNGxChPzJWStRs2dzlSL1FyZ/998eoe+oQMRIeLg/LoabqpbfdvctPrrhT+AQsxmNBzgE5IGg==" saltValue="xEwFa875QSeNjBivIaVDCA==" spinCount="100000" sheet="1" objects="1" scenarios="1"/>
  <protectedRanges>
    <protectedRange sqref="E13:E23" name="Obseg1"/>
  </protectedRanges>
  <mergeCells count="6">
    <mergeCell ref="B8:F8"/>
    <mergeCell ref="B3:F3"/>
    <mergeCell ref="B4:F4"/>
    <mergeCell ref="B5:F5"/>
    <mergeCell ref="B6:F6"/>
    <mergeCell ref="B7:F7"/>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9"/>
  <sheetViews>
    <sheetView topLeftCell="A11" zoomScaleNormal="100" workbookViewId="0">
      <selection activeCell="M11" sqref="M11"/>
    </sheetView>
  </sheetViews>
  <sheetFormatPr defaultRowHeight="15" x14ac:dyDescent="0.25"/>
  <cols>
    <col min="1" max="1" width="4.7109375" style="27" customWidth="1"/>
    <col min="2" max="2" width="45.7109375" style="27" customWidth="1"/>
    <col min="3" max="3" width="5.7109375" style="30" customWidth="1"/>
    <col min="4" max="4" width="7.85546875" style="30" customWidth="1"/>
    <col min="5" max="5" width="10.7109375" style="30" customWidth="1"/>
    <col min="6" max="6" width="12.5703125" style="37" customWidth="1"/>
    <col min="7" max="16384" width="9.140625" style="27"/>
  </cols>
  <sheetData>
    <row r="1" spans="1:6" x14ac:dyDescent="0.25">
      <c r="A1" s="127" t="s">
        <v>407</v>
      </c>
      <c r="B1" s="127" t="s">
        <v>447</v>
      </c>
    </row>
    <row r="2" spans="1:6" x14ac:dyDescent="0.25">
      <c r="A2" s="127"/>
      <c r="B2" s="127"/>
    </row>
    <row r="3" spans="1:6" ht="45" customHeight="1" x14ac:dyDescent="0.25">
      <c r="A3" s="127"/>
      <c r="B3" s="249" t="s">
        <v>74</v>
      </c>
      <c r="C3" s="249"/>
      <c r="D3" s="249"/>
      <c r="E3" s="249"/>
      <c r="F3" s="249"/>
    </row>
    <row r="4" spans="1:6" ht="45" customHeight="1" x14ac:dyDescent="0.25">
      <c r="A4" s="127"/>
      <c r="B4" s="249" t="s">
        <v>68</v>
      </c>
      <c r="C4" s="249"/>
      <c r="D4" s="249"/>
      <c r="E4" s="249"/>
      <c r="F4" s="249"/>
    </row>
    <row r="5" spans="1:6" ht="45" customHeight="1" x14ac:dyDescent="0.25">
      <c r="A5" s="127"/>
      <c r="B5" s="249" t="s">
        <v>84</v>
      </c>
      <c r="C5" s="249"/>
      <c r="D5" s="249"/>
      <c r="E5" s="249"/>
      <c r="F5" s="249"/>
    </row>
    <row r="6" spans="1:6" ht="45" customHeight="1" x14ac:dyDescent="0.25">
      <c r="A6" s="127"/>
      <c r="B6" s="249" t="s">
        <v>75</v>
      </c>
      <c r="C6" s="249"/>
      <c r="D6" s="249"/>
      <c r="E6" s="249"/>
      <c r="F6" s="249"/>
    </row>
    <row r="7" spans="1:6" ht="30" customHeight="1" x14ac:dyDescent="0.25">
      <c r="A7" s="127"/>
      <c r="B7" s="249" t="s">
        <v>87</v>
      </c>
      <c r="C7" s="249"/>
      <c r="D7" s="249"/>
      <c r="E7" s="249"/>
      <c r="F7" s="249"/>
    </row>
    <row r="8" spans="1:6" x14ac:dyDescent="0.25">
      <c r="B8" s="249"/>
      <c r="C8" s="249"/>
      <c r="D8" s="249"/>
      <c r="E8" s="249"/>
      <c r="F8" s="249"/>
    </row>
    <row r="9" spans="1:6" s="204" customFormat="1" x14ac:dyDescent="0.2">
      <c r="A9" s="214" t="s">
        <v>63</v>
      </c>
      <c r="B9" s="199" t="s">
        <v>64</v>
      </c>
      <c r="C9" s="215" t="s">
        <v>55</v>
      </c>
      <c r="D9" s="215" t="s">
        <v>56</v>
      </c>
      <c r="E9" s="217" t="s">
        <v>57</v>
      </c>
      <c r="F9" s="218" t="s">
        <v>58</v>
      </c>
    </row>
    <row r="10" spans="1:6" s="204" customFormat="1" x14ac:dyDescent="0.2">
      <c r="A10" s="214"/>
      <c r="B10" s="199"/>
      <c r="C10" s="215"/>
      <c r="D10" s="215"/>
      <c r="E10" s="217"/>
      <c r="F10" s="218"/>
    </row>
    <row r="11" spans="1:6" s="119" customFormat="1" x14ac:dyDescent="0.25">
      <c r="A11" s="106"/>
      <c r="B11" s="110" t="s">
        <v>144</v>
      </c>
      <c r="C11" s="120"/>
      <c r="D11" s="120"/>
      <c r="E11" s="56"/>
      <c r="F11" s="121"/>
    </row>
    <row r="12" spans="1:6" s="119" customFormat="1" x14ac:dyDescent="0.25">
      <c r="A12" s="106"/>
      <c r="B12" s="110"/>
      <c r="C12" s="120"/>
      <c r="D12" s="120"/>
      <c r="E12" s="56"/>
      <c r="F12" s="121"/>
    </row>
    <row r="13" spans="1:6" ht="360" x14ac:dyDescent="0.25">
      <c r="A13" s="25" t="s">
        <v>8</v>
      </c>
      <c r="B13" s="234" t="s">
        <v>610</v>
      </c>
      <c r="C13" s="29" t="s">
        <v>62</v>
      </c>
      <c r="D13" s="30">
        <v>150</v>
      </c>
      <c r="E13" s="91"/>
      <c r="F13" s="37">
        <f>(D13*E13)</f>
        <v>0</v>
      </c>
    </row>
    <row r="14" spans="1:6" s="119" customFormat="1" x14ac:dyDescent="0.25">
      <c r="A14" s="158"/>
      <c r="B14" s="159"/>
      <c r="C14" s="236"/>
      <c r="D14" s="236"/>
      <c r="E14" s="87"/>
      <c r="F14" s="237"/>
    </row>
    <row r="15" spans="1:6" s="119" customFormat="1" x14ac:dyDescent="0.25">
      <c r="A15" s="106"/>
      <c r="B15" s="102" t="s">
        <v>453</v>
      </c>
      <c r="C15" s="120"/>
      <c r="D15" s="120"/>
      <c r="E15" s="56"/>
      <c r="F15" s="238">
        <f>SUM(F13:F14)</f>
        <v>0</v>
      </c>
    </row>
    <row r="16" spans="1:6" s="119" customFormat="1" x14ac:dyDescent="0.25">
      <c r="A16" s="106"/>
      <c r="B16" s="102"/>
      <c r="C16" s="120"/>
      <c r="D16" s="120"/>
      <c r="E16" s="56"/>
      <c r="F16" s="239"/>
    </row>
    <row r="17" spans="1:6" s="119" customFormat="1" x14ac:dyDescent="0.25">
      <c r="A17" s="106"/>
      <c r="B17" s="110" t="s">
        <v>174</v>
      </c>
      <c r="C17" s="120"/>
      <c r="D17" s="120"/>
      <c r="E17" s="56"/>
      <c r="F17" s="121"/>
    </row>
    <row r="18" spans="1:6" s="119" customFormat="1" x14ac:dyDescent="0.25">
      <c r="A18" s="106"/>
      <c r="B18" s="110"/>
      <c r="C18" s="120"/>
      <c r="D18" s="120"/>
      <c r="E18" s="56"/>
      <c r="F18" s="121"/>
    </row>
    <row r="19" spans="1:6" ht="330.75" customHeight="1" x14ac:dyDescent="0.25">
      <c r="A19" s="25" t="s">
        <v>71</v>
      </c>
      <c r="B19" s="95" t="s">
        <v>609</v>
      </c>
      <c r="C19" s="29" t="s">
        <v>62</v>
      </c>
      <c r="D19" s="30">
        <v>30</v>
      </c>
      <c r="E19" s="91"/>
      <c r="F19" s="37">
        <f>(D19*E19)</f>
        <v>0</v>
      </c>
    </row>
    <row r="20" spans="1:6" s="119" customFormat="1" x14ac:dyDescent="0.25">
      <c r="A20" s="106"/>
      <c r="B20" s="110"/>
      <c r="C20" s="120"/>
      <c r="D20" s="120"/>
      <c r="E20" s="56"/>
      <c r="F20" s="121"/>
    </row>
    <row r="21" spans="1:6" ht="330" customHeight="1" x14ac:dyDescent="0.25">
      <c r="A21" s="25" t="s">
        <v>393</v>
      </c>
      <c r="B21" s="95" t="s">
        <v>410</v>
      </c>
      <c r="C21" s="29" t="s">
        <v>62</v>
      </c>
      <c r="D21" s="30">
        <v>42</v>
      </c>
      <c r="E21" s="91"/>
      <c r="F21" s="37">
        <f>(D21*E21)</f>
        <v>0</v>
      </c>
    </row>
    <row r="22" spans="1:6" s="119" customFormat="1" ht="15" customHeight="1" x14ac:dyDescent="0.25">
      <c r="A22" s="106"/>
      <c r="B22" s="173"/>
      <c r="C22" s="29"/>
      <c r="D22" s="30"/>
      <c r="E22" s="92"/>
      <c r="F22" s="122"/>
    </row>
    <row r="23" spans="1:6" s="119" customFormat="1" ht="60" customHeight="1" x14ac:dyDescent="0.25">
      <c r="A23" s="32" t="s">
        <v>490</v>
      </c>
      <c r="B23" s="107" t="s">
        <v>463</v>
      </c>
      <c r="C23" s="29" t="s">
        <v>78</v>
      </c>
      <c r="D23" s="30">
        <v>2900</v>
      </c>
      <c r="E23" s="92"/>
      <c r="F23" s="122">
        <f>(D23*E23)</f>
        <v>0</v>
      </c>
    </row>
    <row r="24" spans="1:6" s="119" customFormat="1" ht="15" customHeight="1" x14ac:dyDescent="0.25">
      <c r="A24" s="32"/>
      <c r="B24" s="173"/>
      <c r="C24" s="29"/>
      <c r="D24" s="30"/>
      <c r="E24" s="92"/>
      <c r="F24" s="122"/>
    </row>
    <row r="25" spans="1:6" s="119" customFormat="1" ht="60" customHeight="1" x14ac:dyDescent="0.25">
      <c r="A25" s="32" t="s">
        <v>491</v>
      </c>
      <c r="B25" s="108" t="s">
        <v>465</v>
      </c>
      <c r="C25" s="29" t="s">
        <v>78</v>
      </c>
      <c r="D25" s="30">
        <v>800</v>
      </c>
      <c r="E25" s="92"/>
      <c r="F25" s="122">
        <f>(D25*E25)</f>
        <v>0</v>
      </c>
    </row>
    <row r="26" spans="1:6" x14ac:dyDescent="0.25">
      <c r="A26" s="25"/>
    </row>
    <row r="27" spans="1:6" ht="90" customHeight="1" x14ac:dyDescent="0.25">
      <c r="A27" s="25" t="s">
        <v>493</v>
      </c>
      <c r="B27" s="234" t="s">
        <v>359</v>
      </c>
      <c r="C27" s="29" t="s">
        <v>62</v>
      </c>
      <c r="D27" s="30">
        <v>1155</v>
      </c>
      <c r="E27" s="91"/>
      <c r="F27" s="37">
        <f>(D27*E27)</f>
        <v>0</v>
      </c>
    </row>
    <row r="28" spans="1:6" x14ac:dyDescent="0.25">
      <c r="A28" s="25"/>
    </row>
    <row r="29" spans="1:6" ht="75" x14ac:dyDescent="0.25">
      <c r="A29" s="25" t="s">
        <v>494</v>
      </c>
      <c r="B29" s="234" t="s">
        <v>360</v>
      </c>
      <c r="C29" s="29" t="s">
        <v>62</v>
      </c>
      <c r="D29" s="30">
        <v>1142</v>
      </c>
      <c r="E29" s="91"/>
      <c r="F29" s="37">
        <f>(D29*E29)</f>
        <v>0</v>
      </c>
    </row>
    <row r="30" spans="1:6" x14ac:dyDescent="0.25">
      <c r="A30" s="77"/>
      <c r="B30" s="96"/>
      <c r="C30" s="79"/>
      <c r="D30" s="81"/>
      <c r="E30" s="81"/>
      <c r="F30" s="80"/>
    </row>
    <row r="31" spans="1:6" x14ac:dyDescent="0.25">
      <c r="A31" s="113"/>
      <c r="B31" s="170" t="s">
        <v>454</v>
      </c>
      <c r="C31" s="114"/>
      <c r="D31" s="115"/>
      <c r="E31" s="115"/>
      <c r="F31" s="153">
        <f>SUM(F19:F30)</f>
        <v>0</v>
      </c>
    </row>
    <row r="32" spans="1:6" x14ac:dyDescent="0.25">
      <c r="A32" s="77"/>
      <c r="B32" s="96"/>
      <c r="C32" s="79"/>
      <c r="D32" s="81"/>
      <c r="E32" s="81"/>
      <c r="F32" s="80"/>
    </row>
    <row r="33" spans="1:6" x14ac:dyDescent="0.25">
      <c r="A33" s="25"/>
      <c r="B33" s="235" t="s">
        <v>110</v>
      </c>
      <c r="C33" s="29"/>
      <c r="F33" s="37">
        <f>SUM(F31+F15)</f>
        <v>0</v>
      </c>
    </row>
    <row r="34" spans="1:6" x14ac:dyDescent="0.25">
      <c r="A34" s="25"/>
      <c r="B34" s="235"/>
      <c r="C34" s="29"/>
    </row>
    <row r="35" spans="1:6" x14ac:dyDescent="0.25">
      <c r="A35" s="25"/>
      <c r="B35" s="235"/>
      <c r="C35" s="29"/>
    </row>
    <row r="36" spans="1:6" x14ac:dyDescent="0.25">
      <c r="A36" s="25"/>
      <c r="B36" s="235"/>
      <c r="C36" s="29"/>
    </row>
    <row r="37" spans="1:6" x14ac:dyDescent="0.25">
      <c r="A37" s="25"/>
      <c r="B37" s="235"/>
      <c r="C37" s="29"/>
    </row>
    <row r="38" spans="1:6" x14ac:dyDescent="0.25">
      <c r="A38" s="25"/>
      <c r="B38" s="235"/>
      <c r="C38" s="29"/>
    </row>
    <row r="39" spans="1:6" x14ac:dyDescent="0.25">
      <c r="A39" s="25"/>
      <c r="B39" s="235"/>
      <c r="C39" s="29"/>
    </row>
    <row r="40" spans="1:6" x14ac:dyDescent="0.25">
      <c r="A40" s="25"/>
      <c r="B40" s="235"/>
      <c r="C40" s="29"/>
    </row>
    <row r="41" spans="1:6" x14ac:dyDescent="0.25">
      <c r="A41" s="25"/>
      <c r="B41" s="69"/>
      <c r="C41" s="29"/>
    </row>
    <row r="42" spans="1:6" x14ac:dyDescent="0.25">
      <c r="A42" s="25"/>
      <c r="B42" s="69"/>
      <c r="C42" s="29"/>
    </row>
    <row r="43" spans="1:6" x14ac:dyDescent="0.25">
      <c r="A43" s="25"/>
      <c r="B43" s="69"/>
      <c r="C43" s="29"/>
    </row>
    <row r="44" spans="1:6" x14ac:dyDescent="0.25">
      <c r="A44" s="25"/>
      <c r="B44" s="69"/>
      <c r="C44" s="29"/>
    </row>
    <row r="45" spans="1:6" x14ac:dyDescent="0.25">
      <c r="A45" s="25"/>
      <c r="B45" s="69"/>
      <c r="C45" s="29"/>
    </row>
    <row r="46" spans="1:6" x14ac:dyDescent="0.25">
      <c r="A46" s="25"/>
      <c r="B46" s="69"/>
      <c r="C46" s="29"/>
    </row>
    <row r="47" spans="1:6" x14ac:dyDescent="0.25">
      <c r="A47" s="25"/>
      <c r="B47" s="69"/>
      <c r="C47" s="29"/>
    </row>
    <row r="48" spans="1:6" x14ac:dyDescent="0.25">
      <c r="A48" s="25"/>
      <c r="B48" s="69"/>
      <c r="C48" s="29"/>
    </row>
    <row r="49" spans="1:3" x14ac:dyDescent="0.25">
      <c r="A49" s="25"/>
      <c r="B49" s="69"/>
      <c r="C49" s="29"/>
    </row>
    <row r="50" spans="1:3" x14ac:dyDescent="0.25">
      <c r="A50" s="25"/>
      <c r="B50" s="69"/>
      <c r="C50" s="29"/>
    </row>
    <row r="51" spans="1:3" x14ac:dyDescent="0.25">
      <c r="A51" s="25"/>
      <c r="B51" s="69"/>
      <c r="C51" s="29"/>
    </row>
    <row r="52" spans="1:3" x14ac:dyDescent="0.25">
      <c r="A52" s="25"/>
      <c r="B52" s="69"/>
      <c r="C52" s="29"/>
    </row>
    <row r="53" spans="1:3" x14ac:dyDescent="0.25">
      <c r="A53" s="25"/>
      <c r="B53" s="69"/>
      <c r="C53" s="29"/>
    </row>
    <row r="54" spans="1:3" x14ac:dyDescent="0.25">
      <c r="A54" s="25"/>
      <c r="B54" s="69"/>
      <c r="C54" s="29"/>
    </row>
    <row r="55" spans="1:3" x14ac:dyDescent="0.25">
      <c r="A55" s="25"/>
      <c r="B55" s="69"/>
      <c r="C55" s="29"/>
    </row>
    <row r="56" spans="1:3" x14ac:dyDescent="0.25">
      <c r="A56" s="25"/>
      <c r="B56" s="69"/>
      <c r="C56" s="29"/>
    </row>
    <row r="57" spans="1:3" x14ac:dyDescent="0.25">
      <c r="A57" s="25"/>
      <c r="B57" s="69"/>
      <c r="C57" s="29"/>
    </row>
    <row r="58" spans="1:3" x14ac:dyDescent="0.25">
      <c r="A58" s="25"/>
      <c r="B58" s="69"/>
      <c r="C58" s="29"/>
    </row>
    <row r="59" spans="1:3" x14ac:dyDescent="0.25">
      <c r="A59" s="25"/>
      <c r="B59" s="69"/>
      <c r="C59" s="29"/>
    </row>
    <row r="60" spans="1:3" x14ac:dyDescent="0.25">
      <c r="A60" s="25"/>
      <c r="B60" s="69"/>
      <c r="C60" s="29"/>
    </row>
    <row r="61" spans="1:3" x14ac:dyDescent="0.25">
      <c r="A61" s="25"/>
      <c r="B61" s="69"/>
      <c r="C61" s="29"/>
    </row>
    <row r="62" spans="1:3" x14ac:dyDescent="0.25">
      <c r="A62" s="25"/>
      <c r="B62" s="69"/>
      <c r="C62" s="29"/>
    </row>
    <row r="63" spans="1:3" x14ac:dyDescent="0.25">
      <c r="A63" s="25"/>
      <c r="B63" s="69"/>
      <c r="C63" s="29"/>
    </row>
    <row r="64" spans="1:3" x14ac:dyDescent="0.25">
      <c r="A64" s="25"/>
      <c r="B64" s="69"/>
      <c r="C64" s="29"/>
    </row>
    <row r="65" spans="1:3" x14ac:dyDescent="0.25">
      <c r="A65" s="25"/>
      <c r="B65" s="69"/>
      <c r="C65" s="29"/>
    </row>
    <row r="66" spans="1:3" x14ac:dyDescent="0.25">
      <c r="A66" s="25"/>
      <c r="B66" s="69"/>
      <c r="C66" s="29"/>
    </row>
    <row r="67" spans="1:3" x14ac:dyDescent="0.25">
      <c r="A67" s="25"/>
      <c r="B67" s="69"/>
      <c r="C67" s="29"/>
    </row>
    <row r="68" spans="1:3" x14ac:dyDescent="0.25">
      <c r="A68" s="25"/>
      <c r="B68" s="69"/>
      <c r="C68" s="29"/>
    </row>
    <row r="69" spans="1:3" x14ac:dyDescent="0.25">
      <c r="A69" s="25"/>
      <c r="B69" s="69"/>
      <c r="C69" s="29"/>
    </row>
    <row r="70" spans="1:3" x14ac:dyDescent="0.25">
      <c r="A70" s="25"/>
      <c r="B70" s="69"/>
      <c r="C70" s="29"/>
    </row>
    <row r="71" spans="1:3" x14ac:dyDescent="0.25">
      <c r="A71" s="25"/>
      <c r="B71" s="69"/>
      <c r="C71" s="29"/>
    </row>
    <row r="72" spans="1:3" x14ac:dyDescent="0.25">
      <c r="A72" s="25"/>
      <c r="B72" s="69"/>
      <c r="C72" s="29"/>
    </row>
    <row r="73" spans="1:3" x14ac:dyDescent="0.25">
      <c r="A73" s="25"/>
      <c r="B73" s="69"/>
      <c r="C73" s="29"/>
    </row>
    <row r="74" spans="1:3" x14ac:dyDescent="0.25">
      <c r="A74" s="25"/>
      <c r="B74" s="69"/>
      <c r="C74" s="29"/>
    </row>
    <row r="75" spans="1:3" x14ac:dyDescent="0.25">
      <c r="A75" s="25"/>
      <c r="B75" s="69"/>
      <c r="C75" s="29"/>
    </row>
    <row r="76" spans="1:3" x14ac:dyDescent="0.25">
      <c r="A76" s="25"/>
      <c r="B76" s="69"/>
      <c r="C76" s="29"/>
    </row>
    <row r="77" spans="1:3" x14ac:dyDescent="0.25">
      <c r="A77" s="25"/>
      <c r="B77" s="69"/>
      <c r="C77" s="29"/>
    </row>
    <row r="78" spans="1:3" x14ac:dyDescent="0.25">
      <c r="A78" s="25"/>
      <c r="B78" s="69"/>
      <c r="C78" s="29"/>
    </row>
    <row r="79" spans="1:3" x14ac:dyDescent="0.25">
      <c r="A79" s="25"/>
    </row>
  </sheetData>
  <sheetProtection algorithmName="SHA-512" hashValue="WpW+Tzb2pkyBYmqg3ZXOG43a76Alv5CtmXGX32MLJLjXj+7tQDdW1yuUYkkLvLi3EDVdAckyHhdCbGOIrBoBDA==" saltValue="CoF7LzcnNK7/X0p3jAMiIA==" spinCount="100000" sheet="1" objects="1" scenarios="1"/>
  <protectedRanges>
    <protectedRange sqref="E19:E29" name="Obseg2"/>
    <protectedRange sqref="E13" name="Obseg1"/>
  </protectedRanges>
  <mergeCells count="6">
    <mergeCell ref="B8:F8"/>
    <mergeCell ref="B3:F3"/>
    <mergeCell ref="B4:F4"/>
    <mergeCell ref="B5:F5"/>
    <mergeCell ref="B6:F6"/>
    <mergeCell ref="B7:F7"/>
  </mergeCells>
  <pageMargins left="0.7" right="0.7" top="0.75" bottom="0.75" header="0.3" footer="0.3"/>
  <pageSetup paperSize="9" orientation="portrait" r:id="rId1"/>
  <rowBreaks count="1" manualBreakCount="1">
    <brk id="16"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7"/>
  <sheetViews>
    <sheetView topLeftCell="A19" zoomScaleNormal="100" workbookViewId="0">
      <selection activeCell="C23" sqref="C23"/>
    </sheetView>
  </sheetViews>
  <sheetFormatPr defaultRowHeight="15" x14ac:dyDescent="0.25"/>
  <cols>
    <col min="1" max="1" width="4.7109375" style="49" customWidth="1"/>
    <col min="2" max="2" width="45.7109375" style="49" customWidth="1"/>
    <col min="3" max="3" width="5.7109375" style="51" customWidth="1"/>
    <col min="4" max="4" width="7.85546875" style="51" customWidth="1"/>
    <col min="5" max="5" width="10.7109375" style="51" customWidth="1"/>
    <col min="6" max="6" width="12.7109375" style="33" customWidth="1"/>
    <col min="7" max="16384" width="9.140625" style="49"/>
  </cols>
  <sheetData>
    <row r="1" spans="1:6" x14ac:dyDescent="0.25">
      <c r="A1" s="2" t="s">
        <v>449</v>
      </c>
      <c r="B1" s="2" t="s">
        <v>450</v>
      </c>
    </row>
    <row r="2" spans="1:6" x14ac:dyDescent="0.25">
      <c r="A2" s="2"/>
      <c r="B2" s="2"/>
    </row>
    <row r="3" spans="1:6" ht="45" customHeight="1" x14ac:dyDescent="0.25">
      <c r="A3" s="2"/>
      <c r="B3" s="243" t="s">
        <v>74</v>
      </c>
      <c r="C3" s="243"/>
      <c r="D3" s="243"/>
      <c r="E3" s="243"/>
      <c r="F3" s="243"/>
    </row>
    <row r="4" spans="1:6" ht="45" customHeight="1" x14ac:dyDescent="0.25">
      <c r="A4" s="2"/>
      <c r="B4" s="243" t="s">
        <v>68</v>
      </c>
      <c r="C4" s="243"/>
      <c r="D4" s="243"/>
      <c r="E4" s="243"/>
      <c r="F4" s="243"/>
    </row>
    <row r="5" spans="1:6" ht="45" customHeight="1" x14ac:dyDescent="0.25">
      <c r="A5" s="2"/>
      <c r="B5" s="243" t="s">
        <v>84</v>
      </c>
      <c r="C5" s="243"/>
      <c r="D5" s="243"/>
      <c r="E5" s="243"/>
      <c r="F5" s="243"/>
    </row>
    <row r="6" spans="1:6" ht="45" customHeight="1" x14ac:dyDescent="0.25">
      <c r="A6" s="2"/>
      <c r="B6" s="243" t="s">
        <v>75</v>
      </c>
      <c r="C6" s="243"/>
      <c r="D6" s="243"/>
      <c r="E6" s="243"/>
      <c r="F6" s="243"/>
    </row>
    <row r="7" spans="1:6" ht="30" customHeight="1" x14ac:dyDescent="0.25">
      <c r="A7" s="2"/>
      <c r="B7" s="243" t="s">
        <v>87</v>
      </c>
      <c r="C7" s="243"/>
      <c r="D7" s="243"/>
      <c r="E7" s="243"/>
      <c r="F7" s="243"/>
    </row>
    <row r="8" spans="1:6" x14ac:dyDescent="0.25">
      <c r="A8" s="2"/>
      <c r="B8" s="243"/>
      <c r="C8" s="243"/>
      <c r="D8" s="243"/>
      <c r="E8" s="243"/>
      <c r="F8" s="243"/>
    </row>
    <row r="9" spans="1:6" s="20" customFormat="1" x14ac:dyDescent="0.2">
      <c r="A9" s="24" t="s">
        <v>63</v>
      </c>
      <c r="B9" s="19" t="s">
        <v>64</v>
      </c>
      <c r="C9" s="34" t="s">
        <v>55</v>
      </c>
      <c r="D9" s="34" t="s">
        <v>56</v>
      </c>
      <c r="E9" s="36" t="s">
        <v>57</v>
      </c>
      <c r="F9" s="40" t="s">
        <v>58</v>
      </c>
    </row>
    <row r="10" spans="1:6" s="54" customFormat="1" x14ac:dyDescent="0.25">
      <c r="A10" s="59"/>
      <c r="B10" s="60"/>
      <c r="C10" s="61"/>
      <c r="D10" s="61"/>
      <c r="E10" s="62"/>
      <c r="F10" s="63"/>
    </row>
    <row r="11" spans="1:6" s="54" customFormat="1" x14ac:dyDescent="0.25">
      <c r="A11" s="59"/>
      <c r="B11" s="103" t="s">
        <v>144</v>
      </c>
      <c r="C11" s="61"/>
      <c r="D11" s="61"/>
      <c r="E11" s="62"/>
      <c r="F11" s="63"/>
    </row>
    <row r="12" spans="1:6" s="54" customFormat="1" x14ac:dyDescent="0.25">
      <c r="A12" s="59"/>
      <c r="B12" s="60"/>
      <c r="C12" s="61"/>
      <c r="D12" s="61"/>
      <c r="E12" s="62"/>
      <c r="F12" s="63"/>
    </row>
    <row r="13" spans="1:6" s="54" customFormat="1" ht="195" customHeight="1" x14ac:dyDescent="0.25">
      <c r="A13" s="32" t="s">
        <v>8</v>
      </c>
      <c r="B13" s="60" t="s">
        <v>573</v>
      </c>
      <c r="C13" s="61" t="s">
        <v>62</v>
      </c>
      <c r="D13" s="61">
        <v>64</v>
      </c>
      <c r="E13" s="62"/>
      <c r="F13" s="33">
        <f>SUM(D13*E13)</f>
        <v>0</v>
      </c>
    </row>
    <row r="14" spans="1:6" s="54" customFormat="1" x14ac:dyDescent="0.25">
      <c r="A14" s="59"/>
      <c r="B14" s="60"/>
      <c r="C14" s="61"/>
      <c r="D14" s="61"/>
      <c r="E14" s="62"/>
      <c r="F14" s="63"/>
    </row>
    <row r="15" spans="1:6" s="54" customFormat="1" ht="210" customHeight="1" x14ac:dyDescent="0.25">
      <c r="A15" s="32" t="s">
        <v>71</v>
      </c>
      <c r="B15" s="60" t="s">
        <v>361</v>
      </c>
      <c r="C15" s="61" t="s">
        <v>62</v>
      </c>
      <c r="D15" s="61">
        <v>95</v>
      </c>
      <c r="E15" s="62"/>
      <c r="F15" s="33">
        <f>SUM(D15*E15)</f>
        <v>0</v>
      </c>
    </row>
    <row r="16" spans="1:6" s="54" customFormat="1" x14ac:dyDescent="0.25">
      <c r="A16" s="59"/>
      <c r="B16" s="60"/>
      <c r="C16" s="61"/>
      <c r="D16" s="61"/>
      <c r="E16" s="62"/>
      <c r="F16" s="63"/>
    </row>
    <row r="17" spans="1:6" s="54" customFormat="1" ht="225" customHeight="1" x14ac:dyDescent="0.25">
      <c r="A17" s="32" t="s">
        <v>393</v>
      </c>
      <c r="B17" s="60" t="s">
        <v>406</v>
      </c>
      <c r="C17" s="61" t="s">
        <v>62</v>
      </c>
      <c r="D17" s="61">
        <v>29</v>
      </c>
      <c r="E17" s="62"/>
      <c r="F17" s="33">
        <f>SUM(D17*E17)</f>
        <v>0</v>
      </c>
    </row>
    <row r="18" spans="1:6" s="54" customFormat="1" ht="15" customHeight="1" x14ac:dyDescent="0.25">
      <c r="A18" s="32"/>
      <c r="B18" s="60"/>
      <c r="C18" s="61"/>
      <c r="D18" s="61"/>
      <c r="E18" s="62"/>
      <c r="F18" s="33"/>
    </row>
    <row r="19" spans="1:6" ht="196.5" customHeight="1" x14ac:dyDescent="0.25">
      <c r="A19" s="23" t="s">
        <v>490</v>
      </c>
      <c r="B19" s="69" t="s">
        <v>362</v>
      </c>
      <c r="C19" s="29" t="s">
        <v>62</v>
      </c>
      <c r="D19" s="30">
        <v>31</v>
      </c>
      <c r="E19" s="91"/>
      <c r="F19" s="33">
        <f>SUM(D19*E19)</f>
        <v>0</v>
      </c>
    </row>
    <row r="20" spans="1:6" ht="15" customHeight="1" x14ac:dyDescent="0.25">
      <c r="A20" s="23"/>
      <c r="B20" s="69"/>
      <c r="C20" s="29"/>
      <c r="D20" s="30"/>
      <c r="E20" s="91"/>
    </row>
    <row r="21" spans="1:6" ht="180" customHeight="1" x14ac:dyDescent="0.25">
      <c r="A21" s="23" t="s">
        <v>491</v>
      </c>
      <c r="B21" s="69" t="s">
        <v>364</v>
      </c>
      <c r="C21" s="29" t="s">
        <v>62</v>
      </c>
      <c r="D21" s="30">
        <v>29</v>
      </c>
      <c r="E21" s="30"/>
      <c r="F21" s="33">
        <f>SUM(D21*E21)</f>
        <v>0</v>
      </c>
    </row>
    <row r="22" spans="1:6" ht="15" customHeight="1" x14ac:dyDescent="0.25">
      <c r="A22" s="23"/>
      <c r="B22" s="69"/>
      <c r="C22" s="29"/>
      <c r="D22" s="30"/>
      <c r="E22" s="30"/>
    </row>
    <row r="23" spans="1:6" ht="150" customHeight="1" x14ac:dyDescent="0.25">
      <c r="A23" s="23" t="s">
        <v>492</v>
      </c>
      <c r="B23" s="69" t="s">
        <v>363</v>
      </c>
      <c r="C23" s="29" t="s">
        <v>62</v>
      </c>
      <c r="D23" s="30">
        <v>32</v>
      </c>
      <c r="E23" s="30"/>
      <c r="F23" s="33">
        <f>SUM(D23*E23)</f>
        <v>0</v>
      </c>
    </row>
    <row r="24" spans="1:6" x14ac:dyDescent="0.25">
      <c r="A24" s="77"/>
      <c r="B24" s="78"/>
      <c r="C24" s="79"/>
      <c r="D24" s="81"/>
      <c r="E24" s="81"/>
      <c r="F24" s="82"/>
    </row>
    <row r="25" spans="1:6" x14ac:dyDescent="0.25">
      <c r="A25" s="113"/>
      <c r="B25" s="152" t="s">
        <v>453</v>
      </c>
      <c r="C25" s="114"/>
      <c r="D25" s="115"/>
      <c r="E25" s="115"/>
      <c r="F25" s="156">
        <f>SUM(F13:F24)</f>
        <v>0</v>
      </c>
    </row>
    <row r="26" spans="1:6" x14ac:dyDescent="0.25">
      <c r="A26" s="77"/>
      <c r="B26" s="78"/>
      <c r="C26" s="79"/>
      <c r="D26" s="81"/>
      <c r="E26" s="81"/>
      <c r="F26" s="82"/>
    </row>
    <row r="27" spans="1:6" x14ac:dyDescent="0.25">
      <c r="A27" s="25"/>
      <c r="B27" s="69" t="s">
        <v>99</v>
      </c>
      <c r="C27" s="29"/>
      <c r="D27" s="30"/>
      <c r="E27" s="30"/>
      <c r="F27" s="33">
        <f>SUM(F25)</f>
        <v>0</v>
      </c>
    </row>
    <row r="28" spans="1:6" x14ac:dyDescent="0.25">
      <c r="A28" s="25"/>
      <c r="B28" s="69"/>
      <c r="C28" s="29"/>
      <c r="D28" s="30"/>
      <c r="E28" s="30"/>
    </row>
    <row r="29" spans="1:6" x14ac:dyDescent="0.25">
      <c r="A29" s="25"/>
      <c r="B29" s="69"/>
      <c r="C29" s="29"/>
      <c r="D29" s="30"/>
      <c r="E29" s="30"/>
    </row>
    <row r="30" spans="1:6" x14ac:dyDescent="0.25">
      <c r="A30" s="25"/>
      <c r="B30" s="69"/>
      <c r="C30" s="29"/>
      <c r="D30" s="30"/>
      <c r="E30" s="30"/>
    </row>
    <row r="31" spans="1:6" x14ac:dyDescent="0.25">
      <c r="A31" s="25"/>
      <c r="B31" s="69"/>
      <c r="C31" s="29"/>
      <c r="D31" s="30"/>
      <c r="E31" s="30"/>
    </row>
    <row r="32" spans="1:6" x14ac:dyDescent="0.25">
      <c r="A32" s="25"/>
      <c r="B32" s="69"/>
      <c r="C32" s="29"/>
      <c r="D32" s="30"/>
      <c r="E32" s="30"/>
    </row>
    <row r="33" spans="1:5" x14ac:dyDescent="0.25">
      <c r="A33" s="25"/>
      <c r="B33" s="69"/>
      <c r="C33" s="29"/>
      <c r="D33" s="30"/>
      <c r="E33" s="30"/>
    </row>
    <row r="34" spans="1:5" x14ac:dyDescent="0.25">
      <c r="A34" s="25"/>
      <c r="B34" s="69"/>
      <c r="C34" s="29"/>
      <c r="D34" s="30"/>
      <c r="E34" s="30"/>
    </row>
    <row r="35" spans="1:5" x14ac:dyDescent="0.25">
      <c r="A35" s="25"/>
      <c r="B35" s="69"/>
      <c r="C35" s="29"/>
      <c r="D35" s="30"/>
      <c r="E35" s="30"/>
    </row>
    <row r="36" spans="1:5" x14ac:dyDescent="0.25">
      <c r="A36" s="25"/>
      <c r="B36" s="69"/>
      <c r="C36" s="29"/>
      <c r="D36" s="30"/>
      <c r="E36" s="30"/>
    </row>
    <row r="37" spans="1:5" x14ac:dyDescent="0.25">
      <c r="A37" s="25"/>
      <c r="B37" s="69"/>
      <c r="C37" s="29"/>
      <c r="D37" s="30"/>
      <c r="E37" s="30"/>
    </row>
    <row r="38" spans="1:5" x14ac:dyDescent="0.25">
      <c r="A38" s="25"/>
      <c r="B38" s="69"/>
      <c r="C38" s="29"/>
      <c r="D38" s="30"/>
      <c r="E38" s="30"/>
    </row>
    <row r="39" spans="1:5" x14ac:dyDescent="0.25">
      <c r="A39" s="25"/>
      <c r="B39" s="69"/>
      <c r="C39" s="29"/>
      <c r="D39" s="30"/>
      <c r="E39" s="30"/>
    </row>
    <row r="40" spans="1:5" x14ac:dyDescent="0.25">
      <c r="A40" s="25"/>
      <c r="B40" s="69"/>
      <c r="C40" s="29"/>
      <c r="D40" s="30"/>
      <c r="E40" s="30"/>
    </row>
    <row r="41" spans="1:5" x14ac:dyDescent="0.25">
      <c r="A41" s="25"/>
      <c r="B41" s="69"/>
      <c r="C41" s="29"/>
      <c r="D41" s="30"/>
      <c r="E41" s="30"/>
    </row>
    <row r="42" spans="1:5" x14ac:dyDescent="0.25">
      <c r="A42" s="25"/>
      <c r="B42" s="69"/>
      <c r="C42" s="29"/>
      <c r="D42" s="30"/>
      <c r="E42" s="30"/>
    </row>
    <row r="43" spans="1:5" x14ac:dyDescent="0.25">
      <c r="A43" s="25"/>
      <c r="B43" s="69"/>
      <c r="C43" s="29"/>
      <c r="D43" s="30"/>
      <c r="E43" s="30"/>
    </row>
    <row r="44" spans="1:5" x14ac:dyDescent="0.25">
      <c r="A44" s="25"/>
      <c r="B44" s="69"/>
      <c r="C44" s="29"/>
      <c r="D44" s="30"/>
      <c r="E44" s="30"/>
    </row>
    <row r="45" spans="1:5" x14ac:dyDescent="0.25">
      <c r="A45" s="25"/>
      <c r="B45" s="69"/>
      <c r="C45" s="29"/>
      <c r="D45" s="30"/>
      <c r="E45" s="30"/>
    </row>
    <row r="46" spans="1:5" x14ac:dyDescent="0.25">
      <c r="A46" s="25"/>
      <c r="B46" s="69"/>
      <c r="C46" s="29"/>
      <c r="D46" s="30"/>
      <c r="E46" s="30"/>
    </row>
    <row r="47" spans="1:5" x14ac:dyDescent="0.25">
      <c r="A47" s="25"/>
      <c r="B47" s="69"/>
      <c r="C47" s="29"/>
      <c r="D47" s="30"/>
      <c r="E47" s="30"/>
    </row>
    <row r="48" spans="1:5" x14ac:dyDescent="0.25">
      <c r="A48" s="25"/>
      <c r="B48" s="69"/>
      <c r="C48" s="29"/>
      <c r="D48" s="30"/>
      <c r="E48" s="30"/>
    </row>
    <row r="49" spans="1:5" x14ac:dyDescent="0.25">
      <c r="A49" s="25"/>
      <c r="B49" s="69"/>
      <c r="C49" s="29"/>
      <c r="D49" s="30"/>
      <c r="E49" s="30"/>
    </row>
    <row r="50" spans="1:5" x14ac:dyDescent="0.25">
      <c r="A50" s="25"/>
      <c r="B50" s="69"/>
      <c r="C50" s="29"/>
      <c r="D50" s="30"/>
      <c r="E50" s="30"/>
    </row>
    <row r="51" spans="1:5" x14ac:dyDescent="0.25">
      <c r="A51" s="25"/>
      <c r="B51" s="69"/>
      <c r="C51" s="29"/>
      <c r="D51" s="30"/>
      <c r="E51" s="30"/>
    </row>
    <row r="52" spans="1:5" x14ac:dyDescent="0.25">
      <c r="A52" s="25"/>
      <c r="B52" s="69"/>
      <c r="C52" s="29"/>
      <c r="D52" s="30"/>
      <c r="E52" s="30"/>
    </row>
    <row r="53" spans="1:5" x14ac:dyDescent="0.25">
      <c r="A53" s="25"/>
      <c r="B53" s="69"/>
      <c r="C53" s="29"/>
      <c r="D53" s="30"/>
      <c r="E53" s="30"/>
    </row>
    <row r="54" spans="1:5" x14ac:dyDescent="0.25">
      <c r="A54" s="25"/>
      <c r="B54" s="69"/>
      <c r="C54" s="29"/>
      <c r="D54" s="30"/>
      <c r="E54" s="30"/>
    </row>
    <row r="55" spans="1:5" x14ac:dyDescent="0.25">
      <c r="A55" s="25"/>
      <c r="B55" s="69"/>
      <c r="C55" s="29"/>
      <c r="D55" s="30"/>
      <c r="E55" s="30"/>
    </row>
    <row r="56" spans="1:5" x14ac:dyDescent="0.25">
      <c r="A56" s="25"/>
      <c r="B56" s="69"/>
      <c r="C56" s="29"/>
      <c r="D56" s="30"/>
      <c r="E56" s="30"/>
    </row>
    <row r="57" spans="1:5" x14ac:dyDescent="0.25">
      <c r="A57" s="25"/>
      <c r="B57" s="69"/>
      <c r="C57" s="29"/>
      <c r="D57" s="30"/>
      <c r="E57" s="30"/>
    </row>
    <row r="58" spans="1:5" x14ac:dyDescent="0.25">
      <c r="A58" s="25"/>
      <c r="B58" s="69"/>
      <c r="C58" s="29"/>
      <c r="D58" s="30"/>
      <c r="E58" s="30"/>
    </row>
    <row r="59" spans="1:5" x14ac:dyDescent="0.25">
      <c r="A59" s="25"/>
      <c r="B59" s="69"/>
      <c r="C59" s="29"/>
      <c r="D59" s="30"/>
      <c r="E59" s="30"/>
    </row>
    <row r="60" spans="1:5" x14ac:dyDescent="0.25">
      <c r="A60" s="25"/>
      <c r="B60" s="69"/>
      <c r="C60" s="29"/>
      <c r="D60" s="30"/>
      <c r="E60" s="30"/>
    </row>
    <row r="61" spans="1:5" x14ac:dyDescent="0.25">
      <c r="A61" s="25"/>
      <c r="B61" s="69"/>
      <c r="C61" s="29"/>
      <c r="D61" s="30"/>
      <c r="E61" s="30"/>
    </row>
    <row r="62" spans="1:5" x14ac:dyDescent="0.25">
      <c r="A62" s="25"/>
      <c r="B62" s="69"/>
      <c r="C62" s="29"/>
      <c r="D62" s="30"/>
      <c r="E62" s="30"/>
    </row>
    <row r="63" spans="1:5" x14ac:dyDescent="0.25">
      <c r="A63" s="25"/>
      <c r="B63" s="69"/>
      <c r="C63" s="29"/>
      <c r="D63" s="30"/>
      <c r="E63" s="30"/>
    </row>
    <row r="64" spans="1:5" x14ac:dyDescent="0.25">
      <c r="A64" s="25"/>
      <c r="B64" s="69"/>
      <c r="C64" s="29"/>
      <c r="D64" s="30"/>
      <c r="E64" s="30"/>
    </row>
    <row r="65" spans="1:5" x14ac:dyDescent="0.25">
      <c r="A65" s="25"/>
      <c r="B65" s="69"/>
      <c r="C65" s="29"/>
      <c r="D65" s="30"/>
      <c r="E65" s="30"/>
    </row>
    <row r="66" spans="1:5" x14ac:dyDescent="0.25">
      <c r="A66" s="25"/>
      <c r="B66" s="69"/>
      <c r="C66" s="29"/>
      <c r="D66" s="30"/>
      <c r="E66" s="30"/>
    </row>
    <row r="67" spans="1:5" x14ac:dyDescent="0.25">
      <c r="A67" s="25"/>
      <c r="B67" s="69"/>
      <c r="C67" s="29"/>
      <c r="D67" s="30"/>
      <c r="E67" s="30"/>
    </row>
    <row r="68" spans="1:5" x14ac:dyDescent="0.25">
      <c r="A68" s="25"/>
      <c r="B68" s="69"/>
      <c r="C68" s="29"/>
      <c r="D68" s="30"/>
      <c r="E68" s="30"/>
    </row>
    <row r="69" spans="1:5" x14ac:dyDescent="0.25">
      <c r="A69" s="25"/>
      <c r="B69" s="69"/>
      <c r="C69" s="29"/>
      <c r="D69" s="30"/>
      <c r="E69" s="30"/>
    </row>
    <row r="70" spans="1:5" x14ac:dyDescent="0.25">
      <c r="A70" s="25"/>
      <c r="B70" s="69"/>
      <c r="C70" s="29"/>
      <c r="D70" s="30"/>
      <c r="E70" s="30"/>
    </row>
    <row r="71" spans="1:5" x14ac:dyDescent="0.25">
      <c r="A71" s="25"/>
      <c r="B71" s="69"/>
      <c r="C71" s="29"/>
      <c r="D71" s="30"/>
      <c r="E71" s="30"/>
    </row>
    <row r="72" spans="1:5" x14ac:dyDescent="0.25">
      <c r="A72" s="25"/>
      <c r="B72" s="69"/>
      <c r="C72" s="29"/>
      <c r="D72" s="30"/>
      <c r="E72" s="30"/>
    </row>
    <row r="73" spans="1:5" x14ac:dyDescent="0.25">
      <c r="A73" s="25"/>
      <c r="B73" s="69"/>
      <c r="C73" s="29"/>
      <c r="D73" s="30"/>
      <c r="E73" s="30"/>
    </row>
    <row r="74" spans="1:5" x14ac:dyDescent="0.25">
      <c r="A74" s="25"/>
      <c r="B74" s="69"/>
      <c r="C74" s="29"/>
      <c r="D74" s="30"/>
      <c r="E74" s="30"/>
    </row>
    <row r="75" spans="1:5" x14ac:dyDescent="0.25">
      <c r="A75" s="25"/>
      <c r="B75" s="69"/>
      <c r="C75" s="29"/>
      <c r="D75" s="30"/>
      <c r="E75" s="30"/>
    </row>
    <row r="76" spans="1:5" x14ac:dyDescent="0.25">
      <c r="A76" s="25"/>
      <c r="B76" s="69"/>
      <c r="C76" s="29"/>
      <c r="D76" s="30"/>
      <c r="E76" s="30"/>
    </row>
    <row r="77" spans="1:5" x14ac:dyDescent="0.25">
      <c r="A77" s="25"/>
    </row>
  </sheetData>
  <sheetProtection algorithmName="SHA-512" hashValue="++C+TT1hmk1DE9D7n7Ddyu77VL3I5vCCgEyJqDcZ35rsw4OLlacioJ6WoITFrvpkAhh0gZn2UuojEicP2txLBQ==" saltValue="c9ceisyYr/t91JGKvVkcww==" spinCount="100000" sheet="1" objects="1" scenarios="1"/>
  <protectedRanges>
    <protectedRange sqref="E13:E23" name="Obseg1"/>
  </protectedRanges>
  <mergeCells count="6">
    <mergeCell ref="B8:F8"/>
    <mergeCell ref="B3:F3"/>
    <mergeCell ref="B4:F4"/>
    <mergeCell ref="B5:F5"/>
    <mergeCell ref="B6:F6"/>
    <mergeCell ref="B7:F7"/>
  </mergeCells>
  <pageMargins left="0.7" right="0.7" top="0.75" bottom="0.75" header="0.3" footer="0.3"/>
  <pageSetup paperSize="9" orientation="portrait" horizontalDpi="1440" verticalDpi="144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1"/>
  <sheetViews>
    <sheetView zoomScaleNormal="100" workbookViewId="0">
      <selection activeCell="W13" sqref="W13"/>
    </sheetView>
  </sheetViews>
  <sheetFormatPr defaultRowHeight="15" x14ac:dyDescent="0.25"/>
  <cols>
    <col min="1" max="1" width="4.7109375" style="49" customWidth="1"/>
    <col min="2" max="2" width="45.7109375" style="49" customWidth="1"/>
    <col min="3" max="3" width="5.7109375" style="51" customWidth="1"/>
    <col min="4" max="4" width="7.85546875" style="51" customWidth="1"/>
    <col min="5" max="5" width="10.7109375" style="51" customWidth="1"/>
    <col min="6" max="6" width="12.7109375" style="38" customWidth="1"/>
    <col min="7" max="16384" width="9.140625" style="49"/>
  </cols>
  <sheetData>
    <row r="1" spans="1:6" x14ac:dyDescent="0.25">
      <c r="A1" s="129" t="s">
        <v>391</v>
      </c>
      <c r="B1" s="130" t="s">
        <v>392</v>
      </c>
      <c r="C1" s="131"/>
      <c r="D1" s="131"/>
      <c r="E1" s="131"/>
      <c r="F1" s="117"/>
    </row>
    <row r="2" spans="1:6" x14ac:dyDescent="0.25">
      <c r="A2" s="129"/>
      <c r="B2" s="130"/>
    </row>
    <row r="3" spans="1:6" ht="45" customHeight="1" x14ac:dyDescent="0.25">
      <c r="A3" s="2"/>
      <c r="B3" s="243" t="s">
        <v>74</v>
      </c>
      <c r="C3" s="243"/>
      <c r="D3" s="243"/>
      <c r="E3" s="243"/>
      <c r="F3" s="243"/>
    </row>
    <row r="4" spans="1:6" ht="45" customHeight="1" x14ac:dyDescent="0.25">
      <c r="A4" s="2"/>
      <c r="B4" s="243" t="s">
        <v>68</v>
      </c>
      <c r="C4" s="243"/>
      <c r="D4" s="243"/>
      <c r="E4" s="243"/>
      <c r="F4" s="243"/>
    </row>
    <row r="5" spans="1:6" ht="45" customHeight="1" x14ac:dyDescent="0.25">
      <c r="A5" s="2"/>
      <c r="B5" s="243" t="s">
        <v>84</v>
      </c>
      <c r="C5" s="243"/>
      <c r="D5" s="243"/>
      <c r="E5" s="243"/>
      <c r="F5" s="243"/>
    </row>
    <row r="6" spans="1:6" ht="45" customHeight="1" x14ac:dyDescent="0.25">
      <c r="A6" s="2"/>
      <c r="B6" s="243" t="s">
        <v>75</v>
      </c>
      <c r="C6" s="243"/>
      <c r="D6" s="243"/>
      <c r="E6" s="243"/>
      <c r="F6" s="243"/>
    </row>
    <row r="7" spans="1:6" ht="30" customHeight="1" x14ac:dyDescent="0.25">
      <c r="A7" s="2"/>
      <c r="B7" s="243" t="s">
        <v>87</v>
      </c>
      <c r="C7" s="243"/>
      <c r="D7" s="243"/>
      <c r="E7" s="243"/>
      <c r="F7" s="243"/>
    </row>
    <row r="8" spans="1:6" x14ac:dyDescent="0.25">
      <c r="B8" s="243"/>
      <c r="C8" s="243"/>
      <c r="D8" s="243"/>
      <c r="E8" s="243"/>
      <c r="F8" s="243"/>
    </row>
    <row r="9" spans="1:6" s="20" customFormat="1" x14ac:dyDescent="0.2">
      <c r="A9" s="24" t="s">
        <v>63</v>
      </c>
      <c r="B9" s="19" t="s">
        <v>64</v>
      </c>
      <c r="C9" s="34" t="s">
        <v>55</v>
      </c>
      <c r="D9" s="34" t="s">
        <v>56</v>
      </c>
      <c r="E9" s="36" t="s">
        <v>57</v>
      </c>
      <c r="F9" s="39" t="s">
        <v>58</v>
      </c>
    </row>
    <row r="10" spans="1:6" s="45" customFormat="1" x14ac:dyDescent="0.25">
      <c r="A10" s="55"/>
      <c r="B10" s="32"/>
      <c r="C10" s="56"/>
      <c r="D10" s="57"/>
      <c r="E10" s="57"/>
      <c r="F10" s="105"/>
    </row>
    <row r="11" spans="1:6" s="45" customFormat="1" x14ac:dyDescent="0.25">
      <c r="A11" s="55"/>
      <c r="B11" s="104" t="s">
        <v>144</v>
      </c>
      <c r="C11" s="56"/>
      <c r="D11" s="57"/>
      <c r="E11" s="57"/>
      <c r="F11" s="105"/>
    </row>
    <row r="12" spans="1:6" s="45" customFormat="1" x14ac:dyDescent="0.25">
      <c r="A12" s="55"/>
      <c r="B12" s="32"/>
      <c r="C12" s="56"/>
      <c r="D12" s="57"/>
      <c r="E12" s="57"/>
      <c r="F12" s="105"/>
    </row>
    <row r="13" spans="1:6" ht="409.5" x14ac:dyDescent="0.25">
      <c r="A13" s="25" t="s">
        <v>8</v>
      </c>
      <c r="B13" s="132" t="s">
        <v>619</v>
      </c>
      <c r="C13" s="29" t="s">
        <v>62</v>
      </c>
      <c r="D13" s="30">
        <v>121</v>
      </c>
      <c r="E13" s="30"/>
      <c r="F13" s="33">
        <f>SUM(D13*E13)</f>
        <v>0</v>
      </c>
    </row>
    <row r="14" spans="1:6" x14ac:dyDescent="0.25">
      <c r="A14" s="25"/>
      <c r="B14" s="69"/>
      <c r="C14" s="29"/>
      <c r="D14" s="30"/>
      <c r="E14" s="30"/>
    </row>
    <row r="15" spans="1:6" ht="390" x14ac:dyDescent="0.25">
      <c r="A15" s="25" t="s">
        <v>71</v>
      </c>
      <c r="B15" s="132" t="s">
        <v>617</v>
      </c>
      <c r="C15" s="29" t="s">
        <v>62</v>
      </c>
      <c r="D15" s="30">
        <v>24</v>
      </c>
      <c r="E15" s="30"/>
      <c r="F15" s="33">
        <f>SUM(D15*E15)</f>
        <v>0</v>
      </c>
    </row>
    <row r="16" spans="1:6" x14ac:dyDescent="0.25">
      <c r="A16" s="25"/>
      <c r="B16" s="69"/>
      <c r="C16" s="29"/>
      <c r="D16" s="30"/>
      <c r="E16" s="30"/>
    </row>
    <row r="17" spans="1:6" ht="135" x14ac:dyDescent="0.25">
      <c r="A17" s="25" t="s">
        <v>393</v>
      </c>
      <c r="B17" s="69" t="s">
        <v>618</v>
      </c>
      <c r="C17" s="29"/>
      <c r="D17" s="30"/>
      <c r="E17" s="30"/>
      <c r="F17" s="33"/>
    </row>
    <row r="18" spans="1:6" x14ac:dyDescent="0.25">
      <c r="A18" s="25"/>
      <c r="B18" s="69" t="s">
        <v>398</v>
      </c>
      <c r="C18" s="29" t="s">
        <v>82</v>
      </c>
      <c r="D18" s="30">
        <v>28</v>
      </c>
      <c r="E18" s="30"/>
      <c r="F18" s="33">
        <f>SUM(D18*E18)</f>
        <v>0</v>
      </c>
    </row>
    <row r="19" spans="1:6" x14ac:dyDescent="0.25">
      <c r="A19" s="25"/>
      <c r="B19" s="69" t="s">
        <v>399</v>
      </c>
      <c r="C19" s="29" t="s">
        <v>82</v>
      </c>
      <c r="D19" s="30">
        <v>9</v>
      </c>
      <c r="E19" s="30"/>
      <c r="F19" s="33">
        <f>SUM(D19*E19)</f>
        <v>0</v>
      </c>
    </row>
    <row r="20" spans="1:6" x14ac:dyDescent="0.25">
      <c r="A20" s="77"/>
      <c r="B20" s="78"/>
      <c r="C20" s="79"/>
      <c r="D20" s="81"/>
      <c r="E20" s="81"/>
      <c r="F20" s="46"/>
    </row>
    <row r="21" spans="1:6" x14ac:dyDescent="0.25">
      <c r="A21" s="113"/>
      <c r="B21" s="152" t="s">
        <v>453</v>
      </c>
      <c r="C21" s="114"/>
      <c r="D21" s="115"/>
      <c r="E21" s="115"/>
      <c r="F21" s="117">
        <f>SUM(F13:F20)</f>
        <v>0</v>
      </c>
    </row>
    <row r="22" spans="1:6" x14ac:dyDescent="0.25">
      <c r="A22" s="77"/>
      <c r="B22" s="78"/>
      <c r="C22" s="79"/>
      <c r="D22" s="81"/>
      <c r="E22" s="81"/>
      <c r="F22" s="46"/>
    </row>
    <row r="23" spans="1:6" x14ac:dyDescent="0.25">
      <c r="A23" s="25"/>
      <c r="B23" s="69" t="s">
        <v>456</v>
      </c>
      <c r="C23" s="29"/>
      <c r="D23" s="30"/>
      <c r="E23" s="30"/>
      <c r="F23" s="105">
        <f>SUM(F21)</f>
        <v>0</v>
      </c>
    </row>
    <row r="24" spans="1:6" x14ac:dyDescent="0.25">
      <c r="A24" s="25"/>
      <c r="B24" s="69"/>
      <c r="C24" s="29"/>
      <c r="D24" s="30"/>
      <c r="E24" s="30"/>
    </row>
    <row r="25" spans="1:6" x14ac:dyDescent="0.25">
      <c r="A25" s="25"/>
      <c r="B25" s="69"/>
      <c r="C25" s="29"/>
      <c r="D25" s="30"/>
      <c r="E25" s="30"/>
    </row>
    <row r="26" spans="1:6" x14ac:dyDescent="0.25">
      <c r="A26" s="25"/>
      <c r="B26" s="69"/>
      <c r="C26" s="29"/>
      <c r="D26" s="30"/>
      <c r="E26" s="30"/>
    </row>
    <row r="27" spans="1:6" x14ac:dyDescent="0.25">
      <c r="A27" s="25"/>
      <c r="B27" s="69"/>
      <c r="C27" s="29"/>
      <c r="D27" s="30"/>
      <c r="E27" s="30"/>
    </row>
    <row r="28" spans="1:6" x14ac:dyDescent="0.25">
      <c r="A28" s="25"/>
      <c r="B28" s="69"/>
      <c r="C28" s="29"/>
      <c r="D28" s="30"/>
      <c r="E28" s="30"/>
    </row>
    <row r="29" spans="1:6" x14ac:dyDescent="0.25">
      <c r="A29" s="25"/>
      <c r="B29" s="69"/>
      <c r="C29" s="29"/>
      <c r="D29" s="30"/>
      <c r="E29" s="30"/>
    </row>
    <row r="30" spans="1:6" x14ac:dyDescent="0.25">
      <c r="A30" s="25"/>
      <c r="B30" s="69"/>
      <c r="C30" s="29"/>
      <c r="D30" s="30"/>
      <c r="E30" s="30"/>
    </row>
    <row r="31" spans="1:6" x14ac:dyDescent="0.25">
      <c r="A31" s="25"/>
      <c r="B31" s="69"/>
      <c r="C31" s="29"/>
      <c r="D31" s="30"/>
      <c r="E31" s="30"/>
    </row>
    <row r="32" spans="1:6" x14ac:dyDescent="0.25">
      <c r="A32" s="25"/>
      <c r="B32" s="69"/>
      <c r="C32" s="29"/>
      <c r="D32" s="30"/>
      <c r="E32" s="30"/>
    </row>
    <row r="33" spans="1:5" x14ac:dyDescent="0.25">
      <c r="A33" s="25"/>
      <c r="B33" s="69"/>
      <c r="C33" s="29"/>
      <c r="D33" s="30"/>
      <c r="E33" s="30"/>
    </row>
    <row r="34" spans="1:5" x14ac:dyDescent="0.25">
      <c r="A34" s="25"/>
      <c r="B34" s="69"/>
      <c r="C34" s="29"/>
      <c r="D34" s="30"/>
      <c r="E34" s="30"/>
    </row>
    <row r="35" spans="1:5" x14ac:dyDescent="0.25">
      <c r="A35" s="25"/>
      <c r="B35" s="69"/>
      <c r="C35" s="29"/>
      <c r="D35" s="30"/>
      <c r="E35" s="30"/>
    </row>
    <row r="36" spans="1:5" x14ac:dyDescent="0.25">
      <c r="A36" s="25"/>
      <c r="B36" s="69"/>
      <c r="C36" s="29"/>
      <c r="D36" s="30"/>
      <c r="E36" s="30"/>
    </row>
    <row r="37" spans="1:5" x14ac:dyDescent="0.25">
      <c r="A37" s="25"/>
      <c r="B37" s="69"/>
      <c r="C37" s="29"/>
      <c r="D37" s="30"/>
      <c r="E37" s="30"/>
    </row>
    <row r="38" spans="1:5" x14ac:dyDescent="0.25">
      <c r="A38" s="25"/>
      <c r="B38" s="69"/>
      <c r="C38" s="29"/>
      <c r="D38" s="30"/>
      <c r="E38" s="30"/>
    </row>
    <row r="39" spans="1:5" x14ac:dyDescent="0.25">
      <c r="A39" s="25"/>
      <c r="B39" s="69"/>
      <c r="C39" s="29"/>
      <c r="D39" s="30"/>
      <c r="E39" s="30"/>
    </row>
    <row r="40" spans="1:5" x14ac:dyDescent="0.25">
      <c r="A40" s="25"/>
      <c r="B40" s="69"/>
      <c r="C40" s="29"/>
      <c r="D40" s="30"/>
      <c r="E40" s="30"/>
    </row>
    <row r="41" spans="1:5" x14ac:dyDescent="0.25">
      <c r="A41" s="25"/>
      <c r="B41" s="69"/>
      <c r="C41" s="29"/>
      <c r="D41" s="30"/>
      <c r="E41" s="30"/>
    </row>
    <row r="42" spans="1:5" x14ac:dyDescent="0.25">
      <c r="A42" s="25"/>
      <c r="B42" s="69"/>
      <c r="C42" s="29"/>
      <c r="D42" s="30"/>
      <c r="E42" s="30"/>
    </row>
    <row r="43" spans="1:5" x14ac:dyDescent="0.25">
      <c r="A43" s="25"/>
      <c r="B43" s="69"/>
      <c r="C43" s="29"/>
      <c r="D43" s="30"/>
      <c r="E43" s="30"/>
    </row>
    <row r="44" spans="1:5" x14ac:dyDescent="0.25">
      <c r="A44" s="25"/>
      <c r="B44" s="69"/>
      <c r="C44" s="29"/>
      <c r="D44" s="30"/>
      <c r="E44" s="30"/>
    </row>
    <row r="45" spans="1:5" x14ac:dyDescent="0.25">
      <c r="A45" s="25"/>
      <c r="B45" s="69"/>
      <c r="C45" s="29"/>
      <c r="D45" s="30"/>
      <c r="E45" s="30"/>
    </row>
    <row r="46" spans="1:5" x14ac:dyDescent="0.25">
      <c r="A46" s="25"/>
      <c r="B46" s="69"/>
      <c r="C46" s="29"/>
      <c r="D46" s="30"/>
      <c r="E46" s="30"/>
    </row>
    <row r="47" spans="1:5" x14ac:dyDescent="0.25">
      <c r="A47" s="25"/>
      <c r="B47" s="69"/>
      <c r="C47" s="29"/>
      <c r="D47" s="30"/>
      <c r="E47" s="30"/>
    </row>
    <row r="48" spans="1:5" x14ac:dyDescent="0.25">
      <c r="A48" s="25"/>
      <c r="B48" s="69"/>
      <c r="C48" s="29"/>
      <c r="D48" s="30"/>
      <c r="E48" s="30"/>
    </row>
    <row r="49" spans="1:5" x14ac:dyDescent="0.25">
      <c r="A49" s="25"/>
      <c r="B49" s="69"/>
      <c r="C49" s="29"/>
      <c r="D49" s="30"/>
      <c r="E49" s="30"/>
    </row>
    <row r="50" spans="1:5" x14ac:dyDescent="0.25">
      <c r="A50" s="25"/>
      <c r="B50" s="69"/>
      <c r="C50" s="29"/>
      <c r="D50" s="30"/>
      <c r="E50" s="30"/>
    </row>
    <row r="51" spans="1:5" x14ac:dyDescent="0.25">
      <c r="A51" s="25"/>
      <c r="B51" s="69"/>
      <c r="C51" s="29"/>
      <c r="D51" s="30"/>
      <c r="E51" s="30"/>
    </row>
    <row r="52" spans="1:5" x14ac:dyDescent="0.25">
      <c r="A52" s="25"/>
      <c r="B52" s="69"/>
      <c r="C52" s="29"/>
      <c r="D52" s="30"/>
      <c r="E52" s="30"/>
    </row>
    <row r="53" spans="1:5" x14ac:dyDescent="0.25">
      <c r="A53" s="25"/>
      <c r="B53" s="69"/>
      <c r="C53" s="29"/>
      <c r="D53" s="30"/>
      <c r="E53" s="30"/>
    </row>
    <row r="54" spans="1:5" x14ac:dyDescent="0.25">
      <c r="A54" s="25"/>
      <c r="B54" s="69"/>
      <c r="C54" s="29"/>
      <c r="D54" s="30"/>
      <c r="E54" s="30"/>
    </row>
    <row r="55" spans="1:5" x14ac:dyDescent="0.25">
      <c r="A55" s="25"/>
      <c r="B55" s="69"/>
      <c r="C55" s="29"/>
      <c r="D55" s="30"/>
      <c r="E55" s="30"/>
    </row>
    <row r="56" spans="1:5" x14ac:dyDescent="0.25">
      <c r="A56" s="25"/>
      <c r="B56" s="69"/>
      <c r="C56" s="29"/>
      <c r="D56" s="30"/>
      <c r="E56" s="30"/>
    </row>
    <row r="57" spans="1:5" x14ac:dyDescent="0.25">
      <c r="A57" s="25"/>
      <c r="B57" s="69"/>
      <c r="C57" s="29"/>
      <c r="D57" s="30"/>
      <c r="E57" s="30"/>
    </row>
    <row r="58" spans="1:5" x14ac:dyDescent="0.25">
      <c r="A58" s="25"/>
      <c r="B58" s="69"/>
      <c r="C58" s="29"/>
      <c r="D58" s="30"/>
      <c r="E58" s="30"/>
    </row>
    <row r="59" spans="1:5" x14ac:dyDescent="0.25">
      <c r="A59" s="25"/>
      <c r="B59" s="69"/>
      <c r="C59" s="29"/>
      <c r="D59" s="30"/>
      <c r="E59" s="30"/>
    </row>
    <row r="60" spans="1:5" x14ac:dyDescent="0.25">
      <c r="A60" s="25"/>
      <c r="B60" s="69"/>
      <c r="C60" s="29"/>
      <c r="D60" s="30"/>
      <c r="E60" s="30"/>
    </row>
    <row r="61" spans="1:5" x14ac:dyDescent="0.25">
      <c r="A61" s="25"/>
      <c r="B61" s="69"/>
      <c r="C61" s="29"/>
      <c r="D61" s="30"/>
      <c r="E61" s="30"/>
    </row>
    <row r="62" spans="1:5" x14ac:dyDescent="0.25">
      <c r="A62" s="25"/>
      <c r="B62" s="69"/>
      <c r="C62" s="29"/>
      <c r="D62" s="30"/>
      <c r="E62" s="30"/>
    </row>
    <row r="63" spans="1:5" x14ac:dyDescent="0.25">
      <c r="A63" s="25"/>
      <c r="B63" s="69"/>
      <c r="C63" s="29"/>
      <c r="D63" s="30"/>
      <c r="E63" s="30"/>
    </row>
    <row r="64" spans="1:5" x14ac:dyDescent="0.25">
      <c r="A64" s="25"/>
      <c r="B64" s="69"/>
      <c r="C64" s="29"/>
      <c r="D64" s="30"/>
      <c r="E64" s="30"/>
    </row>
    <row r="65" spans="1:5" x14ac:dyDescent="0.25">
      <c r="A65" s="25"/>
      <c r="B65" s="69"/>
      <c r="C65" s="29"/>
      <c r="D65" s="30"/>
      <c r="E65" s="30"/>
    </row>
    <row r="66" spans="1:5" x14ac:dyDescent="0.25">
      <c r="A66" s="25"/>
      <c r="B66" s="69"/>
      <c r="C66" s="29"/>
      <c r="D66" s="30"/>
      <c r="E66" s="30"/>
    </row>
    <row r="67" spans="1:5" x14ac:dyDescent="0.25">
      <c r="A67" s="25"/>
      <c r="B67" s="69"/>
      <c r="C67" s="29"/>
      <c r="D67" s="30"/>
      <c r="E67" s="30"/>
    </row>
    <row r="68" spans="1:5" x14ac:dyDescent="0.25">
      <c r="A68" s="25"/>
      <c r="B68" s="69"/>
      <c r="C68" s="29"/>
      <c r="D68" s="30"/>
      <c r="E68" s="30"/>
    </row>
    <row r="69" spans="1:5" x14ac:dyDescent="0.25">
      <c r="A69" s="25"/>
      <c r="B69" s="69"/>
      <c r="C69" s="29"/>
      <c r="D69" s="30"/>
      <c r="E69" s="30"/>
    </row>
    <row r="70" spans="1:5" x14ac:dyDescent="0.25">
      <c r="A70" s="25"/>
      <c r="B70" s="69"/>
      <c r="C70" s="29"/>
      <c r="D70" s="30"/>
      <c r="E70" s="30"/>
    </row>
    <row r="71" spans="1:5" x14ac:dyDescent="0.25">
      <c r="A71" s="25"/>
      <c r="B71" s="69"/>
      <c r="C71" s="29"/>
      <c r="D71" s="30"/>
      <c r="E71" s="30"/>
    </row>
    <row r="72" spans="1:5" x14ac:dyDescent="0.25">
      <c r="A72" s="25"/>
      <c r="B72" s="69"/>
      <c r="C72" s="29"/>
      <c r="D72" s="30"/>
      <c r="E72" s="30"/>
    </row>
    <row r="73" spans="1:5" x14ac:dyDescent="0.25">
      <c r="A73" s="25"/>
      <c r="B73" s="69"/>
      <c r="C73" s="29"/>
      <c r="D73" s="30"/>
      <c r="E73" s="30"/>
    </row>
    <row r="74" spans="1:5" x14ac:dyDescent="0.25">
      <c r="A74" s="25"/>
      <c r="B74" s="69"/>
      <c r="C74" s="29"/>
      <c r="D74" s="30"/>
      <c r="E74" s="30"/>
    </row>
    <row r="75" spans="1:5" x14ac:dyDescent="0.25">
      <c r="A75" s="25"/>
      <c r="B75" s="69"/>
      <c r="C75" s="29"/>
      <c r="D75" s="30"/>
      <c r="E75" s="30"/>
    </row>
    <row r="76" spans="1:5" x14ac:dyDescent="0.25">
      <c r="A76" s="25"/>
      <c r="B76" s="69"/>
      <c r="C76" s="29"/>
      <c r="D76" s="30"/>
      <c r="E76" s="30"/>
    </row>
    <row r="77" spans="1:5" x14ac:dyDescent="0.25">
      <c r="A77" s="25"/>
      <c r="B77" s="69"/>
      <c r="C77" s="29"/>
      <c r="D77" s="30"/>
      <c r="E77" s="30"/>
    </row>
    <row r="78" spans="1:5" x14ac:dyDescent="0.25">
      <c r="A78" s="25"/>
      <c r="B78" s="69"/>
      <c r="C78" s="29"/>
      <c r="D78" s="30"/>
      <c r="E78" s="30"/>
    </row>
    <row r="79" spans="1:5" x14ac:dyDescent="0.25">
      <c r="A79" s="25"/>
      <c r="B79" s="69"/>
      <c r="C79" s="29"/>
      <c r="D79" s="30"/>
      <c r="E79" s="30"/>
    </row>
    <row r="80" spans="1:5" x14ac:dyDescent="0.25">
      <c r="A80" s="25"/>
      <c r="B80" s="69"/>
      <c r="C80" s="29"/>
      <c r="D80" s="30"/>
      <c r="E80" s="30"/>
    </row>
    <row r="81" spans="1:1" x14ac:dyDescent="0.25">
      <c r="A81" s="25"/>
    </row>
  </sheetData>
  <sheetProtection algorithmName="SHA-512" hashValue="+FbsdPGJeLXd6NYqS1Z8f6+nTBc/mJyHU0Fjda+iqRrJp1ErvBzI6l+D4jILzjWAVuKujM63U3lnj+iCQVOozQ==" saltValue="WkXOvPcBrixB7urtIaqubA==" spinCount="100000" sheet="1" objects="1" scenarios="1"/>
  <protectedRanges>
    <protectedRange sqref="E13:E19" name="Obseg1_1"/>
  </protectedRanges>
  <mergeCells count="6">
    <mergeCell ref="B8:F8"/>
    <mergeCell ref="B3:F3"/>
    <mergeCell ref="B4:F4"/>
    <mergeCell ref="B5:F5"/>
    <mergeCell ref="B6:F6"/>
    <mergeCell ref="B7:F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Normal="100" workbookViewId="0">
      <selection activeCell="B14" sqref="B14:E14"/>
    </sheetView>
  </sheetViews>
  <sheetFormatPr defaultRowHeight="15" x14ac:dyDescent="0.25"/>
  <cols>
    <col min="1" max="1" width="9.7109375" style="49" customWidth="1"/>
    <col min="2" max="2" width="45.7109375" style="9" customWidth="1"/>
    <col min="3" max="3" width="5.7109375" style="49" customWidth="1"/>
    <col min="4" max="4" width="6.7109375" style="49" customWidth="1"/>
    <col min="5" max="6" width="9.7109375" style="49" customWidth="1"/>
    <col min="7" max="16384" width="9.140625" style="49"/>
  </cols>
  <sheetData>
    <row r="1" spans="1:6" x14ac:dyDescent="0.25">
      <c r="A1" s="2" t="s">
        <v>19</v>
      </c>
    </row>
    <row r="3" spans="1:6" ht="15" customHeight="1" x14ac:dyDescent="0.25">
      <c r="A3" s="244" t="s">
        <v>20</v>
      </c>
      <c r="B3" s="244"/>
      <c r="C3" s="244"/>
      <c r="D3" s="244"/>
      <c r="E3" s="244"/>
    </row>
    <row r="4" spans="1:6" ht="15" customHeight="1" x14ac:dyDescent="0.25">
      <c r="A4" s="244"/>
      <c r="B4" s="244"/>
      <c r="C4" s="244"/>
      <c r="D4" s="244"/>
      <c r="E4" s="244"/>
    </row>
    <row r="5" spans="1:6" ht="15" customHeight="1" x14ac:dyDescent="0.25"/>
    <row r="6" spans="1:6" ht="15" customHeight="1" x14ac:dyDescent="0.25">
      <c r="A6" s="71"/>
      <c r="B6" s="71"/>
      <c r="C6" s="71"/>
      <c r="D6" s="71"/>
      <c r="E6" s="71"/>
      <c r="F6" s="70"/>
    </row>
    <row r="7" spans="1:6" ht="15" customHeight="1" x14ac:dyDescent="0.25">
      <c r="A7" s="71"/>
      <c r="B7" s="245" t="s">
        <v>116</v>
      </c>
      <c r="C7" s="245"/>
      <c r="D7" s="245"/>
      <c r="E7" s="245"/>
      <c r="F7" s="70"/>
    </row>
    <row r="8" spans="1:6" ht="30" customHeight="1" x14ac:dyDescent="0.25">
      <c r="B8" s="246" t="s">
        <v>22</v>
      </c>
      <c r="C8" s="246"/>
      <c r="D8" s="246"/>
      <c r="E8" s="246"/>
    </row>
    <row r="9" spans="1:6" ht="30" customHeight="1" x14ac:dyDescent="0.25">
      <c r="B9" s="245" t="s">
        <v>23</v>
      </c>
      <c r="C9" s="245"/>
      <c r="D9" s="245"/>
      <c r="E9" s="245"/>
    </row>
    <row r="10" spans="1:6" ht="30" customHeight="1" x14ac:dyDescent="0.25">
      <c r="B10" s="245" t="s">
        <v>117</v>
      </c>
      <c r="C10" s="245"/>
      <c r="D10" s="245"/>
      <c r="E10" s="245"/>
    </row>
    <row r="11" spans="1:6" ht="30" customHeight="1" x14ac:dyDescent="0.25">
      <c r="B11" s="245" t="s">
        <v>24</v>
      </c>
      <c r="C11" s="245"/>
      <c r="D11" s="245"/>
      <c r="E11" s="245"/>
    </row>
    <row r="12" spans="1:6" ht="30" customHeight="1" x14ac:dyDescent="0.25">
      <c r="B12" s="245" t="s">
        <v>118</v>
      </c>
      <c r="C12" s="245"/>
      <c r="D12" s="245"/>
      <c r="E12" s="245"/>
    </row>
    <row r="13" spans="1:6" x14ac:dyDescent="0.25">
      <c r="B13" s="245" t="s">
        <v>25</v>
      </c>
      <c r="C13" s="245"/>
      <c r="D13" s="245"/>
      <c r="E13" s="245"/>
    </row>
    <row r="14" spans="1:6" x14ac:dyDescent="0.25">
      <c r="B14" s="245" t="s">
        <v>26</v>
      </c>
      <c r="C14" s="245"/>
      <c r="D14" s="245"/>
      <c r="E14" s="245"/>
    </row>
    <row r="15" spans="1:6" x14ac:dyDescent="0.25">
      <c r="B15" s="245" t="s">
        <v>27</v>
      </c>
      <c r="C15" s="245"/>
      <c r="D15" s="245"/>
      <c r="E15" s="245"/>
    </row>
    <row r="16" spans="1:6" ht="30" customHeight="1" x14ac:dyDescent="0.25">
      <c r="B16" s="247" t="s">
        <v>28</v>
      </c>
      <c r="C16" s="247"/>
      <c r="D16" s="247"/>
      <c r="E16" s="247"/>
    </row>
    <row r="17" spans="2:5" ht="27.75" customHeight="1" x14ac:dyDescent="0.25">
      <c r="B17" s="247" t="s">
        <v>119</v>
      </c>
      <c r="C17" s="247"/>
      <c r="D17" s="247"/>
      <c r="E17" s="247"/>
    </row>
    <row r="18" spans="2:5" ht="29.25" customHeight="1" x14ac:dyDescent="0.25">
      <c r="B18" s="247" t="s">
        <v>120</v>
      </c>
      <c r="C18" s="247"/>
      <c r="D18" s="247"/>
      <c r="E18" s="247"/>
    </row>
    <row r="19" spans="2:5" ht="27" customHeight="1" x14ac:dyDescent="0.25">
      <c r="B19" s="247" t="s">
        <v>29</v>
      </c>
      <c r="C19" s="247"/>
      <c r="D19" s="247"/>
      <c r="E19" s="247"/>
    </row>
    <row r="20" spans="2:5" ht="27.75" customHeight="1" x14ac:dyDescent="0.25">
      <c r="B20" s="245" t="s">
        <v>30</v>
      </c>
      <c r="C20" s="245"/>
      <c r="D20" s="245"/>
      <c r="E20" s="245"/>
    </row>
    <row r="21" spans="2:5" ht="27.75" customHeight="1" x14ac:dyDescent="0.25">
      <c r="B21" s="245" t="s">
        <v>121</v>
      </c>
      <c r="C21" s="245"/>
      <c r="D21" s="245"/>
      <c r="E21" s="245"/>
    </row>
    <row r="22" spans="2:5" x14ac:dyDescent="0.25">
      <c r="B22" s="245" t="s">
        <v>31</v>
      </c>
      <c r="C22" s="245"/>
      <c r="D22" s="245"/>
      <c r="E22" s="245"/>
    </row>
    <row r="23" spans="2:5" ht="57.75" customHeight="1" x14ac:dyDescent="0.25">
      <c r="B23" s="244" t="s">
        <v>105</v>
      </c>
      <c r="C23" s="244"/>
      <c r="D23" s="244"/>
      <c r="E23" s="244"/>
    </row>
  </sheetData>
  <sheetProtection algorithmName="SHA-512" hashValue="fAHCdPiFj8EhRaU3Su5CpQiQWjD4vrNUpXwZ84CWENIl/kohS9EdgEWauXQi/z1684rMxki59dIGIBRJ/gzCCQ==" saltValue="CzbdrtJvSXQWmX7qEPlyHg==" spinCount="100000" sheet="1" objects="1" scenarios="1"/>
  <mergeCells count="18">
    <mergeCell ref="B21:E21"/>
    <mergeCell ref="B22:E22"/>
    <mergeCell ref="B23:E23"/>
    <mergeCell ref="B16:E16"/>
    <mergeCell ref="B17:E17"/>
    <mergeCell ref="B18:E18"/>
    <mergeCell ref="B19:E19"/>
    <mergeCell ref="B20:E20"/>
    <mergeCell ref="A3:E4"/>
    <mergeCell ref="B15:E15"/>
    <mergeCell ref="B7:E7"/>
    <mergeCell ref="B8:E8"/>
    <mergeCell ref="B9:E9"/>
    <mergeCell ref="B10:E10"/>
    <mergeCell ref="B11:E11"/>
    <mergeCell ref="B12:E12"/>
    <mergeCell ref="B13:E13"/>
    <mergeCell ref="B14:E14"/>
  </mergeCells>
  <pageMargins left="0.7" right="0.7" top="0.75" bottom="0.75" header="0.3" footer="0.3"/>
  <pageSetup paperSize="9" orientation="portrait" horizontalDpi="1440" verticalDpi="144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3"/>
  <sheetViews>
    <sheetView topLeftCell="A25" zoomScaleNormal="100" workbookViewId="0">
      <selection activeCell="B35" sqref="B35"/>
    </sheetView>
  </sheetViews>
  <sheetFormatPr defaultRowHeight="15" x14ac:dyDescent="0.25"/>
  <cols>
    <col min="1" max="1" width="4.7109375" style="27" customWidth="1"/>
    <col min="2" max="2" width="45.7109375" style="27" customWidth="1"/>
    <col min="3" max="3" width="5.7109375" style="30" customWidth="1"/>
    <col min="4" max="4" width="7.85546875" style="37" customWidth="1"/>
    <col min="5" max="5" width="10.7109375" style="30" customWidth="1"/>
    <col min="6" max="6" width="12.7109375" style="37" customWidth="1"/>
    <col min="7" max="16384" width="9.140625" style="27"/>
  </cols>
  <sheetData>
    <row r="1" spans="1:6" x14ac:dyDescent="0.25">
      <c r="A1" s="127" t="s">
        <v>429</v>
      </c>
      <c r="B1" s="127" t="s">
        <v>428</v>
      </c>
    </row>
    <row r="2" spans="1:6" x14ac:dyDescent="0.25">
      <c r="A2" s="127"/>
      <c r="B2" s="127"/>
    </row>
    <row r="3" spans="1:6" ht="60" customHeight="1" x14ac:dyDescent="0.25">
      <c r="B3" s="249" t="s">
        <v>66</v>
      </c>
      <c r="C3" s="249"/>
      <c r="D3" s="249"/>
      <c r="E3" s="249"/>
      <c r="F3" s="249"/>
    </row>
    <row r="4" spans="1:6" ht="15" customHeight="1" x14ac:dyDescent="0.25">
      <c r="B4" s="249" t="s">
        <v>67</v>
      </c>
      <c r="C4" s="249"/>
      <c r="D4" s="249"/>
      <c r="E4" s="249"/>
      <c r="F4" s="249"/>
    </row>
    <row r="5" spans="1:6" ht="45" customHeight="1" x14ac:dyDescent="0.25">
      <c r="B5" s="249" t="s">
        <v>74</v>
      </c>
      <c r="C5" s="249"/>
      <c r="D5" s="249"/>
      <c r="E5" s="249"/>
      <c r="F5" s="249"/>
    </row>
    <row r="6" spans="1:6" ht="45" customHeight="1" x14ac:dyDescent="0.25">
      <c r="B6" s="249" t="s">
        <v>68</v>
      </c>
      <c r="C6" s="249"/>
      <c r="D6" s="249"/>
      <c r="E6" s="249"/>
      <c r="F6" s="249"/>
    </row>
    <row r="7" spans="1:6" ht="45" customHeight="1" x14ac:dyDescent="0.25">
      <c r="B7" s="249" t="s">
        <v>69</v>
      </c>
      <c r="C7" s="249"/>
      <c r="D7" s="249"/>
      <c r="E7" s="249"/>
      <c r="F7" s="249"/>
    </row>
    <row r="8" spans="1:6" ht="60" customHeight="1" x14ac:dyDescent="0.25">
      <c r="B8" s="249" t="s">
        <v>70</v>
      </c>
      <c r="C8" s="249"/>
      <c r="D8" s="249"/>
      <c r="E8" s="249"/>
      <c r="F8" s="249"/>
    </row>
    <row r="9" spans="1:6" x14ac:dyDescent="0.25">
      <c r="B9" s="194"/>
      <c r="C9" s="194"/>
      <c r="D9" s="196"/>
      <c r="E9" s="194"/>
      <c r="F9" s="196"/>
    </row>
    <row r="10" spans="1:6" s="204" customFormat="1" x14ac:dyDescent="0.2">
      <c r="A10" s="214" t="s">
        <v>63</v>
      </c>
      <c r="B10" s="199" t="s">
        <v>64</v>
      </c>
      <c r="C10" s="215" t="s">
        <v>55</v>
      </c>
      <c r="D10" s="216" t="s">
        <v>56</v>
      </c>
      <c r="E10" s="217" t="s">
        <v>57</v>
      </c>
      <c r="F10" s="218" t="s">
        <v>58</v>
      </c>
    </row>
    <row r="11" spans="1:6" s="179" customFormat="1" x14ac:dyDescent="0.25">
      <c r="A11" s="55"/>
      <c r="B11" s="32"/>
      <c r="C11" s="56"/>
      <c r="D11" s="58"/>
      <c r="E11" s="57"/>
      <c r="F11" s="58"/>
    </row>
    <row r="12" spans="1:6" s="179" customFormat="1" x14ac:dyDescent="0.25">
      <c r="A12" s="55"/>
      <c r="B12" s="104" t="s">
        <v>457</v>
      </c>
      <c r="C12" s="56"/>
      <c r="D12" s="58"/>
      <c r="E12" s="57"/>
      <c r="F12" s="58"/>
    </row>
    <row r="13" spans="1:6" s="179" customFormat="1" x14ac:dyDescent="0.25">
      <c r="A13" s="55"/>
      <c r="B13" s="32"/>
      <c r="C13" s="56"/>
      <c r="D13" s="58"/>
      <c r="E13" s="57"/>
      <c r="F13" s="58"/>
    </row>
    <row r="14" spans="1:6" ht="60" x14ac:dyDescent="0.25">
      <c r="A14" s="25" t="s">
        <v>8</v>
      </c>
      <c r="B14" s="69" t="s">
        <v>459</v>
      </c>
      <c r="C14" s="29" t="s">
        <v>60</v>
      </c>
      <c r="D14" s="125">
        <v>1</v>
      </c>
      <c r="E14" s="91"/>
      <c r="F14" s="37">
        <f>SUM(D14*E14)</f>
        <v>0</v>
      </c>
    </row>
    <row r="15" spans="1:6" x14ac:dyDescent="0.25">
      <c r="A15" s="25"/>
      <c r="B15" s="69"/>
      <c r="C15" s="29"/>
      <c r="D15" s="125"/>
      <c r="E15" s="91"/>
    </row>
    <row r="16" spans="1:6" ht="60" x14ac:dyDescent="0.25">
      <c r="A16" s="25" t="s">
        <v>71</v>
      </c>
      <c r="B16" s="69" t="s">
        <v>431</v>
      </c>
      <c r="C16" s="29" t="s">
        <v>72</v>
      </c>
      <c r="D16" s="125">
        <v>220</v>
      </c>
      <c r="E16" s="91"/>
      <c r="F16" s="37">
        <f>SUM(D16*E16)</f>
        <v>0</v>
      </c>
    </row>
    <row r="17" spans="1:6" x14ac:dyDescent="0.25">
      <c r="A17" s="25"/>
      <c r="B17" s="69"/>
      <c r="C17" s="29"/>
      <c r="D17" s="125"/>
      <c r="E17" s="91"/>
    </row>
    <row r="18" spans="1:6" ht="105" x14ac:dyDescent="0.25">
      <c r="A18" s="25" t="s">
        <v>393</v>
      </c>
      <c r="B18" s="69" t="s">
        <v>430</v>
      </c>
      <c r="C18" s="29" t="s">
        <v>62</v>
      </c>
      <c r="D18" s="125">
        <v>1440</v>
      </c>
      <c r="E18" s="91"/>
      <c r="F18" s="37">
        <f>SUM(D18*E18)</f>
        <v>0</v>
      </c>
    </row>
    <row r="19" spans="1:6" x14ac:dyDescent="0.25">
      <c r="A19" s="25"/>
      <c r="B19" s="69"/>
      <c r="C19" s="29"/>
      <c r="D19" s="125"/>
      <c r="E19" s="91"/>
    </row>
    <row r="20" spans="1:6" ht="165" customHeight="1" x14ac:dyDescent="0.25">
      <c r="A20" s="25" t="s">
        <v>490</v>
      </c>
      <c r="B20" s="69" t="s">
        <v>434</v>
      </c>
      <c r="C20" s="29" t="s">
        <v>62</v>
      </c>
      <c r="D20" s="125">
        <v>181</v>
      </c>
      <c r="E20" s="91"/>
      <c r="F20" s="37">
        <f>SUM(D20*E20)</f>
        <v>0</v>
      </c>
    </row>
    <row r="21" spans="1:6" x14ac:dyDescent="0.25">
      <c r="A21" s="25"/>
      <c r="B21" s="69"/>
      <c r="C21" s="29"/>
      <c r="D21" s="125"/>
      <c r="E21" s="91"/>
    </row>
    <row r="22" spans="1:6" ht="75" x14ac:dyDescent="0.25">
      <c r="A22" s="25" t="s">
        <v>491</v>
      </c>
      <c r="B22" s="69" t="s">
        <v>574</v>
      </c>
      <c r="C22" s="29" t="s">
        <v>62</v>
      </c>
      <c r="D22" s="125">
        <v>181</v>
      </c>
      <c r="E22" s="91"/>
      <c r="F22" s="37">
        <f>SUM(D22*E22)</f>
        <v>0</v>
      </c>
    </row>
    <row r="23" spans="1:6" x14ac:dyDescent="0.25">
      <c r="A23" s="25"/>
      <c r="B23" s="69"/>
      <c r="C23" s="29"/>
      <c r="D23" s="125"/>
      <c r="E23" s="91"/>
    </row>
    <row r="24" spans="1:6" s="143" customFormat="1" ht="60" customHeight="1" x14ac:dyDescent="0.25">
      <c r="A24" s="138" t="s">
        <v>492</v>
      </c>
      <c r="B24" s="139" t="s">
        <v>432</v>
      </c>
      <c r="C24" s="140" t="s">
        <v>62</v>
      </c>
      <c r="D24" s="141">
        <v>770</v>
      </c>
      <c r="E24" s="142"/>
      <c r="F24" s="122">
        <f>SUM(D24*E24)</f>
        <v>0</v>
      </c>
    </row>
    <row r="25" spans="1:6" x14ac:dyDescent="0.25">
      <c r="A25" s="25"/>
      <c r="B25" s="69"/>
      <c r="C25" s="29"/>
      <c r="E25" s="91"/>
    </row>
    <row r="26" spans="1:6" ht="60" customHeight="1" x14ac:dyDescent="0.25">
      <c r="A26" s="25" t="s">
        <v>493</v>
      </c>
      <c r="B26" s="69" t="s">
        <v>433</v>
      </c>
      <c r="C26" s="29" t="s">
        <v>62</v>
      </c>
      <c r="D26" s="144">
        <v>1670</v>
      </c>
      <c r="E26" s="91"/>
      <c r="F26" s="37">
        <f>SUM(D26*E26)</f>
        <v>0</v>
      </c>
    </row>
    <row r="27" spans="1:6" ht="15" customHeight="1" x14ac:dyDescent="0.25">
      <c r="A27" s="25"/>
      <c r="B27" s="69"/>
      <c r="C27" s="29"/>
      <c r="D27" s="144"/>
      <c r="E27" s="91"/>
    </row>
    <row r="28" spans="1:6" ht="105" customHeight="1" x14ac:dyDescent="0.25">
      <c r="A28" s="25" t="s">
        <v>494</v>
      </c>
      <c r="B28" s="69" t="s">
        <v>575</v>
      </c>
      <c r="C28" s="29" t="s">
        <v>62</v>
      </c>
      <c r="D28" s="144">
        <v>255</v>
      </c>
      <c r="E28" s="91"/>
      <c r="F28" s="37">
        <f>SUM(D28*E28)</f>
        <v>0</v>
      </c>
    </row>
    <row r="29" spans="1:6" ht="15" customHeight="1" x14ac:dyDescent="0.25">
      <c r="A29" s="25"/>
      <c r="B29" s="69"/>
      <c r="C29" s="29"/>
      <c r="D29" s="144"/>
      <c r="E29" s="91"/>
    </row>
    <row r="30" spans="1:6" ht="90" x14ac:dyDescent="0.25">
      <c r="A30" s="25" t="s">
        <v>495</v>
      </c>
      <c r="B30" s="69" t="s">
        <v>576</v>
      </c>
      <c r="C30" s="29" t="s">
        <v>82</v>
      </c>
      <c r="D30" s="144">
        <v>133</v>
      </c>
      <c r="E30" s="91"/>
      <c r="F30" s="37">
        <f>SUM(D30*E30)</f>
        <v>0</v>
      </c>
    </row>
    <row r="31" spans="1:6" ht="15" customHeight="1" x14ac:dyDescent="0.25">
      <c r="A31" s="25"/>
      <c r="B31" s="69"/>
      <c r="C31" s="29"/>
      <c r="D31" s="144"/>
      <c r="E31" s="91"/>
    </row>
    <row r="32" spans="1:6" ht="62.25" customHeight="1" x14ac:dyDescent="0.25">
      <c r="A32" s="25" t="s">
        <v>496</v>
      </c>
      <c r="B32" s="69" t="s">
        <v>577</v>
      </c>
      <c r="C32" s="29" t="s">
        <v>59</v>
      </c>
      <c r="D32" s="144">
        <v>6</v>
      </c>
      <c r="E32" s="91"/>
      <c r="F32" s="37">
        <f>SUM(D32*E32)</f>
        <v>0</v>
      </c>
    </row>
    <row r="33" spans="1:6" ht="15" customHeight="1" x14ac:dyDescent="0.25">
      <c r="A33" s="25"/>
      <c r="B33" s="69"/>
      <c r="C33" s="29"/>
      <c r="D33" s="144"/>
      <c r="E33" s="91"/>
    </row>
    <row r="34" spans="1:6" ht="89.25" customHeight="1" x14ac:dyDescent="0.25">
      <c r="A34" s="25" t="s">
        <v>498</v>
      </c>
      <c r="B34" s="69" t="s">
        <v>582</v>
      </c>
      <c r="C34" s="29"/>
      <c r="D34" s="144"/>
      <c r="E34" s="91"/>
    </row>
    <row r="35" spans="1:6" x14ac:dyDescent="0.25">
      <c r="A35" s="25"/>
      <c r="B35" s="233" t="s">
        <v>578</v>
      </c>
      <c r="C35" s="29" t="s">
        <v>62</v>
      </c>
      <c r="D35" s="144">
        <v>8</v>
      </c>
      <c r="E35" s="91"/>
      <c r="F35" s="37">
        <f t="shared" ref="F35:F38" si="0">SUM(D35*E35)</f>
        <v>0</v>
      </c>
    </row>
    <row r="36" spans="1:6" x14ac:dyDescent="0.25">
      <c r="A36" s="25"/>
      <c r="B36" s="69" t="s">
        <v>579</v>
      </c>
      <c r="C36" s="29" t="s">
        <v>62</v>
      </c>
      <c r="D36" s="144">
        <v>8</v>
      </c>
      <c r="E36" s="91"/>
      <c r="F36" s="37">
        <f t="shared" si="0"/>
        <v>0</v>
      </c>
    </row>
    <row r="37" spans="1:6" ht="30" x14ac:dyDescent="0.25">
      <c r="A37" s="25"/>
      <c r="B37" s="69" t="s">
        <v>580</v>
      </c>
      <c r="C37" s="29" t="s">
        <v>62</v>
      </c>
      <c r="D37" s="144">
        <v>8</v>
      </c>
      <c r="E37" s="91"/>
      <c r="F37" s="37">
        <f t="shared" si="0"/>
        <v>0</v>
      </c>
    </row>
    <row r="38" spans="1:6" ht="30" x14ac:dyDescent="0.25">
      <c r="A38" s="25"/>
      <c r="B38" s="69" t="s">
        <v>581</v>
      </c>
      <c r="C38" s="29" t="s">
        <v>62</v>
      </c>
      <c r="D38" s="144">
        <v>8</v>
      </c>
      <c r="E38" s="91"/>
      <c r="F38" s="37">
        <f t="shared" si="0"/>
        <v>0</v>
      </c>
    </row>
    <row r="39" spans="1:6" ht="15" customHeight="1" x14ac:dyDescent="0.25">
      <c r="A39" s="77"/>
      <c r="B39" s="78"/>
      <c r="C39" s="79"/>
      <c r="D39" s="80"/>
      <c r="E39" s="81"/>
      <c r="F39" s="80"/>
    </row>
    <row r="40" spans="1:6" ht="15" customHeight="1" x14ac:dyDescent="0.25">
      <c r="A40" s="113"/>
      <c r="B40" s="152" t="s">
        <v>454</v>
      </c>
      <c r="C40" s="114"/>
      <c r="D40" s="153"/>
      <c r="E40" s="115"/>
      <c r="F40" s="153">
        <f>SUM(F14:F39)</f>
        <v>0</v>
      </c>
    </row>
    <row r="41" spans="1:6" ht="15" customHeight="1" x14ac:dyDescent="0.25">
      <c r="A41" s="77"/>
      <c r="B41" s="78"/>
      <c r="C41" s="79"/>
      <c r="D41" s="80"/>
      <c r="E41" s="81"/>
      <c r="F41" s="80"/>
    </row>
    <row r="42" spans="1:6" x14ac:dyDescent="0.25">
      <c r="A42" s="25"/>
      <c r="B42" s="69" t="s">
        <v>620</v>
      </c>
      <c r="C42" s="29"/>
      <c r="F42" s="37">
        <f>SUM(F40)</f>
        <v>0</v>
      </c>
    </row>
    <row r="43" spans="1:6" x14ac:dyDescent="0.25">
      <c r="A43" s="25"/>
      <c r="B43" s="69"/>
      <c r="C43" s="29"/>
    </row>
    <row r="44" spans="1:6" x14ac:dyDescent="0.25">
      <c r="A44" s="25"/>
      <c r="B44" s="69"/>
      <c r="C44" s="29"/>
    </row>
    <row r="45" spans="1:6" x14ac:dyDescent="0.25">
      <c r="A45" s="25"/>
      <c r="B45" s="69"/>
      <c r="C45" s="29"/>
    </row>
    <row r="46" spans="1:6" x14ac:dyDescent="0.25">
      <c r="A46" s="25"/>
      <c r="B46" s="69"/>
      <c r="C46" s="29"/>
    </row>
    <row r="47" spans="1:6" x14ac:dyDescent="0.25">
      <c r="A47" s="25"/>
      <c r="B47" s="69"/>
      <c r="C47" s="29"/>
    </row>
    <row r="48" spans="1:6" x14ac:dyDescent="0.25">
      <c r="A48" s="25"/>
      <c r="B48" s="69"/>
      <c r="C48" s="29"/>
    </row>
    <row r="49" spans="1:3" x14ac:dyDescent="0.25">
      <c r="A49" s="25"/>
      <c r="B49" s="69"/>
      <c r="C49" s="29"/>
    </row>
    <row r="50" spans="1:3" x14ac:dyDescent="0.25">
      <c r="A50" s="25"/>
      <c r="B50" s="69"/>
      <c r="C50" s="29"/>
    </row>
    <row r="51" spans="1:3" x14ac:dyDescent="0.25">
      <c r="A51" s="25"/>
      <c r="B51" s="69"/>
      <c r="C51" s="29"/>
    </row>
    <row r="52" spans="1:3" x14ac:dyDescent="0.25">
      <c r="A52" s="25"/>
      <c r="B52" s="69"/>
      <c r="C52" s="29"/>
    </row>
    <row r="53" spans="1:3" x14ac:dyDescent="0.25">
      <c r="A53" s="25"/>
      <c r="B53" s="69"/>
      <c r="C53" s="29"/>
    </row>
    <row r="54" spans="1:3" x14ac:dyDescent="0.25">
      <c r="A54" s="25"/>
      <c r="B54" s="69"/>
      <c r="C54" s="29"/>
    </row>
    <row r="55" spans="1:3" x14ac:dyDescent="0.25">
      <c r="A55" s="25"/>
      <c r="B55" s="69"/>
      <c r="C55" s="29"/>
    </row>
    <row r="56" spans="1:3" x14ac:dyDescent="0.25">
      <c r="A56" s="25"/>
      <c r="B56" s="69"/>
      <c r="C56" s="29"/>
    </row>
    <row r="57" spans="1:3" x14ac:dyDescent="0.25">
      <c r="A57" s="25"/>
      <c r="B57" s="69"/>
      <c r="C57" s="29"/>
    </row>
    <row r="58" spans="1:3" x14ac:dyDescent="0.25">
      <c r="A58" s="25"/>
      <c r="B58" s="69"/>
      <c r="C58" s="29"/>
    </row>
    <row r="59" spans="1:3" x14ac:dyDescent="0.25">
      <c r="A59" s="25"/>
      <c r="B59" s="69"/>
      <c r="C59" s="29"/>
    </row>
    <row r="60" spans="1:3" x14ac:dyDescent="0.25">
      <c r="A60" s="25"/>
      <c r="B60" s="69"/>
      <c r="C60" s="29"/>
    </row>
    <row r="61" spans="1:3" x14ac:dyDescent="0.25">
      <c r="A61" s="25"/>
      <c r="B61" s="69"/>
      <c r="C61" s="29"/>
    </row>
    <row r="62" spans="1:3" x14ac:dyDescent="0.25">
      <c r="A62" s="25"/>
      <c r="B62" s="69"/>
      <c r="C62" s="29"/>
    </row>
    <row r="63" spans="1:3" x14ac:dyDescent="0.25">
      <c r="A63" s="25"/>
      <c r="B63" s="69"/>
      <c r="C63" s="29"/>
    </row>
    <row r="64" spans="1:3" x14ac:dyDescent="0.25">
      <c r="A64" s="25"/>
      <c r="B64" s="69"/>
      <c r="C64" s="29"/>
    </row>
    <row r="65" spans="1:3" x14ac:dyDescent="0.25">
      <c r="A65" s="25"/>
      <c r="B65" s="69"/>
      <c r="C65" s="29"/>
    </row>
    <row r="66" spans="1:3" x14ac:dyDescent="0.25">
      <c r="A66" s="25"/>
      <c r="B66" s="69"/>
      <c r="C66" s="29"/>
    </row>
    <row r="67" spans="1:3" x14ac:dyDescent="0.25">
      <c r="A67" s="25"/>
      <c r="B67" s="69"/>
      <c r="C67" s="29"/>
    </row>
    <row r="68" spans="1:3" x14ac:dyDescent="0.25">
      <c r="A68" s="25"/>
      <c r="B68" s="69"/>
      <c r="C68" s="29"/>
    </row>
    <row r="69" spans="1:3" x14ac:dyDescent="0.25">
      <c r="A69" s="25"/>
      <c r="B69" s="69"/>
      <c r="C69" s="29"/>
    </row>
    <row r="70" spans="1:3" x14ac:dyDescent="0.25">
      <c r="A70" s="25"/>
      <c r="B70" s="69"/>
      <c r="C70" s="29"/>
    </row>
    <row r="71" spans="1:3" x14ac:dyDescent="0.25">
      <c r="A71" s="25"/>
      <c r="B71" s="69"/>
      <c r="C71" s="29"/>
    </row>
    <row r="72" spans="1:3" x14ac:dyDescent="0.25">
      <c r="A72" s="25"/>
      <c r="B72" s="69"/>
      <c r="C72" s="29"/>
    </row>
    <row r="73" spans="1:3" x14ac:dyDescent="0.25">
      <c r="A73" s="25"/>
      <c r="B73" s="69"/>
      <c r="C73" s="29"/>
    </row>
    <row r="74" spans="1:3" x14ac:dyDescent="0.25">
      <c r="A74" s="25"/>
      <c r="B74" s="69"/>
      <c r="C74" s="29"/>
    </row>
    <row r="75" spans="1:3" x14ac:dyDescent="0.25">
      <c r="A75" s="25"/>
      <c r="B75" s="69"/>
      <c r="C75" s="29"/>
    </row>
    <row r="76" spans="1:3" x14ac:dyDescent="0.25">
      <c r="A76" s="25"/>
      <c r="B76" s="69"/>
      <c r="C76" s="29"/>
    </row>
    <row r="77" spans="1:3" x14ac:dyDescent="0.25">
      <c r="A77" s="25"/>
      <c r="B77" s="69"/>
      <c r="C77" s="29"/>
    </row>
    <row r="78" spans="1:3" x14ac:dyDescent="0.25">
      <c r="A78" s="25"/>
      <c r="B78" s="69"/>
      <c r="C78" s="29"/>
    </row>
    <row r="79" spans="1:3" x14ac:dyDescent="0.25">
      <c r="A79" s="25"/>
      <c r="B79" s="69"/>
      <c r="C79" s="29"/>
    </row>
    <row r="80" spans="1:3" x14ac:dyDescent="0.25">
      <c r="A80" s="25"/>
      <c r="B80" s="69"/>
      <c r="C80" s="29"/>
    </row>
    <row r="81" spans="1:3" x14ac:dyDescent="0.25">
      <c r="A81" s="25"/>
      <c r="B81" s="69"/>
      <c r="C81" s="29"/>
    </row>
    <row r="82" spans="1:3" x14ac:dyDescent="0.25">
      <c r="A82" s="25"/>
      <c r="B82" s="69"/>
      <c r="C82" s="29"/>
    </row>
    <row r="83" spans="1:3" x14ac:dyDescent="0.25">
      <c r="A83" s="25"/>
      <c r="B83" s="69"/>
      <c r="C83" s="29"/>
    </row>
    <row r="84" spans="1:3" x14ac:dyDescent="0.25">
      <c r="A84" s="25"/>
      <c r="B84" s="69"/>
      <c r="C84" s="29"/>
    </row>
    <row r="85" spans="1:3" x14ac:dyDescent="0.25">
      <c r="A85" s="25"/>
      <c r="B85" s="69"/>
      <c r="C85" s="29"/>
    </row>
    <row r="86" spans="1:3" x14ac:dyDescent="0.25">
      <c r="A86" s="25"/>
      <c r="B86" s="69"/>
      <c r="C86" s="29"/>
    </row>
    <row r="87" spans="1:3" x14ac:dyDescent="0.25">
      <c r="A87" s="25"/>
      <c r="B87" s="69"/>
      <c r="C87" s="29"/>
    </row>
    <row r="88" spans="1:3" x14ac:dyDescent="0.25">
      <c r="A88" s="25"/>
      <c r="B88" s="69"/>
      <c r="C88" s="29"/>
    </row>
    <row r="89" spans="1:3" x14ac:dyDescent="0.25">
      <c r="A89" s="25"/>
      <c r="B89" s="69"/>
      <c r="C89" s="29"/>
    </row>
    <row r="90" spans="1:3" x14ac:dyDescent="0.25">
      <c r="A90" s="25"/>
      <c r="B90" s="69"/>
      <c r="C90" s="29"/>
    </row>
    <row r="91" spans="1:3" x14ac:dyDescent="0.25">
      <c r="A91" s="25"/>
      <c r="B91" s="69"/>
      <c r="C91" s="29"/>
    </row>
    <row r="92" spans="1:3" x14ac:dyDescent="0.25">
      <c r="A92" s="25"/>
      <c r="B92" s="69"/>
      <c r="C92" s="29"/>
    </row>
    <row r="93" spans="1:3" x14ac:dyDescent="0.25">
      <c r="A93" s="25"/>
      <c r="B93" s="69"/>
      <c r="C93" s="29"/>
    </row>
    <row r="94" spans="1:3" x14ac:dyDescent="0.25">
      <c r="A94" s="25"/>
      <c r="B94" s="69"/>
      <c r="C94" s="29"/>
    </row>
    <row r="95" spans="1:3" x14ac:dyDescent="0.25">
      <c r="A95" s="25"/>
      <c r="B95" s="69"/>
      <c r="C95" s="29"/>
    </row>
    <row r="96" spans="1:3" x14ac:dyDescent="0.25">
      <c r="A96" s="25"/>
      <c r="B96" s="69"/>
      <c r="C96" s="29"/>
    </row>
    <row r="97" spans="1:3" x14ac:dyDescent="0.25">
      <c r="A97" s="25"/>
      <c r="B97" s="69"/>
      <c r="C97" s="29"/>
    </row>
    <row r="98" spans="1:3" x14ac:dyDescent="0.25">
      <c r="A98" s="25"/>
      <c r="B98" s="69"/>
      <c r="C98" s="29"/>
    </row>
    <row r="99" spans="1:3" x14ac:dyDescent="0.25">
      <c r="A99" s="25"/>
      <c r="B99" s="69"/>
      <c r="C99" s="29"/>
    </row>
    <row r="100" spans="1:3" x14ac:dyDescent="0.25">
      <c r="A100" s="25"/>
      <c r="B100" s="69"/>
      <c r="C100" s="29"/>
    </row>
    <row r="101" spans="1:3" x14ac:dyDescent="0.25">
      <c r="A101" s="25"/>
      <c r="B101" s="69"/>
      <c r="C101" s="29"/>
    </row>
    <row r="102" spans="1:3" x14ac:dyDescent="0.25">
      <c r="A102" s="25"/>
      <c r="B102" s="69"/>
      <c r="C102" s="29"/>
    </row>
    <row r="103" spans="1:3" x14ac:dyDescent="0.25">
      <c r="A103" s="25"/>
    </row>
  </sheetData>
  <sheetProtection algorithmName="SHA-512" hashValue="DEaNoX//rp3IYFl4fKLXR57iKqiL1yMEAQyEIzlXrjw+zN8/VbDUcbfnSZB0SCTTuGDSPcowzMicF8dnhnP04w==" saltValue="yLlqlKPcyse+4VpyxVGY1Q==" spinCount="100000" sheet="1" objects="1" scenarios="1"/>
  <protectedRanges>
    <protectedRange sqref="E14:E38" name="Obseg1"/>
  </protectedRanges>
  <mergeCells count="6">
    <mergeCell ref="B8:F8"/>
    <mergeCell ref="B3:F3"/>
    <mergeCell ref="B4:F4"/>
    <mergeCell ref="B5:F5"/>
    <mergeCell ref="B6:F6"/>
    <mergeCell ref="B7:F7"/>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zoomScaleNormal="100" workbookViewId="0">
      <selection activeCell="B11" sqref="B11"/>
    </sheetView>
  </sheetViews>
  <sheetFormatPr defaultRowHeight="15" x14ac:dyDescent="0.25"/>
  <cols>
    <col min="1" max="1" width="4.7109375" style="49" customWidth="1"/>
    <col min="2" max="2" width="45.7109375" style="49" customWidth="1"/>
    <col min="3" max="3" width="5.7109375" style="51" customWidth="1"/>
    <col min="4" max="4" width="7.85546875" style="33" customWidth="1"/>
    <col min="5" max="5" width="10.28515625" style="51" customWidth="1"/>
    <col min="6" max="6" width="12" style="33" customWidth="1"/>
    <col min="7" max="16384" width="9.140625" style="49"/>
  </cols>
  <sheetData>
    <row r="1" spans="1:7" x14ac:dyDescent="0.25">
      <c r="A1" s="2" t="s">
        <v>13</v>
      </c>
      <c r="B1" s="2" t="s">
        <v>583</v>
      </c>
    </row>
    <row r="2" spans="1:7" x14ac:dyDescent="0.25">
      <c r="A2" s="2"/>
      <c r="B2" s="2"/>
    </row>
    <row r="3" spans="1:7" s="20" customFormat="1" x14ac:dyDescent="0.2">
      <c r="A3" s="24" t="s">
        <v>63</v>
      </c>
      <c r="B3" s="19" t="s">
        <v>64</v>
      </c>
      <c r="C3" s="34" t="s">
        <v>55</v>
      </c>
      <c r="D3" s="35" t="s">
        <v>56</v>
      </c>
      <c r="E3" s="36" t="s">
        <v>57</v>
      </c>
      <c r="F3" s="40" t="s">
        <v>58</v>
      </c>
    </row>
    <row r="4" spans="1:7" s="45" customFormat="1" x14ac:dyDescent="0.25">
      <c r="A4" s="55"/>
      <c r="B4" s="32"/>
      <c r="C4" s="56"/>
      <c r="D4" s="58"/>
      <c r="E4" s="57"/>
      <c r="F4" s="53"/>
    </row>
    <row r="5" spans="1:7" s="75" customFormat="1" ht="180" customHeight="1" x14ac:dyDescent="0.25">
      <c r="A5" s="138" t="s">
        <v>8</v>
      </c>
      <c r="B5" s="183" t="s">
        <v>625</v>
      </c>
      <c r="C5" s="140" t="s">
        <v>621</v>
      </c>
      <c r="D5" s="141">
        <v>250</v>
      </c>
      <c r="E5" s="37"/>
      <c r="F5" s="33">
        <f>SUM(D5*E5)</f>
        <v>0</v>
      </c>
    </row>
    <row r="6" spans="1:7" s="75" customFormat="1" x14ac:dyDescent="0.25">
      <c r="A6" s="138"/>
      <c r="B6" s="183"/>
      <c r="C6" s="140"/>
      <c r="D6" s="141"/>
      <c r="E6" s="37"/>
      <c r="F6" s="33"/>
    </row>
    <row r="7" spans="1:7" s="75" customFormat="1" ht="120" x14ac:dyDescent="0.25">
      <c r="A7" s="138" t="s">
        <v>622</v>
      </c>
      <c r="B7" s="183" t="s">
        <v>629</v>
      </c>
      <c r="C7" s="140" t="s">
        <v>630</v>
      </c>
      <c r="D7" s="141">
        <v>1</v>
      </c>
      <c r="E7" s="37"/>
      <c r="F7" s="33">
        <f t="shared" ref="F7" si="0">SUM(D7*E7)</f>
        <v>0</v>
      </c>
    </row>
    <row r="8" spans="1:7" s="75" customFormat="1" x14ac:dyDescent="0.25">
      <c r="A8" s="138"/>
      <c r="B8" s="183"/>
      <c r="C8" s="140"/>
      <c r="D8" s="141"/>
      <c r="E8" s="37"/>
      <c r="F8" s="33"/>
      <c r="G8" s="76"/>
    </row>
    <row r="9" spans="1:7" s="75" customFormat="1" ht="90" x14ac:dyDescent="0.25">
      <c r="A9" s="138" t="s">
        <v>393</v>
      </c>
      <c r="B9" s="242" t="s">
        <v>623</v>
      </c>
      <c r="C9" s="140" t="s">
        <v>60</v>
      </c>
      <c r="D9" s="141">
        <v>1</v>
      </c>
      <c r="E9" s="37"/>
      <c r="F9" s="33">
        <f t="shared" ref="F9" si="1">SUM(D9*E9)</f>
        <v>0</v>
      </c>
      <c r="G9" s="76"/>
    </row>
    <row r="10" spans="1:7" s="75" customFormat="1" x14ac:dyDescent="0.25">
      <c r="A10" s="138"/>
      <c r="B10" s="242"/>
      <c r="C10" s="140"/>
      <c r="D10" s="141"/>
      <c r="E10" s="37"/>
      <c r="F10" s="33"/>
      <c r="G10" s="76"/>
    </row>
    <row r="11" spans="1:7" s="75" customFormat="1" ht="75" customHeight="1" x14ac:dyDescent="0.25">
      <c r="A11" s="138" t="s">
        <v>490</v>
      </c>
      <c r="B11" s="242" t="s">
        <v>631</v>
      </c>
      <c r="C11" s="140" t="s">
        <v>60</v>
      </c>
      <c r="D11" s="141">
        <v>1</v>
      </c>
      <c r="E11" s="37"/>
      <c r="F11" s="33">
        <f t="shared" ref="F11" si="2">SUM(D11*E11)</f>
        <v>0</v>
      </c>
      <c r="G11" s="76"/>
    </row>
    <row r="12" spans="1:7" ht="15" customHeight="1" x14ac:dyDescent="0.25">
      <c r="A12" s="77"/>
      <c r="B12" s="78"/>
      <c r="C12" s="79"/>
      <c r="D12" s="80"/>
      <c r="E12" s="81"/>
      <c r="F12" s="82"/>
    </row>
    <row r="13" spans="1:7" x14ac:dyDescent="0.25">
      <c r="A13" s="25"/>
      <c r="B13" s="69" t="s">
        <v>584</v>
      </c>
      <c r="C13" s="29"/>
      <c r="D13" s="37"/>
      <c r="E13" s="30"/>
      <c r="F13" s="33">
        <f>SUM(F5:F12)</f>
        <v>0</v>
      </c>
    </row>
    <row r="14" spans="1:7" x14ac:dyDescent="0.25">
      <c r="A14" s="25"/>
      <c r="B14" s="69"/>
      <c r="C14" s="29"/>
      <c r="D14" s="37"/>
      <c r="E14" s="30"/>
    </row>
    <row r="15" spans="1:7" x14ac:dyDescent="0.25">
      <c r="A15" s="25"/>
      <c r="B15" s="69"/>
      <c r="C15" s="29"/>
      <c r="D15" s="37"/>
      <c r="E15" s="30"/>
    </row>
    <row r="16" spans="1:7" x14ac:dyDescent="0.25">
      <c r="A16" s="25"/>
      <c r="B16" s="69"/>
      <c r="C16" s="29"/>
      <c r="D16" s="37"/>
      <c r="E16" s="30"/>
    </row>
    <row r="17" spans="1:5" x14ac:dyDescent="0.25">
      <c r="A17" s="25"/>
      <c r="B17" s="69"/>
      <c r="C17" s="29"/>
      <c r="D17" s="37"/>
      <c r="E17" s="30"/>
    </row>
    <row r="18" spans="1:5" x14ac:dyDescent="0.25">
      <c r="A18" s="25"/>
      <c r="B18" s="69"/>
      <c r="C18" s="29"/>
      <c r="D18" s="37"/>
      <c r="E18" s="30"/>
    </row>
    <row r="19" spans="1:5" x14ac:dyDescent="0.25">
      <c r="A19" s="25"/>
      <c r="B19" s="69"/>
      <c r="C19" s="29"/>
      <c r="D19" s="37"/>
      <c r="E19" s="30"/>
    </row>
    <row r="20" spans="1:5" x14ac:dyDescent="0.25">
      <c r="A20" s="25"/>
      <c r="B20" s="69"/>
      <c r="C20" s="29"/>
      <c r="D20" s="37"/>
      <c r="E20" s="30"/>
    </row>
    <row r="21" spans="1:5" x14ac:dyDescent="0.25">
      <c r="A21" s="25"/>
      <c r="B21" s="69"/>
      <c r="C21" s="29"/>
      <c r="D21" s="37"/>
      <c r="E21" s="30"/>
    </row>
    <row r="22" spans="1:5" x14ac:dyDescent="0.25">
      <c r="A22" s="25"/>
      <c r="B22" s="69"/>
      <c r="C22" s="29"/>
      <c r="D22" s="37"/>
      <c r="E22" s="30"/>
    </row>
    <row r="23" spans="1:5" x14ac:dyDescent="0.25">
      <c r="A23" s="25"/>
      <c r="B23" s="69"/>
      <c r="C23" s="29"/>
      <c r="D23" s="37"/>
      <c r="E23" s="30"/>
    </row>
    <row r="24" spans="1:5" x14ac:dyDescent="0.25">
      <c r="A24" s="25"/>
      <c r="B24" s="69"/>
      <c r="C24" s="29"/>
      <c r="D24" s="37"/>
      <c r="E24" s="30"/>
    </row>
    <row r="25" spans="1:5" x14ac:dyDescent="0.25">
      <c r="A25" s="25"/>
      <c r="B25" s="69"/>
      <c r="C25" s="29"/>
      <c r="D25" s="37"/>
      <c r="E25" s="30"/>
    </row>
    <row r="26" spans="1:5" x14ac:dyDescent="0.25">
      <c r="A26" s="25"/>
      <c r="B26" s="69"/>
      <c r="C26" s="29"/>
      <c r="D26" s="37"/>
      <c r="E26" s="30"/>
    </row>
    <row r="27" spans="1:5" x14ac:dyDescent="0.25">
      <c r="A27" s="25"/>
      <c r="B27" s="69"/>
      <c r="C27" s="29"/>
      <c r="D27" s="37"/>
      <c r="E27" s="30"/>
    </row>
    <row r="28" spans="1:5" x14ac:dyDescent="0.25">
      <c r="A28" s="25"/>
      <c r="B28" s="69"/>
      <c r="C28" s="29"/>
      <c r="D28" s="37"/>
      <c r="E28" s="30"/>
    </row>
    <row r="29" spans="1:5" x14ac:dyDescent="0.25">
      <c r="A29" s="25"/>
      <c r="B29" s="69"/>
      <c r="C29" s="29"/>
      <c r="D29" s="37"/>
      <c r="E29" s="30"/>
    </row>
    <row r="30" spans="1:5" x14ac:dyDescent="0.25">
      <c r="A30" s="25"/>
      <c r="B30" s="69"/>
      <c r="C30" s="29"/>
      <c r="D30" s="37"/>
      <c r="E30" s="30"/>
    </row>
    <row r="31" spans="1:5" x14ac:dyDescent="0.25">
      <c r="A31" s="25"/>
      <c r="B31" s="69"/>
      <c r="C31" s="29"/>
      <c r="D31" s="37"/>
      <c r="E31" s="30"/>
    </row>
    <row r="32" spans="1:5" x14ac:dyDescent="0.25">
      <c r="A32" s="25"/>
      <c r="B32" s="69"/>
      <c r="C32" s="29"/>
      <c r="D32" s="37"/>
      <c r="E32" s="30"/>
    </row>
    <row r="33" spans="1:5" x14ac:dyDescent="0.25">
      <c r="A33" s="25"/>
      <c r="B33" s="69"/>
      <c r="C33" s="29"/>
      <c r="D33" s="37"/>
      <c r="E33" s="30"/>
    </row>
    <row r="34" spans="1:5" x14ac:dyDescent="0.25">
      <c r="A34" s="25"/>
      <c r="B34" s="69"/>
      <c r="C34" s="29"/>
      <c r="D34" s="37"/>
      <c r="E34" s="30"/>
    </row>
    <row r="35" spans="1:5" x14ac:dyDescent="0.25">
      <c r="A35" s="25"/>
      <c r="B35" s="69"/>
      <c r="C35" s="29"/>
      <c r="D35" s="37"/>
      <c r="E35" s="30"/>
    </row>
    <row r="36" spans="1:5" x14ac:dyDescent="0.25">
      <c r="A36" s="25"/>
      <c r="B36" s="69"/>
      <c r="C36" s="29"/>
      <c r="D36" s="37"/>
      <c r="E36" s="30"/>
    </row>
    <row r="37" spans="1:5" x14ac:dyDescent="0.25">
      <c r="A37" s="25"/>
      <c r="B37" s="69"/>
      <c r="C37" s="29"/>
      <c r="D37" s="37"/>
      <c r="E37" s="30"/>
    </row>
    <row r="38" spans="1:5" x14ac:dyDescent="0.25">
      <c r="A38" s="25"/>
      <c r="B38" s="69"/>
      <c r="C38" s="29"/>
      <c r="D38" s="37"/>
      <c r="E38" s="30"/>
    </row>
    <row r="39" spans="1:5" x14ac:dyDescent="0.25">
      <c r="A39" s="25"/>
      <c r="B39" s="69"/>
      <c r="C39" s="29"/>
      <c r="D39" s="37"/>
      <c r="E39" s="30"/>
    </row>
    <row r="40" spans="1:5" x14ac:dyDescent="0.25">
      <c r="A40" s="25"/>
      <c r="B40" s="69"/>
      <c r="C40" s="29"/>
      <c r="D40" s="37"/>
      <c r="E40" s="30"/>
    </row>
    <row r="41" spans="1:5" x14ac:dyDescent="0.25">
      <c r="A41" s="25"/>
      <c r="B41" s="69"/>
      <c r="C41" s="29"/>
      <c r="D41" s="37"/>
      <c r="E41" s="30"/>
    </row>
    <row r="42" spans="1:5" x14ac:dyDescent="0.25">
      <c r="A42" s="25"/>
      <c r="B42" s="69"/>
      <c r="C42" s="29"/>
      <c r="D42" s="37"/>
      <c r="E42" s="30"/>
    </row>
    <row r="43" spans="1:5" x14ac:dyDescent="0.25">
      <c r="A43" s="25"/>
      <c r="B43" s="69"/>
      <c r="C43" s="29"/>
      <c r="D43" s="37"/>
      <c r="E43" s="30"/>
    </row>
    <row r="44" spans="1:5" x14ac:dyDescent="0.25">
      <c r="A44" s="25"/>
      <c r="B44" s="69"/>
      <c r="C44" s="29"/>
      <c r="D44" s="37"/>
      <c r="E44" s="30"/>
    </row>
    <row r="45" spans="1:5" x14ac:dyDescent="0.25">
      <c r="A45" s="25"/>
      <c r="B45" s="69"/>
      <c r="C45" s="29"/>
      <c r="D45" s="37"/>
      <c r="E45" s="30"/>
    </row>
    <row r="46" spans="1:5" x14ac:dyDescent="0.25">
      <c r="A46" s="25"/>
      <c r="B46" s="69"/>
      <c r="C46" s="29"/>
      <c r="D46" s="37"/>
      <c r="E46" s="30"/>
    </row>
    <row r="47" spans="1:5" x14ac:dyDescent="0.25">
      <c r="A47" s="25"/>
      <c r="B47" s="69"/>
      <c r="C47" s="29"/>
      <c r="D47" s="37"/>
      <c r="E47" s="30"/>
    </row>
    <row r="48" spans="1:5" x14ac:dyDescent="0.25">
      <c r="A48" s="25"/>
      <c r="B48" s="69"/>
      <c r="C48" s="29"/>
      <c r="D48" s="37"/>
      <c r="E48" s="30"/>
    </row>
    <row r="49" spans="1:5" x14ac:dyDescent="0.25">
      <c r="A49" s="25"/>
      <c r="B49" s="69"/>
      <c r="C49" s="29"/>
      <c r="D49" s="37"/>
      <c r="E49" s="30"/>
    </row>
    <row r="50" spans="1:5" x14ac:dyDescent="0.25">
      <c r="A50" s="25"/>
      <c r="B50" s="69"/>
      <c r="C50" s="29"/>
      <c r="D50" s="37"/>
      <c r="E50" s="30"/>
    </row>
    <row r="51" spans="1:5" x14ac:dyDescent="0.25">
      <c r="A51" s="25"/>
      <c r="B51" s="69"/>
      <c r="C51" s="29"/>
      <c r="D51" s="37"/>
      <c r="E51" s="30"/>
    </row>
    <row r="52" spans="1:5" x14ac:dyDescent="0.25">
      <c r="A52" s="25"/>
      <c r="B52" s="69"/>
      <c r="C52" s="29"/>
      <c r="D52" s="37"/>
      <c r="E52" s="30"/>
    </row>
    <row r="53" spans="1:5" x14ac:dyDescent="0.25">
      <c r="A53" s="25"/>
      <c r="B53" s="69"/>
      <c r="C53" s="29"/>
      <c r="D53" s="37"/>
      <c r="E53" s="30"/>
    </row>
    <row r="54" spans="1:5" x14ac:dyDescent="0.25">
      <c r="A54" s="25"/>
      <c r="B54" s="69"/>
      <c r="C54" s="29"/>
      <c r="D54" s="37"/>
      <c r="E54" s="30"/>
    </row>
    <row r="55" spans="1:5" x14ac:dyDescent="0.25">
      <c r="A55" s="25"/>
      <c r="B55" s="69"/>
      <c r="C55" s="29"/>
      <c r="D55" s="37"/>
      <c r="E55" s="30"/>
    </row>
    <row r="56" spans="1:5" x14ac:dyDescent="0.25">
      <c r="A56" s="25"/>
      <c r="B56" s="69"/>
      <c r="C56" s="29"/>
      <c r="D56" s="37"/>
      <c r="E56" s="30"/>
    </row>
    <row r="57" spans="1:5" x14ac:dyDescent="0.25">
      <c r="A57" s="25"/>
      <c r="B57" s="69"/>
      <c r="C57" s="29"/>
      <c r="D57" s="37"/>
      <c r="E57" s="30"/>
    </row>
    <row r="58" spans="1:5" x14ac:dyDescent="0.25">
      <c r="A58" s="25"/>
      <c r="B58" s="69"/>
      <c r="C58" s="29"/>
      <c r="D58" s="37"/>
      <c r="E58" s="30"/>
    </row>
    <row r="59" spans="1:5" x14ac:dyDescent="0.25">
      <c r="A59" s="25"/>
      <c r="B59" s="69"/>
      <c r="C59" s="29"/>
      <c r="D59" s="37"/>
      <c r="E59" s="30"/>
    </row>
    <row r="60" spans="1:5" x14ac:dyDescent="0.25">
      <c r="A60" s="25"/>
      <c r="B60" s="69"/>
      <c r="C60" s="29"/>
      <c r="D60" s="37"/>
      <c r="E60" s="30"/>
    </row>
    <row r="61" spans="1:5" x14ac:dyDescent="0.25">
      <c r="A61" s="25"/>
      <c r="B61" s="69"/>
      <c r="C61" s="29"/>
      <c r="D61" s="37"/>
      <c r="E61" s="30"/>
    </row>
    <row r="62" spans="1:5" x14ac:dyDescent="0.25">
      <c r="A62" s="25"/>
      <c r="B62" s="69"/>
      <c r="C62" s="29"/>
      <c r="D62" s="37"/>
      <c r="E62" s="30"/>
    </row>
    <row r="63" spans="1:5" x14ac:dyDescent="0.25">
      <c r="A63" s="25"/>
      <c r="B63" s="69"/>
      <c r="C63" s="29"/>
      <c r="D63" s="37"/>
      <c r="E63" s="30"/>
    </row>
    <row r="64" spans="1:5" x14ac:dyDescent="0.25">
      <c r="A64" s="25"/>
      <c r="B64" s="69"/>
      <c r="C64" s="29"/>
      <c r="D64" s="37"/>
      <c r="E64" s="30"/>
    </row>
    <row r="65" spans="1:5" x14ac:dyDescent="0.25">
      <c r="A65" s="25"/>
      <c r="B65" s="69"/>
      <c r="C65" s="29"/>
      <c r="D65" s="37"/>
      <c r="E65" s="30"/>
    </row>
    <row r="66" spans="1:5" x14ac:dyDescent="0.25">
      <c r="A66" s="25"/>
      <c r="B66" s="69"/>
      <c r="C66" s="29"/>
      <c r="D66" s="37"/>
      <c r="E66" s="30"/>
    </row>
    <row r="67" spans="1:5" x14ac:dyDescent="0.25">
      <c r="A67" s="25"/>
      <c r="B67" s="69"/>
      <c r="C67" s="29"/>
      <c r="D67" s="37"/>
      <c r="E67" s="30"/>
    </row>
    <row r="68" spans="1:5" x14ac:dyDescent="0.25">
      <c r="A68" s="25"/>
      <c r="B68" s="69"/>
      <c r="C68" s="29"/>
      <c r="D68" s="37"/>
      <c r="E68" s="30"/>
    </row>
    <row r="69" spans="1:5" x14ac:dyDescent="0.25">
      <c r="A69" s="25"/>
      <c r="B69" s="69"/>
      <c r="C69" s="29"/>
      <c r="D69" s="37"/>
      <c r="E69" s="30"/>
    </row>
    <row r="70" spans="1:5" x14ac:dyDescent="0.25">
      <c r="A70" s="25"/>
      <c r="B70" s="69"/>
      <c r="C70" s="29"/>
      <c r="D70" s="37"/>
      <c r="E70" s="30"/>
    </row>
    <row r="71" spans="1:5" x14ac:dyDescent="0.25">
      <c r="A71" s="25"/>
      <c r="B71" s="69"/>
      <c r="C71" s="29"/>
      <c r="D71" s="37"/>
      <c r="E71" s="30"/>
    </row>
    <row r="72" spans="1:5" x14ac:dyDescent="0.25">
      <c r="A72" s="25"/>
    </row>
  </sheetData>
  <sheetProtection algorithmName="SHA-512" hashValue="O7AUa6Dk7NkvxnAV1c8Jf+2KfvaYyyX8PBam7Fp8Lk6WV4ETnqjIaJnhYMBD4YLNbDFJNSd2cblXADrHwFr82g==" saltValue="le4OP9SmVZj5vBL9uSExOw==" spinCount="100000" sheet="1" objects="1" scenarios="1"/>
  <protectedRanges>
    <protectedRange sqref="E5:E11" name="Obseg1"/>
  </protectedRange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topLeftCell="A13" zoomScaleNormal="100" workbookViewId="0">
      <selection activeCell="B17" sqref="B17"/>
    </sheetView>
  </sheetViews>
  <sheetFormatPr defaultRowHeight="15" x14ac:dyDescent="0.25"/>
  <cols>
    <col min="1" max="1" width="8" style="49" customWidth="1"/>
    <col min="2" max="2" width="45.7109375" style="49" customWidth="1"/>
    <col min="3" max="3" width="5.7109375" style="49" customWidth="1"/>
    <col min="4" max="4" width="6.42578125" style="49" customWidth="1"/>
    <col min="5" max="5" width="16.42578125" style="42" customWidth="1"/>
    <col min="6" max="6" width="2.28515625" style="49" customWidth="1"/>
    <col min="7" max="7" width="13.42578125" style="49" customWidth="1"/>
    <col min="8" max="16384" width="9.140625" style="49"/>
  </cols>
  <sheetData>
    <row r="1" spans="1:7" ht="15.75" thickBot="1" x14ac:dyDescent="0.3">
      <c r="A1" s="72" t="s">
        <v>104</v>
      </c>
      <c r="B1" s="73"/>
      <c r="C1" s="73"/>
      <c r="D1" s="74"/>
    </row>
    <row r="3" spans="1:7" x14ac:dyDescent="0.25">
      <c r="A3" s="8" t="s">
        <v>0</v>
      </c>
      <c r="B3" s="49" t="s">
        <v>111</v>
      </c>
      <c r="E3" s="38"/>
    </row>
    <row r="4" spans="1:7" x14ac:dyDescent="0.25">
      <c r="A4" s="8"/>
      <c r="B4" s="49" t="s">
        <v>112</v>
      </c>
      <c r="E4" s="38"/>
    </row>
    <row r="5" spans="1:7" ht="30" x14ac:dyDescent="0.25">
      <c r="A5" s="94" t="s">
        <v>1</v>
      </c>
      <c r="B5" s="50" t="s">
        <v>113</v>
      </c>
      <c r="E5" s="38"/>
    </row>
    <row r="6" spans="1:7" x14ac:dyDescent="0.25">
      <c r="A6" s="8" t="s">
        <v>53</v>
      </c>
      <c r="B6" s="49" t="s">
        <v>2</v>
      </c>
      <c r="E6" s="38"/>
    </row>
    <row r="7" spans="1:7" x14ac:dyDescent="0.25">
      <c r="A7" s="94" t="s">
        <v>3</v>
      </c>
      <c r="B7" s="50" t="s">
        <v>114</v>
      </c>
      <c r="E7" s="38"/>
    </row>
    <row r="8" spans="1:7" x14ac:dyDescent="0.25">
      <c r="A8" s="8" t="s">
        <v>4</v>
      </c>
      <c r="B8" s="49" t="s">
        <v>32</v>
      </c>
      <c r="E8" s="38"/>
    </row>
    <row r="9" spans="1:7" x14ac:dyDescent="0.25">
      <c r="A9" s="8"/>
      <c r="B9" s="49" t="s">
        <v>5</v>
      </c>
      <c r="E9" s="38"/>
    </row>
    <row r="10" spans="1:7" x14ac:dyDescent="0.25">
      <c r="A10" s="8" t="s">
        <v>54</v>
      </c>
      <c r="B10" s="7" t="s">
        <v>115</v>
      </c>
      <c r="E10" s="38"/>
    </row>
    <row r="11" spans="1:7" x14ac:dyDescent="0.25">
      <c r="A11" s="8" t="s">
        <v>21</v>
      </c>
      <c r="B11" s="1" t="s">
        <v>598</v>
      </c>
      <c r="E11" s="38"/>
    </row>
    <row r="13" spans="1:7" x14ac:dyDescent="0.25">
      <c r="A13" s="2" t="s">
        <v>33</v>
      </c>
    </row>
    <row r="15" spans="1:7" x14ac:dyDescent="0.25">
      <c r="A15" s="13" t="s">
        <v>9</v>
      </c>
      <c r="B15" s="6" t="s">
        <v>10</v>
      </c>
      <c r="C15" s="3"/>
      <c r="D15" s="3"/>
      <c r="E15" s="43"/>
      <c r="F15" s="3"/>
    </row>
    <row r="16" spans="1:7" x14ac:dyDescent="0.25">
      <c r="A16" s="14" t="s">
        <v>34</v>
      </c>
      <c r="B16" s="2" t="s">
        <v>128</v>
      </c>
      <c r="C16" s="2"/>
      <c r="E16" s="42">
        <f>'Rušitvena dela'!$F$148</f>
        <v>0</v>
      </c>
      <c r="F16" s="49" t="s">
        <v>100</v>
      </c>
      <c r="G16" s="171"/>
    </row>
    <row r="17" spans="1:7" x14ac:dyDescent="0.25">
      <c r="A17" s="14" t="s">
        <v>35</v>
      </c>
      <c r="B17" s="2" t="s">
        <v>40</v>
      </c>
      <c r="C17" s="2"/>
      <c r="E17" s="42">
        <f>'Zemeljska dela'!$F$83</f>
        <v>0</v>
      </c>
      <c r="F17" s="49" t="s">
        <v>100</v>
      </c>
    </row>
    <row r="18" spans="1:7" x14ac:dyDescent="0.25">
      <c r="A18" s="14" t="s">
        <v>36</v>
      </c>
      <c r="B18" s="2" t="s">
        <v>41</v>
      </c>
      <c r="C18" s="2"/>
      <c r="E18" s="42">
        <f>'Betonska dela'!$F$88</f>
        <v>0</v>
      </c>
      <c r="F18" s="49" t="s">
        <v>100</v>
      </c>
    </row>
    <row r="19" spans="1:7" x14ac:dyDescent="0.25">
      <c r="A19" s="14" t="s">
        <v>37</v>
      </c>
      <c r="B19" s="2" t="s">
        <v>42</v>
      </c>
      <c r="C19" s="2"/>
      <c r="E19" s="42">
        <f>'Tesarska dela'!$F$81</f>
        <v>0</v>
      </c>
      <c r="F19" s="49" t="s">
        <v>100</v>
      </c>
    </row>
    <row r="20" spans="1:7" x14ac:dyDescent="0.25">
      <c r="A20" s="13" t="s">
        <v>38</v>
      </c>
      <c r="B20" s="6" t="s">
        <v>43</v>
      </c>
      <c r="C20" s="6"/>
      <c r="D20" s="3"/>
      <c r="E20" s="43">
        <f>'Zidarska dela'!$F$172</f>
        <v>0</v>
      </c>
      <c r="F20" s="3" t="s">
        <v>100</v>
      </c>
    </row>
    <row r="21" spans="1:7" x14ac:dyDescent="0.25">
      <c r="A21" s="186"/>
      <c r="B21" s="187" t="s">
        <v>15</v>
      </c>
      <c r="C21" s="181"/>
      <c r="D21" s="181"/>
      <c r="E21" s="181"/>
      <c r="F21" s="181"/>
    </row>
    <row r="22" spans="1:7" x14ac:dyDescent="0.25">
      <c r="A22" s="16" t="s">
        <v>458</v>
      </c>
      <c r="B22" s="17" t="s">
        <v>44</v>
      </c>
      <c r="E22" s="44">
        <f>SUM(E16:E20)</f>
        <v>0</v>
      </c>
      <c r="F22" s="67" t="s">
        <v>100</v>
      </c>
      <c r="G22" s="171"/>
    </row>
    <row r="23" spans="1:7" x14ac:dyDescent="0.25">
      <c r="A23" s="16"/>
      <c r="B23" s="2"/>
    </row>
    <row r="24" spans="1:7" x14ac:dyDescent="0.25">
      <c r="A24" s="13" t="s">
        <v>11</v>
      </c>
      <c r="B24" s="6" t="s">
        <v>12</v>
      </c>
      <c r="C24" s="3"/>
      <c r="D24" s="3"/>
      <c r="E24" s="43"/>
      <c r="F24" s="3"/>
    </row>
    <row r="25" spans="1:7" x14ac:dyDescent="0.25">
      <c r="A25" s="12" t="s">
        <v>34</v>
      </c>
      <c r="B25" s="2" t="s">
        <v>261</v>
      </c>
      <c r="C25" s="11"/>
      <c r="D25" s="11"/>
      <c r="E25" s="134">
        <f>'Lesene in strešne konstrukcije'!$F$117</f>
        <v>0</v>
      </c>
      <c r="F25" s="67" t="s">
        <v>100</v>
      </c>
      <c r="G25" s="38"/>
    </row>
    <row r="26" spans="1:7" x14ac:dyDescent="0.25">
      <c r="A26" s="14" t="s">
        <v>35</v>
      </c>
      <c r="B26" s="2" t="s">
        <v>45</v>
      </c>
      <c r="E26" s="42">
        <f>'Krovsko kleparska dela'!$F$43</f>
        <v>0</v>
      </c>
      <c r="F26" s="67" t="s">
        <v>100</v>
      </c>
      <c r="G26" s="38"/>
    </row>
    <row r="27" spans="1:7" x14ac:dyDescent="0.25">
      <c r="A27" s="14" t="s">
        <v>36</v>
      </c>
      <c r="B27" s="2" t="s">
        <v>46</v>
      </c>
      <c r="E27" s="42">
        <f>'Ključavničarska dela'!$F$58</f>
        <v>0</v>
      </c>
      <c r="F27" s="67" t="s">
        <v>100</v>
      </c>
      <c r="G27" s="38"/>
    </row>
    <row r="28" spans="1:7" x14ac:dyDescent="0.25">
      <c r="A28" s="14" t="s">
        <v>37</v>
      </c>
      <c r="B28" s="2" t="s">
        <v>47</v>
      </c>
      <c r="E28" s="42">
        <f>'Mizarska dela'!$F$94</f>
        <v>0</v>
      </c>
      <c r="F28" s="67" t="s">
        <v>100</v>
      </c>
      <c r="G28" s="38"/>
    </row>
    <row r="29" spans="1:7" x14ac:dyDescent="0.25">
      <c r="A29" s="12" t="s">
        <v>38</v>
      </c>
      <c r="B29" s="2" t="s">
        <v>409</v>
      </c>
      <c r="E29" s="42">
        <f>'Kamnen in teraco'!$F$48</f>
        <v>0</v>
      </c>
      <c r="F29" s="67" t="s">
        <v>100</v>
      </c>
      <c r="G29" s="38"/>
    </row>
    <row r="30" spans="1:7" x14ac:dyDescent="0.25">
      <c r="A30" s="12" t="s">
        <v>39</v>
      </c>
      <c r="B30" s="2" t="s">
        <v>342</v>
      </c>
      <c r="E30" s="76">
        <f>'Keramičarska dela'!$F$19</f>
        <v>0</v>
      </c>
      <c r="F30" s="67" t="s">
        <v>100</v>
      </c>
      <c r="G30" s="38"/>
    </row>
    <row r="31" spans="1:7" x14ac:dyDescent="0.25">
      <c r="A31" s="15" t="s">
        <v>350</v>
      </c>
      <c r="B31" s="2" t="s">
        <v>357</v>
      </c>
      <c r="E31" s="76">
        <f>'Steklarska dela'!$F$22</f>
        <v>0</v>
      </c>
      <c r="F31" s="67" t="s">
        <v>100</v>
      </c>
      <c r="G31" s="38"/>
    </row>
    <row r="32" spans="1:7" x14ac:dyDescent="0.25">
      <c r="A32" s="15" t="s">
        <v>448</v>
      </c>
      <c r="B32" s="10" t="s">
        <v>48</v>
      </c>
      <c r="C32" s="70"/>
      <c r="D32" s="70"/>
      <c r="E32" s="41">
        <f>'Slikopleskarska dela'!$F$28</f>
        <v>0</v>
      </c>
      <c r="F32" s="67" t="s">
        <v>100</v>
      </c>
      <c r="G32" s="38"/>
    </row>
    <row r="33" spans="1:7" x14ac:dyDescent="0.25">
      <c r="A33" s="15" t="s">
        <v>407</v>
      </c>
      <c r="B33" s="2" t="s">
        <v>447</v>
      </c>
      <c r="C33" s="11"/>
      <c r="D33" s="11"/>
      <c r="E33" s="134">
        <f>'Asfalt in zunanji tlaki'!$F$33</f>
        <v>0</v>
      </c>
      <c r="F33" s="67" t="s">
        <v>100</v>
      </c>
      <c r="G33" s="38"/>
    </row>
    <row r="34" spans="1:7" x14ac:dyDescent="0.25">
      <c r="A34" s="148" t="s">
        <v>449</v>
      </c>
      <c r="B34" s="133" t="s">
        <v>49</v>
      </c>
      <c r="C34" s="11"/>
      <c r="D34" s="11"/>
      <c r="E34" s="134">
        <f>'Lahke stene in stropi'!$F$27</f>
        <v>0</v>
      </c>
      <c r="F34" s="67" t="s">
        <v>100</v>
      </c>
      <c r="G34" s="38"/>
    </row>
    <row r="35" spans="1:7" x14ac:dyDescent="0.25">
      <c r="A35" s="150" t="s">
        <v>391</v>
      </c>
      <c r="B35" s="130" t="s">
        <v>392</v>
      </c>
      <c r="C35" s="11"/>
      <c r="D35" s="11"/>
      <c r="E35" s="134">
        <f>Fasada!$F$23</f>
        <v>0</v>
      </c>
      <c r="F35" s="67" t="s">
        <v>100</v>
      </c>
      <c r="G35" s="38"/>
    </row>
    <row r="36" spans="1:7" x14ac:dyDescent="0.25">
      <c r="A36" s="149" t="s">
        <v>451</v>
      </c>
      <c r="B36" s="135" t="s">
        <v>428</v>
      </c>
      <c r="C36" s="3"/>
      <c r="D36" s="3"/>
      <c r="E36" s="43">
        <f>Zazelenitev!$F$42</f>
        <v>0</v>
      </c>
      <c r="F36" s="84" t="s">
        <v>100</v>
      </c>
      <c r="G36" s="38"/>
    </row>
    <row r="37" spans="1:7" x14ac:dyDescent="0.25">
      <c r="A37" s="180"/>
      <c r="B37" s="187" t="s">
        <v>15</v>
      </c>
      <c r="C37" s="181"/>
      <c r="D37" s="181"/>
      <c r="E37" s="182"/>
      <c r="F37" s="188"/>
    </row>
    <row r="38" spans="1:7" x14ac:dyDescent="0.25">
      <c r="A38" s="18" t="s">
        <v>11</v>
      </c>
      <c r="B38" s="2" t="s">
        <v>50</v>
      </c>
      <c r="E38" s="44">
        <f>SUM(E25:E36)</f>
        <v>0</v>
      </c>
      <c r="F38" s="68" t="s">
        <v>100</v>
      </c>
    </row>
    <row r="39" spans="1:7" x14ac:dyDescent="0.25">
      <c r="A39" s="3"/>
      <c r="B39" s="3"/>
      <c r="C39" s="3"/>
      <c r="D39" s="3"/>
      <c r="E39" s="43"/>
      <c r="F39" s="3"/>
    </row>
    <row r="40" spans="1:7" x14ac:dyDescent="0.25">
      <c r="A40" s="18" t="s">
        <v>107</v>
      </c>
      <c r="B40" s="49" t="s">
        <v>51</v>
      </c>
      <c r="E40" s="44">
        <f>SUM(E38+E22)</f>
        <v>0</v>
      </c>
      <c r="F40" s="49" t="s">
        <v>100</v>
      </c>
      <c r="G40" s="171"/>
    </row>
    <row r="41" spans="1:7" x14ac:dyDescent="0.25">
      <c r="A41" s="184"/>
      <c r="B41" s="6"/>
      <c r="C41" s="3"/>
      <c r="D41" s="3"/>
      <c r="E41" s="172"/>
      <c r="F41" s="185"/>
    </row>
    <row r="42" spans="1:7" x14ac:dyDescent="0.25">
      <c r="A42" s="149" t="s">
        <v>13</v>
      </c>
      <c r="B42" s="135" t="s">
        <v>583</v>
      </c>
      <c r="C42" s="3"/>
      <c r="D42" s="3"/>
      <c r="E42" s="43">
        <f>Ostalo!$F$13</f>
        <v>0</v>
      </c>
      <c r="F42" s="84" t="s">
        <v>100</v>
      </c>
      <c r="G42" s="38"/>
    </row>
    <row r="43" spans="1:7" x14ac:dyDescent="0.25">
      <c r="A43" s="150"/>
      <c r="B43" s="130"/>
      <c r="C43" s="11"/>
      <c r="D43" s="11"/>
      <c r="E43" s="134"/>
      <c r="F43" s="67"/>
      <c r="G43" s="38"/>
    </row>
    <row r="44" spans="1:7" x14ac:dyDescent="0.25">
      <c r="A44" s="150" t="s">
        <v>585</v>
      </c>
      <c r="B44" s="130" t="s">
        <v>586</v>
      </c>
      <c r="C44" s="11"/>
      <c r="D44" s="11"/>
      <c r="E44" s="189">
        <f>SUM(E42+E40)</f>
        <v>0</v>
      </c>
      <c r="F44" s="49" t="s">
        <v>100</v>
      </c>
      <c r="G44" s="38"/>
    </row>
  </sheetData>
  <sheetProtection algorithmName="SHA-512" hashValue="hYjzDjhbdte2fPB6wfkTd0BTi9CsSphuger6hUxdjp70xKWQXnU55QeTdIluUUYvXvIV3M9ErlV590U8iR+6Gw==" saltValue="5uSGGc7Q2lClVOiOOteHzQ==" spinCount="100000" sheet="1" objects="1" scenarios="1"/>
  <pageMargins left="0.7" right="0.7" top="0.75" bottom="0.75" header="0.3" footer="0.3"/>
  <pageSetup paperSize="9" orientation="portrait" horizontalDpi="1440" verticalDpi="144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8"/>
  <sheetViews>
    <sheetView topLeftCell="A93" zoomScaleNormal="100" workbookViewId="0">
      <selection activeCell="E93" sqref="E93"/>
    </sheetView>
  </sheetViews>
  <sheetFormatPr defaultRowHeight="15" x14ac:dyDescent="0.25"/>
  <cols>
    <col min="1" max="1" width="4.7109375" style="25" customWidth="1"/>
    <col min="2" max="2" width="45.7109375" style="27" customWidth="1"/>
    <col min="3" max="3" width="5.7109375" style="30" customWidth="1"/>
    <col min="4" max="4" width="7.85546875" style="37" customWidth="1"/>
    <col min="5" max="5" width="10.7109375" style="27" customWidth="1"/>
    <col min="6" max="6" width="12.7109375" style="122" customWidth="1"/>
    <col min="7" max="16384" width="9.140625" style="27"/>
  </cols>
  <sheetData>
    <row r="1" spans="1:6" x14ac:dyDescent="0.25">
      <c r="A1" s="195" t="s">
        <v>9</v>
      </c>
      <c r="B1" s="127" t="s">
        <v>10</v>
      </c>
    </row>
    <row r="3" spans="1:6" x14ac:dyDescent="0.25">
      <c r="A3" s="195" t="s">
        <v>34</v>
      </c>
      <c r="B3" s="127" t="s">
        <v>127</v>
      </c>
    </row>
    <row r="4" spans="1:6" x14ac:dyDescent="0.25">
      <c r="A4" s="195"/>
      <c r="B4" s="127"/>
    </row>
    <row r="5" spans="1:6" ht="150" customHeight="1" x14ac:dyDescent="0.25">
      <c r="B5" s="249" t="s">
        <v>122</v>
      </c>
      <c r="C5" s="249"/>
      <c r="D5" s="249"/>
      <c r="E5" s="249"/>
      <c r="F5" s="249"/>
    </row>
    <row r="6" spans="1:6" ht="45" customHeight="1" x14ac:dyDescent="0.25">
      <c r="B6" s="248" t="s">
        <v>52</v>
      </c>
      <c r="C6" s="248"/>
      <c r="D6" s="248"/>
      <c r="E6" s="248"/>
      <c r="F6" s="248"/>
    </row>
    <row r="7" spans="1:6" ht="90" customHeight="1" x14ac:dyDescent="0.25">
      <c r="B7" s="248" t="s">
        <v>65</v>
      </c>
      <c r="C7" s="248"/>
      <c r="D7" s="248"/>
      <c r="E7" s="248"/>
      <c r="F7" s="248"/>
    </row>
    <row r="8" spans="1:6" ht="45.75" customHeight="1" x14ac:dyDescent="0.25">
      <c r="B8" s="248" t="s">
        <v>123</v>
      </c>
      <c r="C8" s="248"/>
      <c r="D8" s="248"/>
      <c r="E8" s="248"/>
      <c r="F8" s="248"/>
    </row>
    <row r="9" spans="1:6" ht="30" customHeight="1" x14ac:dyDescent="0.25">
      <c r="B9" s="248" t="s">
        <v>124</v>
      </c>
      <c r="C9" s="248"/>
      <c r="D9" s="248"/>
      <c r="E9" s="248"/>
      <c r="F9" s="248"/>
    </row>
    <row r="10" spans="1:6" ht="15" customHeight="1" x14ac:dyDescent="0.25">
      <c r="B10" s="97"/>
      <c r="C10" s="194"/>
      <c r="D10" s="196"/>
      <c r="E10" s="97"/>
      <c r="F10" s="197"/>
    </row>
    <row r="11" spans="1:6" s="204" customFormat="1" x14ac:dyDescent="0.25">
      <c r="A11" s="198" t="s">
        <v>63</v>
      </c>
      <c r="B11" s="199" t="s">
        <v>64</v>
      </c>
      <c r="C11" s="200" t="s">
        <v>55</v>
      </c>
      <c r="D11" s="201" t="s">
        <v>56</v>
      </c>
      <c r="E11" s="202" t="s">
        <v>57</v>
      </c>
      <c r="F11" s="203" t="s">
        <v>58</v>
      </c>
    </row>
    <row r="12" spans="1:6" s="119" customFormat="1" x14ac:dyDescent="0.25">
      <c r="A12" s="32"/>
      <c r="C12" s="205"/>
      <c r="D12" s="206"/>
      <c r="F12" s="121"/>
    </row>
    <row r="13" spans="1:6" s="119" customFormat="1" x14ac:dyDescent="0.25">
      <c r="A13" s="32"/>
      <c r="B13" s="110" t="s">
        <v>143</v>
      </c>
      <c r="C13" s="205"/>
      <c r="D13" s="206"/>
      <c r="F13" s="121"/>
    </row>
    <row r="14" spans="1:6" s="119" customFormat="1" x14ac:dyDescent="0.25">
      <c r="A14" s="32"/>
      <c r="B14" s="102"/>
      <c r="C14" s="205"/>
      <c r="D14" s="206"/>
      <c r="F14" s="121"/>
    </row>
    <row r="15" spans="1:6" s="119" customFormat="1" ht="90" customHeight="1" x14ac:dyDescent="0.25">
      <c r="A15" s="25" t="s">
        <v>8</v>
      </c>
      <c r="B15" s="102" t="s">
        <v>367</v>
      </c>
      <c r="C15" s="29" t="s">
        <v>62</v>
      </c>
      <c r="D15" s="37">
        <v>517</v>
      </c>
      <c r="E15" s="92"/>
      <c r="F15" s="122">
        <f>(D15*E15)</f>
        <v>0</v>
      </c>
    </row>
    <row r="16" spans="1:6" s="119" customFormat="1" ht="15" customHeight="1" x14ac:dyDescent="0.25">
      <c r="A16" s="25"/>
      <c r="B16" s="102"/>
      <c r="C16" s="29"/>
      <c r="D16" s="37"/>
      <c r="E16" s="92"/>
      <c r="F16" s="122"/>
    </row>
    <row r="17" spans="1:6" s="119" customFormat="1" ht="255" customHeight="1" x14ac:dyDescent="0.25">
      <c r="A17" s="25" t="s">
        <v>71</v>
      </c>
      <c r="B17" s="102" t="s">
        <v>129</v>
      </c>
      <c r="C17" s="29" t="s">
        <v>62</v>
      </c>
      <c r="D17" s="37">
        <v>931</v>
      </c>
      <c r="E17" s="92"/>
      <c r="F17" s="122">
        <f>(D17*E17)</f>
        <v>0</v>
      </c>
    </row>
    <row r="18" spans="1:6" s="119" customFormat="1" ht="15" customHeight="1" x14ac:dyDescent="0.25">
      <c r="A18" s="25"/>
      <c r="B18" s="102"/>
      <c r="C18" s="29"/>
      <c r="D18" s="37"/>
      <c r="E18" s="92"/>
      <c r="F18" s="122"/>
    </row>
    <row r="19" spans="1:6" s="119" customFormat="1" ht="135" customHeight="1" x14ac:dyDescent="0.25">
      <c r="A19" s="25" t="s">
        <v>393</v>
      </c>
      <c r="B19" s="102" t="s">
        <v>231</v>
      </c>
      <c r="C19" s="29" t="s">
        <v>72</v>
      </c>
      <c r="D19" s="37">
        <v>3</v>
      </c>
      <c r="E19" s="92"/>
      <c r="F19" s="122">
        <f>(D19*E19)</f>
        <v>0</v>
      </c>
    </row>
    <row r="20" spans="1:6" s="119" customFormat="1" x14ac:dyDescent="0.25">
      <c r="A20" s="32"/>
      <c r="B20" s="102"/>
      <c r="C20" s="29"/>
      <c r="D20" s="37"/>
      <c r="E20" s="92"/>
      <c r="F20" s="122"/>
    </row>
    <row r="21" spans="1:6" s="119" customFormat="1" ht="180" x14ac:dyDescent="0.25">
      <c r="A21" s="32" t="s">
        <v>490</v>
      </c>
      <c r="B21" s="102" t="s">
        <v>130</v>
      </c>
      <c r="C21" s="29" t="s">
        <v>59</v>
      </c>
      <c r="D21" s="37">
        <v>25</v>
      </c>
      <c r="E21" s="92"/>
      <c r="F21" s="122">
        <f>(D21*E21)</f>
        <v>0</v>
      </c>
    </row>
    <row r="22" spans="1:6" s="119" customFormat="1" x14ac:dyDescent="0.25">
      <c r="A22" s="32"/>
      <c r="B22" s="102"/>
      <c r="C22" s="29"/>
      <c r="D22" s="37"/>
      <c r="E22" s="92"/>
      <c r="F22" s="122"/>
    </row>
    <row r="23" spans="1:6" s="119" customFormat="1" ht="165" x14ac:dyDescent="0.25">
      <c r="A23" s="32" t="s">
        <v>491</v>
      </c>
      <c r="B23" s="102" t="s">
        <v>131</v>
      </c>
      <c r="C23" s="29" t="s">
        <v>59</v>
      </c>
      <c r="D23" s="37">
        <v>25</v>
      </c>
      <c r="E23" s="92"/>
      <c r="F23" s="122">
        <f>(D23*E23)</f>
        <v>0</v>
      </c>
    </row>
    <row r="24" spans="1:6" s="119" customFormat="1" x14ac:dyDescent="0.25">
      <c r="A24" s="32"/>
      <c r="B24" s="102"/>
      <c r="C24" s="29"/>
      <c r="D24" s="37"/>
      <c r="E24" s="92"/>
      <c r="F24" s="122"/>
    </row>
    <row r="25" spans="1:6" s="119" customFormat="1" ht="150" x14ac:dyDescent="0.25">
      <c r="A25" s="32" t="s">
        <v>492</v>
      </c>
      <c r="B25" s="102" t="s">
        <v>135</v>
      </c>
      <c r="C25" s="29" t="s">
        <v>59</v>
      </c>
      <c r="D25" s="37">
        <v>2</v>
      </c>
      <c r="E25" s="92"/>
      <c r="F25" s="122">
        <f>(D25*E25)</f>
        <v>0</v>
      </c>
    </row>
    <row r="26" spans="1:6" s="119" customFormat="1" x14ac:dyDescent="0.25">
      <c r="A26" s="32"/>
      <c r="B26" s="102"/>
      <c r="C26" s="29"/>
      <c r="D26" s="37"/>
      <c r="E26" s="92"/>
      <c r="F26" s="122"/>
    </row>
    <row r="27" spans="1:6" s="119" customFormat="1" ht="240" customHeight="1" x14ac:dyDescent="0.25">
      <c r="A27" s="32" t="s">
        <v>493</v>
      </c>
      <c r="B27" s="102" t="s">
        <v>132</v>
      </c>
      <c r="C27" s="29" t="s">
        <v>72</v>
      </c>
      <c r="D27" s="37">
        <v>3.4</v>
      </c>
      <c r="E27" s="92"/>
      <c r="F27" s="122">
        <f>(D27*E27)</f>
        <v>0</v>
      </c>
    </row>
    <row r="28" spans="1:6" s="119" customFormat="1" x14ac:dyDescent="0.25">
      <c r="A28" s="32"/>
      <c r="B28" s="102"/>
      <c r="C28" s="29"/>
      <c r="D28" s="37"/>
      <c r="E28" s="92"/>
      <c r="F28" s="122"/>
    </row>
    <row r="29" spans="1:6" s="119" customFormat="1" ht="240" customHeight="1" x14ac:dyDescent="0.25">
      <c r="A29" s="32" t="s">
        <v>494</v>
      </c>
      <c r="B29" s="102" t="s">
        <v>133</v>
      </c>
      <c r="C29" s="29" t="s">
        <v>72</v>
      </c>
      <c r="D29" s="37">
        <v>2.33</v>
      </c>
      <c r="E29" s="92"/>
      <c r="F29" s="122">
        <f>(D29*E29)</f>
        <v>0</v>
      </c>
    </row>
    <row r="30" spans="1:6" s="119" customFormat="1" ht="15" customHeight="1" x14ac:dyDescent="0.25">
      <c r="A30" s="32"/>
      <c r="B30" s="102"/>
      <c r="C30" s="29"/>
      <c r="D30" s="37"/>
      <c r="E30" s="92"/>
      <c r="F30" s="122"/>
    </row>
    <row r="31" spans="1:6" s="119" customFormat="1" ht="225" customHeight="1" x14ac:dyDescent="0.25">
      <c r="A31" s="32" t="s">
        <v>495</v>
      </c>
      <c r="B31" s="102" t="s">
        <v>134</v>
      </c>
      <c r="C31" s="29" t="s">
        <v>60</v>
      </c>
      <c r="D31" s="37">
        <v>1</v>
      </c>
      <c r="E31" s="92"/>
      <c r="F31" s="122">
        <f>(D31*E31)</f>
        <v>0</v>
      </c>
    </row>
    <row r="32" spans="1:6" s="119" customFormat="1" ht="15" customHeight="1" x14ac:dyDescent="0.25">
      <c r="A32" s="32"/>
      <c r="B32" s="102"/>
      <c r="C32" s="29"/>
      <c r="D32" s="37"/>
      <c r="E32" s="92"/>
      <c r="F32" s="122"/>
    </row>
    <row r="33" spans="1:6" s="119" customFormat="1" ht="165" customHeight="1" x14ac:dyDescent="0.25">
      <c r="A33" s="32" t="s">
        <v>496</v>
      </c>
      <c r="B33" s="102" t="s">
        <v>136</v>
      </c>
      <c r="C33" s="29" t="s">
        <v>82</v>
      </c>
      <c r="D33" s="37">
        <v>115</v>
      </c>
      <c r="E33" s="92"/>
      <c r="F33" s="122">
        <f>(D33*E33)</f>
        <v>0</v>
      </c>
    </row>
    <row r="34" spans="1:6" s="119" customFormat="1" x14ac:dyDescent="0.25">
      <c r="A34" s="32"/>
      <c r="B34" s="102"/>
      <c r="C34" s="205"/>
      <c r="D34" s="206"/>
      <c r="F34" s="121"/>
    </row>
    <row r="35" spans="1:6" ht="90" customHeight="1" x14ac:dyDescent="0.25">
      <c r="A35" s="25" t="s">
        <v>497</v>
      </c>
      <c r="B35" s="69" t="s">
        <v>125</v>
      </c>
      <c r="C35" s="29" t="s">
        <v>59</v>
      </c>
      <c r="D35" s="37">
        <v>12</v>
      </c>
      <c r="E35" s="92"/>
      <c r="F35" s="122">
        <f>(D35*E35)</f>
        <v>0</v>
      </c>
    </row>
    <row r="36" spans="1:6" x14ac:dyDescent="0.25">
      <c r="B36" s="69"/>
      <c r="C36" s="29"/>
      <c r="E36" s="92"/>
    </row>
    <row r="37" spans="1:6" ht="135" customHeight="1" x14ac:dyDescent="0.25">
      <c r="A37" s="25" t="s">
        <v>498</v>
      </c>
      <c r="B37" s="69" t="s">
        <v>126</v>
      </c>
      <c r="C37" s="29" t="s">
        <v>72</v>
      </c>
      <c r="D37" s="37">
        <v>60</v>
      </c>
      <c r="E37" s="92"/>
      <c r="F37" s="122">
        <f>(D37*E37)</f>
        <v>0</v>
      </c>
    </row>
    <row r="38" spans="1:6" ht="15" customHeight="1" x14ac:dyDescent="0.25">
      <c r="B38" s="69"/>
      <c r="C38" s="29"/>
      <c r="E38" s="92"/>
    </row>
    <row r="39" spans="1:6" ht="165" customHeight="1" x14ac:dyDescent="0.25">
      <c r="A39" s="25" t="s">
        <v>499</v>
      </c>
      <c r="B39" s="69" t="s">
        <v>137</v>
      </c>
      <c r="C39" s="29" t="s">
        <v>62</v>
      </c>
      <c r="D39" s="37">
        <v>518</v>
      </c>
      <c r="E39" s="92"/>
      <c r="F39" s="122">
        <f>(D39*E39)</f>
        <v>0</v>
      </c>
    </row>
    <row r="40" spans="1:6" ht="15" customHeight="1" x14ac:dyDescent="0.25">
      <c r="B40" s="69"/>
      <c r="C40" s="29"/>
      <c r="E40" s="92"/>
    </row>
    <row r="41" spans="1:6" ht="90" customHeight="1" x14ac:dyDescent="0.25">
      <c r="A41" s="25" t="s">
        <v>500</v>
      </c>
      <c r="B41" s="69" t="s">
        <v>138</v>
      </c>
      <c r="C41" s="29" t="s">
        <v>62</v>
      </c>
      <c r="D41" s="37">
        <v>33</v>
      </c>
      <c r="E41" s="92"/>
      <c r="F41" s="122">
        <f>(D41*E41)</f>
        <v>0</v>
      </c>
    </row>
    <row r="42" spans="1:6" ht="15" customHeight="1" x14ac:dyDescent="0.25">
      <c r="B42" s="69"/>
      <c r="C42" s="29"/>
      <c r="E42" s="92"/>
    </row>
    <row r="43" spans="1:6" ht="150" customHeight="1" x14ac:dyDescent="0.25">
      <c r="A43" s="25" t="s">
        <v>501</v>
      </c>
      <c r="B43" s="69" t="s">
        <v>552</v>
      </c>
      <c r="C43" s="29" t="s">
        <v>62</v>
      </c>
      <c r="D43" s="37">
        <v>907</v>
      </c>
      <c r="E43" s="92"/>
      <c r="F43" s="122">
        <f>(D43*E43)</f>
        <v>0</v>
      </c>
    </row>
    <row r="44" spans="1:6" ht="15" customHeight="1" x14ac:dyDescent="0.25">
      <c r="B44" s="69"/>
      <c r="C44" s="29"/>
      <c r="E44" s="92"/>
    </row>
    <row r="45" spans="1:6" ht="135" customHeight="1" x14ac:dyDescent="0.25">
      <c r="A45" s="25" t="s">
        <v>502</v>
      </c>
      <c r="B45" s="69" t="s">
        <v>139</v>
      </c>
      <c r="C45" s="29" t="s">
        <v>62</v>
      </c>
      <c r="D45" s="37">
        <v>907</v>
      </c>
      <c r="E45" s="92"/>
      <c r="F45" s="122">
        <f>(D45*E45)</f>
        <v>0</v>
      </c>
    </row>
    <row r="46" spans="1:6" ht="15" customHeight="1" x14ac:dyDescent="0.25">
      <c r="B46" s="69"/>
      <c r="C46" s="29"/>
      <c r="E46" s="92"/>
    </row>
    <row r="47" spans="1:6" ht="285" customHeight="1" x14ac:dyDescent="0.25">
      <c r="A47" s="25" t="s">
        <v>503</v>
      </c>
      <c r="B47" s="69" t="s">
        <v>365</v>
      </c>
      <c r="C47" s="29" t="s">
        <v>62</v>
      </c>
      <c r="D47" s="37">
        <v>202</v>
      </c>
      <c r="E47" s="92"/>
      <c r="F47" s="122">
        <f>(D47*E47)</f>
        <v>0</v>
      </c>
    </row>
    <row r="48" spans="1:6" ht="15" customHeight="1" x14ac:dyDescent="0.25">
      <c r="B48" s="69"/>
      <c r="C48" s="29"/>
      <c r="E48" s="92"/>
    </row>
    <row r="49" spans="1:6" ht="90" customHeight="1" x14ac:dyDescent="0.25">
      <c r="A49" s="25" t="s">
        <v>504</v>
      </c>
      <c r="B49" s="69" t="s">
        <v>140</v>
      </c>
      <c r="C49" s="29" t="s">
        <v>82</v>
      </c>
      <c r="D49" s="37">
        <v>33</v>
      </c>
      <c r="E49" s="92"/>
      <c r="F49" s="122">
        <f>(D49*E49)</f>
        <v>0</v>
      </c>
    </row>
    <row r="50" spans="1:6" ht="15" customHeight="1" x14ac:dyDescent="0.25">
      <c r="B50" s="69"/>
      <c r="C50" s="29"/>
      <c r="E50" s="92"/>
    </row>
    <row r="51" spans="1:6" ht="120" customHeight="1" x14ac:dyDescent="0.25">
      <c r="A51" s="25" t="s">
        <v>505</v>
      </c>
      <c r="B51" s="69" t="s">
        <v>141</v>
      </c>
      <c r="C51" s="29" t="s">
        <v>82</v>
      </c>
      <c r="D51" s="37">
        <v>90.4</v>
      </c>
      <c r="E51" s="92"/>
      <c r="F51" s="122">
        <f>(D51*E51)</f>
        <v>0</v>
      </c>
    </row>
    <row r="52" spans="1:6" ht="15" customHeight="1" x14ac:dyDescent="0.25">
      <c r="B52" s="69"/>
      <c r="C52" s="29"/>
      <c r="E52" s="92"/>
    </row>
    <row r="53" spans="1:6" ht="120" customHeight="1" x14ac:dyDescent="0.25">
      <c r="A53" s="25" t="s">
        <v>506</v>
      </c>
      <c r="B53" s="152" t="s">
        <v>142</v>
      </c>
      <c r="C53" s="114" t="s">
        <v>82</v>
      </c>
      <c r="D53" s="153">
        <v>36</v>
      </c>
      <c r="E53" s="116"/>
      <c r="F53" s="207">
        <f>(D53*E53)</f>
        <v>0</v>
      </c>
    </row>
    <row r="54" spans="1:6" ht="15" customHeight="1" x14ac:dyDescent="0.25">
      <c r="A54" s="77"/>
      <c r="B54" s="78"/>
      <c r="C54" s="79"/>
      <c r="D54" s="80"/>
      <c r="E54" s="126"/>
      <c r="F54" s="208"/>
    </row>
    <row r="55" spans="1:6" ht="15" customHeight="1" x14ac:dyDescent="0.25">
      <c r="B55" s="32" t="s">
        <v>452</v>
      </c>
      <c r="C55" s="56"/>
      <c r="D55" s="58"/>
      <c r="E55" s="209"/>
      <c r="F55" s="210">
        <f>SUM(F15:F54)</f>
        <v>0</v>
      </c>
    </row>
    <row r="56" spans="1:6" ht="15" customHeight="1" x14ac:dyDescent="0.25">
      <c r="B56" s="69"/>
      <c r="C56" s="29"/>
      <c r="E56" s="92"/>
    </row>
    <row r="57" spans="1:6" ht="15" customHeight="1" x14ac:dyDescent="0.25">
      <c r="B57" s="104" t="s">
        <v>144</v>
      </c>
      <c r="C57" s="29"/>
      <c r="E57" s="92"/>
    </row>
    <row r="58" spans="1:6" ht="15" customHeight="1" x14ac:dyDescent="0.25">
      <c r="B58" s="104"/>
      <c r="C58" s="29"/>
      <c r="E58" s="92"/>
    </row>
    <row r="59" spans="1:6" ht="15" customHeight="1" x14ac:dyDescent="0.25">
      <c r="B59" s="32" t="s">
        <v>156</v>
      </c>
      <c r="C59" s="29"/>
      <c r="E59" s="92"/>
    </row>
    <row r="60" spans="1:6" ht="15" customHeight="1" x14ac:dyDescent="0.25">
      <c r="B60" s="32"/>
      <c r="C60" s="29"/>
      <c r="E60" s="92"/>
    </row>
    <row r="61" spans="1:6" s="119" customFormat="1" ht="90" x14ac:dyDescent="0.25">
      <c r="A61" s="25" t="s">
        <v>507</v>
      </c>
      <c r="B61" s="102" t="s">
        <v>366</v>
      </c>
      <c r="C61" s="29" t="s">
        <v>62</v>
      </c>
      <c r="D61" s="37">
        <v>194</v>
      </c>
      <c r="E61" s="92"/>
      <c r="F61" s="122">
        <f>(D61*E61)</f>
        <v>0</v>
      </c>
    </row>
    <row r="62" spans="1:6" s="119" customFormat="1" ht="15" customHeight="1" x14ac:dyDescent="0.25">
      <c r="A62" s="25"/>
      <c r="B62" s="102"/>
      <c r="C62" s="29"/>
      <c r="D62" s="37"/>
      <c r="E62" s="92"/>
      <c r="F62" s="122"/>
    </row>
    <row r="63" spans="1:6" ht="165" customHeight="1" x14ac:dyDescent="0.25">
      <c r="A63" s="25" t="s">
        <v>508</v>
      </c>
      <c r="B63" s="69" t="s">
        <v>146</v>
      </c>
      <c r="C63" s="29" t="s">
        <v>72</v>
      </c>
      <c r="D63" s="37">
        <v>6.2</v>
      </c>
      <c r="E63" s="92"/>
      <c r="F63" s="122">
        <f>(D63*E63)</f>
        <v>0</v>
      </c>
    </row>
    <row r="64" spans="1:6" ht="15" customHeight="1" x14ac:dyDescent="0.25">
      <c r="B64" s="69"/>
      <c r="C64" s="29"/>
      <c r="E64" s="92"/>
    </row>
    <row r="65" spans="1:6" ht="90" customHeight="1" x14ac:dyDescent="0.25">
      <c r="A65" s="25" t="s">
        <v>509</v>
      </c>
      <c r="B65" s="69" t="s">
        <v>147</v>
      </c>
      <c r="C65" s="29" t="s">
        <v>72</v>
      </c>
      <c r="D65" s="37">
        <v>6.2</v>
      </c>
      <c r="E65" s="92"/>
      <c r="F65" s="122">
        <f>(D65*E65)</f>
        <v>0</v>
      </c>
    </row>
    <row r="66" spans="1:6" ht="15" customHeight="1" x14ac:dyDescent="0.25">
      <c r="B66" s="69"/>
      <c r="C66" s="29"/>
      <c r="E66" s="92"/>
    </row>
    <row r="67" spans="1:6" ht="120" customHeight="1" x14ac:dyDescent="0.25">
      <c r="A67" s="25" t="s">
        <v>510</v>
      </c>
      <c r="B67" s="69" t="s">
        <v>148</v>
      </c>
      <c r="C67" s="29" t="s">
        <v>82</v>
      </c>
      <c r="D67" s="37">
        <v>4</v>
      </c>
      <c r="E67" s="92"/>
      <c r="F67" s="122">
        <f>(D67*E67)</f>
        <v>0</v>
      </c>
    </row>
    <row r="68" spans="1:6" ht="15" customHeight="1" x14ac:dyDescent="0.25">
      <c r="B68" s="69"/>
      <c r="C68" s="29"/>
      <c r="E68" s="92"/>
    </row>
    <row r="69" spans="1:6" s="119" customFormat="1" ht="255" customHeight="1" x14ac:dyDescent="0.25">
      <c r="A69" s="25" t="s">
        <v>511</v>
      </c>
      <c r="B69" s="102" t="s">
        <v>149</v>
      </c>
      <c r="C69" s="29" t="s">
        <v>62</v>
      </c>
      <c r="D69" s="37">
        <v>110</v>
      </c>
      <c r="E69" s="92"/>
      <c r="F69" s="122">
        <f>(D69*E69)</f>
        <v>0</v>
      </c>
    </row>
    <row r="70" spans="1:6" ht="15" customHeight="1" x14ac:dyDescent="0.25">
      <c r="B70" s="69"/>
      <c r="C70" s="29"/>
      <c r="E70" s="92"/>
    </row>
    <row r="71" spans="1:6" s="119" customFormat="1" ht="195" customHeight="1" x14ac:dyDescent="0.25">
      <c r="A71" s="25" t="s">
        <v>512</v>
      </c>
      <c r="B71" s="102" t="s">
        <v>246</v>
      </c>
      <c r="C71" s="29" t="s">
        <v>62</v>
      </c>
      <c r="D71" s="37">
        <v>15</v>
      </c>
      <c r="E71" s="92"/>
      <c r="F71" s="122">
        <f>(D71*E71)</f>
        <v>0</v>
      </c>
    </row>
    <row r="72" spans="1:6" s="119" customFormat="1" ht="15" customHeight="1" x14ac:dyDescent="0.25">
      <c r="A72" s="25"/>
      <c r="B72" s="102"/>
      <c r="C72" s="29"/>
      <c r="D72" s="37"/>
      <c r="E72" s="92"/>
      <c r="F72" s="122"/>
    </row>
    <row r="73" spans="1:6" s="119" customFormat="1" ht="150" x14ac:dyDescent="0.25">
      <c r="A73" s="32" t="s">
        <v>513</v>
      </c>
      <c r="B73" s="102" t="s">
        <v>150</v>
      </c>
      <c r="C73" s="29" t="s">
        <v>59</v>
      </c>
      <c r="D73" s="37">
        <v>4</v>
      </c>
      <c r="E73" s="92"/>
      <c r="F73" s="122">
        <f>(D73*E73)</f>
        <v>0</v>
      </c>
    </row>
    <row r="74" spans="1:6" s="119" customFormat="1" ht="15" customHeight="1" x14ac:dyDescent="0.25">
      <c r="A74" s="25"/>
      <c r="B74" s="102"/>
      <c r="C74" s="29"/>
      <c r="D74" s="37"/>
      <c r="E74" s="92"/>
      <c r="F74" s="122"/>
    </row>
    <row r="75" spans="1:6" s="119" customFormat="1" ht="165" customHeight="1" x14ac:dyDescent="0.25">
      <c r="A75" s="25" t="s">
        <v>514</v>
      </c>
      <c r="B75" s="102" t="s">
        <v>153</v>
      </c>
      <c r="C75" s="29" t="s">
        <v>72</v>
      </c>
      <c r="D75" s="37">
        <v>3.4</v>
      </c>
      <c r="E75" s="92"/>
      <c r="F75" s="122">
        <f>(D75*E75)</f>
        <v>0</v>
      </c>
    </row>
    <row r="76" spans="1:6" s="119" customFormat="1" ht="15" customHeight="1" x14ac:dyDescent="0.25">
      <c r="A76" s="25"/>
      <c r="B76" s="102"/>
      <c r="C76" s="29"/>
      <c r="D76" s="37"/>
      <c r="E76" s="92"/>
      <c r="F76" s="122"/>
    </row>
    <row r="77" spans="1:6" s="119" customFormat="1" ht="165" customHeight="1" x14ac:dyDescent="0.25">
      <c r="A77" s="32" t="s">
        <v>515</v>
      </c>
      <c r="B77" s="102" t="s">
        <v>151</v>
      </c>
      <c r="C77" s="29" t="s">
        <v>59</v>
      </c>
      <c r="D77" s="37">
        <v>1</v>
      </c>
      <c r="E77" s="92"/>
      <c r="F77" s="122">
        <f>(D77*E77)</f>
        <v>0</v>
      </c>
    </row>
    <row r="78" spans="1:6" s="119" customFormat="1" ht="15" customHeight="1" x14ac:dyDescent="0.25">
      <c r="A78" s="25"/>
      <c r="B78" s="102"/>
      <c r="C78" s="29"/>
      <c r="D78" s="37"/>
      <c r="E78" s="92"/>
      <c r="F78" s="122"/>
    </row>
    <row r="79" spans="1:6" s="119" customFormat="1" ht="150" x14ac:dyDescent="0.25">
      <c r="A79" s="32" t="s">
        <v>516</v>
      </c>
      <c r="B79" s="102" t="s">
        <v>152</v>
      </c>
      <c r="C79" s="29" t="s">
        <v>59</v>
      </c>
      <c r="D79" s="37">
        <v>1</v>
      </c>
      <c r="E79" s="92"/>
      <c r="F79" s="122">
        <f>(D79*E79)</f>
        <v>0</v>
      </c>
    </row>
    <row r="80" spans="1:6" s="119" customFormat="1" ht="15" customHeight="1" x14ac:dyDescent="0.25">
      <c r="A80" s="25"/>
      <c r="B80" s="102"/>
      <c r="C80" s="29"/>
      <c r="D80" s="37"/>
      <c r="E80" s="92"/>
      <c r="F80" s="122"/>
    </row>
    <row r="81" spans="1:6" s="119" customFormat="1" ht="165" customHeight="1" x14ac:dyDescent="0.25">
      <c r="A81" s="25" t="s">
        <v>517</v>
      </c>
      <c r="B81" s="102" t="s">
        <v>154</v>
      </c>
      <c r="C81" s="29" t="s">
        <v>72</v>
      </c>
      <c r="D81" s="37">
        <v>3</v>
      </c>
      <c r="E81" s="92"/>
      <c r="F81" s="122">
        <f>(D81*E81)</f>
        <v>0</v>
      </c>
    </row>
    <row r="82" spans="1:6" s="119" customFormat="1" ht="15" customHeight="1" x14ac:dyDescent="0.25">
      <c r="A82" s="25"/>
      <c r="B82" s="102"/>
      <c r="C82" s="29"/>
      <c r="D82" s="37"/>
      <c r="E82" s="92"/>
      <c r="F82" s="122"/>
    </row>
    <row r="83" spans="1:6" s="119" customFormat="1" ht="150" customHeight="1" x14ac:dyDescent="0.25">
      <c r="A83" s="25" t="s">
        <v>518</v>
      </c>
      <c r="B83" s="102" t="s">
        <v>158</v>
      </c>
      <c r="C83" s="29" t="s">
        <v>72</v>
      </c>
      <c r="D83" s="37">
        <v>13.7</v>
      </c>
      <c r="E83" s="92"/>
      <c r="F83" s="122">
        <f>(D83*E83)</f>
        <v>0</v>
      </c>
    </row>
    <row r="84" spans="1:6" s="119" customFormat="1" ht="15" customHeight="1" x14ac:dyDescent="0.25">
      <c r="A84" s="25"/>
      <c r="B84" s="102"/>
      <c r="C84" s="29"/>
      <c r="D84" s="37"/>
      <c r="E84" s="92"/>
      <c r="F84" s="122"/>
    </row>
    <row r="85" spans="1:6" s="119" customFormat="1" ht="135" customHeight="1" x14ac:dyDescent="0.25">
      <c r="A85" s="25" t="s">
        <v>519</v>
      </c>
      <c r="B85" s="102" t="s">
        <v>155</v>
      </c>
      <c r="C85" s="29" t="s">
        <v>82</v>
      </c>
      <c r="D85" s="37">
        <v>4.4000000000000004</v>
      </c>
      <c r="E85" s="92"/>
      <c r="F85" s="122">
        <f>(D85*E85)</f>
        <v>0</v>
      </c>
    </row>
    <row r="86" spans="1:6" s="119" customFormat="1" ht="15" customHeight="1" x14ac:dyDescent="0.25">
      <c r="A86" s="25"/>
      <c r="B86" s="102"/>
      <c r="C86" s="29"/>
      <c r="D86" s="37"/>
      <c r="E86" s="92"/>
      <c r="F86" s="122"/>
    </row>
    <row r="87" spans="1:6" s="119" customFormat="1" ht="180" x14ac:dyDescent="0.25">
      <c r="A87" s="25" t="s">
        <v>520</v>
      </c>
      <c r="B87" s="102" t="s">
        <v>547</v>
      </c>
      <c r="C87" s="29" t="s">
        <v>72</v>
      </c>
      <c r="D87" s="37">
        <v>2</v>
      </c>
      <c r="E87" s="92"/>
      <c r="F87" s="122">
        <f>(D87*E87)</f>
        <v>0</v>
      </c>
    </row>
    <row r="88" spans="1:6" s="119" customFormat="1" ht="15" customHeight="1" x14ac:dyDescent="0.25">
      <c r="A88" s="25"/>
      <c r="B88" s="102"/>
      <c r="C88" s="29"/>
      <c r="D88" s="37"/>
      <c r="E88" s="92"/>
      <c r="F88" s="122"/>
    </row>
    <row r="89" spans="1:6" s="119" customFormat="1" ht="135" customHeight="1" x14ac:dyDescent="0.25">
      <c r="A89" s="25" t="s">
        <v>521</v>
      </c>
      <c r="B89" s="102" t="s">
        <v>169</v>
      </c>
      <c r="C89" s="29" t="s">
        <v>62</v>
      </c>
      <c r="D89" s="37">
        <v>70</v>
      </c>
      <c r="E89" s="92"/>
      <c r="F89" s="122">
        <f>(D89*E89)</f>
        <v>0</v>
      </c>
    </row>
    <row r="90" spans="1:6" s="119" customFormat="1" ht="15" customHeight="1" x14ac:dyDescent="0.25">
      <c r="A90" s="25"/>
      <c r="B90" s="102"/>
      <c r="C90" s="29"/>
      <c r="D90" s="37"/>
      <c r="E90" s="92"/>
      <c r="F90" s="122"/>
    </row>
    <row r="91" spans="1:6" s="179" customFormat="1" ht="15" customHeight="1" x14ac:dyDescent="0.25">
      <c r="A91" s="55"/>
      <c r="B91" s="32" t="s">
        <v>157</v>
      </c>
      <c r="C91" s="56"/>
      <c r="D91" s="58"/>
      <c r="E91" s="209"/>
      <c r="F91" s="210"/>
    </row>
    <row r="92" spans="1:6" s="119" customFormat="1" ht="15" customHeight="1" x14ac:dyDescent="0.25">
      <c r="A92" s="25"/>
      <c r="B92" s="102"/>
      <c r="C92" s="29"/>
      <c r="D92" s="37"/>
      <c r="E92" s="92"/>
      <c r="F92" s="122"/>
    </row>
    <row r="93" spans="1:6" ht="135" customHeight="1" x14ac:dyDescent="0.25">
      <c r="A93" s="25" t="s">
        <v>522</v>
      </c>
      <c r="B93" s="69" t="s">
        <v>145</v>
      </c>
      <c r="C93" s="29" t="s">
        <v>72</v>
      </c>
      <c r="D93" s="37">
        <v>24</v>
      </c>
      <c r="E93" s="92"/>
      <c r="F93" s="122">
        <f>(D93*E93)</f>
        <v>0</v>
      </c>
    </row>
    <row r="94" spans="1:6" s="119" customFormat="1" ht="15" customHeight="1" x14ac:dyDescent="0.25">
      <c r="A94" s="25"/>
      <c r="B94" s="102"/>
      <c r="C94" s="29"/>
      <c r="D94" s="37"/>
      <c r="E94" s="92"/>
      <c r="F94" s="122"/>
    </row>
    <row r="95" spans="1:6" s="119" customFormat="1" ht="105" customHeight="1" x14ac:dyDescent="0.25">
      <c r="A95" s="25" t="s">
        <v>523</v>
      </c>
      <c r="B95" s="102" t="s">
        <v>368</v>
      </c>
      <c r="C95" s="29" t="s">
        <v>72</v>
      </c>
      <c r="D95" s="37">
        <v>11.6</v>
      </c>
      <c r="E95" s="92"/>
      <c r="F95" s="122">
        <f>(D95*E95)</f>
        <v>0</v>
      </c>
    </row>
    <row r="96" spans="1:6" s="119" customFormat="1" ht="15" customHeight="1" x14ac:dyDescent="0.25">
      <c r="A96" s="25"/>
      <c r="B96" s="102" t="s">
        <v>159</v>
      </c>
      <c r="C96" s="29"/>
      <c r="D96" s="37"/>
      <c r="E96" s="92"/>
      <c r="F96" s="122"/>
    </row>
    <row r="97" spans="1:6" s="119" customFormat="1" ht="15" customHeight="1" x14ac:dyDescent="0.25">
      <c r="A97" s="25"/>
      <c r="B97" s="102" t="s">
        <v>160</v>
      </c>
      <c r="C97" s="29"/>
      <c r="D97" s="37"/>
      <c r="E97" s="92"/>
      <c r="F97" s="122"/>
    </row>
    <row r="98" spans="1:6" s="119" customFormat="1" ht="15" customHeight="1" x14ac:dyDescent="0.25">
      <c r="A98" s="25"/>
      <c r="B98" s="102" t="s">
        <v>161</v>
      </c>
      <c r="C98" s="29"/>
      <c r="D98" s="37"/>
      <c r="E98" s="92"/>
      <c r="F98" s="122"/>
    </row>
    <row r="99" spans="1:6" s="119" customFormat="1" ht="15" customHeight="1" x14ac:dyDescent="0.25">
      <c r="A99" s="25"/>
      <c r="B99" s="102" t="s">
        <v>162</v>
      </c>
      <c r="C99" s="29"/>
      <c r="D99" s="37"/>
      <c r="E99" s="92"/>
      <c r="F99" s="122"/>
    </row>
    <row r="100" spans="1:6" s="119" customFormat="1" ht="15" customHeight="1" x14ac:dyDescent="0.25">
      <c r="A100" s="25"/>
      <c r="B100" s="102" t="s">
        <v>163</v>
      </c>
      <c r="C100" s="29"/>
      <c r="D100" s="37"/>
      <c r="E100" s="92"/>
      <c r="F100" s="122"/>
    </row>
    <row r="101" spans="1:6" s="119" customFormat="1" ht="15" customHeight="1" x14ac:dyDescent="0.25">
      <c r="A101" s="25"/>
      <c r="B101" s="102" t="s">
        <v>164</v>
      </c>
      <c r="C101" s="29"/>
      <c r="D101" s="37"/>
      <c r="E101" s="92"/>
      <c r="F101" s="122"/>
    </row>
    <row r="102" spans="1:6" s="119" customFormat="1" ht="15" customHeight="1" x14ac:dyDescent="0.25">
      <c r="A102" s="25"/>
      <c r="B102" s="102" t="s">
        <v>165</v>
      </c>
      <c r="C102" s="29"/>
      <c r="D102" s="37"/>
      <c r="E102" s="92"/>
      <c r="F102" s="122"/>
    </row>
    <row r="103" spans="1:6" s="119" customFormat="1" ht="15" customHeight="1" x14ac:dyDescent="0.25">
      <c r="A103" s="25"/>
      <c r="B103" s="102" t="s">
        <v>167</v>
      </c>
      <c r="C103" s="29"/>
      <c r="D103" s="37"/>
      <c r="E103" s="92"/>
      <c r="F103" s="122"/>
    </row>
    <row r="104" spans="1:6" s="119" customFormat="1" ht="15" customHeight="1" x14ac:dyDescent="0.25">
      <c r="A104" s="25"/>
      <c r="B104" s="102" t="s">
        <v>166</v>
      </c>
      <c r="C104" s="29"/>
      <c r="D104" s="37"/>
      <c r="E104" s="92"/>
      <c r="F104" s="122"/>
    </row>
    <row r="105" spans="1:6" s="119" customFormat="1" ht="15" customHeight="1" x14ac:dyDescent="0.25">
      <c r="A105" s="25"/>
      <c r="B105" s="102"/>
      <c r="C105" s="29"/>
      <c r="D105" s="37"/>
      <c r="E105" s="92"/>
      <c r="F105" s="122"/>
    </row>
    <row r="106" spans="1:6" s="119" customFormat="1" ht="105" customHeight="1" x14ac:dyDescent="0.25">
      <c r="A106" s="25" t="s">
        <v>524</v>
      </c>
      <c r="B106" s="102" t="s">
        <v>168</v>
      </c>
      <c r="C106" s="29" t="s">
        <v>62</v>
      </c>
      <c r="D106" s="37">
        <v>118</v>
      </c>
      <c r="E106" s="92"/>
      <c r="F106" s="122">
        <f>(D106*E106)</f>
        <v>0</v>
      </c>
    </row>
    <row r="107" spans="1:6" s="119" customFormat="1" ht="15" customHeight="1" x14ac:dyDescent="0.25">
      <c r="A107" s="25"/>
      <c r="B107" s="102"/>
      <c r="C107" s="29"/>
      <c r="D107" s="37"/>
      <c r="E107" s="92"/>
      <c r="F107" s="122"/>
    </row>
    <row r="108" spans="1:6" s="119" customFormat="1" ht="75" customHeight="1" x14ac:dyDescent="0.25">
      <c r="A108" s="25" t="s">
        <v>525</v>
      </c>
      <c r="B108" s="102" t="s">
        <v>471</v>
      </c>
      <c r="C108" s="29" t="s">
        <v>62</v>
      </c>
      <c r="D108" s="37">
        <v>61</v>
      </c>
      <c r="E108" s="92"/>
      <c r="F108" s="122">
        <f>(D108*E108)</f>
        <v>0</v>
      </c>
    </row>
    <row r="109" spans="1:6" s="119" customFormat="1" ht="15" customHeight="1" x14ac:dyDescent="0.25">
      <c r="A109" s="32"/>
      <c r="B109" s="102"/>
      <c r="C109" s="29"/>
      <c r="D109" s="37"/>
      <c r="E109" s="92"/>
      <c r="F109" s="122"/>
    </row>
    <row r="110" spans="1:6" s="119" customFormat="1" ht="165" customHeight="1" x14ac:dyDescent="0.25">
      <c r="A110" s="32" t="s">
        <v>526</v>
      </c>
      <c r="B110" s="102" t="s">
        <v>136</v>
      </c>
      <c r="C110" s="29" t="s">
        <v>82</v>
      </c>
      <c r="D110" s="37">
        <v>34</v>
      </c>
      <c r="E110" s="92"/>
      <c r="F110" s="122">
        <f>(D110*E110)</f>
        <v>0</v>
      </c>
    </row>
    <row r="111" spans="1:6" s="119" customFormat="1" ht="15" customHeight="1" x14ac:dyDescent="0.25">
      <c r="A111" s="25"/>
      <c r="B111" s="102"/>
      <c r="C111" s="29"/>
      <c r="D111" s="37"/>
      <c r="E111" s="92"/>
      <c r="F111" s="122"/>
    </row>
    <row r="112" spans="1:6" ht="75" customHeight="1" x14ac:dyDescent="0.25">
      <c r="A112" s="25" t="s">
        <v>527</v>
      </c>
      <c r="B112" s="69" t="s">
        <v>170</v>
      </c>
      <c r="C112" s="29" t="s">
        <v>62</v>
      </c>
      <c r="D112" s="37">
        <v>493</v>
      </c>
      <c r="E112" s="92"/>
      <c r="F112" s="122">
        <f>(D112*E112)</f>
        <v>0</v>
      </c>
    </row>
    <row r="113" spans="1:6" s="119" customFormat="1" ht="15" customHeight="1" x14ac:dyDescent="0.25">
      <c r="A113" s="25"/>
      <c r="B113" s="102"/>
      <c r="C113" s="29"/>
      <c r="D113" s="37"/>
      <c r="E113" s="92"/>
      <c r="F113" s="122"/>
    </row>
    <row r="114" spans="1:6" ht="255" customHeight="1" x14ac:dyDescent="0.25">
      <c r="A114" s="25" t="s">
        <v>528</v>
      </c>
      <c r="B114" s="69" t="s">
        <v>369</v>
      </c>
      <c r="C114" s="29" t="s">
        <v>62</v>
      </c>
      <c r="D114" s="37">
        <v>371.7</v>
      </c>
      <c r="E114" s="92"/>
      <c r="F114" s="122">
        <f>(D114*E114)</f>
        <v>0</v>
      </c>
    </row>
    <row r="115" spans="1:6" s="119" customFormat="1" ht="15" customHeight="1" x14ac:dyDescent="0.25">
      <c r="A115" s="25"/>
      <c r="B115" s="102"/>
      <c r="C115" s="29"/>
      <c r="D115" s="37"/>
      <c r="E115" s="92"/>
      <c r="F115" s="122"/>
    </row>
    <row r="116" spans="1:6" ht="90" customHeight="1" x14ac:dyDescent="0.25">
      <c r="A116" s="25" t="s">
        <v>529</v>
      </c>
      <c r="B116" s="69" t="s">
        <v>171</v>
      </c>
      <c r="C116" s="29" t="s">
        <v>62</v>
      </c>
      <c r="D116" s="37">
        <v>87.5</v>
      </c>
      <c r="E116" s="92"/>
      <c r="F116" s="122">
        <f>(D116*E116)</f>
        <v>0</v>
      </c>
    </row>
    <row r="117" spans="1:6" ht="15" customHeight="1" x14ac:dyDescent="0.25">
      <c r="B117" s="69"/>
      <c r="C117" s="29"/>
      <c r="E117" s="92"/>
    </row>
    <row r="118" spans="1:6" ht="90" customHeight="1" x14ac:dyDescent="0.25">
      <c r="A118" s="25" t="s">
        <v>530</v>
      </c>
      <c r="B118" s="69" t="s">
        <v>172</v>
      </c>
      <c r="C118" s="29" t="s">
        <v>82</v>
      </c>
      <c r="D118" s="37">
        <v>21.6</v>
      </c>
      <c r="E118" s="92"/>
      <c r="F118" s="122">
        <f>(D118*E118)</f>
        <v>0</v>
      </c>
    </row>
    <row r="119" spans="1:6" ht="15" customHeight="1" x14ac:dyDescent="0.25">
      <c r="B119" s="69"/>
      <c r="C119" s="29"/>
      <c r="E119" s="92"/>
    </row>
    <row r="120" spans="1:6" ht="120" customHeight="1" x14ac:dyDescent="0.25">
      <c r="A120" s="25" t="s">
        <v>531</v>
      </c>
      <c r="B120" s="69" t="s">
        <v>173</v>
      </c>
      <c r="C120" s="29" t="s">
        <v>82</v>
      </c>
      <c r="D120" s="37">
        <v>66.5</v>
      </c>
      <c r="E120" s="92"/>
      <c r="F120" s="122">
        <f>(D120*E120)</f>
        <v>0</v>
      </c>
    </row>
    <row r="121" spans="1:6" ht="15" customHeight="1" x14ac:dyDescent="0.25">
      <c r="B121" s="69"/>
      <c r="C121" s="29"/>
      <c r="E121" s="92"/>
    </row>
    <row r="122" spans="1:6" ht="120" customHeight="1" x14ac:dyDescent="0.25">
      <c r="A122" s="25" t="s">
        <v>532</v>
      </c>
      <c r="B122" s="69" t="s">
        <v>142</v>
      </c>
      <c r="C122" s="29" t="s">
        <v>82</v>
      </c>
      <c r="D122" s="37">
        <v>23.8</v>
      </c>
      <c r="E122" s="92"/>
      <c r="F122" s="122">
        <f>(D122*E122)</f>
        <v>0</v>
      </c>
    </row>
    <row r="123" spans="1:6" s="119" customFormat="1" ht="15" customHeight="1" x14ac:dyDescent="0.25">
      <c r="A123" s="77"/>
      <c r="B123" s="159"/>
      <c r="C123" s="79"/>
      <c r="D123" s="80"/>
      <c r="E123" s="126"/>
      <c r="F123" s="208"/>
    </row>
    <row r="124" spans="1:6" s="119" customFormat="1" ht="15" customHeight="1" x14ac:dyDescent="0.25">
      <c r="A124" s="25"/>
      <c r="B124" s="102" t="s">
        <v>453</v>
      </c>
      <c r="C124" s="56"/>
      <c r="D124" s="58"/>
      <c r="E124" s="209"/>
      <c r="F124" s="210">
        <f>SUM(F61:F123)</f>
        <v>0</v>
      </c>
    </row>
    <row r="125" spans="1:6" s="119" customFormat="1" ht="15" customHeight="1" x14ac:dyDescent="0.25">
      <c r="A125" s="25"/>
      <c r="B125" s="102"/>
      <c r="C125" s="29"/>
      <c r="D125" s="37"/>
      <c r="E125" s="92"/>
      <c r="F125" s="122"/>
    </row>
    <row r="126" spans="1:6" s="119" customFormat="1" ht="15" customHeight="1" x14ac:dyDescent="0.25">
      <c r="A126" s="25"/>
      <c r="B126" s="110" t="s">
        <v>174</v>
      </c>
      <c r="C126" s="29"/>
      <c r="D126" s="37"/>
      <c r="E126" s="92"/>
      <c r="F126" s="122"/>
    </row>
    <row r="127" spans="1:6" s="119" customFormat="1" ht="15" customHeight="1" x14ac:dyDescent="0.25">
      <c r="A127" s="25"/>
      <c r="B127" s="102"/>
      <c r="C127" s="29"/>
      <c r="D127" s="37"/>
      <c r="E127" s="92"/>
      <c r="F127" s="122"/>
    </row>
    <row r="128" spans="1:6" s="119" customFormat="1" ht="75" customHeight="1" x14ac:dyDescent="0.25">
      <c r="A128" s="25" t="s">
        <v>533</v>
      </c>
      <c r="B128" s="102" t="s">
        <v>370</v>
      </c>
      <c r="C128" s="29" t="s">
        <v>62</v>
      </c>
      <c r="D128" s="37">
        <v>1083</v>
      </c>
      <c r="E128" s="92"/>
      <c r="F128" s="122">
        <f>(D128*E128)</f>
        <v>0</v>
      </c>
    </row>
    <row r="129" spans="1:6" s="119" customFormat="1" ht="15" customHeight="1" x14ac:dyDescent="0.25">
      <c r="A129" s="25"/>
      <c r="B129" s="102"/>
      <c r="C129" s="29"/>
      <c r="D129" s="37"/>
      <c r="E129" s="92"/>
      <c r="F129" s="122"/>
    </row>
    <row r="130" spans="1:6" s="119" customFormat="1" ht="60" customHeight="1" x14ac:dyDescent="0.25">
      <c r="A130" s="25" t="s">
        <v>534</v>
      </c>
      <c r="B130" s="102" t="s">
        <v>175</v>
      </c>
      <c r="C130" s="29" t="s">
        <v>82</v>
      </c>
      <c r="D130" s="37">
        <v>39.200000000000003</v>
      </c>
      <c r="E130" s="92"/>
      <c r="F130" s="122">
        <f>(D130*E130)</f>
        <v>0</v>
      </c>
    </row>
    <row r="131" spans="1:6" s="119" customFormat="1" ht="15" customHeight="1" x14ac:dyDescent="0.25">
      <c r="A131" s="25"/>
      <c r="B131" s="102"/>
      <c r="C131" s="29"/>
      <c r="D131" s="37"/>
      <c r="E131" s="92"/>
      <c r="F131" s="122"/>
    </row>
    <row r="132" spans="1:6" s="119" customFormat="1" ht="60" customHeight="1" x14ac:dyDescent="0.25">
      <c r="A132" s="25" t="s">
        <v>535</v>
      </c>
      <c r="B132" s="102" t="s">
        <v>176</v>
      </c>
      <c r="C132" s="29" t="s">
        <v>72</v>
      </c>
      <c r="D132" s="37">
        <v>86</v>
      </c>
      <c r="E132" s="92"/>
      <c r="F132" s="122">
        <f>(D132*E132)</f>
        <v>0</v>
      </c>
    </row>
    <row r="133" spans="1:6" s="119" customFormat="1" ht="15" customHeight="1" x14ac:dyDescent="0.25">
      <c r="A133" s="25"/>
      <c r="B133" s="102"/>
      <c r="C133" s="29"/>
      <c r="D133" s="37"/>
      <c r="E133" s="92"/>
      <c r="F133" s="122"/>
    </row>
    <row r="134" spans="1:6" s="119" customFormat="1" ht="90" customHeight="1" x14ac:dyDescent="0.25">
      <c r="A134" s="25" t="s">
        <v>536</v>
      </c>
      <c r="B134" s="102" t="s">
        <v>177</v>
      </c>
      <c r="C134" s="29" t="s">
        <v>59</v>
      </c>
      <c r="D134" s="37">
        <v>3</v>
      </c>
      <c r="E134" s="92"/>
      <c r="F134" s="122">
        <f>(D134*E134)</f>
        <v>0</v>
      </c>
    </row>
    <row r="135" spans="1:6" s="119" customFormat="1" ht="15" customHeight="1" x14ac:dyDescent="0.25">
      <c r="A135" s="25"/>
      <c r="B135" s="102"/>
      <c r="C135" s="29"/>
      <c r="D135" s="37"/>
      <c r="E135" s="92"/>
      <c r="F135" s="122"/>
    </row>
    <row r="136" spans="1:6" s="119" customFormat="1" ht="30" customHeight="1" x14ac:dyDescent="0.25">
      <c r="A136" s="25" t="s">
        <v>537</v>
      </c>
      <c r="B136" s="102" t="s">
        <v>371</v>
      </c>
      <c r="C136" s="29" t="s">
        <v>59</v>
      </c>
      <c r="D136" s="37">
        <v>8</v>
      </c>
      <c r="E136" s="92"/>
      <c r="F136" s="122">
        <f>(D136*E136)</f>
        <v>0</v>
      </c>
    </row>
    <row r="137" spans="1:6" s="119" customFormat="1" ht="15" customHeight="1" x14ac:dyDescent="0.25">
      <c r="A137" s="25"/>
      <c r="B137" s="102"/>
      <c r="C137" s="29"/>
      <c r="D137" s="37"/>
      <c r="E137" s="92"/>
      <c r="F137" s="122"/>
    </row>
    <row r="138" spans="1:6" s="119" customFormat="1" ht="90" customHeight="1" x14ac:dyDescent="0.25">
      <c r="A138" s="25" t="s">
        <v>538</v>
      </c>
      <c r="B138" s="102" t="s">
        <v>178</v>
      </c>
      <c r="C138" s="29" t="s">
        <v>60</v>
      </c>
      <c r="D138" s="37">
        <v>1</v>
      </c>
      <c r="E138" s="92"/>
      <c r="F138" s="122">
        <f>(D138*E138)</f>
        <v>0</v>
      </c>
    </row>
    <row r="139" spans="1:6" s="119" customFormat="1" ht="15" customHeight="1" x14ac:dyDescent="0.25">
      <c r="A139" s="25"/>
      <c r="B139" s="102"/>
      <c r="C139" s="29"/>
      <c r="D139" s="37"/>
      <c r="E139" s="92"/>
      <c r="F139" s="122"/>
    </row>
    <row r="140" spans="1:6" s="119" customFormat="1" ht="150" customHeight="1" x14ac:dyDescent="0.25">
      <c r="A140" s="25" t="s">
        <v>539</v>
      </c>
      <c r="B140" s="102" t="s">
        <v>179</v>
      </c>
      <c r="C140" s="29" t="s">
        <v>82</v>
      </c>
      <c r="D140" s="37">
        <v>14.5</v>
      </c>
      <c r="E140" s="92"/>
      <c r="F140" s="122">
        <f>(D140*E140)</f>
        <v>0</v>
      </c>
    </row>
    <row r="141" spans="1:6" s="119" customFormat="1" ht="15" customHeight="1" x14ac:dyDescent="0.25">
      <c r="A141" s="25"/>
      <c r="B141" s="102"/>
      <c r="C141" s="29"/>
      <c r="D141" s="37"/>
      <c r="E141" s="92"/>
      <c r="F141" s="122"/>
    </row>
    <row r="142" spans="1:6" s="119" customFormat="1" ht="90" customHeight="1" x14ac:dyDescent="0.25">
      <c r="A142" s="25" t="s">
        <v>540</v>
      </c>
      <c r="B142" s="102" t="s">
        <v>436</v>
      </c>
      <c r="C142" s="29" t="s">
        <v>72</v>
      </c>
      <c r="D142" s="37">
        <v>27</v>
      </c>
      <c r="E142" s="92"/>
      <c r="F142" s="122">
        <f>(D142*E142)</f>
        <v>0</v>
      </c>
    </row>
    <row r="143" spans="1:6" s="119" customFormat="1" ht="15" customHeight="1" x14ac:dyDescent="0.25">
      <c r="A143" s="25"/>
      <c r="B143" s="102"/>
      <c r="C143" s="29"/>
      <c r="D143" s="37"/>
      <c r="E143" s="92"/>
      <c r="F143" s="122"/>
    </row>
    <row r="144" spans="1:6" s="119" customFormat="1" ht="90" x14ac:dyDescent="0.25">
      <c r="A144" s="25" t="s">
        <v>541</v>
      </c>
      <c r="B144" s="102" t="s">
        <v>587</v>
      </c>
      <c r="C144" s="29" t="s">
        <v>62</v>
      </c>
      <c r="D144" s="37">
        <v>100</v>
      </c>
      <c r="E144" s="92"/>
      <c r="F144" s="122">
        <f>(D144*E144)</f>
        <v>0</v>
      </c>
    </row>
    <row r="145" spans="1:6" ht="15" customHeight="1" x14ac:dyDescent="0.25">
      <c r="A145" s="77"/>
      <c r="B145" s="211"/>
      <c r="C145" s="81"/>
      <c r="D145" s="80"/>
      <c r="E145" s="84"/>
      <c r="F145" s="208"/>
    </row>
    <row r="146" spans="1:6" x14ac:dyDescent="0.25">
      <c r="B146" s="179" t="s">
        <v>454</v>
      </c>
      <c r="C146" s="57"/>
      <c r="D146" s="58"/>
      <c r="E146" s="179"/>
      <c r="F146" s="210">
        <f>SUM(F128:F145)</f>
        <v>0</v>
      </c>
    </row>
    <row r="147" spans="1:6" x14ac:dyDescent="0.25">
      <c r="A147" s="77"/>
      <c r="B147" s="240"/>
      <c r="C147" s="88"/>
      <c r="D147" s="231"/>
      <c r="E147" s="240"/>
      <c r="F147" s="241"/>
    </row>
    <row r="148" spans="1:6" x14ac:dyDescent="0.25">
      <c r="B148" s="179" t="s">
        <v>455</v>
      </c>
      <c r="C148" s="212"/>
      <c r="D148" s="213"/>
      <c r="E148" s="212"/>
      <c r="F148" s="210">
        <f>SUM(F146+F124+F55)</f>
        <v>0</v>
      </c>
    </row>
  </sheetData>
  <sheetProtection algorithmName="SHA-512" hashValue="W5zBqLpXInN0LUqqJlak+WW6J83Eig84fokSB1hCH/IELm8jP/pA9yOJh+wm6XaabhOmTS8xub/rKym/UdC/Gw==" saltValue="lcOdTPbthWykxl5AUMkehg==" spinCount="100000" sheet="1" objects="1" scenarios="1"/>
  <protectedRanges>
    <protectedRange sqref="E61:E122" name="Obseg2"/>
    <protectedRange sqref="E128:E144" name="Obseg1"/>
    <protectedRange sqref="E15:E53" name="Obseg3"/>
  </protectedRanges>
  <mergeCells count="5">
    <mergeCell ref="B7:F7"/>
    <mergeCell ref="B8:F8"/>
    <mergeCell ref="B9:F9"/>
    <mergeCell ref="B5:F5"/>
    <mergeCell ref="B6:F6"/>
  </mergeCells>
  <pageMargins left="0.7" right="0.7" top="0.75" bottom="0.75" header="0.3" footer="0.3"/>
  <pageSetup paperSize="9" orientation="portrait" horizontalDpi="1440" verticalDpi="1440" r:id="rId1"/>
  <rowBreaks count="1" manualBreakCount="1">
    <brk id="9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4"/>
  <sheetViews>
    <sheetView topLeftCell="A37" zoomScaleNormal="100" workbookViewId="0">
      <selection activeCell="N37" sqref="N37"/>
    </sheetView>
  </sheetViews>
  <sheetFormatPr defaultRowHeight="15" x14ac:dyDescent="0.25"/>
  <cols>
    <col min="1" max="1" width="4.7109375" style="27" customWidth="1"/>
    <col min="2" max="2" width="45.7109375" style="27" customWidth="1"/>
    <col min="3" max="3" width="5.7109375" style="30" customWidth="1"/>
    <col min="4" max="4" width="7.85546875" style="37" customWidth="1"/>
    <col min="5" max="5" width="10.7109375" style="30" customWidth="1"/>
    <col min="6" max="6" width="12.7109375" style="37" customWidth="1"/>
    <col min="7" max="16384" width="9.140625" style="27"/>
  </cols>
  <sheetData>
    <row r="1" spans="1:8" x14ac:dyDescent="0.25">
      <c r="A1" s="127" t="s">
        <v>35</v>
      </c>
      <c r="B1" s="127" t="s">
        <v>40</v>
      </c>
    </row>
    <row r="2" spans="1:8" x14ac:dyDescent="0.25">
      <c r="A2" s="127"/>
      <c r="B2" s="127"/>
    </row>
    <row r="3" spans="1:8" ht="60" customHeight="1" x14ac:dyDescent="0.25">
      <c r="B3" s="249" t="s">
        <v>66</v>
      </c>
      <c r="C3" s="249"/>
      <c r="D3" s="249"/>
      <c r="E3" s="249"/>
      <c r="F3" s="249"/>
    </row>
    <row r="4" spans="1:8" ht="15" customHeight="1" x14ac:dyDescent="0.25">
      <c r="B4" s="249" t="s">
        <v>67</v>
      </c>
      <c r="C4" s="249"/>
      <c r="D4" s="249"/>
      <c r="E4" s="249"/>
      <c r="F4" s="249"/>
    </row>
    <row r="5" spans="1:8" ht="45" customHeight="1" x14ac:dyDescent="0.25">
      <c r="B5" s="249" t="s">
        <v>74</v>
      </c>
      <c r="C5" s="249"/>
      <c r="D5" s="249"/>
      <c r="E5" s="249"/>
      <c r="F5" s="249"/>
    </row>
    <row r="6" spans="1:8" ht="45" customHeight="1" x14ac:dyDescent="0.25">
      <c r="B6" s="249" t="s">
        <v>68</v>
      </c>
      <c r="C6" s="249"/>
      <c r="D6" s="249"/>
      <c r="E6" s="249"/>
      <c r="F6" s="249"/>
    </row>
    <row r="7" spans="1:8" ht="45" customHeight="1" x14ac:dyDescent="0.25">
      <c r="B7" s="249" t="s">
        <v>69</v>
      </c>
      <c r="C7" s="249"/>
      <c r="D7" s="249"/>
      <c r="E7" s="249"/>
      <c r="F7" s="249"/>
    </row>
    <row r="8" spans="1:8" ht="15" customHeight="1" x14ac:dyDescent="0.25">
      <c r="B8" s="249" t="s">
        <v>372</v>
      </c>
      <c r="C8" s="249"/>
      <c r="D8" s="249"/>
      <c r="E8" s="249"/>
      <c r="F8" s="249"/>
    </row>
    <row r="9" spans="1:8" ht="60" customHeight="1" x14ac:dyDescent="0.25">
      <c r="B9" s="249" t="s">
        <v>70</v>
      </c>
      <c r="C9" s="249"/>
      <c r="D9" s="249"/>
      <c r="E9" s="249"/>
      <c r="F9" s="249"/>
    </row>
    <row r="10" spans="1:8" x14ac:dyDescent="0.25">
      <c r="B10" s="194"/>
      <c r="C10" s="194"/>
      <c r="D10" s="196"/>
      <c r="E10" s="194"/>
      <c r="F10" s="196"/>
    </row>
    <row r="11" spans="1:8" s="204" customFormat="1" x14ac:dyDescent="0.2">
      <c r="A11" s="214" t="s">
        <v>63</v>
      </c>
      <c r="B11" s="199" t="s">
        <v>64</v>
      </c>
      <c r="C11" s="215" t="s">
        <v>55</v>
      </c>
      <c r="D11" s="216" t="s">
        <v>56</v>
      </c>
      <c r="E11" s="217" t="s">
        <v>57</v>
      </c>
      <c r="F11" s="218" t="s">
        <v>58</v>
      </c>
    </row>
    <row r="12" spans="1:8" x14ac:dyDescent="0.25">
      <c r="A12" s="25"/>
      <c r="B12" s="69"/>
      <c r="C12" s="29"/>
    </row>
    <row r="13" spans="1:8" x14ac:dyDescent="0.25">
      <c r="A13" s="25"/>
      <c r="B13" s="110" t="s">
        <v>143</v>
      </c>
      <c r="C13" s="29"/>
    </row>
    <row r="14" spans="1:8" x14ac:dyDescent="0.25">
      <c r="A14" s="25"/>
      <c r="B14" s="69"/>
      <c r="C14" s="29"/>
    </row>
    <row r="15" spans="1:8" ht="150" customHeight="1" x14ac:dyDescent="0.25">
      <c r="A15" s="25" t="s">
        <v>8</v>
      </c>
      <c r="B15" s="69" t="s">
        <v>182</v>
      </c>
      <c r="C15" s="29" t="s">
        <v>72</v>
      </c>
      <c r="D15" s="37">
        <v>77</v>
      </c>
      <c r="E15" s="91"/>
      <c r="F15" s="37">
        <f>(D15*E15)</f>
        <v>0</v>
      </c>
      <c r="H15" s="122"/>
    </row>
    <row r="16" spans="1:8" ht="15" customHeight="1" x14ac:dyDescent="0.25">
      <c r="A16" s="25"/>
      <c r="B16" s="69"/>
      <c r="C16" s="29"/>
      <c r="E16" s="91"/>
    </row>
    <row r="17" spans="1:6" ht="150" customHeight="1" x14ac:dyDescent="0.25">
      <c r="A17" s="25" t="s">
        <v>71</v>
      </c>
      <c r="B17" s="69" t="s">
        <v>183</v>
      </c>
      <c r="C17" s="29" t="s">
        <v>72</v>
      </c>
      <c r="D17" s="37">
        <v>41</v>
      </c>
      <c r="E17" s="91"/>
      <c r="F17" s="37">
        <f>(D17*E17)</f>
        <v>0</v>
      </c>
    </row>
    <row r="18" spans="1:6" ht="15" customHeight="1" x14ac:dyDescent="0.25">
      <c r="A18" s="25"/>
      <c r="B18" s="69"/>
      <c r="C18" s="29"/>
      <c r="E18" s="91"/>
    </row>
    <row r="19" spans="1:6" ht="120" customHeight="1" x14ac:dyDescent="0.25">
      <c r="A19" s="25" t="s">
        <v>393</v>
      </c>
      <c r="B19" s="69" t="s">
        <v>181</v>
      </c>
      <c r="C19" s="29" t="s">
        <v>72</v>
      </c>
      <c r="D19" s="37">
        <v>60</v>
      </c>
      <c r="E19" s="91"/>
      <c r="F19" s="37">
        <f>(D19*E19)</f>
        <v>0</v>
      </c>
    </row>
    <row r="20" spans="1:6" ht="15" customHeight="1" x14ac:dyDescent="0.25">
      <c r="A20" s="25"/>
      <c r="B20" s="69"/>
      <c r="C20" s="29"/>
      <c r="E20" s="91"/>
    </row>
    <row r="21" spans="1:6" ht="105" customHeight="1" x14ac:dyDescent="0.25">
      <c r="A21" s="25" t="s">
        <v>490</v>
      </c>
      <c r="B21" s="69" t="s">
        <v>184</v>
      </c>
      <c r="C21" s="29" t="s">
        <v>72</v>
      </c>
      <c r="D21" s="37">
        <v>203</v>
      </c>
      <c r="E21" s="91"/>
      <c r="F21" s="37">
        <f>(D21*E21)</f>
        <v>0</v>
      </c>
    </row>
    <row r="22" spans="1:6" ht="15" customHeight="1" x14ac:dyDescent="0.25">
      <c r="A22" s="25"/>
      <c r="B22" s="69"/>
      <c r="C22" s="29"/>
      <c r="E22" s="91"/>
    </row>
    <row r="23" spans="1:6" ht="64.5" customHeight="1" x14ac:dyDescent="0.25">
      <c r="A23" s="25" t="s">
        <v>491</v>
      </c>
      <c r="B23" s="128" t="s">
        <v>373</v>
      </c>
      <c r="C23" s="29" t="s">
        <v>62</v>
      </c>
      <c r="D23" s="37">
        <v>517</v>
      </c>
      <c r="E23" s="91"/>
      <c r="F23" s="37">
        <f>(D23*E23)</f>
        <v>0</v>
      </c>
    </row>
    <row r="24" spans="1:6" ht="15" customHeight="1" x14ac:dyDescent="0.25">
      <c r="A24" s="25"/>
      <c r="B24" s="69"/>
      <c r="C24" s="29"/>
      <c r="E24" s="91"/>
    </row>
    <row r="25" spans="1:6" ht="45" customHeight="1" x14ac:dyDescent="0.25">
      <c r="A25" s="25" t="s">
        <v>492</v>
      </c>
      <c r="B25" s="69" t="s">
        <v>180</v>
      </c>
      <c r="C25" s="29" t="s">
        <v>62</v>
      </c>
      <c r="D25" s="37">
        <v>450</v>
      </c>
      <c r="E25" s="91"/>
      <c r="F25" s="37">
        <f>(D25*E25)</f>
        <v>0</v>
      </c>
    </row>
    <row r="26" spans="1:6" ht="15" customHeight="1" x14ac:dyDescent="0.25">
      <c r="A26" s="25"/>
      <c r="B26" s="69"/>
      <c r="C26" s="29"/>
      <c r="E26" s="91"/>
    </row>
    <row r="27" spans="1:6" ht="75" customHeight="1" x14ac:dyDescent="0.25">
      <c r="A27" s="25" t="s">
        <v>493</v>
      </c>
      <c r="B27" s="128" t="s">
        <v>542</v>
      </c>
      <c r="C27" s="29" t="s">
        <v>72</v>
      </c>
      <c r="D27" s="37">
        <v>130</v>
      </c>
      <c r="E27" s="91"/>
      <c r="F27" s="37">
        <f>(D27*E27)</f>
        <v>0</v>
      </c>
    </row>
    <row r="28" spans="1:6" ht="15" customHeight="1" x14ac:dyDescent="0.25">
      <c r="A28" s="25"/>
      <c r="B28" s="69"/>
      <c r="C28" s="29"/>
      <c r="E28" s="91"/>
    </row>
    <row r="29" spans="1:6" ht="60" customHeight="1" x14ac:dyDescent="0.25">
      <c r="A29" s="25" t="s">
        <v>494</v>
      </c>
      <c r="B29" s="69" t="s">
        <v>73</v>
      </c>
      <c r="C29" s="29" t="s">
        <v>72</v>
      </c>
      <c r="D29" s="37">
        <v>300</v>
      </c>
      <c r="E29" s="91"/>
      <c r="F29" s="37">
        <f>(D29*E29)</f>
        <v>0</v>
      </c>
    </row>
    <row r="30" spans="1:6" ht="15" customHeight="1" x14ac:dyDescent="0.25">
      <c r="A30" s="77"/>
      <c r="B30" s="78"/>
      <c r="C30" s="79"/>
      <c r="D30" s="80"/>
      <c r="E30" s="154"/>
      <c r="F30" s="80"/>
    </row>
    <row r="31" spans="1:6" ht="15" customHeight="1" x14ac:dyDescent="0.25">
      <c r="A31" s="25"/>
      <c r="B31" s="32" t="s">
        <v>452</v>
      </c>
      <c r="C31" s="56"/>
      <c r="D31" s="58"/>
      <c r="E31" s="93"/>
      <c r="F31" s="58">
        <f>SUM(F15:F30)</f>
        <v>0</v>
      </c>
    </row>
    <row r="32" spans="1:6" ht="15" customHeight="1" x14ac:dyDescent="0.25">
      <c r="A32" s="25"/>
      <c r="B32" s="69"/>
      <c r="C32" s="29"/>
      <c r="E32" s="91"/>
    </row>
    <row r="33" spans="1:8" ht="15" customHeight="1" x14ac:dyDescent="0.25">
      <c r="A33" s="25"/>
      <c r="B33" s="104" t="s">
        <v>144</v>
      </c>
      <c r="C33" s="29"/>
      <c r="E33" s="91"/>
    </row>
    <row r="34" spans="1:8" ht="15" customHeight="1" x14ac:dyDescent="0.25">
      <c r="A34" s="25"/>
      <c r="B34" s="69"/>
      <c r="C34" s="29"/>
      <c r="E34" s="91"/>
    </row>
    <row r="35" spans="1:8" ht="120" customHeight="1" x14ac:dyDescent="0.25">
      <c r="A35" s="25" t="s">
        <v>495</v>
      </c>
      <c r="B35" s="69" t="s">
        <v>185</v>
      </c>
      <c r="C35" s="29" t="s">
        <v>72</v>
      </c>
      <c r="D35" s="37">
        <v>50</v>
      </c>
      <c r="E35" s="91"/>
      <c r="F35" s="37">
        <f>(D35*E35)</f>
        <v>0</v>
      </c>
    </row>
    <row r="36" spans="1:8" ht="15" customHeight="1" x14ac:dyDescent="0.25">
      <c r="A36" s="25"/>
      <c r="B36" s="69"/>
      <c r="C36" s="29"/>
      <c r="E36" s="91"/>
    </row>
    <row r="37" spans="1:8" ht="180" customHeight="1" x14ac:dyDescent="0.25">
      <c r="A37" s="25" t="s">
        <v>496</v>
      </c>
      <c r="B37" s="69" t="s">
        <v>187</v>
      </c>
      <c r="C37" s="29" t="s">
        <v>72</v>
      </c>
      <c r="D37" s="37">
        <v>195</v>
      </c>
      <c r="E37" s="91"/>
      <c r="F37" s="37">
        <f>(D37*E37)</f>
        <v>0</v>
      </c>
      <c r="H37" s="122"/>
    </row>
    <row r="38" spans="1:8" ht="15" customHeight="1" x14ac:dyDescent="0.25">
      <c r="A38" s="25"/>
      <c r="B38" s="69"/>
      <c r="C38" s="29"/>
      <c r="E38" s="91"/>
    </row>
    <row r="39" spans="1:8" ht="105" customHeight="1" x14ac:dyDescent="0.25">
      <c r="A39" s="25" t="s">
        <v>497</v>
      </c>
      <c r="B39" s="69" t="s">
        <v>186</v>
      </c>
      <c r="C39" s="29" t="s">
        <v>72</v>
      </c>
      <c r="D39" s="37">
        <v>120</v>
      </c>
      <c r="E39" s="91"/>
      <c r="F39" s="37">
        <f>(D39*E39)</f>
        <v>0</v>
      </c>
    </row>
    <row r="40" spans="1:8" ht="15" customHeight="1" x14ac:dyDescent="0.25">
      <c r="A40" s="25"/>
      <c r="B40" s="69"/>
      <c r="C40" s="29"/>
      <c r="E40" s="91"/>
    </row>
    <row r="41" spans="1:8" ht="64.5" customHeight="1" x14ac:dyDescent="0.25">
      <c r="A41" s="25" t="s">
        <v>498</v>
      </c>
      <c r="B41" s="128" t="s">
        <v>373</v>
      </c>
      <c r="C41" s="29" t="s">
        <v>62</v>
      </c>
      <c r="D41" s="37">
        <v>497</v>
      </c>
      <c r="E41" s="91"/>
      <c r="F41" s="37">
        <f>(D41*E41)</f>
        <v>0</v>
      </c>
    </row>
    <row r="42" spans="1:8" ht="15" customHeight="1" x14ac:dyDescent="0.25">
      <c r="A42" s="25"/>
      <c r="B42" s="69"/>
      <c r="C42" s="29"/>
      <c r="E42" s="91"/>
    </row>
    <row r="43" spans="1:8" ht="45" customHeight="1" x14ac:dyDescent="0.25">
      <c r="A43" s="25" t="s">
        <v>499</v>
      </c>
      <c r="B43" s="69" t="s">
        <v>180</v>
      </c>
      <c r="C43" s="29" t="s">
        <v>62</v>
      </c>
      <c r="D43" s="37">
        <v>300</v>
      </c>
      <c r="E43" s="91"/>
      <c r="F43" s="37">
        <f>(D43*E43)</f>
        <v>0</v>
      </c>
    </row>
    <row r="44" spans="1:8" ht="15" customHeight="1" x14ac:dyDescent="0.25">
      <c r="A44" s="25"/>
      <c r="B44" s="69"/>
      <c r="C44" s="29"/>
      <c r="E44" s="91"/>
    </row>
    <row r="45" spans="1:8" ht="75" customHeight="1" x14ac:dyDescent="0.25">
      <c r="A45" s="25" t="s">
        <v>500</v>
      </c>
      <c r="B45" s="128" t="s">
        <v>543</v>
      </c>
      <c r="C45" s="29" t="s">
        <v>72</v>
      </c>
      <c r="D45" s="37">
        <v>70</v>
      </c>
      <c r="E45" s="91"/>
      <c r="F45" s="37">
        <f>(D45*E45)</f>
        <v>0</v>
      </c>
    </row>
    <row r="46" spans="1:8" ht="15" customHeight="1" x14ac:dyDescent="0.25">
      <c r="A46" s="25"/>
      <c r="B46" s="69"/>
      <c r="C46" s="29"/>
      <c r="E46" s="91"/>
    </row>
    <row r="47" spans="1:8" ht="60" customHeight="1" x14ac:dyDescent="0.25">
      <c r="A47" s="25" t="s">
        <v>501</v>
      </c>
      <c r="B47" s="69" t="s">
        <v>73</v>
      </c>
      <c r="C47" s="29" t="s">
        <v>72</v>
      </c>
      <c r="D47" s="37">
        <v>310</v>
      </c>
      <c r="E47" s="91"/>
      <c r="F47" s="37">
        <f>(D47*E47)</f>
        <v>0</v>
      </c>
    </row>
    <row r="48" spans="1:8" ht="15" customHeight="1" x14ac:dyDescent="0.25">
      <c r="A48" s="77"/>
      <c r="B48" s="78"/>
      <c r="C48" s="79"/>
      <c r="D48" s="80"/>
      <c r="E48" s="154"/>
      <c r="F48" s="80"/>
    </row>
    <row r="49" spans="1:8" ht="15" customHeight="1" x14ac:dyDescent="0.25">
      <c r="A49" s="25"/>
      <c r="B49" s="32" t="s">
        <v>453</v>
      </c>
      <c r="C49" s="56"/>
      <c r="D49" s="58"/>
      <c r="E49" s="93"/>
      <c r="F49" s="58">
        <f>SUM(F35:F48)</f>
        <v>0</v>
      </c>
    </row>
    <row r="50" spans="1:8" ht="15" customHeight="1" x14ac:dyDescent="0.25">
      <c r="A50" s="25"/>
      <c r="B50" s="69"/>
      <c r="C50" s="29"/>
      <c r="E50" s="91"/>
    </row>
    <row r="51" spans="1:8" ht="15" customHeight="1" x14ac:dyDescent="0.25">
      <c r="A51" s="25"/>
      <c r="B51" s="110" t="s">
        <v>174</v>
      </c>
      <c r="C51" s="29"/>
      <c r="E51" s="91"/>
    </row>
    <row r="52" spans="1:8" ht="15" customHeight="1" x14ac:dyDescent="0.25">
      <c r="A52" s="25"/>
      <c r="B52" s="69"/>
      <c r="C52" s="29"/>
      <c r="E52" s="91"/>
    </row>
    <row r="53" spans="1:8" ht="120" customHeight="1" x14ac:dyDescent="0.25">
      <c r="A53" s="25" t="s">
        <v>502</v>
      </c>
      <c r="B53" s="69" t="s">
        <v>435</v>
      </c>
      <c r="C53" s="29" t="s">
        <v>72</v>
      </c>
      <c r="D53" s="37">
        <v>400</v>
      </c>
      <c r="E53" s="91"/>
      <c r="F53" s="37">
        <f>(D53*E53)</f>
        <v>0</v>
      </c>
    </row>
    <row r="54" spans="1:8" ht="15" customHeight="1" x14ac:dyDescent="0.25">
      <c r="A54" s="25"/>
      <c r="B54" s="69"/>
      <c r="C54" s="29"/>
      <c r="E54" s="91"/>
    </row>
    <row r="55" spans="1:8" ht="165" customHeight="1" x14ac:dyDescent="0.25">
      <c r="A55" s="25" t="s">
        <v>503</v>
      </c>
      <c r="B55" s="69" t="s">
        <v>426</v>
      </c>
      <c r="C55" s="29" t="s">
        <v>72</v>
      </c>
      <c r="D55" s="37">
        <v>87.3</v>
      </c>
      <c r="E55" s="91"/>
      <c r="F55" s="37">
        <f>(D55*E55)</f>
        <v>0</v>
      </c>
      <c r="H55" s="122"/>
    </row>
    <row r="56" spans="1:8" ht="15" customHeight="1" x14ac:dyDescent="0.25">
      <c r="A56" s="25"/>
      <c r="B56" s="69"/>
      <c r="C56" s="29"/>
      <c r="E56" s="91"/>
    </row>
    <row r="57" spans="1:8" ht="165" customHeight="1" x14ac:dyDescent="0.25">
      <c r="A57" s="25" t="s">
        <v>504</v>
      </c>
      <c r="B57" s="69" t="s">
        <v>427</v>
      </c>
      <c r="C57" s="29" t="s">
        <v>72</v>
      </c>
      <c r="D57" s="37">
        <v>140</v>
      </c>
      <c r="E57" s="91"/>
      <c r="F57" s="37">
        <f>(D57*E57)</f>
        <v>0</v>
      </c>
      <c r="H57" s="122"/>
    </row>
    <row r="58" spans="1:8" ht="15" customHeight="1" x14ac:dyDescent="0.25">
      <c r="A58" s="25"/>
      <c r="B58" s="69"/>
      <c r="C58" s="29"/>
      <c r="E58" s="91"/>
    </row>
    <row r="59" spans="1:8" ht="105" customHeight="1" x14ac:dyDescent="0.25">
      <c r="A59" s="25" t="s">
        <v>505</v>
      </c>
      <c r="B59" s="69" t="s">
        <v>188</v>
      </c>
      <c r="C59" s="29" t="s">
        <v>72</v>
      </c>
      <c r="D59" s="37">
        <v>320</v>
      </c>
      <c r="E59" s="91"/>
      <c r="F59" s="37">
        <f>(D59*E59)</f>
        <v>0</v>
      </c>
    </row>
    <row r="60" spans="1:8" ht="15" customHeight="1" x14ac:dyDescent="0.25">
      <c r="A60" s="25"/>
      <c r="B60" s="69"/>
      <c r="C60" s="29"/>
      <c r="E60" s="91"/>
    </row>
    <row r="61" spans="1:8" ht="60" customHeight="1" x14ac:dyDescent="0.25">
      <c r="A61" s="25" t="s">
        <v>506</v>
      </c>
      <c r="B61" s="128" t="s">
        <v>373</v>
      </c>
      <c r="C61" s="29" t="s">
        <v>62</v>
      </c>
      <c r="D61" s="37">
        <v>1530</v>
      </c>
      <c r="E61" s="91"/>
      <c r="F61" s="37">
        <f>(D61*E61)</f>
        <v>0</v>
      </c>
    </row>
    <row r="62" spans="1:8" ht="15" customHeight="1" x14ac:dyDescent="0.25">
      <c r="A62" s="25"/>
      <c r="B62" s="69"/>
      <c r="C62" s="29"/>
      <c r="E62" s="91"/>
    </row>
    <row r="63" spans="1:8" ht="45" customHeight="1" x14ac:dyDescent="0.25">
      <c r="A63" s="25" t="s">
        <v>507</v>
      </c>
      <c r="B63" s="69" t="s">
        <v>190</v>
      </c>
      <c r="C63" s="29" t="s">
        <v>62</v>
      </c>
      <c r="D63" s="37">
        <v>450</v>
      </c>
      <c r="E63" s="91"/>
      <c r="F63" s="37">
        <f>(D63*E63)</f>
        <v>0</v>
      </c>
    </row>
    <row r="64" spans="1:8" ht="15" customHeight="1" x14ac:dyDescent="0.25">
      <c r="A64" s="25"/>
      <c r="B64" s="69"/>
      <c r="C64" s="29"/>
      <c r="E64" s="91"/>
    </row>
    <row r="65" spans="1:8" ht="105" customHeight="1" x14ac:dyDescent="0.25">
      <c r="A65" s="25" t="s">
        <v>508</v>
      </c>
      <c r="B65" s="69" t="s">
        <v>374</v>
      </c>
      <c r="C65" s="29" t="s">
        <v>72</v>
      </c>
      <c r="D65" s="37">
        <v>920</v>
      </c>
      <c r="E65" s="91"/>
      <c r="F65" s="37">
        <f>(D65*E65)</f>
        <v>0</v>
      </c>
      <c r="H65" s="122"/>
    </row>
    <row r="66" spans="1:8" ht="15" customHeight="1" x14ac:dyDescent="0.25">
      <c r="A66" s="25"/>
      <c r="B66" s="69"/>
      <c r="C66" s="29"/>
      <c r="E66" s="91"/>
    </row>
    <row r="67" spans="1:8" ht="60" customHeight="1" x14ac:dyDescent="0.25">
      <c r="A67" s="25" t="s">
        <v>509</v>
      </c>
      <c r="B67" s="128" t="s">
        <v>544</v>
      </c>
      <c r="C67" s="29" t="s">
        <v>62</v>
      </c>
      <c r="D67" s="37">
        <v>1182</v>
      </c>
      <c r="E67" s="91"/>
      <c r="F67" s="37">
        <f>(D67*E67)</f>
        <v>0</v>
      </c>
    </row>
    <row r="68" spans="1:8" ht="15" customHeight="1" x14ac:dyDescent="0.25">
      <c r="A68" s="25"/>
      <c r="B68" s="69"/>
      <c r="C68" s="29"/>
      <c r="E68" s="91"/>
    </row>
    <row r="69" spans="1:8" ht="45" customHeight="1" x14ac:dyDescent="0.25">
      <c r="A69" s="25" t="s">
        <v>510</v>
      </c>
      <c r="B69" s="69" t="s">
        <v>189</v>
      </c>
      <c r="C69" s="29" t="s">
        <v>62</v>
      </c>
      <c r="D69" s="37">
        <v>1182</v>
      </c>
      <c r="E69" s="91"/>
      <c r="F69" s="37">
        <f>(D69*E69)</f>
        <v>0</v>
      </c>
    </row>
    <row r="70" spans="1:8" ht="15" customHeight="1" x14ac:dyDescent="0.25">
      <c r="A70" s="25"/>
      <c r="B70" s="69"/>
      <c r="C70" s="29"/>
      <c r="E70" s="91"/>
    </row>
    <row r="71" spans="1:8" ht="120" customHeight="1" x14ac:dyDescent="0.25">
      <c r="A71" s="25" t="s">
        <v>511</v>
      </c>
      <c r="B71" s="128" t="s">
        <v>545</v>
      </c>
      <c r="C71" s="29" t="s">
        <v>72</v>
      </c>
      <c r="D71" s="37">
        <v>950</v>
      </c>
      <c r="E71" s="91"/>
      <c r="F71" s="37">
        <f>(D71*E71)</f>
        <v>0</v>
      </c>
    </row>
    <row r="72" spans="1:8" ht="15" customHeight="1" x14ac:dyDescent="0.25">
      <c r="A72" s="25"/>
      <c r="B72" s="95"/>
      <c r="C72" s="29"/>
      <c r="D72" s="30"/>
      <c r="E72" s="91"/>
    </row>
    <row r="73" spans="1:8" ht="105" x14ac:dyDescent="0.25">
      <c r="A73" s="25" t="s">
        <v>512</v>
      </c>
      <c r="B73" s="128" t="s">
        <v>546</v>
      </c>
      <c r="C73" s="29" t="s">
        <v>62</v>
      </c>
      <c r="D73" s="125">
        <v>1695</v>
      </c>
      <c r="E73" s="91"/>
      <c r="F73" s="37">
        <f>SUM(D73*E73)</f>
        <v>0</v>
      </c>
    </row>
    <row r="74" spans="1:8" ht="15" customHeight="1" x14ac:dyDescent="0.25">
      <c r="A74" s="25"/>
      <c r="B74" s="69"/>
      <c r="C74" s="29"/>
      <c r="E74" s="91"/>
    </row>
    <row r="75" spans="1:8" ht="120" customHeight="1" x14ac:dyDescent="0.25">
      <c r="A75" s="25" t="s">
        <v>513</v>
      </c>
      <c r="B75" s="69" t="s">
        <v>218</v>
      </c>
      <c r="C75" s="29" t="s">
        <v>72</v>
      </c>
      <c r="D75" s="37">
        <v>315</v>
      </c>
      <c r="E75" s="91"/>
      <c r="F75" s="37">
        <f>(D75*E75)</f>
        <v>0</v>
      </c>
    </row>
    <row r="76" spans="1:8" ht="15" customHeight="1" x14ac:dyDescent="0.25">
      <c r="A76" s="25"/>
      <c r="B76" s="69"/>
      <c r="C76" s="29"/>
      <c r="E76" s="91"/>
    </row>
    <row r="77" spans="1:8" ht="75" customHeight="1" x14ac:dyDescent="0.25">
      <c r="A77" s="25" t="s">
        <v>514</v>
      </c>
      <c r="B77" s="69" t="s">
        <v>191</v>
      </c>
      <c r="C77" s="29" t="s">
        <v>62</v>
      </c>
      <c r="D77" s="37">
        <v>458</v>
      </c>
      <c r="E77" s="91"/>
      <c r="F77" s="37">
        <f>(D77*E77)</f>
        <v>0</v>
      </c>
    </row>
    <row r="78" spans="1:8" x14ac:dyDescent="0.25">
      <c r="A78" s="25"/>
      <c r="B78" s="69"/>
      <c r="C78" s="29"/>
      <c r="E78" s="91"/>
    </row>
    <row r="79" spans="1:8" ht="60" x14ac:dyDescent="0.25">
      <c r="A79" s="25" t="s">
        <v>516</v>
      </c>
      <c r="B79" s="69" t="s">
        <v>73</v>
      </c>
      <c r="C79" s="29" t="s">
        <v>72</v>
      </c>
      <c r="D79" s="37">
        <v>1240</v>
      </c>
      <c r="E79" s="91"/>
      <c r="F79" s="37">
        <f>(D79*E79)</f>
        <v>0</v>
      </c>
    </row>
    <row r="80" spans="1:8" x14ac:dyDescent="0.25">
      <c r="A80" s="77"/>
      <c r="B80" s="78"/>
      <c r="C80" s="79"/>
      <c r="D80" s="80"/>
      <c r="E80" s="154"/>
      <c r="F80" s="80"/>
    </row>
    <row r="81" spans="1:6" x14ac:dyDescent="0.25">
      <c r="A81" s="25"/>
      <c r="B81" s="69" t="s">
        <v>454</v>
      </c>
      <c r="C81" s="29"/>
      <c r="E81" s="91"/>
      <c r="F81" s="37">
        <f>SUM(F53:F80)</f>
        <v>0</v>
      </c>
    </row>
    <row r="82" spans="1:6" ht="15" customHeight="1" x14ac:dyDescent="0.25">
      <c r="A82" s="77"/>
      <c r="B82" s="78"/>
      <c r="C82" s="79"/>
      <c r="D82" s="80"/>
      <c r="E82" s="81"/>
      <c r="F82" s="80"/>
    </row>
    <row r="83" spans="1:6" x14ac:dyDescent="0.25">
      <c r="A83" s="25"/>
      <c r="B83" s="69" t="s">
        <v>91</v>
      </c>
      <c r="C83" s="29"/>
      <c r="F83" s="37">
        <f>SUM(F81+F49+F31)</f>
        <v>0</v>
      </c>
    </row>
    <row r="84" spans="1:6" x14ac:dyDescent="0.25">
      <c r="A84" s="25"/>
      <c r="B84" s="69"/>
      <c r="C84" s="29"/>
    </row>
    <row r="85" spans="1:6" x14ac:dyDescent="0.25">
      <c r="A85" s="25"/>
      <c r="B85" s="69"/>
      <c r="C85" s="29"/>
    </row>
    <row r="86" spans="1:6" x14ac:dyDescent="0.25">
      <c r="A86" s="25"/>
      <c r="B86" s="69"/>
      <c r="C86" s="29"/>
    </row>
    <row r="87" spans="1:6" x14ac:dyDescent="0.25">
      <c r="A87" s="25"/>
      <c r="B87" s="69"/>
      <c r="C87" s="29"/>
    </row>
    <row r="88" spans="1:6" x14ac:dyDescent="0.25">
      <c r="A88" s="25"/>
      <c r="B88" s="69"/>
      <c r="C88" s="29"/>
    </row>
    <row r="89" spans="1:6" x14ac:dyDescent="0.25">
      <c r="A89" s="25"/>
      <c r="B89" s="69"/>
      <c r="C89" s="29"/>
    </row>
    <row r="90" spans="1:6" x14ac:dyDescent="0.25">
      <c r="A90" s="25"/>
      <c r="B90" s="69"/>
      <c r="C90" s="29"/>
    </row>
    <row r="91" spans="1:6" x14ac:dyDescent="0.25">
      <c r="A91" s="25"/>
      <c r="B91" s="69"/>
      <c r="C91" s="29"/>
    </row>
    <row r="92" spans="1:6" x14ac:dyDescent="0.25">
      <c r="A92" s="25"/>
      <c r="B92" s="69"/>
      <c r="C92" s="29"/>
    </row>
    <row r="93" spans="1:6" x14ac:dyDescent="0.25">
      <c r="A93" s="25"/>
      <c r="B93" s="69"/>
      <c r="C93" s="29"/>
    </row>
    <row r="94" spans="1:6" x14ac:dyDescent="0.25">
      <c r="A94" s="25"/>
      <c r="B94" s="69"/>
      <c r="C94" s="29"/>
    </row>
    <row r="95" spans="1:6" x14ac:dyDescent="0.25">
      <c r="A95" s="25"/>
      <c r="B95" s="69"/>
      <c r="C95" s="29"/>
    </row>
    <row r="96" spans="1:6" x14ac:dyDescent="0.25">
      <c r="A96" s="25"/>
      <c r="B96" s="69"/>
      <c r="C96" s="29"/>
    </row>
    <row r="97" spans="1:3" x14ac:dyDescent="0.25">
      <c r="A97" s="25"/>
      <c r="B97" s="69"/>
      <c r="C97" s="29"/>
    </row>
    <row r="98" spans="1:3" x14ac:dyDescent="0.25">
      <c r="A98" s="25"/>
      <c r="B98" s="69"/>
      <c r="C98" s="29"/>
    </row>
    <row r="99" spans="1:3" x14ac:dyDescent="0.25">
      <c r="A99" s="25"/>
      <c r="B99" s="69"/>
      <c r="C99" s="29"/>
    </row>
    <row r="100" spans="1:3" x14ac:dyDescent="0.25">
      <c r="A100" s="25"/>
      <c r="B100" s="69"/>
      <c r="C100" s="29"/>
    </row>
    <row r="101" spans="1:3" x14ac:dyDescent="0.25">
      <c r="A101" s="25"/>
      <c r="B101" s="69"/>
      <c r="C101" s="29"/>
    </row>
    <row r="102" spans="1:3" x14ac:dyDescent="0.25">
      <c r="A102" s="25"/>
      <c r="B102" s="69"/>
      <c r="C102" s="29"/>
    </row>
    <row r="103" spans="1:3" x14ac:dyDescent="0.25">
      <c r="A103" s="25"/>
      <c r="B103" s="69"/>
      <c r="C103" s="29"/>
    </row>
    <row r="104" spans="1:3" x14ac:dyDescent="0.25">
      <c r="A104" s="25"/>
      <c r="B104" s="69"/>
      <c r="C104" s="29"/>
    </row>
    <row r="105" spans="1:3" x14ac:dyDescent="0.25">
      <c r="A105" s="25"/>
      <c r="B105" s="69"/>
      <c r="C105" s="29"/>
    </row>
    <row r="106" spans="1:3" x14ac:dyDescent="0.25">
      <c r="A106" s="25"/>
      <c r="B106" s="69"/>
      <c r="C106" s="29"/>
    </row>
    <row r="107" spans="1:3" x14ac:dyDescent="0.25">
      <c r="A107" s="25"/>
      <c r="B107" s="69"/>
      <c r="C107" s="29"/>
    </row>
    <row r="108" spans="1:3" x14ac:dyDescent="0.25">
      <c r="A108" s="25"/>
      <c r="B108" s="69"/>
      <c r="C108" s="29"/>
    </row>
    <row r="109" spans="1:3" x14ac:dyDescent="0.25">
      <c r="A109" s="25"/>
      <c r="B109" s="69"/>
      <c r="C109" s="29"/>
    </row>
    <row r="110" spans="1:3" x14ac:dyDescent="0.25">
      <c r="A110" s="25"/>
      <c r="B110" s="69"/>
      <c r="C110" s="29"/>
    </row>
    <row r="111" spans="1:3" x14ac:dyDescent="0.25">
      <c r="A111" s="25"/>
      <c r="B111" s="69"/>
      <c r="C111" s="29"/>
    </row>
    <row r="112" spans="1:3" x14ac:dyDescent="0.25">
      <c r="A112" s="25"/>
      <c r="B112" s="69"/>
      <c r="C112" s="29"/>
    </row>
    <row r="113" spans="1:3" x14ac:dyDescent="0.25">
      <c r="A113" s="25"/>
      <c r="B113" s="69"/>
      <c r="C113" s="29"/>
    </row>
    <row r="114" spans="1:3" x14ac:dyDescent="0.25">
      <c r="A114" s="25"/>
      <c r="B114" s="69"/>
      <c r="C114" s="29"/>
    </row>
    <row r="115" spans="1:3" x14ac:dyDescent="0.25">
      <c r="A115" s="25"/>
      <c r="B115" s="69"/>
      <c r="C115" s="29"/>
    </row>
    <row r="116" spans="1:3" x14ac:dyDescent="0.25">
      <c r="A116" s="25"/>
      <c r="B116" s="69"/>
      <c r="C116" s="29"/>
    </row>
    <row r="117" spans="1:3" x14ac:dyDescent="0.25">
      <c r="A117" s="25"/>
      <c r="B117" s="69"/>
      <c r="C117" s="29"/>
    </row>
    <row r="118" spans="1:3" x14ac:dyDescent="0.25">
      <c r="A118" s="25"/>
      <c r="B118" s="69"/>
      <c r="C118" s="29"/>
    </row>
    <row r="119" spans="1:3" x14ac:dyDescent="0.25">
      <c r="A119" s="25"/>
      <c r="B119" s="69"/>
      <c r="C119" s="29"/>
    </row>
    <row r="120" spans="1:3" x14ac:dyDescent="0.25">
      <c r="A120" s="25"/>
      <c r="B120" s="69"/>
      <c r="C120" s="29"/>
    </row>
    <row r="121" spans="1:3" x14ac:dyDescent="0.25">
      <c r="A121" s="25"/>
      <c r="B121" s="69"/>
      <c r="C121" s="29"/>
    </row>
    <row r="122" spans="1:3" x14ac:dyDescent="0.25">
      <c r="A122" s="25"/>
      <c r="B122" s="69"/>
      <c r="C122" s="29"/>
    </row>
    <row r="123" spans="1:3" x14ac:dyDescent="0.25">
      <c r="A123" s="25"/>
      <c r="B123" s="69"/>
      <c r="C123" s="29"/>
    </row>
    <row r="124" spans="1:3" x14ac:dyDescent="0.25">
      <c r="A124" s="25"/>
      <c r="B124" s="69"/>
      <c r="C124" s="29"/>
    </row>
    <row r="125" spans="1:3" x14ac:dyDescent="0.25">
      <c r="A125" s="25"/>
      <c r="B125" s="69"/>
      <c r="C125" s="29"/>
    </row>
    <row r="126" spans="1:3" x14ac:dyDescent="0.25">
      <c r="A126" s="25"/>
      <c r="B126" s="69"/>
      <c r="C126" s="29"/>
    </row>
    <row r="127" spans="1:3" x14ac:dyDescent="0.25">
      <c r="A127" s="25"/>
      <c r="B127" s="69"/>
      <c r="C127" s="29"/>
    </row>
    <row r="128" spans="1:3" x14ac:dyDescent="0.25">
      <c r="A128" s="25"/>
      <c r="B128" s="69"/>
      <c r="C128" s="29"/>
    </row>
    <row r="129" spans="1:3" x14ac:dyDescent="0.25">
      <c r="A129" s="25"/>
      <c r="B129" s="69"/>
      <c r="C129" s="29"/>
    </row>
    <row r="130" spans="1:3" x14ac:dyDescent="0.25">
      <c r="A130" s="25"/>
      <c r="B130" s="69"/>
      <c r="C130" s="29"/>
    </row>
    <row r="131" spans="1:3" x14ac:dyDescent="0.25">
      <c r="A131" s="25"/>
      <c r="B131" s="69"/>
      <c r="C131" s="29"/>
    </row>
    <row r="132" spans="1:3" x14ac:dyDescent="0.25">
      <c r="A132" s="25"/>
      <c r="B132" s="69"/>
      <c r="C132" s="29"/>
    </row>
    <row r="133" spans="1:3" x14ac:dyDescent="0.25">
      <c r="A133" s="25"/>
      <c r="B133" s="69"/>
      <c r="C133" s="29"/>
    </row>
    <row r="134" spans="1:3" x14ac:dyDescent="0.25">
      <c r="A134" s="25"/>
      <c r="B134" s="69"/>
      <c r="C134" s="29"/>
    </row>
    <row r="135" spans="1:3" x14ac:dyDescent="0.25">
      <c r="A135" s="25"/>
      <c r="B135" s="69"/>
      <c r="C135" s="29"/>
    </row>
    <row r="136" spans="1:3" x14ac:dyDescent="0.25">
      <c r="A136" s="25"/>
      <c r="B136" s="69"/>
      <c r="C136" s="29"/>
    </row>
    <row r="137" spans="1:3" x14ac:dyDescent="0.25">
      <c r="A137" s="25"/>
      <c r="B137" s="69"/>
      <c r="C137" s="29"/>
    </row>
    <row r="138" spans="1:3" x14ac:dyDescent="0.25">
      <c r="A138" s="25"/>
      <c r="B138" s="69"/>
      <c r="C138" s="29"/>
    </row>
    <row r="139" spans="1:3" x14ac:dyDescent="0.25">
      <c r="A139" s="25"/>
      <c r="B139" s="69"/>
      <c r="C139" s="29"/>
    </row>
    <row r="140" spans="1:3" x14ac:dyDescent="0.25">
      <c r="A140" s="25"/>
      <c r="B140" s="69"/>
      <c r="C140" s="29"/>
    </row>
    <row r="141" spans="1:3" x14ac:dyDescent="0.25">
      <c r="A141" s="25"/>
      <c r="B141" s="69"/>
      <c r="C141" s="29"/>
    </row>
    <row r="142" spans="1:3" x14ac:dyDescent="0.25">
      <c r="A142" s="25"/>
      <c r="B142" s="69"/>
      <c r="C142" s="29"/>
    </row>
    <row r="143" spans="1:3" x14ac:dyDescent="0.25">
      <c r="A143" s="25"/>
      <c r="B143" s="69"/>
      <c r="C143" s="29"/>
    </row>
    <row r="144" spans="1:3" x14ac:dyDescent="0.25">
      <c r="A144" s="25"/>
    </row>
  </sheetData>
  <sheetProtection algorithmName="SHA-512" hashValue="dfFz9644DDCCbIswkwqRgPKuC8kYHoXlcf7eHRpYeZj0vE+iDC4d3IltNdNp09fbg93+tT1L40cwePWKtXGqAg==" saltValue="RcNCXosYfR2vmIAPNX6ZFA==" spinCount="100000" sheet="1" objects="1" scenarios="1"/>
  <protectedRanges>
    <protectedRange sqref="E53:E79" name="Obseg3"/>
    <protectedRange sqref="E15:E29" name="Obseg1"/>
    <protectedRange sqref="E35:E47" name="Obseg2"/>
  </protectedRanges>
  <mergeCells count="7">
    <mergeCell ref="B9:F9"/>
    <mergeCell ref="B3:F3"/>
    <mergeCell ref="B4:F4"/>
    <mergeCell ref="B5:F5"/>
    <mergeCell ref="B6:F6"/>
    <mergeCell ref="B7:F7"/>
    <mergeCell ref="B8:F8"/>
  </mergeCells>
  <pageMargins left="0.7" right="0.7" top="0.75" bottom="0.75" header="0.3" footer="0.3"/>
  <pageSetup paperSize="9" orientation="portrait" horizontalDpi="1440" verticalDpi="1440" r:id="rId1"/>
  <rowBreaks count="1" manualBreakCount="1">
    <brk id="5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topLeftCell="A3" zoomScaleNormal="100" workbookViewId="0">
      <selection activeCell="B3" sqref="B3:F3"/>
    </sheetView>
  </sheetViews>
  <sheetFormatPr defaultRowHeight="15" x14ac:dyDescent="0.25"/>
  <cols>
    <col min="1" max="1" width="4.7109375" style="27" customWidth="1"/>
    <col min="2" max="2" width="45.7109375" style="27" customWidth="1"/>
    <col min="3" max="3" width="5.7109375" style="27" customWidth="1"/>
    <col min="4" max="4" width="7.85546875" style="27" customWidth="1"/>
    <col min="5" max="5" width="10.7109375" style="27" customWidth="1"/>
    <col min="6" max="6" width="12.5703125" style="122" customWidth="1"/>
    <col min="7" max="16384" width="9.140625" style="27"/>
  </cols>
  <sheetData>
    <row r="1" spans="1:6" x14ac:dyDescent="0.25">
      <c r="A1" s="127" t="s">
        <v>36</v>
      </c>
      <c r="B1" s="127" t="s">
        <v>41</v>
      </c>
    </row>
    <row r="2" spans="1:6" x14ac:dyDescent="0.25">
      <c r="A2" s="127"/>
      <c r="B2" s="127"/>
    </row>
    <row r="3" spans="1:6" ht="45" customHeight="1" x14ac:dyDescent="0.25">
      <c r="B3" s="249" t="s">
        <v>74</v>
      </c>
      <c r="C3" s="249"/>
      <c r="D3" s="249"/>
      <c r="E3" s="249"/>
      <c r="F3" s="249"/>
    </row>
    <row r="4" spans="1:6" ht="45" customHeight="1" x14ac:dyDescent="0.25">
      <c r="B4" s="249" t="s">
        <v>68</v>
      </c>
      <c r="C4" s="249"/>
      <c r="D4" s="249"/>
      <c r="E4" s="249"/>
      <c r="F4" s="249"/>
    </row>
    <row r="5" spans="1:6" ht="45" customHeight="1" x14ac:dyDescent="0.25">
      <c r="B5" s="249" t="s">
        <v>85</v>
      </c>
      <c r="C5" s="249"/>
      <c r="D5" s="249"/>
      <c r="E5" s="249"/>
      <c r="F5" s="249"/>
    </row>
    <row r="6" spans="1:6" ht="45" customHeight="1" x14ac:dyDescent="0.25">
      <c r="B6" s="249" t="s">
        <v>75</v>
      </c>
      <c r="C6" s="249"/>
      <c r="D6" s="249"/>
      <c r="E6" s="249"/>
      <c r="F6" s="249"/>
    </row>
    <row r="7" spans="1:6" ht="45" customHeight="1" x14ac:dyDescent="0.25">
      <c r="B7" s="249" t="s">
        <v>76</v>
      </c>
      <c r="C7" s="249"/>
      <c r="D7" s="249"/>
      <c r="E7" s="249"/>
      <c r="F7" s="249"/>
    </row>
    <row r="8" spans="1:6" ht="45" customHeight="1" x14ac:dyDescent="0.25">
      <c r="B8" s="249" t="s">
        <v>77</v>
      </c>
      <c r="C8" s="249"/>
      <c r="D8" s="249"/>
      <c r="E8" s="249"/>
      <c r="F8" s="249"/>
    </row>
    <row r="9" spans="1:6" ht="15.75" customHeight="1" x14ac:dyDescent="0.25">
      <c r="B9" s="194"/>
      <c r="C9" s="194"/>
      <c r="D9" s="194"/>
      <c r="E9" s="194"/>
      <c r="F9" s="196"/>
    </row>
    <row r="10" spans="1:6" s="204" customFormat="1" x14ac:dyDescent="0.25">
      <c r="A10" s="214" t="s">
        <v>63</v>
      </c>
      <c r="B10" s="199" t="s">
        <v>64</v>
      </c>
      <c r="C10" s="200" t="s">
        <v>55</v>
      </c>
      <c r="D10" s="200" t="s">
        <v>56</v>
      </c>
      <c r="E10" s="202" t="s">
        <v>57</v>
      </c>
      <c r="F10" s="203" t="s">
        <v>58</v>
      </c>
    </row>
    <row r="11" spans="1:6" s="119" customFormat="1" x14ac:dyDescent="0.25">
      <c r="A11" s="106"/>
      <c r="B11" s="102"/>
      <c r="C11" s="205"/>
      <c r="D11" s="205"/>
      <c r="F11" s="121"/>
    </row>
    <row r="12" spans="1:6" s="119" customFormat="1" x14ac:dyDescent="0.25">
      <c r="A12" s="106"/>
      <c r="B12" s="110" t="s">
        <v>143</v>
      </c>
      <c r="C12" s="205"/>
      <c r="D12" s="205"/>
      <c r="F12" s="121"/>
    </row>
    <row r="13" spans="1:6" s="119" customFormat="1" x14ac:dyDescent="0.25">
      <c r="A13" s="106"/>
      <c r="B13" s="110"/>
      <c r="C13" s="205"/>
      <c r="D13" s="205"/>
      <c r="F13" s="121"/>
    </row>
    <row r="14" spans="1:6" s="119" customFormat="1" ht="45" customHeight="1" x14ac:dyDescent="0.25">
      <c r="A14" s="106" t="s">
        <v>8</v>
      </c>
      <c r="B14" s="219" t="s">
        <v>195</v>
      </c>
      <c r="C14" s="29" t="s">
        <v>72</v>
      </c>
      <c r="D14" s="30">
        <v>8</v>
      </c>
      <c r="E14" s="92"/>
      <c r="F14" s="122">
        <f>(D14*E14)</f>
        <v>0</v>
      </c>
    </row>
    <row r="15" spans="1:6" s="119" customFormat="1" x14ac:dyDescent="0.25">
      <c r="A15" s="106"/>
      <c r="B15" s="110"/>
      <c r="C15" s="205"/>
      <c r="D15" s="205"/>
      <c r="F15" s="121"/>
    </row>
    <row r="16" spans="1:6" s="119" customFormat="1" ht="60" customHeight="1" x14ac:dyDescent="0.25">
      <c r="A16" s="106" t="s">
        <v>71</v>
      </c>
      <c r="B16" s="219" t="s">
        <v>194</v>
      </c>
      <c r="C16" s="29" t="s">
        <v>72</v>
      </c>
      <c r="D16" s="30">
        <v>3.2</v>
      </c>
      <c r="E16" s="92"/>
      <c r="F16" s="122">
        <f>(D16*E16)</f>
        <v>0</v>
      </c>
    </row>
    <row r="17" spans="1:6" s="119" customFormat="1" x14ac:dyDescent="0.25">
      <c r="A17" s="106"/>
      <c r="B17" s="110"/>
      <c r="C17" s="205"/>
      <c r="D17" s="205"/>
      <c r="F17" s="121"/>
    </row>
    <row r="18" spans="1:6" s="119" customFormat="1" ht="45" x14ac:dyDescent="0.25">
      <c r="A18" s="106" t="s">
        <v>393</v>
      </c>
      <c r="B18" s="219" t="s">
        <v>192</v>
      </c>
      <c r="C18" s="29" t="s">
        <v>72</v>
      </c>
      <c r="D18" s="30">
        <v>48.5</v>
      </c>
      <c r="E18" s="92"/>
      <c r="F18" s="122">
        <f>(D18*E18)</f>
        <v>0</v>
      </c>
    </row>
    <row r="19" spans="1:6" s="119" customFormat="1" x14ac:dyDescent="0.25">
      <c r="A19" s="106"/>
      <c r="B19" s="110"/>
      <c r="C19" s="205"/>
      <c r="D19" s="205"/>
      <c r="F19" s="121"/>
    </row>
    <row r="20" spans="1:6" s="119" customFormat="1" ht="45" customHeight="1" x14ac:dyDescent="0.25">
      <c r="A20" s="106" t="s">
        <v>490</v>
      </c>
      <c r="B20" s="219" t="s">
        <v>193</v>
      </c>
      <c r="C20" s="29" t="s">
        <v>72</v>
      </c>
      <c r="D20" s="30">
        <v>30.7</v>
      </c>
      <c r="E20" s="92"/>
      <c r="F20" s="122">
        <f>(D20*E20)</f>
        <v>0</v>
      </c>
    </row>
    <row r="21" spans="1:6" s="119" customFormat="1" x14ac:dyDescent="0.25">
      <c r="A21" s="106"/>
      <c r="B21" s="110"/>
      <c r="C21" s="205"/>
      <c r="D21" s="205"/>
      <c r="F21" s="121"/>
    </row>
    <row r="22" spans="1:6" s="119" customFormat="1" ht="45" x14ac:dyDescent="0.25">
      <c r="A22" s="106" t="s">
        <v>491</v>
      </c>
      <c r="B22" s="173" t="s">
        <v>466</v>
      </c>
      <c r="C22" s="29" t="s">
        <v>72</v>
      </c>
      <c r="D22" s="30">
        <v>65</v>
      </c>
      <c r="E22" s="92"/>
      <c r="F22" s="122">
        <f>(D22*E22)</f>
        <v>0</v>
      </c>
    </row>
    <row r="23" spans="1:6" s="119" customFormat="1" x14ac:dyDescent="0.25">
      <c r="A23" s="106"/>
      <c r="B23" s="110"/>
      <c r="C23" s="205"/>
      <c r="D23" s="205"/>
      <c r="F23" s="121"/>
    </row>
    <row r="24" spans="1:6" s="119" customFormat="1" ht="45" customHeight="1" x14ac:dyDescent="0.25">
      <c r="A24" s="106" t="s">
        <v>492</v>
      </c>
      <c r="B24" s="173" t="s">
        <v>467</v>
      </c>
      <c r="C24" s="29" t="s">
        <v>72</v>
      </c>
      <c r="D24" s="30">
        <v>59</v>
      </c>
      <c r="E24" s="92"/>
      <c r="F24" s="122">
        <f>(D24*E24)</f>
        <v>0</v>
      </c>
    </row>
    <row r="25" spans="1:6" s="119" customFormat="1" x14ac:dyDescent="0.25">
      <c r="A25" s="106"/>
      <c r="B25" s="110"/>
      <c r="C25" s="205"/>
      <c r="D25" s="205"/>
      <c r="F25" s="121"/>
    </row>
    <row r="26" spans="1:6" s="119" customFormat="1" ht="60" customHeight="1" x14ac:dyDescent="0.25">
      <c r="A26" s="106" t="s">
        <v>493</v>
      </c>
      <c r="B26" s="173" t="s">
        <v>468</v>
      </c>
      <c r="C26" s="29" t="s">
        <v>72</v>
      </c>
      <c r="D26" s="30">
        <v>18</v>
      </c>
      <c r="E26" s="92"/>
      <c r="F26" s="122">
        <f>(D26*E26)</f>
        <v>0</v>
      </c>
    </row>
    <row r="27" spans="1:6" s="119" customFormat="1" x14ac:dyDescent="0.25">
      <c r="A27" s="106"/>
      <c r="B27" s="110"/>
      <c r="C27" s="205"/>
      <c r="D27" s="205"/>
      <c r="F27" s="121"/>
    </row>
    <row r="28" spans="1:6" s="119" customFormat="1" ht="105" customHeight="1" x14ac:dyDescent="0.25">
      <c r="A28" s="106" t="s">
        <v>494</v>
      </c>
      <c r="B28" s="173" t="s">
        <v>196</v>
      </c>
      <c r="C28" s="29" t="s">
        <v>72</v>
      </c>
      <c r="D28" s="30">
        <v>16.2</v>
      </c>
      <c r="E28" s="92"/>
      <c r="F28" s="122">
        <f>(D28*E28)</f>
        <v>0</v>
      </c>
    </row>
    <row r="29" spans="1:6" s="119" customFormat="1" ht="15" customHeight="1" x14ac:dyDescent="0.25">
      <c r="A29" s="106"/>
      <c r="B29" s="173"/>
      <c r="C29" s="29"/>
      <c r="D29" s="30"/>
      <c r="E29" s="92"/>
      <c r="F29" s="122"/>
    </row>
    <row r="30" spans="1:6" s="119" customFormat="1" ht="105" customHeight="1" x14ac:dyDescent="0.25">
      <c r="A30" s="106" t="s">
        <v>495</v>
      </c>
      <c r="B30" s="173" t="s">
        <v>230</v>
      </c>
      <c r="C30" s="29" t="s">
        <v>72</v>
      </c>
      <c r="D30" s="30">
        <v>1.5</v>
      </c>
      <c r="E30" s="92"/>
      <c r="F30" s="122">
        <f>(D30*E30)</f>
        <v>0</v>
      </c>
    </row>
    <row r="31" spans="1:6" s="119" customFormat="1" ht="15" customHeight="1" x14ac:dyDescent="0.25">
      <c r="A31" s="106"/>
      <c r="B31" s="173"/>
      <c r="C31" s="29"/>
      <c r="D31" s="30"/>
      <c r="E31" s="92"/>
      <c r="F31" s="122"/>
    </row>
    <row r="32" spans="1:6" s="119" customFormat="1" ht="60" customHeight="1" x14ac:dyDescent="0.25">
      <c r="A32" s="106" t="s">
        <v>496</v>
      </c>
      <c r="B32" s="107" t="s">
        <v>463</v>
      </c>
      <c r="C32" s="29" t="s">
        <v>78</v>
      </c>
      <c r="D32" s="30">
        <v>7600</v>
      </c>
      <c r="E32" s="92"/>
      <c r="F32" s="122">
        <f>(D32*E32)</f>
        <v>0</v>
      </c>
    </row>
    <row r="33" spans="1:6" s="119" customFormat="1" ht="15" customHeight="1" x14ac:dyDescent="0.25">
      <c r="A33" s="106"/>
      <c r="B33" s="173"/>
      <c r="C33" s="29"/>
      <c r="D33" s="30"/>
      <c r="E33" s="92"/>
      <c r="F33" s="122"/>
    </row>
    <row r="34" spans="1:6" s="119" customFormat="1" ht="60" customHeight="1" x14ac:dyDescent="0.25">
      <c r="A34" s="106" t="s">
        <v>497</v>
      </c>
      <c r="B34" s="107" t="s">
        <v>464</v>
      </c>
      <c r="C34" s="29" t="s">
        <v>78</v>
      </c>
      <c r="D34" s="30">
        <v>10500</v>
      </c>
      <c r="E34" s="92"/>
      <c r="F34" s="122">
        <f>(D34*E34)</f>
        <v>0</v>
      </c>
    </row>
    <row r="35" spans="1:6" s="119" customFormat="1" ht="15" customHeight="1" x14ac:dyDescent="0.25">
      <c r="A35" s="106"/>
      <c r="B35" s="173"/>
      <c r="C35" s="29"/>
      <c r="D35" s="30"/>
      <c r="E35" s="92"/>
      <c r="F35" s="122"/>
    </row>
    <row r="36" spans="1:6" s="119" customFormat="1" ht="60" customHeight="1" x14ac:dyDescent="0.25">
      <c r="A36" s="106" t="s">
        <v>498</v>
      </c>
      <c r="B36" s="108" t="s">
        <v>465</v>
      </c>
      <c r="C36" s="29" t="s">
        <v>78</v>
      </c>
      <c r="D36" s="30">
        <v>12000</v>
      </c>
      <c r="E36" s="92"/>
      <c r="F36" s="122">
        <f>(D36*E36)</f>
        <v>0</v>
      </c>
    </row>
    <row r="37" spans="1:6" s="119" customFormat="1" ht="15" customHeight="1" x14ac:dyDescent="0.25">
      <c r="A37" s="158"/>
      <c r="B37" s="220"/>
      <c r="C37" s="79"/>
      <c r="D37" s="81"/>
      <c r="E37" s="126"/>
      <c r="F37" s="208"/>
    </row>
    <row r="38" spans="1:6" s="119" customFormat="1" ht="15" customHeight="1" x14ac:dyDescent="0.25">
      <c r="A38" s="106"/>
      <c r="B38" s="173" t="s">
        <v>452</v>
      </c>
      <c r="C38" s="29"/>
      <c r="D38" s="30"/>
      <c r="E38" s="92"/>
      <c r="F38" s="122">
        <f>SUM(F14:F37)</f>
        <v>0</v>
      </c>
    </row>
    <row r="39" spans="1:6" s="119" customFormat="1" ht="15" customHeight="1" x14ac:dyDescent="0.25">
      <c r="A39" s="106"/>
      <c r="B39" s="173"/>
      <c r="C39" s="29"/>
      <c r="D39" s="30"/>
      <c r="E39" s="92"/>
      <c r="F39" s="122"/>
    </row>
    <row r="40" spans="1:6" s="119" customFormat="1" x14ac:dyDescent="0.25">
      <c r="A40" s="106"/>
      <c r="B40" s="110" t="s">
        <v>144</v>
      </c>
      <c r="C40" s="205"/>
      <c r="D40" s="205"/>
      <c r="F40" s="121"/>
    </row>
    <row r="41" spans="1:6" s="119" customFormat="1" x14ac:dyDescent="0.25">
      <c r="A41" s="106"/>
      <c r="B41" s="110"/>
      <c r="C41" s="205"/>
      <c r="D41" s="205"/>
      <c r="F41" s="121"/>
    </row>
    <row r="42" spans="1:6" s="119" customFormat="1" ht="60" customHeight="1" x14ac:dyDescent="0.25">
      <c r="A42" s="106" t="s">
        <v>499</v>
      </c>
      <c r="B42" s="219" t="s">
        <v>425</v>
      </c>
      <c r="C42" s="29" t="s">
        <v>72</v>
      </c>
      <c r="D42" s="30">
        <v>11.6</v>
      </c>
      <c r="E42" s="92"/>
      <c r="F42" s="122">
        <f>(D42*E42)</f>
        <v>0</v>
      </c>
    </row>
    <row r="43" spans="1:6" s="119" customFormat="1" x14ac:dyDescent="0.25">
      <c r="A43" s="106"/>
      <c r="B43" s="110"/>
      <c r="C43" s="205"/>
      <c r="D43" s="205"/>
      <c r="F43" s="121"/>
    </row>
    <row r="44" spans="1:6" s="119" customFormat="1" ht="45" x14ac:dyDescent="0.25">
      <c r="A44" s="106" t="s">
        <v>500</v>
      </c>
      <c r="B44" s="219" t="s">
        <v>192</v>
      </c>
      <c r="C44" s="29" t="s">
        <v>72</v>
      </c>
      <c r="D44" s="30">
        <v>86.4</v>
      </c>
      <c r="E44" s="92"/>
      <c r="F44" s="122">
        <f>(D44*E44)</f>
        <v>0</v>
      </c>
    </row>
    <row r="45" spans="1:6" s="119" customFormat="1" x14ac:dyDescent="0.25">
      <c r="A45" s="106"/>
      <c r="B45" s="110"/>
      <c r="C45" s="205"/>
      <c r="D45" s="205"/>
      <c r="F45" s="121"/>
    </row>
    <row r="46" spans="1:6" s="119" customFormat="1" ht="45" x14ac:dyDescent="0.25">
      <c r="A46" s="106" t="s">
        <v>501</v>
      </c>
      <c r="B46" s="173" t="s">
        <v>469</v>
      </c>
      <c r="C46" s="29" t="s">
        <v>72</v>
      </c>
      <c r="D46" s="30">
        <v>57</v>
      </c>
      <c r="E46" s="92"/>
      <c r="F46" s="122">
        <f>(D46*E46)</f>
        <v>0</v>
      </c>
    </row>
    <row r="47" spans="1:6" s="119" customFormat="1" x14ac:dyDescent="0.25">
      <c r="A47" s="106"/>
      <c r="B47" s="110"/>
      <c r="C47" s="205"/>
      <c r="D47" s="205"/>
      <c r="F47" s="121"/>
    </row>
    <row r="48" spans="1:6" s="119" customFormat="1" ht="60" customHeight="1" x14ac:dyDescent="0.25">
      <c r="A48" s="106" t="s">
        <v>502</v>
      </c>
      <c r="B48" s="173" t="s">
        <v>470</v>
      </c>
      <c r="C48" s="29" t="s">
        <v>72</v>
      </c>
      <c r="D48" s="30">
        <v>6.6</v>
      </c>
      <c r="E48" s="92"/>
      <c r="F48" s="122">
        <f>(D48*E48)</f>
        <v>0</v>
      </c>
    </row>
    <row r="49" spans="1:8" s="119" customFormat="1" x14ac:dyDescent="0.25">
      <c r="A49" s="106"/>
      <c r="B49" s="110"/>
      <c r="C49" s="205"/>
      <c r="D49" s="205"/>
      <c r="F49" s="121"/>
    </row>
    <row r="50" spans="1:8" s="119" customFormat="1" ht="45" customHeight="1" x14ac:dyDescent="0.25">
      <c r="A50" s="106" t="s">
        <v>503</v>
      </c>
      <c r="B50" s="173" t="s">
        <v>600</v>
      </c>
      <c r="C50" s="29" t="s">
        <v>72</v>
      </c>
      <c r="D50" s="30">
        <v>71.599999999999994</v>
      </c>
      <c r="E50" s="92"/>
      <c r="F50" s="122">
        <f>(D50*E50)</f>
        <v>0</v>
      </c>
    </row>
    <row r="51" spans="1:8" s="119" customFormat="1" x14ac:dyDescent="0.25">
      <c r="A51" s="106"/>
      <c r="B51" s="110"/>
      <c r="C51" s="205"/>
      <c r="D51" s="205"/>
      <c r="F51" s="121"/>
    </row>
    <row r="52" spans="1:8" s="119" customFormat="1" ht="150" customHeight="1" x14ac:dyDescent="0.25">
      <c r="A52" s="106" t="s">
        <v>504</v>
      </c>
      <c r="B52" s="173" t="s">
        <v>601</v>
      </c>
      <c r="C52" s="29" t="s">
        <v>72</v>
      </c>
      <c r="D52" s="30">
        <v>7.8</v>
      </c>
      <c r="E52" s="92"/>
      <c r="F52" s="122">
        <f>(D52*E52)</f>
        <v>0</v>
      </c>
      <c r="H52" s="56"/>
    </row>
    <row r="53" spans="1:8" s="119" customFormat="1" ht="15" customHeight="1" x14ac:dyDescent="0.25">
      <c r="A53" s="106"/>
      <c r="B53" s="173"/>
      <c r="C53" s="29"/>
      <c r="D53" s="30"/>
      <c r="E53" s="92"/>
      <c r="F53" s="122"/>
    </row>
    <row r="54" spans="1:8" s="119" customFormat="1" ht="60" customHeight="1" x14ac:dyDescent="0.25">
      <c r="A54" s="106" t="s">
        <v>505</v>
      </c>
      <c r="B54" s="107" t="s">
        <v>463</v>
      </c>
      <c r="C54" s="29" t="s">
        <v>78</v>
      </c>
      <c r="D54" s="30">
        <v>7800</v>
      </c>
      <c r="E54" s="92"/>
      <c r="F54" s="122">
        <f>(D54*E54)</f>
        <v>0</v>
      </c>
    </row>
    <row r="55" spans="1:8" s="119" customFormat="1" ht="15" customHeight="1" x14ac:dyDescent="0.25">
      <c r="A55" s="106"/>
      <c r="B55" s="173"/>
      <c r="C55" s="29"/>
      <c r="D55" s="30"/>
      <c r="E55" s="92"/>
      <c r="F55" s="122"/>
    </row>
    <row r="56" spans="1:8" s="119" customFormat="1" ht="60" customHeight="1" x14ac:dyDescent="0.25">
      <c r="A56" s="106" t="s">
        <v>506</v>
      </c>
      <c r="B56" s="107" t="s">
        <v>464</v>
      </c>
      <c r="C56" s="29" t="s">
        <v>78</v>
      </c>
      <c r="D56" s="30">
        <v>10900</v>
      </c>
      <c r="E56" s="92"/>
      <c r="F56" s="122">
        <f>(D56*E56)</f>
        <v>0</v>
      </c>
    </row>
    <row r="57" spans="1:8" s="119" customFormat="1" ht="15" customHeight="1" x14ac:dyDescent="0.25">
      <c r="A57" s="106"/>
      <c r="B57" s="173"/>
      <c r="C57" s="29"/>
      <c r="D57" s="30"/>
      <c r="E57" s="92"/>
      <c r="F57" s="122"/>
    </row>
    <row r="58" spans="1:8" s="119" customFormat="1" ht="60" customHeight="1" x14ac:dyDescent="0.25">
      <c r="A58" s="106" t="s">
        <v>507</v>
      </c>
      <c r="B58" s="108" t="s">
        <v>465</v>
      </c>
      <c r="C58" s="29" t="s">
        <v>78</v>
      </c>
      <c r="D58" s="30">
        <v>12500</v>
      </c>
      <c r="E58" s="92"/>
      <c r="F58" s="122">
        <f>(D58*E58)</f>
        <v>0</v>
      </c>
    </row>
    <row r="59" spans="1:8" s="119" customFormat="1" ht="15" customHeight="1" x14ac:dyDescent="0.25">
      <c r="A59" s="221"/>
      <c r="B59" s="173"/>
      <c r="C59" s="114"/>
      <c r="D59" s="115"/>
      <c r="E59" s="116"/>
      <c r="F59" s="207"/>
    </row>
    <row r="60" spans="1:8" s="119" customFormat="1" ht="60" customHeight="1" x14ac:dyDescent="0.25">
      <c r="A60" s="221" t="s">
        <v>508</v>
      </c>
      <c r="B60" s="173" t="s">
        <v>462</v>
      </c>
      <c r="C60" s="114" t="s">
        <v>82</v>
      </c>
      <c r="D60" s="115">
        <v>87</v>
      </c>
      <c r="E60" s="116"/>
      <c r="F60" s="122">
        <f>(D60*E60)</f>
        <v>0</v>
      </c>
    </row>
    <row r="61" spans="1:8" s="119" customFormat="1" x14ac:dyDescent="0.25">
      <c r="A61" s="221"/>
      <c r="B61" s="173"/>
      <c r="C61" s="114"/>
      <c r="D61" s="115"/>
      <c r="E61" s="116"/>
      <c r="F61" s="122"/>
    </row>
    <row r="62" spans="1:8" s="119" customFormat="1" ht="45" x14ac:dyDescent="0.25">
      <c r="A62" s="221" t="s">
        <v>509</v>
      </c>
      <c r="B62" s="173" t="s">
        <v>632</v>
      </c>
      <c r="C62" s="114" t="s">
        <v>59</v>
      </c>
      <c r="D62" s="115">
        <v>3</v>
      </c>
      <c r="E62" s="116"/>
      <c r="F62" s="122">
        <f>(D62*E62)</f>
        <v>0</v>
      </c>
    </row>
    <row r="63" spans="1:8" s="119" customFormat="1" ht="15" customHeight="1" x14ac:dyDescent="0.25">
      <c r="A63" s="158"/>
      <c r="B63" s="220"/>
      <c r="C63" s="79"/>
      <c r="D63" s="81"/>
      <c r="E63" s="126"/>
      <c r="F63" s="208"/>
    </row>
    <row r="64" spans="1:8" s="119" customFormat="1" ht="15" customHeight="1" x14ac:dyDescent="0.25">
      <c r="A64" s="106"/>
      <c r="B64" s="173" t="s">
        <v>453</v>
      </c>
      <c r="C64" s="29"/>
      <c r="D64" s="30"/>
      <c r="E64" s="92"/>
      <c r="F64" s="122">
        <f>SUM(F42:F63)</f>
        <v>0</v>
      </c>
    </row>
    <row r="65" spans="1:6" s="119" customFormat="1" ht="15" customHeight="1" x14ac:dyDescent="0.25">
      <c r="A65" s="106"/>
      <c r="B65" s="127"/>
      <c r="C65" s="29"/>
      <c r="D65" s="30"/>
      <c r="E65" s="92"/>
      <c r="F65" s="122"/>
    </row>
    <row r="66" spans="1:6" s="119" customFormat="1" x14ac:dyDescent="0.25">
      <c r="A66" s="106"/>
      <c r="B66" s="110" t="s">
        <v>174</v>
      </c>
      <c r="C66" s="205"/>
      <c r="D66" s="205"/>
      <c r="F66" s="121"/>
    </row>
    <row r="67" spans="1:6" s="119" customFormat="1" x14ac:dyDescent="0.25">
      <c r="A67" s="106"/>
      <c r="B67" s="110"/>
      <c r="C67" s="205"/>
      <c r="D67" s="205"/>
      <c r="F67" s="121"/>
    </row>
    <row r="68" spans="1:6" s="119" customFormat="1" ht="60" customHeight="1" x14ac:dyDescent="0.25">
      <c r="A68" s="106" t="s">
        <v>509</v>
      </c>
      <c r="B68" s="219" t="s">
        <v>197</v>
      </c>
      <c r="C68" s="29" t="s">
        <v>72</v>
      </c>
      <c r="D68" s="30">
        <v>15.6</v>
      </c>
      <c r="E68" s="92"/>
      <c r="F68" s="122">
        <f>(D68*E68)</f>
        <v>0</v>
      </c>
    </row>
    <row r="69" spans="1:6" s="119" customFormat="1" x14ac:dyDescent="0.25">
      <c r="A69" s="106"/>
      <c r="B69" s="110"/>
      <c r="C69" s="205"/>
      <c r="D69" s="205"/>
      <c r="F69" s="121"/>
    </row>
    <row r="70" spans="1:6" s="119" customFormat="1" ht="45" x14ac:dyDescent="0.25">
      <c r="A70" s="106" t="s">
        <v>510</v>
      </c>
      <c r="B70" s="219" t="s">
        <v>198</v>
      </c>
      <c r="C70" s="29" t="s">
        <v>72</v>
      </c>
      <c r="D70" s="30">
        <v>79.599999999999994</v>
      </c>
      <c r="E70" s="92"/>
      <c r="F70" s="122">
        <f>(D70*E70)</f>
        <v>0</v>
      </c>
    </row>
    <row r="71" spans="1:6" s="119" customFormat="1" x14ac:dyDescent="0.25">
      <c r="A71" s="106"/>
      <c r="B71" s="110"/>
      <c r="C71" s="205"/>
      <c r="D71" s="205"/>
      <c r="F71" s="121"/>
    </row>
    <row r="72" spans="1:6" s="119" customFormat="1" ht="60" customHeight="1" x14ac:dyDescent="0.25">
      <c r="A72" s="106" t="s">
        <v>511</v>
      </c>
      <c r="B72" s="173" t="s">
        <v>599</v>
      </c>
      <c r="C72" s="29" t="s">
        <v>72</v>
      </c>
      <c r="D72" s="30">
        <v>7.5</v>
      </c>
      <c r="E72" s="92"/>
      <c r="F72" s="122">
        <f>(D72*E72)</f>
        <v>0</v>
      </c>
    </row>
    <row r="73" spans="1:6" s="119" customFormat="1" x14ac:dyDescent="0.25">
      <c r="A73" s="106"/>
      <c r="B73" s="110"/>
      <c r="C73" s="205"/>
      <c r="D73" s="205"/>
      <c r="F73" s="121"/>
    </row>
    <row r="74" spans="1:6" s="119" customFormat="1" ht="60" x14ac:dyDescent="0.25">
      <c r="A74" s="106" t="s">
        <v>512</v>
      </c>
      <c r="B74" s="173" t="s">
        <v>602</v>
      </c>
      <c r="C74" s="29" t="s">
        <v>72</v>
      </c>
      <c r="D74" s="30">
        <v>0.8</v>
      </c>
      <c r="E74" s="92"/>
      <c r="F74" s="122">
        <f>(D74*E74)</f>
        <v>0</v>
      </c>
    </row>
    <row r="75" spans="1:6" s="119" customFormat="1" x14ac:dyDescent="0.25">
      <c r="A75" s="106"/>
      <c r="B75" s="110"/>
      <c r="C75" s="205"/>
      <c r="D75" s="205"/>
      <c r="F75" s="121"/>
    </row>
    <row r="76" spans="1:6" s="119" customFormat="1" ht="60" customHeight="1" x14ac:dyDescent="0.25">
      <c r="A76" s="106" t="s">
        <v>513</v>
      </c>
      <c r="B76" s="219" t="s">
        <v>439</v>
      </c>
      <c r="C76" s="29" t="s">
        <v>72</v>
      </c>
      <c r="D76" s="30">
        <v>3.2</v>
      </c>
      <c r="E76" s="92"/>
      <c r="F76" s="122">
        <f>(D76*E76)</f>
        <v>0</v>
      </c>
    </row>
    <row r="77" spans="1:6" s="119" customFormat="1" x14ac:dyDescent="0.25">
      <c r="A77" s="106"/>
      <c r="B77" s="110"/>
      <c r="C77" s="205"/>
      <c r="D77" s="205"/>
      <c r="F77" s="121"/>
    </row>
    <row r="78" spans="1:6" s="119" customFormat="1" ht="60" customHeight="1" x14ac:dyDescent="0.25">
      <c r="A78" s="106" t="s">
        <v>514</v>
      </c>
      <c r="B78" s="173" t="s">
        <v>437</v>
      </c>
      <c r="C78" s="29" t="s">
        <v>72</v>
      </c>
      <c r="D78" s="30">
        <v>28</v>
      </c>
      <c r="E78" s="92"/>
      <c r="F78" s="122">
        <f>(D78*E78)</f>
        <v>0</v>
      </c>
    </row>
    <row r="79" spans="1:6" s="119" customFormat="1" ht="15" customHeight="1" x14ac:dyDescent="0.25">
      <c r="A79" s="106"/>
      <c r="B79" s="173"/>
      <c r="C79" s="29"/>
      <c r="D79" s="30"/>
      <c r="E79" s="92"/>
      <c r="F79" s="122"/>
    </row>
    <row r="80" spans="1:6" s="119" customFormat="1" ht="60" customHeight="1" x14ac:dyDescent="0.25">
      <c r="A80" s="106" t="s">
        <v>515</v>
      </c>
      <c r="B80" s="107" t="s">
        <v>463</v>
      </c>
      <c r="C80" s="29" t="s">
        <v>78</v>
      </c>
      <c r="D80" s="30">
        <v>4400</v>
      </c>
      <c r="E80" s="92"/>
      <c r="F80" s="122">
        <f>(D80*E80)</f>
        <v>0</v>
      </c>
    </row>
    <row r="81" spans="1:6" s="119" customFormat="1" ht="15" customHeight="1" x14ac:dyDescent="0.25">
      <c r="A81" s="106"/>
      <c r="B81" s="173"/>
      <c r="C81" s="29"/>
      <c r="D81" s="30"/>
      <c r="E81" s="92"/>
      <c r="F81" s="122"/>
    </row>
    <row r="82" spans="1:6" s="119" customFormat="1" ht="60" customHeight="1" x14ac:dyDescent="0.25">
      <c r="A82" s="106" t="s">
        <v>516</v>
      </c>
      <c r="B82" s="107" t="s">
        <v>464</v>
      </c>
      <c r="C82" s="29" t="s">
        <v>78</v>
      </c>
      <c r="D82" s="30">
        <v>6100</v>
      </c>
      <c r="E82" s="92"/>
      <c r="F82" s="122">
        <f>(D82*E82)</f>
        <v>0</v>
      </c>
    </row>
    <row r="83" spans="1:6" s="119" customFormat="1" ht="15" customHeight="1" x14ac:dyDescent="0.25">
      <c r="A83" s="106"/>
      <c r="B83" s="173"/>
      <c r="C83" s="29"/>
      <c r="D83" s="30"/>
      <c r="E83" s="92"/>
      <c r="F83" s="122"/>
    </row>
    <row r="84" spans="1:6" s="119" customFormat="1" ht="60" customHeight="1" x14ac:dyDescent="0.25">
      <c r="A84" s="106" t="s">
        <v>517</v>
      </c>
      <c r="B84" s="108" t="s">
        <v>465</v>
      </c>
      <c r="C84" s="29" t="s">
        <v>78</v>
      </c>
      <c r="D84" s="30">
        <v>7000</v>
      </c>
      <c r="E84" s="92"/>
      <c r="F84" s="122">
        <f>(D84*E84)</f>
        <v>0</v>
      </c>
    </row>
    <row r="85" spans="1:6" x14ac:dyDescent="0.25">
      <c r="A85" s="77"/>
      <c r="B85" s="78"/>
      <c r="C85" s="79"/>
      <c r="D85" s="81"/>
      <c r="E85" s="84"/>
      <c r="F85" s="208"/>
    </row>
    <row r="86" spans="1:6" x14ac:dyDescent="0.25">
      <c r="A86" s="113"/>
      <c r="B86" s="152" t="s">
        <v>454</v>
      </c>
      <c r="C86" s="114"/>
      <c r="D86" s="115"/>
      <c r="E86" s="67"/>
      <c r="F86" s="207">
        <f>SUM(F68:F85)</f>
        <v>0</v>
      </c>
    </row>
    <row r="87" spans="1:6" x14ac:dyDescent="0.25">
      <c r="A87" s="77"/>
      <c r="B87" s="78"/>
      <c r="C87" s="79"/>
      <c r="D87" s="81"/>
      <c r="E87" s="84"/>
      <c r="F87" s="208"/>
    </row>
    <row r="88" spans="1:6" x14ac:dyDescent="0.25">
      <c r="A88" s="25"/>
      <c r="B88" s="69" t="s">
        <v>92</v>
      </c>
      <c r="C88" s="29"/>
      <c r="D88" s="30"/>
      <c r="F88" s="190">
        <f>SUM(F86+F64+F38)</f>
        <v>0</v>
      </c>
    </row>
    <row r="89" spans="1:6" x14ac:dyDescent="0.25">
      <c r="A89" s="25"/>
      <c r="B89" s="69"/>
      <c r="C89" s="26"/>
      <c r="D89" s="25"/>
    </row>
    <row r="90" spans="1:6" x14ac:dyDescent="0.25">
      <c r="A90" s="25"/>
      <c r="B90" s="69"/>
      <c r="C90" s="26"/>
      <c r="D90" s="25"/>
    </row>
    <row r="91" spans="1:6" x14ac:dyDescent="0.25">
      <c r="A91" s="25"/>
      <c r="B91" s="69"/>
      <c r="C91" s="26"/>
      <c r="D91" s="25"/>
    </row>
    <row r="92" spans="1:6" x14ac:dyDescent="0.25">
      <c r="A92" s="25"/>
      <c r="B92" s="69"/>
      <c r="C92" s="26"/>
      <c r="D92" s="25"/>
    </row>
    <row r="93" spans="1:6" x14ac:dyDescent="0.25">
      <c r="A93" s="25"/>
      <c r="B93" s="69"/>
      <c r="C93" s="26"/>
      <c r="D93" s="25"/>
    </row>
    <row r="94" spans="1:6" x14ac:dyDescent="0.25">
      <c r="A94" s="25"/>
      <c r="B94" s="69"/>
      <c r="C94" s="26"/>
      <c r="D94" s="25"/>
    </row>
    <row r="95" spans="1:6" x14ac:dyDescent="0.25">
      <c r="A95" s="25"/>
      <c r="B95" s="69"/>
      <c r="C95" s="26"/>
      <c r="D95" s="25"/>
    </row>
    <row r="96" spans="1:6" x14ac:dyDescent="0.25">
      <c r="A96" s="25"/>
      <c r="B96" s="69"/>
      <c r="C96" s="26"/>
      <c r="D96" s="25"/>
    </row>
    <row r="97" spans="1:4" x14ac:dyDescent="0.25">
      <c r="A97" s="25"/>
      <c r="B97" s="69"/>
      <c r="C97" s="26"/>
      <c r="D97" s="25"/>
    </row>
    <row r="98" spans="1:4" x14ac:dyDescent="0.25">
      <c r="A98" s="25"/>
      <c r="B98" s="69"/>
      <c r="C98" s="26"/>
      <c r="D98" s="25"/>
    </row>
    <row r="99" spans="1:4" x14ac:dyDescent="0.25">
      <c r="A99" s="25"/>
      <c r="B99" s="69"/>
      <c r="C99" s="26"/>
      <c r="D99" s="25"/>
    </row>
    <row r="100" spans="1:4" x14ac:dyDescent="0.25">
      <c r="A100" s="25"/>
      <c r="B100" s="69"/>
      <c r="C100" s="26"/>
      <c r="D100" s="25"/>
    </row>
    <row r="101" spans="1:4" x14ac:dyDescent="0.25">
      <c r="A101" s="25"/>
      <c r="B101" s="69"/>
      <c r="C101" s="26"/>
      <c r="D101" s="25"/>
    </row>
    <row r="102" spans="1:4" x14ac:dyDescent="0.25">
      <c r="A102" s="25"/>
      <c r="B102" s="69"/>
      <c r="C102" s="26"/>
      <c r="D102" s="25"/>
    </row>
    <row r="103" spans="1:4" x14ac:dyDescent="0.25">
      <c r="A103" s="25"/>
      <c r="B103" s="69"/>
      <c r="C103" s="26"/>
      <c r="D103" s="25"/>
    </row>
    <row r="104" spans="1:4" x14ac:dyDescent="0.25">
      <c r="A104" s="25"/>
      <c r="B104" s="69"/>
      <c r="C104" s="26"/>
      <c r="D104" s="25"/>
    </row>
    <row r="105" spans="1:4" x14ac:dyDescent="0.25">
      <c r="A105" s="25"/>
      <c r="B105" s="69"/>
      <c r="C105" s="26"/>
      <c r="D105" s="25"/>
    </row>
    <row r="106" spans="1:4" x14ac:dyDescent="0.25">
      <c r="A106" s="25"/>
      <c r="B106" s="69"/>
      <c r="C106" s="26"/>
      <c r="D106" s="25"/>
    </row>
    <row r="107" spans="1:4" x14ac:dyDescent="0.25">
      <c r="A107" s="25"/>
      <c r="B107" s="69"/>
      <c r="C107" s="26"/>
      <c r="D107" s="25"/>
    </row>
    <row r="108" spans="1:4" x14ac:dyDescent="0.25">
      <c r="A108" s="25"/>
      <c r="B108" s="69"/>
      <c r="C108" s="26"/>
      <c r="D108" s="25"/>
    </row>
    <row r="109" spans="1:4" x14ac:dyDescent="0.25">
      <c r="A109" s="25"/>
      <c r="B109" s="69"/>
      <c r="C109" s="26"/>
      <c r="D109" s="25"/>
    </row>
    <row r="110" spans="1:4" x14ac:dyDescent="0.25">
      <c r="A110" s="25"/>
      <c r="B110" s="69"/>
      <c r="C110" s="26"/>
      <c r="D110" s="25"/>
    </row>
    <row r="111" spans="1:4" x14ac:dyDescent="0.25">
      <c r="A111" s="25"/>
      <c r="B111" s="69"/>
      <c r="C111" s="26"/>
      <c r="D111" s="25"/>
    </row>
    <row r="112" spans="1:4" x14ac:dyDescent="0.25">
      <c r="A112" s="25"/>
      <c r="B112" s="69"/>
      <c r="C112" s="26"/>
      <c r="D112" s="25"/>
    </row>
    <row r="113" spans="1:4" x14ac:dyDescent="0.25">
      <c r="A113" s="25"/>
      <c r="B113" s="69"/>
      <c r="C113" s="26"/>
      <c r="D113" s="25"/>
    </row>
    <row r="114" spans="1:4" x14ac:dyDescent="0.25">
      <c r="A114" s="25"/>
      <c r="B114" s="69"/>
      <c r="C114" s="26"/>
      <c r="D114" s="25"/>
    </row>
    <row r="115" spans="1:4" x14ac:dyDescent="0.25">
      <c r="A115" s="25"/>
      <c r="B115" s="69"/>
      <c r="C115" s="26"/>
      <c r="D115" s="25"/>
    </row>
    <row r="116" spans="1:4" x14ac:dyDescent="0.25">
      <c r="A116" s="25"/>
      <c r="B116" s="69"/>
      <c r="C116" s="26"/>
      <c r="D116" s="25"/>
    </row>
    <row r="117" spans="1:4" x14ac:dyDescent="0.25">
      <c r="A117" s="25"/>
      <c r="B117" s="69"/>
      <c r="C117" s="26"/>
      <c r="D117" s="25"/>
    </row>
    <row r="118" spans="1:4" x14ac:dyDescent="0.25">
      <c r="A118" s="25"/>
      <c r="B118" s="69"/>
      <c r="C118" s="26"/>
      <c r="D118" s="25"/>
    </row>
    <row r="119" spans="1:4" x14ac:dyDescent="0.25">
      <c r="A119" s="25"/>
      <c r="B119" s="69"/>
      <c r="C119" s="26"/>
      <c r="D119" s="25"/>
    </row>
    <row r="120" spans="1:4" x14ac:dyDescent="0.25">
      <c r="A120" s="25"/>
      <c r="B120" s="69"/>
      <c r="C120" s="26"/>
      <c r="D120" s="25"/>
    </row>
    <row r="121" spans="1:4" x14ac:dyDescent="0.25">
      <c r="A121" s="25"/>
      <c r="B121" s="69"/>
      <c r="C121" s="26"/>
      <c r="D121" s="25"/>
    </row>
    <row r="122" spans="1:4" x14ac:dyDescent="0.25">
      <c r="A122" s="25"/>
      <c r="B122" s="69"/>
      <c r="C122" s="26"/>
      <c r="D122" s="25"/>
    </row>
    <row r="123" spans="1:4" x14ac:dyDescent="0.25">
      <c r="A123" s="25"/>
      <c r="B123" s="69"/>
      <c r="C123" s="26"/>
      <c r="D123" s="25"/>
    </row>
    <row r="124" spans="1:4" x14ac:dyDescent="0.25">
      <c r="A124" s="25"/>
      <c r="B124" s="69"/>
      <c r="C124" s="26"/>
      <c r="D124" s="25"/>
    </row>
    <row r="125" spans="1:4" x14ac:dyDescent="0.25">
      <c r="A125" s="25"/>
      <c r="B125" s="69"/>
      <c r="C125" s="26"/>
      <c r="D125" s="25"/>
    </row>
    <row r="126" spans="1:4" x14ac:dyDescent="0.25">
      <c r="A126" s="25"/>
      <c r="B126" s="69"/>
      <c r="C126" s="26"/>
      <c r="D126" s="25"/>
    </row>
    <row r="127" spans="1:4" x14ac:dyDescent="0.25">
      <c r="A127" s="25"/>
      <c r="B127" s="69"/>
      <c r="C127" s="26"/>
      <c r="D127" s="25"/>
    </row>
    <row r="128" spans="1:4" x14ac:dyDescent="0.25">
      <c r="A128" s="25"/>
      <c r="B128" s="69"/>
      <c r="C128" s="26"/>
      <c r="D128" s="25"/>
    </row>
    <row r="129" spans="1:4" x14ac:dyDescent="0.25">
      <c r="A129" s="25"/>
      <c r="B129" s="69"/>
      <c r="C129" s="26"/>
      <c r="D129" s="25"/>
    </row>
    <row r="130" spans="1:4" x14ac:dyDescent="0.25">
      <c r="A130" s="25"/>
      <c r="B130" s="69"/>
      <c r="C130" s="26"/>
      <c r="D130" s="25"/>
    </row>
    <row r="131" spans="1:4" x14ac:dyDescent="0.25">
      <c r="A131" s="25"/>
      <c r="B131" s="69"/>
      <c r="C131" s="26"/>
      <c r="D131" s="25"/>
    </row>
    <row r="132" spans="1:4" x14ac:dyDescent="0.25">
      <c r="A132" s="25"/>
      <c r="B132" s="69"/>
      <c r="C132" s="26"/>
      <c r="D132" s="25"/>
    </row>
    <row r="133" spans="1:4" x14ac:dyDescent="0.25">
      <c r="A133" s="25"/>
      <c r="B133" s="69"/>
      <c r="C133" s="26"/>
      <c r="D133" s="25"/>
    </row>
    <row r="134" spans="1:4" x14ac:dyDescent="0.25">
      <c r="A134" s="25"/>
      <c r="B134" s="69"/>
      <c r="C134" s="26"/>
      <c r="D134" s="25"/>
    </row>
    <row r="135" spans="1:4" x14ac:dyDescent="0.25">
      <c r="A135" s="25"/>
      <c r="B135" s="69"/>
      <c r="C135" s="26"/>
      <c r="D135" s="25"/>
    </row>
    <row r="136" spans="1:4" x14ac:dyDescent="0.25">
      <c r="A136" s="25"/>
      <c r="B136" s="69"/>
      <c r="C136" s="26"/>
      <c r="D136" s="25"/>
    </row>
    <row r="137" spans="1:4" x14ac:dyDescent="0.25">
      <c r="A137" s="25"/>
      <c r="B137" s="69"/>
      <c r="C137" s="26"/>
      <c r="D137" s="25"/>
    </row>
    <row r="138" spans="1:4" x14ac:dyDescent="0.25">
      <c r="A138" s="25"/>
      <c r="B138" s="69"/>
      <c r="C138" s="26"/>
      <c r="D138" s="25"/>
    </row>
    <row r="139" spans="1:4" x14ac:dyDescent="0.25">
      <c r="A139" s="25"/>
      <c r="B139" s="69"/>
      <c r="C139" s="26"/>
      <c r="D139" s="25"/>
    </row>
    <row r="140" spans="1:4" x14ac:dyDescent="0.25">
      <c r="A140" s="25"/>
      <c r="B140" s="69"/>
      <c r="C140" s="26"/>
      <c r="D140" s="25"/>
    </row>
    <row r="141" spans="1:4" x14ac:dyDescent="0.25">
      <c r="A141" s="25"/>
      <c r="B141" s="69"/>
      <c r="C141" s="26"/>
      <c r="D141" s="25"/>
    </row>
    <row r="142" spans="1:4" x14ac:dyDescent="0.25">
      <c r="A142" s="25"/>
      <c r="B142" s="69"/>
      <c r="C142" s="26"/>
      <c r="D142" s="25"/>
    </row>
    <row r="143" spans="1:4" x14ac:dyDescent="0.25">
      <c r="A143" s="25"/>
      <c r="B143" s="69"/>
      <c r="C143" s="26"/>
      <c r="D143" s="25"/>
    </row>
    <row r="144" spans="1:4" x14ac:dyDescent="0.25">
      <c r="A144" s="25"/>
      <c r="B144" s="69"/>
      <c r="C144" s="26"/>
      <c r="D144" s="25"/>
    </row>
    <row r="145" spans="1:4" x14ac:dyDescent="0.25">
      <c r="A145" s="25"/>
      <c r="B145" s="69"/>
      <c r="C145" s="26"/>
      <c r="D145" s="25"/>
    </row>
    <row r="146" spans="1:4" x14ac:dyDescent="0.25">
      <c r="A146" s="25"/>
      <c r="B146" s="69"/>
      <c r="C146" s="26"/>
      <c r="D146" s="25"/>
    </row>
    <row r="147" spans="1:4" x14ac:dyDescent="0.25">
      <c r="A147" s="25"/>
      <c r="B147" s="69"/>
      <c r="C147" s="26"/>
      <c r="D147" s="25"/>
    </row>
    <row r="148" spans="1:4" x14ac:dyDescent="0.25">
      <c r="A148" s="25"/>
      <c r="B148" s="69"/>
      <c r="C148" s="26"/>
      <c r="D148" s="25"/>
    </row>
    <row r="149" spans="1:4" x14ac:dyDescent="0.25">
      <c r="A149" s="25"/>
      <c r="B149" s="69"/>
      <c r="C149" s="26"/>
      <c r="D149" s="25"/>
    </row>
    <row r="150" spans="1:4" x14ac:dyDescent="0.25">
      <c r="A150" s="25"/>
      <c r="B150" s="69"/>
      <c r="C150" s="26"/>
      <c r="D150" s="25"/>
    </row>
  </sheetData>
  <sheetProtection algorithmName="SHA-512" hashValue="43O2xJTKen0vjChL3x7yZYnPzDao40dRu3kTnWBnLLh/SjWYoFWj9kqPRMR6SSjc9KnCTL+QQaeKCAA++A704A==" saltValue="CfSBN43aUNvshA66O30OOQ==" spinCount="100000" sheet="1" objects="1" scenarios="1"/>
  <protectedRanges>
    <protectedRange sqref="E14:E36" name="Obseg3"/>
    <protectedRange sqref="E68:E84" name="Obseg1"/>
    <protectedRange sqref="E42:E62" name="Obseg2"/>
  </protectedRanges>
  <mergeCells count="6">
    <mergeCell ref="B8:F8"/>
    <mergeCell ref="B3:F3"/>
    <mergeCell ref="B4:F4"/>
    <mergeCell ref="B5:F5"/>
    <mergeCell ref="B6:F6"/>
    <mergeCell ref="B7:F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4"/>
  <sheetViews>
    <sheetView topLeftCell="A53" zoomScaleNormal="100" workbookViewId="0">
      <selection activeCell="K53" sqref="K53"/>
    </sheetView>
  </sheetViews>
  <sheetFormatPr defaultRowHeight="15" x14ac:dyDescent="0.25"/>
  <cols>
    <col min="1" max="1" width="4.7109375" style="49" customWidth="1"/>
    <col min="2" max="2" width="45.7109375" style="49" customWidth="1"/>
    <col min="3" max="3" width="5.7109375" style="51" customWidth="1"/>
    <col min="4" max="4" width="7.85546875" style="51" customWidth="1"/>
    <col min="5" max="5" width="10.7109375" style="51" customWidth="1"/>
    <col min="6" max="6" width="12.7109375" style="33" customWidth="1"/>
    <col min="7" max="16384" width="9.140625" style="49"/>
  </cols>
  <sheetData>
    <row r="1" spans="1:6" x14ac:dyDescent="0.25">
      <c r="A1" s="2" t="s">
        <v>37</v>
      </c>
      <c r="B1" s="2" t="s">
        <v>42</v>
      </c>
    </row>
    <row r="2" spans="1:6" x14ac:dyDescent="0.25">
      <c r="A2" s="2"/>
      <c r="B2" s="2"/>
    </row>
    <row r="3" spans="1:6" ht="45" customHeight="1" x14ac:dyDescent="0.25">
      <c r="B3" s="243" t="s">
        <v>74</v>
      </c>
      <c r="C3" s="243"/>
      <c r="D3" s="243"/>
      <c r="E3" s="243"/>
      <c r="F3" s="243"/>
    </row>
    <row r="4" spans="1:6" ht="45" customHeight="1" x14ac:dyDescent="0.25">
      <c r="B4" s="243" t="s">
        <v>68</v>
      </c>
      <c r="C4" s="243"/>
      <c r="D4" s="243"/>
      <c r="E4" s="243"/>
      <c r="F4" s="243"/>
    </row>
    <row r="5" spans="1:6" ht="45" customHeight="1" x14ac:dyDescent="0.25">
      <c r="B5" s="243" t="s">
        <v>85</v>
      </c>
      <c r="C5" s="243"/>
      <c r="D5" s="243"/>
      <c r="E5" s="243"/>
      <c r="F5" s="243"/>
    </row>
    <row r="6" spans="1:6" ht="45" customHeight="1" x14ac:dyDescent="0.25">
      <c r="B6" s="243" t="s">
        <v>75</v>
      </c>
      <c r="C6" s="243"/>
      <c r="D6" s="243"/>
      <c r="E6" s="243"/>
      <c r="F6" s="243"/>
    </row>
    <row r="7" spans="1:6" ht="45" customHeight="1" x14ac:dyDescent="0.25">
      <c r="B7" s="243" t="s">
        <v>79</v>
      </c>
      <c r="C7" s="243"/>
      <c r="D7" s="243"/>
      <c r="E7" s="243"/>
      <c r="F7" s="243"/>
    </row>
    <row r="8" spans="1:6" ht="45" customHeight="1" x14ac:dyDescent="0.25">
      <c r="B8" s="243" t="s">
        <v>80</v>
      </c>
      <c r="C8" s="243"/>
      <c r="D8" s="243"/>
      <c r="E8" s="243"/>
      <c r="F8" s="243"/>
    </row>
    <row r="9" spans="1:6" ht="45" customHeight="1" x14ac:dyDescent="0.25">
      <c r="B9" s="243" t="s">
        <v>81</v>
      </c>
      <c r="C9" s="243"/>
      <c r="D9" s="243"/>
      <c r="E9" s="243"/>
      <c r="F9" s="243"/>
    </row>
    <row r="10" spans="1:6" ht="15" customHeight="1" x14ac:dyDescent="0.25">
      <c r="B10" s="70"/>
      <c r="C10" s="70"/>
      <c r="D10" s="70"/>
      <c r="E10" s="70"/>
      <c r="F10" s="31"/>
    </row>
    <row r="11" spans="1:6" s="20" customFormat="1" x14ac:dyDescent="0.2">
      <c r="A11" s="24" t="s">
        <v>63</v>
      </c>
      <c r="B11" s="19" t="s">
        <v>64</v>
      </c>
      <c r="C11" s="34" t="s">
        <v>55</v>
      </c>
      <c r="D11" s="34" t="s">
        <v>56</v>
      </c>
      <c r="E11" s="36" t="s">
        <v>57</v>
      </c>
      <c r="F11" s="40" t="s">
        <v>58</v>
      </c>
    </row>
    <row r="12" spans="1:6" ht="15" customHeight="1" x14ac:dyDescent="0.25">
      <c r="A12" s="25"/>
      <c r="B12" s="69"/>
      <c r="C12" s="29"/>
      <c r="D12" s="30"/>
      <c r="E12" s="91"/>
    </row>
    <row r="13" spans="1:6" ht="15" customHeight="1" x14ac:dyDescent="0.25">
      <c r="A13" s="25"/>
      <c r="B13" s="103" t="s">
        <v>143</v>
      </c>
      <c r="C13" s="29"/>
      <c r="D13" s="30"/>
      <c r="E13" s="91"/>
    </row>
    <row r="14" spans="1:6" ht="15" customHeight="1" x14ac:dyDescent="0.25">
      <c r="A14" s="25"/>
      <c r="B14" s="69"/>
      <c r="C14" s="29"/>
      <c r="D14" s="30"/>
      <c r="E14" s="91"/>
    </row>
    <row r="15" spans="1:6" ht="89.25" customHeight="1" x14ac:dyDescent="0.25">
      <c r="A15" s="25" t="s">
        <v>8</v>
      </c>
      <c r="B15" s="98" t="s">
        <v>199</v>
      </c>
      <c r="C15" s="29" t="s">
        <v>62</v>
      </c>
      <c r="D15" s="30">
        <v>32</v>
      </c>
      <c r="E15" s="91"/>
      <c r="F15" s="38">
        <f>(D15*E15)</f>
        <v>0</v>
      </c>
    </row>
    <row r="16" spans="1:6" ht="15" customHeight="1" x14ac:dyDescent="0.25">
      <c r="A16" s="25"/>
      <c r="B16" s="69"/>
      <c r="C16" s="29"/>
      <c r="D16" s="30"/>
      <c r="E16" s="91"/>
    </row>
    <row r="17" spans="1:6" ht="89.25" customHeight="1" x14ac:dyDescent="0.25">
      <c r="A17" s="25" t="s">
        <v>71</v>
      </c>
      <c r="B17" s="98" t="s">
        <v>200</v>
      </c>
      <c r="C17" s="29" t="s">
        <v>62</v>
      </c>
      <c r="D17" s="30">
        <v>84.5</v>
      </c>
      <c r="E17" s="91"/>
      <c r="F17" s="38">
        <f>(D17*E17)</f>
        <v>0</v>
      </c>
    </row>
    <row r="18" spans="1:6" ht="15" customHeight="1" x14ac:dyDescent="0.25">
      <c r="A18" s="25"/>
      <c r="B18" s="69"/>
      <c r="C18" s="29"/>
      <c r="D18" s="30"/>
      <c r="E18" s="91"/>
    </row>
    <row r="19" spans="1:6" ht="89.25" customHeight="1" x14ac:dyDescent="0.25">
      <c r="A19" s="25" t="s">
        <v>393</v>
      </c>
      <c r="B19" s="98" t="s">
        <v>201</v>
      </c>
      <c r="C19" s="29" t="s">
        <v>62</v>
      </c>
      <c r="D19" s="30">
        <v>63</v>
      </c>
      <c r="E19" s="91"/>
      <c r="F19" s="38">
        <f>(D19*E19)</f>
        <v>0</v>
      </c>
    </row>
    <row r="20" spans="1:6" ht="15" customHeight="1" x14ac:dyDescent="0.25">
      <c r="A20" s="25"/>
      <c r="B20" s="69"/>
      <c r="C20" s="29"/>
      <c r="D20" s="30"/>
      <c r="E20" s="91"/>
    </row>
    <row r="21" spans="1:6" ht="120" customHeight="1" x14ac:dyDescent="0.25">
      <c r="A21" s="25" t="s">
        <v>490</v>
      </c>
      <c r="B21" s="98" t="s">
        <v>232</v>
      </c>
      <c r="C21" s="29" t="s">
        <v>62</v>
      </c>
      <c r="D21" s="30">
        <v>288</v>
      </c>
      <c r="E21" s="91"/>
      <c r="F21" s="33">
        <f>(D21*E21)</f>
        <v>0</v>
      </c>
    </row>
    <row r="22" spans="1:6" ht="15" customHeight="1" x14ac:dyDescent="0.25">
      <c r="A22" s="25"/>
      <c r="B22" s="69"/>
      <c r="C22" s="29"/>
      <c r="D22" s="30"/>
      <c r="E22" s="91"/>
    </row>
    <row r="23" spans="1:6" ht="105" customHeight="1" x14ac:dyDescent="0.25">
      <c r="A23" s="25" t="s">
        <v>491</v>
      </c>
      <c r="B23" s="98" t="s">
        <v>202</v>
      </c>
      <c r="C23" s="29" t="s">
        <v>82</v>
      </c>
      <c r="D23" s="30">
        <v>220</v>
      </c>
      <c r="E23" s="91"/>
      <c r="F23" s="38">
        <f>(D23*E23)</f>
        <v>0</v>
      </c>
    </row>
    <row r="24" spans="1:6" ht="15" customHeight="1" x14ac:dyDescent="0.25">
      <c r="A24" s="25"/>
      <c r="B24" s="69"/>
      <c r="C24" s="29"/>
      <c r="D24" s="30"/>
      <c r="E24" s="91"/>
    </row>
    <row r="25" spans="1:6" ht="105" customHeight="1" x14ac:dyDescent="0.25">
      <c r="A25" s="25" t="s">
        <v>492</v>
      </c>
      <c r="B25" s="98" t="s">
        <v>203</v>
      </c>
      <c r="C25" s="29" t="s">
        <v>62</v>
      </c>
      <c r="D25" s="30">
        <v>70</v>
      </c>
      <c r="E25" s="91"/>
      <c r="F25" s="33">
        <f>(D25*E25)</f>
        <v>0</v>
      </c>
    </row>
    <row r="26" spans="1:6" ht="15" customHeight="1" x14ac:dyDescent="0.25">
      <c r="A26" s="25"/>
      <c r="B26" s="69"/>
      <c r="C26" s="29"/>
      <c r="D26" s="30"/>
      <c r="E26" s="91"/>
    </row>
    <row r="27" spans="1:6" ht="105" customHeight="1" x14ac:dyDescent="0.25">
      <c r="A27" s="25" t="s">
        <v>493</v>
      </c>
      <c r="B27" s="98" t="s">
        <v>204</v>
      </c>
      <c r="C27" s="29" t="s">
        <v>62</v>
      </c>
      <c r="D27" s="30">
        <v>105</v>
      </c>
      <c r="E27" s="91"/>
      <c r="F27" s="33">
        <f>(D27*E27)</f>
        <v>0</v>
      </c>
    </row>
    <row r="28" spans="1:6" ht="15" customHeight="1" x14ac:dyDescent="0.25">
      <c r="A28" s="25"/>
      <c r="B28" s="69"/>
      <c r="C28" s="29"/>
      <c r="D28" s="30"/>
      <c r="E28" s="91"/>
    </row>
    <row r="29" spans="1:6" ht="105" customHeight="1" x14ac:dyDescent="0.25">
      <c r="A29" s="25" t="s">
        <v>494</v>
      </c>
      <c r="B29" s="98" t="s">
        <v>205</v>
      </c>
      <c r="C29" s="29" t="s">
        <v>82</v>
      </c>
      <c r="D29" s="30">
        <v>16.5</v>
      </c>
      <c r="E29" s="91"/>
      <c r="F29" s="38">
        <f>(D29*E29)</f>
        <v>0</v>
      </c>
    </row>
    <row r="30" spans="1:6" ht="15" customHeight="1" x14ac:dyDescent="0.25">
      <c r="A30" s="25"/>
      <c r="B30" s="98"/>
      <c r="C30" s="29"/>
      <c r="D30" s="30"/>
      <c r="E30" s="91"/>
      <c r="F30" s="38"/>
    </row>
    <row r="31" spans="1:6" ht="75" customHeight="1" x14ac:dyDescent="0.25">
      <c r="A31" s="25" t="s">
        <v>495</v>
      </c>
      <c r="B31" s="109" t="s">
        <v>206</v>
      </c>
      <c r="C31" s="29" t="s">
        <v>62</v>
      </c>
      <c r="D31" s="30">
        <v>330</v>
      </c>
      <c r="E31" s="91"/>
      <c r="F31" s="38">
        <f>(D31*E31)</f>
        <v>0</v>
      </c>
    </row>
    <row r="32" spans="1:6" ht="15" customHeight="1" x14ac:dyDescent="0.25">
      <c r="A32" s="25"/>
      <c r="B32" s="109"/>
      <c r="C32" s="29"/>
      <c r="D32" s="30"/>
      <c r="E32" s="91"/>
    </row>
    <row r="33" spans="1:6" ht="60" customHeight="1" x14ac:dyDescent="0.25">
      <c r="A33" s="25" t="s">
        <v>496</v>
      </c>
      <c r="B33" s="69" t="s">
        <v>106</v>
      </c>
      <c r="C33" s="29"/>
      <c r="D33" s="30"/>
      <c r="E33" s="91"/>
    </row>
    <row r="34" spans="1:6" ht="15" customHeight="1" x14ac:dyDescent="0.25">
      <c r="A34" s="77"/>
      <c r="B34" s="78"/>
      <c r="C34" s="79"/>
      <c r="D34" s="81"/>
      <c r="E34" s="154"/>
      <c r="F34" s="82"/>
    </row>
    <row r="35" spans="1:6" ht="15" customHeight="1" x14ac:dyDescent="0.25">
      <c r="A35" s="25"/>
      <c r="B35" s="69" t="s">
        <v>452</v>
      </c>
      <c r="C35" s="29"/>
      <c r="D35" s="30"/>
      <c r="E35" s="91"/>
      <c r="F35" s="33">
        <f>SUM(F15:F34)</f>
        <v>0</v>
      </c>
    </row>
    <row r="36" spans="1:6" ht="15" customHeight="1" x14ac:dyDescent="0.25">
      <c r="A36" s="25"/>
      <c r="B36" s="69"/>
      <c r="C36" s="29"/>
      <c r="D36" s="30"/>
      <c r="E36" s="91"/>
    </row>
    <row r="37" spans="1:6" ht="15" customHeight="1" x14ac:dyDescent="0.25">
      <c r="A37" s="25"/>
      <c r="B37" s="110" t="s">
        <v>144</v>
      </c>
      <c r="C37" s="29"/>
      <c r="D37" s="30"/>
      <c r="E37" s="91"/>
    </row>
    <row r="38" spans="1:6" ht="15" customHeight="1" x14ac:dyDescent="0.25">
      <c r="A38" s="25"/>
      <c r="B38" s="69"/>
      <c r="C38" s="29"/>
      <c r="D38" s="30"/>
      <c r="E38" s="91"/>
    </row>
    <row r="39" spans="1:6" ht="89.25" customHeight="1" x14ac:dyDescent="0.25">
      <c r="A39" s="25" t="s">
        <v>497</v>
      </c>
      <c r="B39" s="98" t="s">
        <v>199</v>
      </c>
      <c r="C39" s="29" t="s">
        <v>62</v>
      </c>
      <c r="D39" s="30">
        <v>335</v>
      </c>
      <c r="E39" s="91"/>
      <c r="F39" s="38">
        <f>(D39*E39)</f>
        <v>0</v>
      </c>
    </row>
    <row r="40" spans="1:6" ht="15" customHeight="1" x14ac:dyDescent="0.25">
      <c r="A40" s="25"/>
      <c r="B40" s="69"/>
      <c r="C40" s="29"/>
      <c r="D40" s="30"/>
      <c r="E40" s="91"/>
    </row>
    <row r="41" spans="1:6" ht="89.25" customHeight="1" x14ac:dyDescent="0.25">
      <c r="A41" s="25" t="s">
        <v>498</v>
      </c>
      <c r="B41" s="98" t="s">
        <v>201</v>
      </c>
      <c r="C41" s="29" t="s">
        <v>62</v>
      </c>
      <c r="D41" s="30">
        <v>6.3</v>
      </c>
      <c r="E41" s="91"/>
      <c r="F41" s="38">
        <f>(D41*E41)</f>
        <v>0</v>
      </c>
    </row>
    <row r="42" spans="1:6" ht="15" customHeight="1" x14ac:dyDescent="0.25">
      <c r="A42" s="25"/>
      <c r="B42" s="69"/>
      <c r="C42" s="29"/>
      <c r="D42" s="30"/>
      <c r="E42" s="91"/>
    </row>
    <row r="43" spans="1:6" ht="89.25" customHeight="1" x14ac:dyDescent="0.25">
      <c r="A43" s="25" t="s">
        <v>499</v>
      </c>
      <c r="B43" s="98" t="s">
        <v>208</v>
      </c>
      <c r="C43" s="29" t="s">
        <v>82</v>
      </c>
      <c r="D43" s="30">
        <v>204</v>
      </c>
      <c r="E43" s="91"/>
      <c r="F43" s="38">
        <f>(D43*E43)</f>
        <v>0</v>
      </c>
    </row>
    <row r="44" spans="1:6" ht="15" customHeight="1" x14ac:dyDescent="0.25">
      <c r="A44" s="25"/>
      <c r="B44" s="69"/>
      <c r="C44" s="29"/>
      <c r="D44" s="30"/>
      <c r="E44" s="91"/>
    </row>
    <row r="45" spans="1:6" ht="75" customHeight="1" x14ac:dyDescent="0.25">
      <c r="A45" s="25" t="s">
        <v>500</v>
      </c>
      <c r="B45" s="98" t="s">
        <v>209</v>
      </c>
      <c r="C45" s="29" t="s">
        <v>82</v>
      </c>
      <c r="D45" s="30">
        <v>75.3</v>
      </c>
      <c r="E45" s="91"/>
      <c r="F45" s="38">
        <f>(D45*E45)</f>
        <v>0</v>
      </c>
    </row>
    <row r="46" spans="1:6" ht="15" customHeight="1" x14ac:dyDescent="0.25">
      <c r="A46" s="25"/>
      <c r="B46" s="69"/>
      <c r="C46" s="29"/>
      <c r="D46" s="30"/>
      <c r="E46" s="91"/>
    </row>
    <row r="47" spans="1:6" ht="90" customHeight="1" x14ac:dyDescent="0.25">
      <c r="A47" s="25" t="s">
        <v>501</v>
      </c>
      <c r="B47" s="98" t="s">
        <v>207</v>
      </c>
      <c r="C47" s="29" t="s">
        <v>62</v>
      </c>
      <c r="D47" s="30">
        <v>51</v>
      </c>
      <c r="E47" s="91"/>
      <c r="F47" s="33">
        <f>(D47*E47)</f>
        <v>0</v>
      </c>
    </row>
    <row r="48" spans="1:6" ht="15" customHeight="1" x14ac:dyDescent="0.25">
      <c r="A48" s="25"/>
      <c r="B48" s="69"/>
      <c r="C48" s="29"/>
      <c r="D48" s="30"/>
      <c r="E48" s="91"/>
    </row>
    <row r="49" spans="1:6" ht="105" customHeight="1" x14ac:dyDescent="0.25">
      <c r="A49" s="25" t="s">
        <v>502</v>
      </c>
      <c r="B49" s="98" t="s">
        <v>215</v>
      </c>
      <c r="C49" s="29" t="s">
        <v>62</v>
      </c>
      <c r="D49" s="30">
        <v>365</v>
      </c>
      <c r="E49" s="91"/>
      <c r="F49" s="38">
        <f>(D49*E49)</f>
        <v>0</v>
      </c>
    </row>
    <row r="50" spans="1:6" ht="15" customHeight="1" x14ac:dyDescent="0.25">
      <c r="A50" s="25"/>
      <c r="B50" s="98" t="s">
        <v>210</v>
      </c>
      <c r="C50" s="29"/>
      <c r="D50" s="30"/>
      <c r="E50" s="91"/>
      <c r="F50" s="38"/>
    </row>
    <row r="51" spans="1:6" ht="30" customHeight="1" x14ac:dyDescent="0.25">
      <c r="A51" s="25" t="s">
        <v>503</v>
      </c>
      <c r="B51" s="98" t="s">
        <v>212</v>
      </c>
      <c r="C51" s="29" t="s">
        <v>59</v>
      </c>
      <c r="D51" s="30">
        <v>6</v>
      </c>
      <c r="E51" s="91"/>
      <c r="F51" s="38">
        <f>(D51*E51)</f>
        <v>0</v>
      </c>
    </row>
    <row r="52" spans="1:6" ht="30" customHeight="1" x14ac:dyDescent="0.25">
      <c r="A52" s="25" t="s">
        <v>504</v>
      </c>
      <c r="B52" s="98" t="s">
        <v>211</v>
      </c>
      <c r="C52" s="29" t="s">
        <v>59</v>
      </c>
      <c r="D52" s="30">
        <v>19</v>
      </c>
      <c r="E52" s="91"/>
      <c r="F52" s="38">
        <f>(D52*E52)</f>
        <v>0</v>
      </c>
    </row>
    <row r="53" spans="1:6" ht="45" customHeight="1" x14ac:dyDescent="0.25">
      <c r="A53" s="25" t="s">
        <v>505</v>
      </c>
      <c r="B53" s="98" t="s">
        <v>213</v>
      </c>
      <c r="C53" s="29" t="s">
        <v>82</v>
      </c>
      <c r="D53" s="30">
        <v>121</v>
      </c>
      <c r="E53" s="91"/>
      <c r="F53" s="38">
        <f>(D53*E53)</f>
        <v>0</v>
      </c>
    </row>
    <row r="54" spans="1:6" ht="15" customHeight="1" x14ac:dyDescent="0.25">
      <c r="A54" s="25"/>
      <c r="B54" s="69"/>
      <c r="C54" s="29"/>
      <c r="D54" s="30"/>
      <c r="E54" s="91"/>
    </row>
    <row r="55" spans="1:6" ht="105" customHeight="1" x14ac:dyDescent="0.25">
      <c r="A55" s="25" t="s">
        <v>506</v>
      </c>
      <c r="B55" s="98" t="s">
        <v>216</v>
      </c>
      <c r="C55" s="29" t="s">
        <v>62</v>
      </c>
      <c r="D55" s="30">
        <v>10</v>
      </c>
      <c r="E55" s="91"/>
      <c r="F55" s="38">
        <f>(D55*E55)</f>
        <v>0</v>
      </c>
    </row>
    <row r="56" spans="1:6" ht="15" customHeight="1" x14ac:dyDescent="0.25">
      <c r="A56" s="25"/>
      <c r="B56" s="98"/>
      <c r="C56" s="29"/>
      <c r="D56" s="30"/>
      <c r="E56" s="91"/>
      <c r="F56" s="38"/>
    </row>
    <row r="57" spans="1:6" ht="90" customHeight="1" x14ac:dyDescent="0.25">
      <c r="A57" s="25" t="s">
        <v>507</v>
      </c>
      <c r="B57" s="28" t="s">
        <v>214</v>
      </c>
      <c r="C57" s="29" t="s">
        <v>82</v>
      </c>
      <c r="D57" s="30">
        <v>12.3</v>
      </c>
      <c r="E57" s="91"/>
      <c r="F57" s="38">
        <f>(D57*E57)</f>
        <v>0</v>
      </c>
    </row>
    <row r="58" spans="1:6" ht="15" customHeight="1" x14ac:dyDescent="0.25">
      <c r="A58" s="25"/>
      <c r="B58" s="98"/>
      <c r="C58" s="29"/>
      <c r="D58" s="30"/>
      <c r="E58" s="91"/>
      <c r="F58" s="38"/>
    </row>
    <row r="59" spans="1:6" ht="75" customHeight="1" x14ac:dyDescent="0.25">
      <c r="A59" s="25" t="s">
        <v>508</v>
      </c>
      <c r="B59" s="109" t="s">
        <v>206</v>
      </c>
      <c r="C59" s="29" t="s">
        <v>62</v>
      </c>
      <c r="D59" s="30">
        <v>214</v>
      </c>
      <c r="E59" s="91"/>
      <c r="F59" s="38">
        <f>(D59*E59)</f>
        <v>0</v>
      </c>
    </row>
    <row r="60" spans="1:6" ht="15" customHeight="1" x14ac:dyDescent="0.25">
      <c r="A60" s="25"/>
      <c r="B60" s="109"/>
      <c r="C60" s="29"/>
      <c r="D60" s="30"/>
      <c r="E60" s="91"/>
      <c r="F60" s="38"/>
    </row>
    <row r="61" spans="1:6" ht="60" customHeight="1" x14ac:dyDescent="0.25">
      <c r="A61" s="25" t="s">
        <v>509</v>
      </c>
      <c r="B61" s="98" t="s">
        <v>217</v>
      </c>
      <c r="C61" s="29" t="s">
        <v>61</v>
      </c>
      <c r="D61" s="30">
        <v>2</v>
      </c>
      <c r="E61" s="91"/>
      <c r="F61" s="38">
        <f>(D61*E61)</f>
        <v>0</v>
      </c>
    </row>
    <row r="62" spans="1:6" ht="15" customHeight="1" x14ac:dyDescent="0.25">
      <c r="A62" s="25"/>
      <c r="B62" s="109"/>
      <c r="C62" s="29"/>
      <c r="D62" s="30"/>
      <c r="E62" s="91"/>
    </row>
    <row r="63" spans="1:6" ht="60" customHeight="1" x14ac:dyDescent="0.25">
      <c r="A63" s="25" t="s">
        <v>510</v>
      </c>
      <c r="B63" s="69" t="s">
        <v>106</v>
      </c>
      <c r="C63" s="29"/>
      <c r="D63" s="30"/>
      <c r="E63" s="91"/>
    </row>
    <row r="64" spans="1:6" ht="15" customHeight="1" x14ac:dyDescent="0.25">
      <c r="A64" s="77"/>
      <c r="B64" s="78"/>
      <c r="C64" s="79"/>
      <c r="D64" s="81"/>
      <c r="E64" s="154"/>
      <c r="F64" s="82"/>
    </row>
    <row r="65" spans="1:6" ht="15" customHeight="1" x14ac:dyDescent="0.25">
      <c r="A65" s="25"/>
      <c r="B65" s="69" t="s">
        <v>453</v>
      </c>
      <c r="C65" s="29"/>
      <c r="D65" s="30"/>
      <c r="E65" s="91"/>
      <c r="F65" s="33">
        <f>SUM(F39:F64)</f>
        <v>0</v>
      </c>
    </row>
    <row r="66" spans="1:6" ht="15" customHeight="1" x14ac:dyDescent="0.25">
      <c r="A66" s="25"/>
      <c r="B66" s="69"/>
      <c r="C66" s="29"/>
      <c r="D66" s="30"/>
      <c r="E66" s="91"/>
    </row>
    <row r="67" spans="1:6" ht="15" customHeight="1" x14ac:dyDescent="0.25">
      <c r="A67" s="25"/>
      <c r="B67" s="103" t="s">
        <v>174</v>
      </c>
      <c r="C67" s="29"/>
      <c r="D67" s="30"/>
      <c r="E67" s="91"/>
    </row>
    <row r="68" spans="1:6" ht="15" customHeight="1" x14ac:dyDescent="0.25">
      <c r="A68" s="25"/>
      <c r="B68" s="69"/>
      <c r="C68" s="29"/>
      <c r="D68" s="30"/>
      <c r="E68" s="91"/>
    </row>
    <row r="69" spans="1:6" ht="89.25" customHeight="1" x14ac:dyDescent="0.25">
      <c r="A69" s="25" t="s">
        <v>511</v>
      </c>
      <c r="B69" s="98" t="s">
        <v>199</v>
      </c>
      <c r="C69" s="29" t="s">
        <v>62</v>
      </c>
      <c r="D69" s="30">
        <v>230</v>
      </c>
      <c r="E69" s="91"/>
      <c r="F69" s="38">
        <f>(D69*E69)</f>
        <v>0</v>
      </c>
    </row>
    <row r="70" spans="1:6" ht="15" customHeight="1" x14ac:dyDescent="0.25">
      <c r="A70" s="25"/>
      <c r="B70" s="69"/>
      <c r="C70" s="29"/>
      <c r="D70" s="30"/>
      <c r="E70" s="91"/>
    </row>
    <row r="71" spans="1:6" ht="135" customHeight="1" x14ac:dyDescent="0.25">
      <c r="A71" s="25" t="s">
        <v>511</v>
      </c>
      <c r="B71" s="98" t="s">
        <v>219</v>
      </c>
      <c r="C71" s="29" t="s">
        <v>62</v>
      </c>
      <c r="D71" s="30">
        <v>110</v>
      </c>
      <c r="E71" s="91"/>
      <c r="F71" s="33">
        <f>(D71*E71)</f>
        <v>0</v>
      </c>
    </row>
    <row r="72" spans="1:6" ht="15" customHeight="1" x14ac:dyDescent="0.25">
      <c r="A72" s="25"/>
      <c r="B72" s="69"/>
      <c r="C72" s="29"/>
      <c r="D72" s="30"/>
      <c r="E72" s="91"/>
    </row>
    <row r="73" spans="1:6" ht="120" customHeight="1" x14ac:dyDescent="0.25">
      <c r="A73" s="25" t="s">
        <v>513</v>
      </c>
      <c r="B73" s="98" t="s">
        <v>220</v>
      </c>
      <c r="C73" s="29" t="s">
        <v>62</v>
      </c>
      <c r="D73" s="30">
        <v>118</v>
      </c>
      <c r="E73" s="91"/>
      <c r="F73" s="33">
        <f>(D73*E73)</f>
        <v>0</v>
      </c>
    </row>
    <row r="74" spans="1:6" ht="15" customHeight="1" x14ac:dyDescent="0.25">
      <c r="A74" s="25"/>
      <c r="B74" s="103"/>
      <c r="C74" s="29"/>
      <c r="D74" s="30"/>
      <c r="E74" s="91"/>
    </row>
    <row r="75" spans="1:6" ht="105" customHeight="1" x14ac:dyDescent="0.25">
      <c r="A75" s="25" t="s">
        <v>514</v>
      </c>
      <c r="B75" s="98" t="s">
        <v>221</v>
      </c>
      <c r="C75" s="29" t="s">
        <v>62</v>
      </c>
      <c r="D75" s="30">
        <v>5.2</v>
      </c>
      <c r="E75" s="91"/>
      <c r="F75" s="38">
        <f>(D75*E75)</f>
        <v>0</v>
      </c>
    </row>
    <row r="76" spans="1:6" ht="15" customHeight="1" x14ac:dyDescent="0.25">
      <c r="A76" s="25"/>
      <c r="B76" s="98"/>
      <c r="C76" s="29"/>
      <c r="D76" s="30"/>
      <c r="E76" s="91"/>
      <c r="F76" s="38"/>
    </row>
    <row r="77" spans="1:6" ht="105" customHeight="1" x14ac:dyDescent="0.25">
      <c r="A77" s="25" t="s">
        <v>515</v>
      </c>
      <c r="B77" s="98" t="s">
        <v>438</v>
      </c>
      <c r="C77" s="29" t="s">
        <v>62</v>
      </c>
      <c r="D77" s="30">
        <v>95</v>
      </c>
      <c r="E77" s="91"/>
      <c r="F77" s="38">
        <f>(D77*E77)</f>
        <v>0</v>
      </c>
    </row>
    <row r="78" spans="1:6" x14ac:dyDescent="0.25">
      <c r="A78" s="77"/>
      <c r="B78" s="78"/>
      <c r="C78" s="79"/>
      <c r="D78" s="81"/>
      <c r="E78" s="81"/>
      <c r="F78" s="82"/>
    </row>
    <row r="79" spans="1:6" x14ac:dyDescent="0.25">
      <c r="A79" s="113"/>
      <c r="B79" s="152" t="s">
        <v>454</v>
      </c>
      <c r="C79" s="114"/>
      <c r="D79" s="115"/>
      <c r="E79" s="115"/>
      <c r="F79" s="156">
        <f>SUM(F69:F78)</f>
        <v>0</v>
      </c>
    </row>
    <row r="80" spans="1:6" x14ac:dyDescent="0.25">
      <c r="A80" s="77"/>
      <c r="B80" s="78"/>
      <c r="C80" s="79"/>
      <c r="D80" s="81"/>
      <c r="E80" s="81"/>
      <c r="F80" s="82"/>
    </row>
    <row r="81" spans="1:6" x14ac:dyDescent="0.25">
      <c r="A81" s="25"/>
      <c r="B81" s="69" t="s">
        <v>93</v>
      </c>
      <c r="C81" s="29"/>
      <c r="D81" s="30"/>
      <c r="E81" s="30"/>
      <c r="F81" s="33">
        <f>SUM(F79+F65+F35)</f>
        <v>0</v>
      </c>
    </row>
    <row r="82" spans="1:6" x14ac:dyDescent="0.25">
      <c r="A82" s="25"/>
      <c r="B82" s="69"/>
      <c r="C82" s="29"/>
      <c r="D82" s="30"/>
      <c r="E82" s="30"/>
    </row>
    <row r="83" spans="1:6" x14ac:dyDescent="0.25">
      <c r="A83" s="25"/>
      <c r="B83" s="69"/>
      <c r="C83" s="29"/>
      <c r="D83" s="30"/>
      <c r="E83" s="30"/>
    </row>
    <row r="84" spans="1:6" x14ac:dyDescent="0.25">
      <c r="A84" s="25"/>
      <c r="B84" s="69"/>
      <c r="C84" s="29"/>
      <c r="D84" s="30"/>
      <c r="E84" s="30"/>
    </row>
    <row r="85" spans="1:6" x14ac:dyDescent="0.25">
      <c r="A85" s="25"/>
      <c r="B85" s="69"/>
      <c r="C85" s="29"/>
      <c r="D85" s="30"/>
      <c r="E85" s="30"/>
    </row>
    <row r="86" spans="1:6" x14ac:dyDescent="0.25">
      <c r="A86" s="25"/>
      <c r="B86" s="69"/>
      <c r="C86" s="29"/>
      <c r="D86" s="30"/>
      <c r="E86" s="30"/>
    </row>
    <row r="87" spans="1:6" x14ac:dyDescent="0.25">
      <c r="A87" s="25"/>
      <c r="B87" s="69"/>
      <c r="C87" s="29"/>
      <c r="D87" s="30"/>
      <c r="E87" s="30"/>
    </row>
    <row r="88" spans="1:6" x14ac:dyDescent="0.25">
      <c r="A88" s="25"/>
      <c r="B88" s="69"/>
      <c r="C88" s="29"/>
      <c r="D88" s="30"/>
      <c r="E88" s="30"/>
    </row>
    <row r="89" spans="1:6" x14ac:dyDescent="0.25">
      <c r="A89" s="25"/>
      <c r="B89" s="69"/>
      <c r="C89" s="29"/>
      <c r="D89" s="30"/>
      <c r="E89" s="30"/>
    </row>
    <row r="90" spans="1:6" x14ac:dyDescent="0.25">
      <c r="A90" s="25"/>
      <c r="B90" s="69"/>
      <c r="C90" s="29"/>
      <c r="D90" s="30"/>
      <c r="E90" s="30"/>
    </row>
    <row r="91" spans="1:6" x14ac:dyDescent="0.25">
      <c r="A91" s="25"/>
      <c r="B91" s="69"/>
      <c r="C91" s="29"/>
      <c r="D91" s="30"/>
      <c r="E91" s="30"/>
    </row>
    <row r="92" spans="1:6" x14ac:dyDescent="0.25">
      <c r="A92" s="25"/>
      <c r="B92" s="69"/>
      <c r="C92" s="29"/>
      <c r="D92" s="30"/>
      <c r="E92" s="30"/>
    </row>
    <row r="93" spans="1:6" x14ac:dyDescent="0.25">
      <c r="A93" s="25"/>
      <c r="B93" s="69"/>
      <c r="C93" s="29"/>
      <c r="D93" s="30"/>
      <c r="E93" s="30"/>
    </row>
    <row r="94" spans="1:6" x14ac:dyDescent="0.25">
      <c r="A94" s="25"/>
      <c r="B94" s="69"/>
      <c r="C94" s="29"/>
      <c r="D94" s="30"/>
      <c r="E94" s="30"/>
    </row>
    <row r="95" spans="1:6" x14ac:dyDescent="0.25">
      <c r="A95" s="25"/>
      <c r="B95" s="69"/>
      <c r="C95" s="29"/>
      <c r="D95" s="30"/>
      <c r="E95" s="30"/>
    </row>
    <row r="96" spans="1:6" x14ac:dyDescent="0.25">
      <c r="A96" s="25"/>
      <c r="B96" s="69"/>
      <c r="C96" s="29"/>
      <c r="D96" s="30"/>
      <c r="E96" s="30"/>
    </row>
    <row r="97" spans="1:5" x14ac:dyDescent="0.25">
      <c r="A97" s="25"/>
      <c r="B97" s="69"/>
      <c r="C97" s="29"/>
      <c r="D97" s="30"/>
      <c r="E97" s="30"/>
    </row>
    <row r="98" spans="1:5" x14ac:dyDescent="0.25">
      <c r="A98" s="25"/>
      <c r="B98" s="69"/>
      <c r="C98" s="29"/>
      <c r="D98" s="30"/>
      <c r="E98" s="30"/>
    </row>
    <row r="99" spans="1:5" x14ac:dyDescent="0.25">
      <c r="A99" s="25"/>
      <c r="B99" s="69"/>
      <c r="C99" s="29"/>
      <c r="D99" s="30"/>
      <c r="E99" s="30"/>
    </row>
    <row r="100" spans="1:5" x14ac:dyDescent="0.25">
      <c r="A100" s="25"/>
      <c r="B100" s="69"/>
      <c r="C100" s="29"/>
      <c r="D100" s="30"/>
      <c r="E100" s="30"/>
    </row>
    <row r="101" spans="1:5" x14ac:dyDescent="0.25">
      <c r="A101" s="25"/>
      <c r="B101" s="69"/>
      <c r="C101" s="29"/>
      <c r="D101" s="30"/>
      <c r="E101" s="30"/>
    </row>
    <row r="102" spans="1:5" x14ac:dyDescent="0.25">
      <c r="A102" s="25"/>
      <c r="B102" s="69"/>
      <c r="C102" s="29"/>
      <c r="D102" s="30"/>
      <c r="E102" s="30"/>
    </row>
    <row r="103" spans="1:5" x14ac:dyDescent="0.25">
      <c r="A103" s="25"/>
      <c r="B103" s="69"/>
      <c r="C103" s="29"/>
      <c r="D103" s="30"/>
      <c r="E103" s="30"/>
    </row>
    <row r="104" spans="1:5" x14ac:dyDescent="0.25">
      <c r="A104" s="25"/>
      <c r="B104" s="69"/>
      <c r="C104" s="29"/>
      <c r="D104" s="30"/>
      <c r="E104" s="30"/>
    </row>
    <row r="105" spans="1:5" x14ac:dyDescent="0.25">
      <c r="A105" s="25"/>
      <c r="B105" s="69"/>
      <c r="C105" s="29"/>
      <c r="D105" s="30"/>
      <c r="E105" s="30"/>
    </row>
    <row r="106" spans="1:5" x14ac:dyDescent="0.25">
      <c r="A106" s="25"/>
      <c r="B106" s="69"/>
      <c r="C106" s="29"/>
      <c r="D106" s="30"/>
      <c r="E106" s="30"/>
    </row>
    <row r="107" spans="1:5" x14ac:dyDescent="0.25">
      <c r="A107" s="25"/>
      <c r="B107" s="69"/>
      <c r="C107" s="29"/>
      <c r="D107" s="30"/>
      <c r="E107" s="30"/>
    </row>
    <row r="108" spans="1:5" x14ac:dyDescent="0.25">
      <c r="A108" s="25"/>
      <c r="B108" s="69"/>
      <c r="C108" s="29"/>
      <c r="D108" s="30"/>
      <c r="E108" s="30"/>
    </row>
    <row r="109" spans="1:5" x14ac:dyDescent="0.25">
      <c r="A109" s="25"/>
      <c r="B109" s="69"/>
      <c r="C109" s="29"/>
      <c r="D109" s="30"/>
      <c r="E109" s="30"/>
    </row>
    <row r="110" spans="1:5" x14ac:dyDescent="0.25">
      <c r="A110" s="25"/>
      <c r="B110" s="69"/>
      <c r="C110" s="29"/>
      <c r="D110" s="30"/>
      <c r="E110" s="30"/>
    </row>
    <row r="111" spans="1:5" x14ac:dyDescent="0.25">
      <c r="A111" s="25"/>
      <c r="B111" s="69"/>
      <c r="C111" s="29"/>
      <c r="D111" s="30"/>
      <c r="E111" s="30"/>
    </row>
    <row r="112" spans="1:5" x14ac:dyDescent="0.25">
      <c r="A112" s="25"/>
      <c r="B112" s="69"/>
      <c r="C112" s="29"/>
      <c r="D112" s="30"/>
      <c r="E112" s="30"/>
    </row>
    <row r="113" spans="1:5" x14ac:dyDescent="0.25">
      <c r="A113" s="25"/>
      <c r="B113" s="69"/>
      <c r="C113" s="29"/>
      <c r="D113" s="30"/>
      <c r="E113" s="30"/>
    </row>
    <row r="114" spans="1:5" x14ac:dyDescent="0.25">
      <c r="A114" s="25"/>
      <c r="B114" s="69"/>
      <c r="C114" s="29"/>
      <c r="D114" s="30"/>
      <c r="E114" s="30"/>
    </row>
    <row r="115" spans="1:5" x14ac:dyDescent="0.25">
      <c r="A115" s="25"/>
      <c r="B115" s="69"/>
      <c r="C115" s="29"/>
      <c r="D115" s="30"/>
      <c r="E115" s="30"/>
    </row>
    <row r="116" spans="1:5" x14ac:dyDescent="0.25">
      <c r="A116" s="25"/>
      <c r="B116" s="69"/>
      <c r="C116" s="29"/>
      <c r="D116" s="30"/>
      <c r="E116" s="30"/>
    </row>
    <row r="117" spans="1:5" x14ac:dyDescent="0.25">
      <c r="A117" s="25"/>
      <c r="B117" s="69"/>
      <c r="C117" s="29"/>
      <c r="D117" s="30"/>
      <c r="E117" s="30"/>
    </row>
    <row r="118" spans="1:5" x14ac:dyDescent="0.25">
      <c r="A118" s="25"/>
      <c r="B118" s="69"/>
      <c r="C118" s="29"/>
      <c r="D118" s="30"/>
      <c r="E118" s="30"/>
    </row>
    <row r="119" spans="1:5" x14ac:dyDescent="0.25">
      <c r="A119" s="25"/>
      <c r="B119" s="69"/>
      <c r="C119" s="29"/>
      <c r="D119" s="30"/>
      <c r="E119" s="30"/>
    </row>
    <row r="120" spans="1:5" x14ac:dyDescent="0.25">
      <c r="A120" s="25"/>
      <c r="B120" s="69"/>
      <c r="C120" s="29"/>
      <c r="D120" s="30"/>
      <c r="E120" s="30"/>
    </row>
    <row r="121" spans="1:5" x14ac:dyDescent="0.25">
      <c r="A121" s="25"/>
      <c r="B121" s="69"/>
      <c r="C121" s="29"/>
      <c r="D121" s="30"/>
      <c r="E121" s="30"/>
    </row>
    <row r="122" spans="1:5" x14ac:dyDescent="0.25">
      <c r="A122" s="25"/>
      <c r="B122" s="69"/>
      <c r="C122" s="29"/>
      <c r="D122" s="30"/>
      <c r="E122" s="30"/>
    </row>
    <row r="123" spans="1:5" x14ac:dyDescent="0.25">
      <c r="A123" s="25"/>
      <c r="B123" s="69"/>
      <c r="C123" s="29"/>
      <c r="D123" s="30"/>
      <c r="E123" s="30"/>
    </row>
    <row r="124" spans="1:5" x14ac:dyDescent="0.25">
      <c r="A124" s="25"/>
      <c r="B124" s="69"/>
      <c r="C124" s="29"/>
      <c r="D124" s="30"/>
      <c r="E124" s="30"/>
    </row>
    <row r="125" spans="1:5" x14ac:dyDescent="0.25">
      <c r="A125" s="25"/>
      <c r="B125" s="69"/>
      <c r="C125" s="29"/>
      <c r="D125" s="30"/>
      <c r="E125" s="30"/>
    </row>
    <row r="126" spans="1:5" x14ac:dyDescent="0.25">
      <c r="A126" s="25"/>
      <c r="B126" s="69"/>
      <c r="C126" s="29"/>
      <c r="D126" s="30"/>
      <c r="E126" s="30"/>
    </row>
    <row r="127" spans="1:5" x14ac:dyDescent="0.25">
      <c r="A127" s="25"/>
      <c r="B127" s="69"/>
      <c r="C127" s="29"/>
      <c r="D127" s="30"/>
      <c r="E127" s="30"/>
    </row>
    <row r="128" spans="1:5" x14ac:dyDescent="0.25">
      <c r="A128" s="25"/>
      <c r="B128" s="69"/>
      <c r="C128" s="29"/>
      <c r="D128" s="30"/>
      <c r="E128" s="30"/>
    </row>
    <row r="129" spans="1:5" x14ac:dyDescent="0.25">
      <c r="A129" s="25"/>
      <c r="B129" s="69"/>
      <c r="C129" s="29"/>
      <c r="D129" s="30"/>
      <c r="E129" s="30"/>
    </row>
    <row r="130" spans="1:5" x14ac:dyDescent="0.25">
      <c r="A130" s="25"/>
      <c r="B130" s="69"/>
      <c r="C130" s="29"/>
      <c r="D130" s="30"/>
      <c r="E130" s="30"/>
    </row>
    <row r="131" spans="1:5" x14ac:dyDescent="0.25">
      <c r="A131" s="25"/>
      <c r="B131" s="69"/>
      <c r="C131" s="29"/>
      <c r="D131" s="30"/>
      <c r="E131" s="30"/>
    </row>
    <row r="132" spans="1:5" x14ac:dyDescent="0.25">
      <c r="A132" s="25"/>
      <c r="B132" s="69"/>
      <c r="C132" s="29"/>
      <c r="D132" s="30"/>
      <c r="E132" s="30"/>
    </row>
    <row r="133" spans="1:5" x14ac:dyDescent="0.25">
      <c r="A133" s="25"/>
      <c r="B133" s="69"/>
      <c r="C133" s="29"/>
      <c r="D133" s="30"/>
      <c r="E133" s="30"/>
    </row>
    <row r="134" spans="1:5" x14ac:dyDescent="0.25">
      <c r="A134" s="25"/>
      <c r="B134" s="69"/>
      <c r="C134" s="29"/>
      <c r="D134" s="30"/>
      <c r="E134" s="30"/>
    </row>
    <row r="135" spans="1:5" x14ac:dyDescent="0.25">
      <c r="A135" s="25"/>
      <c r="B135" s="69"/>
      <c r="C135" s="29"/>
      <c r="D135" s="30"/>
      <c r="E135" s="30"/>
    </row>
    <row r="136" spans="1:5" x14ac:dyDescent="0.25">
      <c r="A136" s="25"/>
      <c r="B136" s="69"/>
      <c r="C136" s="29"/>
      <c r="D136" s="30"/>
      <c r="E136" s="30"/>
    </row>
    <row r="137" spans="1:5" x14ac:dyDescent="0.25">
      <c r="A137" s="25"/>
      <c r="B137" s="69"/>
      <c r="C137" s="29"/>
      <c r="D137" s="30"/>
      <c r="E137" s="30"/>
    </row>
    <row r="138" spans="1:5" x14ac:dyDescent="0.25">
      <c r="A138" s="25"/>
      <c r="B138" s="69"/>
      <c r="C138" s="29"/>
      <c r="D138" s="30"/>
      <c r="E138" s="30"/>
    </row>
    <row r="139" spans="1:5" x14ac:dyDescent="0.25">
      <c r="A139" s="25"/>
      <c r="B139" s="69"/>
      <c r="C139" s="29"/>
      <c r="D139" s="30"/>
      <c r="E139" s="30"/>
    </row>
    <row r="140" spans="1:5" x14ac:dyDescent="0.25">
      <c r="A140" s="25"/>
      <c r="B140" s="69"/>
      <c r="C140" s="29"/>
      <c r="D140" s="30"/>
      <c r="E140" s="30"/>
    </row>
    <row r="141" spans="1:5" x14ac:dyDescent="0.25">
      <c r="A141" s="25"/>
      <c r="B141" s="69"/>
      <c r="C141" s="29"/>
      <c r="D141" s="30"/>
      <c r="E141" s="30"/>
    </row>
    <row r="142" spans="1:5" x14ac:dyDescent="0.25">
      <c r="A142" s="25"/>
      <c r="B142" s="69"/>
      <c r="C142" s="29"/>
      <c r="D142" s="30"/>
      <c r="E142" s="30"/>
    </row>
    <row r="143" spans="1:5" x14ac:dyDescent="0.25">
      <c r="A143" s="25"/>
      <c r="B143" s="69"/>
      <c r="C143" s="29"/>
      <c r="D143" s="30"/>
      <c r="E143" s="30"/>
    </row>
    <row r="144" spans="1:5" x14ac:dyDescent="0.25">
      <c r="A144" s="25"/>
      <c r="B144" s="69"/>
      <c r="C144" s="29"/>
      <c r="D144" s="30"/>
      <c r="E144" s="30"/>
    </row>
  </sheetData>
  <sheetProtection algorithmName="SHA-512" hashValue="nhNyFF0DoEoa7zTf6MKuoC4btImu5wrwhTBTtdSGCWqDuKJ2efCmO0hJFaHyMhdkDIif4cDj/5aS9GT+LCWH+g==" saltValue="ckOkiNGBhRguKQ25sPfVcA==" spinCount="100000" sheet="1" objects="1" scenarios="1"/>
  <protectedRanges>
    <protectedRange sqref="E15:E33" name="Obseg3"/>
    <protectedRange sqref="E69:E77" name="Obseg1"/>
    <protectedRange sqref="E39:E63" name="Obseg2"/>
  </protectedRanges>
  <mergeCells count="7">
    <mergeCell ref="B9:F9"/>
    <mergeCell ref="B3:F3"/>
    <mergeCell ref="B4:F4"/>
    <mergeCell ref="B5:F5"/>
    <mergeCell ref="B6:F6"/>
    <mergeCell ref="B7:F7"/>
    <mergeCell ref="B8:F8"/>
  </mergeCells>
  <pageMargins left="0.7" right="0.7" top="0.75" bottom="0.75" header="0.3" footer="0.3"/>
  <pageSetup paperSize="9" orientation="portrait" r:id="rId1"/>
  <rowBreaks count="2" manualBreakCount="2">
    <brk id="48" max="16383" man="1"/>
    <brk id="66"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5"/>
  <sheetViews>
    <sheetView topLeftCell="A157" zoomScaleNormal="100" workbookViewId="0">
      <selection activeCell="K166" sqref="K166"/>
    </sheetView>
  </sheetViews>
  <sheetFormatPr defaultRowHeight="15" x14ac:dyDescent="0.25"/>
  <cols>
    <col min="1" max="1" width="4.7109375" style="179" customWidth="1"/>
    <col min="2" max="2" width="45.7109375" style="179" customWidth="1"/>
    <col min="3" max="3" width="5.7109375" style="57" customWidth="1"/>
    <col min="4" max="4" width="7.85546875" style="57" customWidth="1"/>
    <col min="5" max="5" width="10.7109375" style="57" customWidth="1"/>
    <col min="6" max="6" width="12.7109375" style="58" customWidth="1"/>
    <col min="7" max="16384" width="9.140625" style="179"/>
  </cols>
  <sheetData>
    <row r="1" spans="1:6" x14ac:dyDescent="0.25">
      <c r="A1" s="127" t="s">
        <v>38</v>
      </c>
      <c r="B1" s="127" t="s">
        <v>43</v>
      </c>
    </row>
    <row r="2" spans="1:6" x14ac:dyDescent="0.25">
      <c r="A2" s="127"/>
      <c r="B2" s="127"/>
    </row>
    <row r="3" spans="1:6" ht="45" customHeight="1" x14ac:dyDescent="0.25">
      <c r="A3" s="127"/>
      <c r="B3" s="250" t="s">
        <v>74</v>
      </c>
      <c r="C3" s="250"/>
      <c r="D3" s="250"/>
      <c r="E3" s="250"/>
      <c r="F3" s="250"/>
    </row>
    <row r="4" spans="1:6" ht="45" customHeight="1" x14ac:dyDescent="0.25">
      <c r="A4" s="127"/>
      <c r="B4" s="250" t="s">
        <v>68</v>
      </c>
      <c r="C4" s="250"/>
      <c r="D4" s="250"/>
      <c r="E4" s="250"/>
      <c r="F4" s="250"/>
    </row>
    <row r="5" spans="1:6" ht="45" customHeight="1" x14ac:dyDescent="0.25">
      <c r="A5" s="127"/>
      <c r="B5" s="250" t="s">
        <v>85</v>
      </c>
      <c r="C5" s="250"/>
      <c r="D5" s="250"/>
      <c r="E5" s="250"/>
      <c r="F5" s="250"/>
    </row>
    <row r="6" spans="1:6" ht="45" customHeight="1" x14ac:dyDescent="0.25">
      <c r="A6" s="127"/>
      <c r="B6" s="250" t="s">
        <v>75</v>
      </c>
      <c r="C6" s="250"/>
      <c r="D6" s="250"/>
      <c r="E6" s="250"/>
      <c r="F6" s="250"/>
    </row>
    <row r="7" spans="1:6" x14ac:dyDescent="0.25">
      <c r="B7" s="250"/>
      <c r="C7" s="250"/>
      <c r="D7" s="250"/>
      <c r="E7" s="250"/>
      <c r="F7" s="250"/>
    </row>
    <row r="8" spans="1:6" s="202" customFormat="1" ht="12" x14ac:dyDescent="0.2">
      <c r="A8" s="214" t="s">
        <v>63</v>
      </c>
      <c r="B8" s="199" t="s">
        <v>64</v>
      </c>
      <c r="C8" s="215" t="s">
        <v>55</v>
      </c>
      <c r="D8" s="215" t="s">
        <v>56</v>
      </c>
      <c r="E8" s="217" t="s">
        <v>57</v>
      </c>
      <c r="F8" s="218" t="s">
        <v>58</v>
      </c>
    </row>
    <row r="9" spans="1:6" s="27" customFormat="1" x14ac:dyDescent="0.25">
      <c r="A9" s="25"/>
      <c r="B9" s="69"/>
      <c r="C9" s="29"/>
      <c r="D9" s="30"/>
      <c r="E9" s="92"/>
      <c r="F9" s="122"/>
    </row>
    <row r="10" spans="1:6" x14ac:dyDescent="0.25">
      <c r="A10" s="55"/>
      <c r="B10" s="104" t="s">
        <v>238</v>
      </c>
      <c r="C10" s="56"/>
      <c r="E10" s="93"/>
    </row>
    <row r="11" spans="1:6" x14ac:dyDescent="0.25">
      <c r="A11" s="55"/>
      <c r="B11" s="32"/>
      <c r="C11" s="56"/>
      <c r="E11" s="93"/>
    </row>
    <row r="12" spans="1:6" ht="135" x14ac:dyDescent="0.25">
      <c r="A12" s="177" t="s">
        <v>8</v>
      </c>
      <c r="B12" s="52" t="s">
        <v>102</v>
      </c>
      <c r="C12" s="178" t="s">
        <v>60</v>
      </c>
      <c r="D12" s="222">
        <v>1</v>
      </c>
      <c r="E12" s="223"/>
      <c r="F12" s="122">
        <f>(D12*E12)</f>
        <v>0</v>
      </c>
    </row>
    <row r="13" spans="1:6" x14ac:dyDescent="0.25">
      <c r="A13" s="177"/>
      <c r="B13" s="145"/>
      <c r="C13" s="178"/>
      <c r="D13" s="224"/>
      <c r="E13" s="225"/>
      <c r="F13" s="224"/>
    </row>
    <row r="14" spans="1:6" ht="60" x14ac:dyDescent="0.25">
      <c r="A14" s="177" t="s">
        <v>71</v>
      </c>
      <c r="B14" s="145" t="s">
        <v>103</v>
      </c>
      <c r="C14" s="178" t="s">
        <v>60</v>
      </c>
      <c r="D14" s="224">
        <v>1</v>
      </c>
      <c r="E14" s="225"/>
      <c r="F14" s="122">
        <f>(D14*E14)</f>
        <v>0</v>
      </c>
    </row>
    <row r="15" spans="1:6" x14ac:dyDescent="0.25">
      <c r="A15" s="177"/>
      <c r="B15" s="145"/>
      <c r="C15" s="178"/>
      <c r="D15" s="224"/>
      <c r="E15" s="225"/>
      <c r="F15" s="122"/>
    </row>
    <row r="16" spans="1:6" s="27" customFormat="1" x14ac:dyDescent="0.25">
      <c r="A16" s="25"/>
      <c r="B16" s="110" t="s">
        <v>143</v>
      </c>
      <c r="C16" s="29"/>
      <c r="D16" s="30"/>
      <c r="E16" s="92"/>
      <c r="F16" s="122"/>
    </row>
    <row r="17" spans="1:6" s="27" customFormat="1" x14ac:dyDescent="0.25">
      <c r="A17" s="25"/>
      <c r="B17" s="69"/>
      <c r="C17" s="29"/>
      <c r="D17" s="30"/>
      <c r="E17" s="92"/>
      <c r="F17" s="122"/>
    </row>
    <row r="18" spans="1:6" s="27" customFormat="1" ht="60" x14ac:dyDescent="0.25">
      <c r="A18" s="25" t="s">
        <v>393</v>
      </c>
      <c r="B18" s="226" t="s">
        <v>222</v>
      </c>
      <c r="C18" s="29" t="s">
        <v>62</v>
      </c>
      <c r="D18" s="30">
        <v>433</v>
      </c>
      <c r="E18" s="92"/>
      <c r="F18" s="122">
        <f>(D18*E18)</f>
        <v>0</v>
      </c>
    </row>
    <row r="19" spans="1:6" s="27" customFormat="1" x14ac:dyDescent="0.25">
      <c r="A19" s="25"/>
      <c r="B19" s="226"/>
      <c r="C19" s="29"/>
      <c r="D19" s="30"/>
      <c r="E19" s="92"/>
      <c r="F19" s="122"/>
    </row>
    <row r="20" spans="1:6" s="27" customFormat="1" ht="120" customHeight="1" x14ac:dyDescent="0.25">
      <c r="A20" s="25" t="s">
        <v>490</v>
      </c>
      <c r="B20" s="226" t="s">
        <v>223</v>
      </c>
      <c r="C20" s="29" t="s">
        <v>62</v>
      </c>
      <c r="D20" s="30">
        <v>530</v>
      </c>
      <c r="E20" s="92"/>
      <c r="F20" s="122">
        <f>(D20*E20)</f>
        <v>0</v>
      </c>
    </row>
    <row r="21" spans="1:6" s="27" customFormat="1" x14ac:dyDescent="0.25">
      <c r="A21" s="25"/>
      <c r="B21" s="69"/>
      <c r="C21" s="29"/>
      <c r="D21" s="30"/>
      <c r="E21" s="92"/>
      <c r="F21" s="122"/>
    </row>
    <row r="22" spans="1:6" s="27" customFormat="1" ht="90" x14ac:dyDescent="0.25">
      <c r="A22" s="25" t="s">
        <v>491</v>
      </c>
      <c r="B22" s="69" t="s">
        <v>224</v>
      </c>
      <c r="C22" s="29" t="s">
        <v>62</v>
      </c>
      <c r="D22" s="30">
        <v>26</v>
      </c>
      <c r="E22" s="92"/>
      <c r="F22" s="122">
        <f>(D22*E22)</f>
        <v>0</v>
      </c>
    </row>
    <row r="23" spans="1:6" s="27" customFormat="1" x14ac:dyDescent="0.25">
      <c r="A23" s="25"/>
      <c r="B23" s="69"/>
      <c r="C23" s="29"/>
      <c r="D23" s="30"/>
      <c r="E23" s="92"/>
      <c r="F23" s="122"/>
    </row>
    <row r="24" spans="1:6" s="27" customFormat="1" ht="90" x14ac:dyDescent="0.25">
      <c r="A24" s="25" t="s">
        <v>492</v>
      </c>
      <c r="B24" s="69" t="s">
        <v>225</v>
      </c>
      <c r="C24" s="29" t="s">
        <v>62</v>
      </c>
      <c r="D24" s="30">
        <v>12</v>
      </c>
      <c r="E24" s="92"/>
      <c r="F24" s="122">
        <f>(D24*E24)</f>
        <v>0</v>
      </c>
    </row>
    <row r="25" spans="1:6" s="27" customFormat="1" x14ac:dyDescent="0.25">
      <c r="A25" s="25"/>
      <c r="B25" s="69"/>
      <c r="C25" s="29"/>
      <c r="D25" s="30"/>
      <c r="E25" s="92"/>
      <c r="F25" s="122"/>
    </row>
    <row r="26" spans="1:6" s="27" customFormat="1" ht="105" x14ac:dyDescent="0.25">
      <c r="A26" s="25" t="s">
        <v>493</v>
      </c>
      <c r="B26" s="226" t="s">
        <v>226</v>
      </c>
      <c r="C26" s="29" t="s">
        <v>62</v>
      </c>
      <c r="D26" s="30">
        <v>503</v>
      </c>
      <c r="E26" s="92"/>
      <c r="F26" s="122">
        <f>(D26*E26)</f>
        <v>0</v>
      </c>
    </row>
    <row r="27" spans="1:6" s="27" customFormat="1" x14ac:dyDescent="0.25">
      <c r="A27" s="25"/>
      <c r="B27" s="69"/>
      <c r="C27" s="29"/>
      <c r="D27" s="30"/>
      <c r="E27" s="92"/>
      <c r="F27" s="122"/>
    </row>
    <row r="28" spans="1:6" s="27" customFormat="1" ht="165" customHeight="1" x14ac:dyDescent="0.25">
      <c r="A28" s="25" t="s">
        <v>494</v>
      </c>
      <c r="B28" s="69" t="s">
        <v>227</v>
      </c>
      <c r="C28" s="29" t="s">
        <v>82</v>
      </c>
      <c r="D28" s="30">
        <v>115</v>
      </c>
      <c r="E28" s="92"/>
      <c r="F28" s="122">
        <f>(D28*E28)</f>
        <v>0</v>
      </c>
    </row>
    <row r="29" spans="1:6" s="27" customFormat="1" ht="15" customHeight="1" x14ac:dyDescent="0.25">
      <c r="A29" s="25"/>
      <c r="B29" s="69"/>
      <c r="C29" s="29"/>
      <c r="D29" s="30"/>
      <c r="E29" s="92"/>
      <c r="F29" s="122"/>
    </row>
    <row r="30" spans="1:6" s="27" customFormat="1" ht="75" x14ac:dyDescent="0.25">
      <c r="A30" s="25" t="s">
        <v>495</v>
      </c>
      <c r="B30" s="69" t="s">
        <v>548</v>
      </c>
      <c r="C30" s="29" t="s">
        <v>72</v>
      </c>
      <c r="D30" s="30">
        <v>3</v>
      </c>
      <c r="E30" s="92"/>
      <c r="F30" s="122">
        <f>(D30*E30)</f>
        <v>0</v>
      </c>
    </row>
    <row r="31" spans="1:6" s="27" customFormat="1" x14ac:dyDescent="0.25">
      <c r="A31" s="25"/>
      <c r="B31" s="69"/>
      <c r="C31" s="29"/>
      <c r="D31" s="30"/>
      <c r="E31" s="92"/>
      <c r="F31" s="122"/>
    </row>
    <row r="32" spans="1:6" s="27" customFormat="1" ht="90" x14ac:dyDescent="0.25">
      <c r="A32" s="25" t="s">
        <v>496</v>
      </c>
      <c r="B32" s="69" t="s">
        <v>228</v>
      </c>
      <c r="C32" s="29" t="s">
        <v>59</v>
      </c>
      <c r="D32" s="30">
        <v>25</v>
      </c>
      <c r="E32" s="92"/>
      <c r="F32" s="122">
        <f>(D32*E32)</f>
        <v>0</v>
      </c>
    </row>
    <row r="33" spans="1:6" s="27" customFormat="1" x14ac:dyDescent="0.25">
      <c r="A33" s="25"/>
      <c r="B33" s="69"/>
      <c r="C33" s="29"/>
      <c r="D33" s="30"/>
      <c r="E33" s="92"/>
      <c r="F33" s="122"/>
    </row>
    <row r="34" spans="1:6" s="27" customFormat="1" ht="135" customHeight="1" x14ac:dyDescent="0.25">
      <c r="A34" s="25" t="s">
        <v>497</v>
      </c>
      <c r="B34" s="69" t="s">
        <v>243</v>
      </c>
      <c r="C34" s="29" t="s">
        <v>62</v>
      </c>
      <c r="D34" s="30">
        <v>700</v>
      </c>
      <c r="E34" s="92"/>
      <c r="F34" s="122">
        <f>(D34*E34)</f>
        <v>0</v>
      </c>
    </row>
    <row r="35" spans="1:6" s="27" customFormat="1" x14ac:dyDescent="0.25">
      <c r="A35" s="25"/>
      <c r="B35" s="69"/>
      <c r="C35" s="29"/>
      <c r="D35" s="30"/>
      <c r="E35" s="92"/>
      <c r="F35" s="122"/>
    </row>
    <row r="36" spans="1:6" s="27" customFormat="1" ht="120" customHeight="1" x14ac:dyDescent="0.25">
      <c r="A36" s="25" t="s">
        <v>498</v>
      </c>
      <c r="B36" s="69" t="s">
        <v>229</v>
      </c>
      <c r="C36" s="29" t="s">
        <v>82</v>
      </c>
      <c r="D36" s="30">
        <v>25</v>
      </c>
      <c r="E36" s="92"/>
      <c r="F36" s="122">
        <f>(D36*E36)</f>
        <v>0</v>
      </c>
    </row>
    <row r="37" spans="1:6" s="27" customFormat="1" x14ac:dyDescent="0.25">
      <c r="A37" s="25"/>
      <c r="B37" s="69"/>
      <c r="C37" s="29"/>
      <c r="D37" s="30"/>
      <c r="E37" s="92"/>
      <c r="F37" s="122"/>
    </row>
    <row r="38" spans="1:6" s="27" customFormat="1" ht="165" customHeight="1" x14ac:dyDescent="0.25">
      <c r="A38" s="25" t="s">
        <v>499</v>
      </c>
      <c r="B38" s="69" t="s">
        <v>424</v>
      </c>
      <c r="C38" s="29" t="s">
        <v>72</v>
      </c>
      <c r="D38" s="30">
        <v>150</v>
      </c>
      <c r="E38" s="92"/>
      <c r="F38" s="122">
        <f>(D38*E38)</f>
        <v>0</v>
      </c>
    </row>
    <row r="39" spans="1:6" s="27" customFormat="1" x14ac:dyDescent="0.25">
      <c r="A39" s="25"/>
      <c r="B39" s="69"/>
      <c r="C39" s="29"/>
      <c r="D39" s="30"/>
      <c r="E39" s="92"/>
      <c r="F39" s="122"/>
    </row>
    <row r="40" spans="1:6" s="27" customFormat="1" ht="105" customHeight="1" x14ac:dyDescent="0.25">
      <c r="A40" s="25" t="s">
        <v>500</v>
      </c>
      <c r="B40" s="69" t="s">
        <v>233</v>
      </c>
      <c r="C40" s="29" t="s">
        <v>82</v>
      </c>
      <c r="D40" s="30">
        <v>34</v>
      </c>
      <c r="E40" s="92"/>
      <c r="F40" s="122">
        <f>(D40*E40)</f>
        <v>0</v>
      </c>
    </row>
    <row r="41" spans="1:6" s="27" customFormat="1" x14ac:dyDescent="0.25">
      <c r="A41" s="25"/>
      <c r="B41" s="69"/>
      <c r="C41" s="29"/>
      <c r="D41" s="30"/>
      <c r="E41" s="92"/>
      <c r="F41" s="122"/>
    </row>
    <row r="42" spans="1:6" s="27" customFormat="1" ht="135" x14ac:dyDescent="0.25">
      <c r="A42" s="25" t="s">
        <v>501</v>
      </c>
      <c r="B42" s="69" t="s">
        <v>423</v>
      </c>
      <c r="C42" s="29" t="s">
        <v>60</v>
      </c>
      <c r="D42" s="30">
        <v>1</v>
      </c>
      <c r="E42" s="92"/>
      <c r="F42" s="122">
        <f>(D42*E42)</f>
        <v>0</v>
      </c>
    </row>
    <row r="43" spans="1:6" s="27" customFormat="1" x14ac:dyDescent="0.25">
      <c r="A43" s="25"/>
      <c r="B43" s="69"/>
      <c r="C43" s="29"/>
      <c r="D43" s="30"/>
      <c r="E43" s="92"/>
      <c r="F43" s="122"/>
    </row>
    <row r="44" spans="1:6" s="27" customFormat="1" ht="60" x14ac:dyDescent="0.25">
      <c r="A44" s="25" t="s">
        <v>502</v>
      </c>
      <c r="B44" s="69" t="s">
        <v>234</v>
      </c>
      <c r="C44" s="29" t="s">
        <v>62</v>
      </c>
      <c r="D44" s="30">
        <v>35</v>
      </c>
      <c r="E44" s="92"/>
      <c r="F44" s="122">
        <f>(D44*E44)</f>
        <v>0</v>
      </c>
    </row>
    <row r="45" spans="1:6" s="27" customFormat="1" x14ac:dyDescent="0.25">
      <c r="A45" s="25"/>
      <c r="B45" s="69"/>
      <c r="C45" s="29"/>
      <c r="D45" s="30"/>
      <c r="E45" s="92"/>
      <c r="F45" s="122"/>
    </row>
    <row r="46" spans="1:6" s="27" customFormat="1" ht="75" x14ac:dyDescent="0.25">
      <c r="A46" s="25" t="s">
        <v>503</v>
      </c>
      <c r="B46" s="69" t="s">
        <v>240</v>
      </c>
      <c r="C46" s="29"/>
      <c r="D46" s="30"/>
      <c r="E46" s="92"/>
      <c r="F46" s="122"/>
    </row>
    <row r="47" spans="1:6" s="27" customFormat="1" x14ac:dyDescent="0.25">
      <c r="A47" s="25"/>
      <c r="B47" s="69" t="s">
        <v>241</v>
      </c>
      <c r="C47" s="29" t="s">
        <v>61</v>
      </c>
      <c r="D47" s="30">
        <v>2</v>
      </c>
      <c r="E47" s="92"/>
      <c r="F47" s="122">
        <f t="shared" ref="F47:F48" si="0">(D47*E47)</f>
        <v>0</v>
      </c>
    </row>
    <row r="48" spans="1:6" s="27" customFormat="1" x14ac:dyDescent="0.25">
      <c r="A48" s="25"/>
      <c r="B48" s="69" t="s">
        <v>242</v>
      </c>
      <c r="C48" s="29" t="s">
        <v>61</v>
      </c>
      <c r="D48" s="30">
        <v>2</v>
      </c>
      <c r="E48" s="92"/>
      <c r="F48" s="122">
        <f t="shared" si="0"/>
        <v>0</v>
      </c>
    </row>
    <row r="49" spans="1:6" s="27" customFormat="1" x14ac:dyDescent="0.25">
      <c r="A49" s="25"/>
      <c r="B49" s="69"/>
      <c r="C49" s="29"/>
      <c r="D49" s="30"/>
      <c r="E49" s="92"/>
      <c r="F49" s="122"/>
    </row>
    <row r="50" spans="1:6" s="27" customFormat="1" ht="60" x14ac:dyDescent="0.25">
      <c r="A50" s="25" t="s">
        <v>504</v>
      </c>
      <c r="B50" s="69" t="s">
        <v>235</v>
      </c>
      <c r="C50" s="29" t="s">
        <v>62</v>
      </c>
      <c r="D50" s="30">
        <v>623</v>
      </c>
      <c r="E50" s="92"/>
      <c r="F50" s="122">
        <f>(D50*E50)</f>
        <v>0</v>
      </c>
    </row>
    <row r="51" spans="1:6" s="27" customFormat="1" x14ac:dyDescent="0.25">
      <c r="A51" s="25"/>
      <c r="B51" s="69"/>
      <c r="C51" s="29"/>
      <c r="D51" s="30"/>
      <c r="E51" s="92"/>
      <c r="F51" s="122"/>
    </row>
    <row r="52" spans="1:6" s="27" customFormat="1" ht="60" x14ac:dyDescent="0.25">
      <c r="A52" s="25" t="s">
        <v>505</v>
      </c>
      <c r="B52" s="227" t="s">
        <v>236</v>
      </c>
      <c r="C52" s="29" t="s">
        <v>83</v>
      </c>
      <c r="D52" s="30">
        <v>250</v>
      </c>
      <c r="E52" s="92"/>
      <c r="F52" s="122">
        <f>(D52*E52)</f>
        <v>0</v>
      </c>
    </row>
    <row r="53" spans="1:6" s="27" customFormat="1" x14ac:dyDescent="0.25">
      <c r="A53" s="25"/>
      <c r="B53" s="69"/>
      <c r="C53" s="29"/>
      <c r="D53" s="30"/>
      <c r="E53" s="92"/>
      <c r="F53" s="122"/>
    </row>
    <row r="54" spans="1:6" s="27" customFormat="1" ht="60" x14ac:dyDescent="0.25">
      <c r="A54" s="25" t="s">
        <v>506</v>
      </c>
      <c r="B54" s="227" t="s">
        <v>237</v>
      </c>
      <c r="C54" s="29" t="s">
        <v>83</v>
      </c>
      <c r="D54" s="30">
        <v>250</v>
      </c>
      <c r="E54" s="92"/>
      <c r="F54" s="122">
        <f>(D54*E54)</f>
        <v>0</v>
      </c>
    </row>
    <row r="55" spans="1:6" s="27" customFormat="1" x14ac:dyDescent="0.25">
      <c r="A55" s="25"/>
      <c r="B55" s="69"/>
      <c r="C55" s="29"/>
      <c r="D55" s="30"/>
      <c r="E55" s="92"/>
      <c r="F55" s="122"/>
    </row>
    <row r="56" spans="1:6" ht="30" x14ac:dyDescent="0.25">
      <c r="A56" s="177" t="s">
        <v>507</v>
      </c>
      <c r="B56" s="145" t="s">
        <v>239</v>
      </c>
      <c r="C56" s="178" t="s">
        <v>59</v>
      </c>
      <c r="D56" s="30">
        <v>4</v>
      </c>
      <c r="E56" s="92"/>
      <c r="F56" s="122">
        <f>(D56*E56)</f>
        <v>0</v>
      </c>
    </row>
    <row r="57" spans="1:6" x14ac:dyDescent="0.25">
      <c r="A57" s="177"/>
      <c r="B57" s="145"/>
      <c r="C57" s="178"/>
      <c r="D57" s="30"/>
      <c r="E57" s="92"/>
      <c r="F57" s="122"/>
    </row>
    <row r="58" spans="1:6" ht="33" x14ac:dyDescent="0.25">
      <c r="A58" s="177" t="s">
        <v>508</v>
      </c>
      <c r="B58" s="145" t="s">
        <v>375</v>
      </c>
      <c r="C58" s="178" t="s">
        <v>59</v>
      </c>
      <c r="D58" s="30">
        <v>1</v>
      </c>
      <c r="E58" s="92"/>
      <c r="F58" s="122">
        <f>(D58*E58)</f>
        <v>0</v>
      </c>
    </row>
    <row r="59" spans="1:6" x14ac:dyDescent="0.25">
      <c r="A59" s="228"/>
      <c r="B59" s="157"/>
      <c r="C59" s="229"/>
      <c r="D59" s="81"/>
      <c r="E59" s="126"/>
      <c r="F59" s="208"/>
    </row>
    <row r="60" spans="1:6" x14ac:dyDescent="0.25">
      <c r="A60" s="177"/>
      <c r="B60" s="145" t="s">
        <v>452</v>
      </c>
      <c r="C60" s="178"/>
      <c r="D60" s="30"/>
      <c r="E60" s="92"/>
      <c r="F60" s="122">
        <f>SUM(F12:F59)</f>
        <v>0</v>
      </c>
    </row>
    <row r="61" spans="1:6" x14ac:dyDescent="0.25">
      <c r="A61" s="177"/>
      <c r="B61" s="145"/>
      <c r="C61" s="178"/>
      <c r="D61" s="30"/>
      <c r="E61" s="92"/>
      <c r="F61" s="122"/>
    </row>
    <row r="62" spans="1:6" s="27" customFormat="1" x14ac:dyDescent="0.25">
      <c r="A62" s="25"/>
      <c r="B62" s="110" t="s">
        <v>144</v>
      </c>
      <c r="C62" s="29"/>
      <c r="D62" s="30"/>
      <c r="E62" s="92"/>
      <c r="F62" s="122"/>
    </row>
    <row r="63" spans="1:6" x14ac:dyDescent="0.25">
      <c r="A63" s="177"/>
      <c r="B63" s="145"/>
      <c r="C63" s="178"/>
      <c r="D63" s="30"/>
      <c r="E63" s="92"/>
      <c r="F63" s="122"/>
    </row>
    <row r="64" spans="1:6" s="67" customFormat="1" ht="60" x14ac:dyDescent="0.25">
      <c r="A64" s="113" t="s">
        <v>8</v>
      </c>
      <c r="B64" s="145" t="s">
        <v>222</v>
      </c>
      <c r="C64" s="114" t="s">
        <v>62</v>
      </c>
      <c r="D64" s="115">
        <v>361</v>
      </c>
      <c r="E64" s="116"/>
      <c r="F64" s="207">
        <f>(D64*E64)</f>
        <v>0</v>
      </c>
    </row>
    <row r="65" spans="1:6" s="27" customFormat="1" x14ac:dyDescent="0.25">
      <c r="A65" s="25"/>
      <c r="B65" s="226"/>
      <c r="C65" s="29"/>
      <c r="D65" s="30"/>
      <c r="E65" s="92"/>
      <c r="F65" s="122"/>
    </row>
    <row r="66" spans="1:6" s="27" customFormat="1" ht="120" customHeight="1" x14ac:dyDescent="0.25">
      <c r="A66" s="25" t="s">
        <v>71</v>
      </c>
      <c r="B66" s="226" t="s">
        <v>253</v>
      </c>
      <c r="C66" s="29" t="s">
        <v>62</v>
      </c>
      <c r="D66" s="30">
        <v>267</v>
      </c>
      <c r="E66" s="92"/>
      <c r="F66" s="122">
        <f>(D66*E66)</f>
        <v>0</v>
      </c>
    </row>
    <row r="67" spans="1:6" s="27" customFormat="1" ht="15" customHeight="1" x14ac:dyDescent="0.25">
      <c r="A67" s="25"/>
      <c r="B67" s="226"/>
      <c r="C67" s="29"/>
      <c r="D67" s="30"/>
      <c r="E67" s="92"/>
      <c r="F67" s="122"/>
    </row>
    <row r="68" spans="1:6" s="27" customFormat="1" ht="134.25" customHeight="1" x14ac:dyDescent="0.25">
      <c r="A68" s="25" t="s">
        <v>393</v>
      </c>
      <c r="B68" s="226" t="s">
        <v>254</v>
      </c>
      <c r="C68" s="29" t="s">
        <v>62</v>
      </c>
      <c r="D68" s="30">
        <v>43</v>
      </c>
      <c r="E68" s="92"/>
      <c r="F68" s="122">
        <f>(D68*E68)</f>
        <v>0</v>
      </c>
    </row>
    <row r="69" spans="1:6" s="27" customFormat="1" x14ac:dyDescent="0.25">
      <c r="A69" s="25"/>
      <c r="B69" s="69"/>
      <c r="C69" s="29"/>
      <c r="D69" s="30"/>
      <c r="E69" s="92"/>
      <c r="F69" s="122"/>
    </row>
    <row r="70" spans="1:6" s="27" customFormat="1" ht="90" x14ac:dyDescent="0.25">
      <c r="A70" s="25" t="s">
        <v>490</v>
      </c>
      <c r="B70" s="69" t="s">
        <v>224</v>
      </c>
      <c r="C70" s="29" t="s">
        <v>62</v>
      </c>
      <c r="D70" s="30">
        <v>3</v>
      </c>
      <c r="E70" s="92"/>
      <c r="F70" s="122">
        <f>(D70*E70)</f>
        <v>0</v>
      </c>
    </row>
    <row r="71" spans="1:6" s="27" customFormat="1" x14ac:dyDescent="0.25">
      <c r="A71" s="25"/>
      <c r="B71" s="69"/>
      <c r="C71" s="29"/>
      <c r="D71" s="30"/>
      <c r="E71" s="92"/>
      <c r="F71" s="122"/>
    </row>
    <row r="72" spans="1:6" s="27" customFormat="1" ht="105" x14ac:dyDescent="0.25">
      <c r="A72" s="25" t="s">
        <v>491</v>
      </c>
      <c r="B72" s="226" t="s">
        <v>226</v>
      </c>
      <c r="C72" s="29" t="s">
        <v>62</v>
      </c>
      <c r="D72" s="30">
        <v>256</v>
      </c>
      <c r="E72" s="92"/>
      <c r="F72" s="122">
        <f>(D72*E72)</f>
        <v>0</v>
      </c>
    </row>
    <row r="73" spans="1:6" s="27" customFormat="1" x14ac:dyDescent="0.25">
      <c r="A73" s="25"/>
      <c r="B73" s="226"/>
      <c r="C73" s="29"/>
      <c r="D73" s="30"/>
      <c r="E73" s="92"/>
      <c r="F73" s="122"/>
    </row>
    <row r="74" spans="1:6" s="27" customFormat="1" ht="105" x14ac:dyDescent="0.25">
      <c r="A74" s="25" t="s">
        <v>492</v>
      </c>
      <c r="B74" s="226" t="s">
        <v>474</v>
      </c>
      <c r="C74" s="29" t="s">
        <v>62</v>
      </c>
      <c r="D74" s="30">
        <v>256</v>
      </c>
      <c r="E74" s="92"/>
      <c r="F74" s="122">
        <f>(D74*E74)</f>
        <v>0</v>
      </c>
    </row>
    <row r="75" spans="1:6" s="27" customFormat="1" x14ac:dyDescent="0.25">
      <c r="A75" s="25"/>
      <c r="B75" s="69"/>
      <c r="C75" s="29"/>
      <c r="D75" s="30"/>
      <c r="E75" s="92"/>
      <c r="F75" s="122"/>
    </row>
    <row r="76" spans="1:6" s="27" customFormat="1" ht="165" customHeight="1" x14ac:dyDescent="0.25">
      <c r="A76" s="25" t="s">
        <v>493</v>
      </c>
      <c r="B76" s="69" t="s">
        <v>227</v>
      </c>
      <c r="C76" s="29" t="s">
        <v>82</v>
      </c>
      <c r="D76" s="30">
        <v>33.6</v>
      </c>
      <c r="E76" s="92"/>
      <c r="F76" s="122">
        <f>(D76*E76)</f>
        <v>0</v>
      </c>
    </row>
    <row r="77" spans="1:6" s="27" customFormat="1" x14ac:dyDescent="0.25">
      <c r="A77" s="25"/>
      <c r="B77" s="69"/>
      <c r="C77" s="29"/>
      <c r="D77" s="30"/>
      <c r="E77" s="92"/>
      <c r="F77" s="122"/>
    </row>
    <row r="78" spans="1:6" s="27" customFormat="1" ht="135" customHeight="1" x14ac:dyDescent="0.25">
      <c r="A78" s="25" t="s">
        <v>494</v>
      </c>
      <c r="B78" s="69" t="s">
        <v>243</v>
      </c>
      <c r="C78" s="29" t="s">
        <v>82</v>
      </c>
      <c r="D78" s="30">
        <v>107</v>
      </c>
      <c r="E78" s="92"/>
      <c r="F78" s="122">
        <f>(D78*E78)</f>
        <v>0</v>
      </c>
    </row>
    <row r="79" spans="1:6" s="27" customFormat="1" x14ac:dyDescent="0.25">
      <c r="A79" s="25"/>
      <c r="B79" s="69"/>
      <c r="C79" s="29"/>
      <c r="D79" s="30"/>
      <c r="E79" s="92"/>
      <c r="F79" s="122"/>
    </row>
    <row r="80" spans="1:6" s="27" customFormat="1" ht="105" customHeight="1" x14ac:dyDescent="0.25">
      <c r="A80" s="25" t="s">
        <v>495</v>
      </c>
      <c r="B80" s="69" t="s">
        <v>233</v>
      </c>
      <c r="C80" s="29" t="s">
        <v>82</v>
      </c>
      <c r="D80" s="30">
        <v>6.3</v>
      </c>
      <c r="E80" s="92"/>
      <c r="F80" s="122">
        <f>(D80*E80)</f>
        <v>0</v>
      </c>
    </row>
    <row r="81" spans="1:6" s="27" customFormat="1" x14ac:dyDescent="0.25">
      <c r="A81" s="25"/>
      <c r="B81" s="69"/>
      <c r="C81" s="29"/>
      <c r="D81" s="30"/>
      <c r="E81" s="92"/>
      <c r="F81" s="122"/>
    </row>
    <row r="82" spans="1:6" s="27" customFormat="1" ht="105" x14ac:dyDescent="0.25">
      <c r="A82" s="25" t="s">
        <v>496</v>
      </c>
      <c r="B82" s="69" t="s">
        <v>244</v>
      </c>
      <c r="C82" s="29" t="s">
        <v>60</v>
      </c>
      <c r="D82" s="30">
        <v>8</v>
      </c>
      <c r="E82" s="92"/>
      <c r="F82" s="122">
        <f>(D82*E82)</f>
        <v>0</v>
      </c>
    </row>
    <row r="83" spans="1:6" s="27" customFormat="1" x14ac:dyDescent="0.25">
      <c r="A83" s="25"/>
      <c r="B83" s="69"/>
      <c r="C83" s="29"/>
      <c r="D83" s="30"/>
      <c r="E83" s="92"/>
      <c r="F83" s="122"/>
    </row>
    <row r="84" spans="1:6" ht="45" x14ac:dyDescent="0.25">
      <c r="A84" s="177" t="s">
        <v>497</v>
      </c>
      <c r="B84" s="145" t="s">
        <v>245</v>
      </c>
      <c r="C84" s="178" t="s">
        <v>72</v>
      </c>
      <c r="D84" s="30">
        <v>45.3</v>
      </c>
      <c r="E84" s="92"/>
      <c r="F84" s="122">
        <f>(D84*E84)</f>
        <v>0</v>
      </c>
    </row>
    <row r="85" spans="1:6" x14ac:dyDescent="0.25">
      <c r="A85" s="177"/>
      <c r="B85" s="145"/>
      <c r="C85" s="178"/>
      <c r="D85" s="30"/>
      <c r="E85" s="92"/>
      <c r="F85" s="122"/>
    </row>
    <row r="86" spans="1:6" ht="90" x14ac:dyDescent="0.25">
      <c r="A86" s="177" t="s">
        <v>498</v>
      </c>
      <c r="B86" s="145" t="s">
        <v>247</v>
      </c>
      <c r="C86" s="178" t="s">
        <v>62</v>
      </c>
      <c r="D86" s="30">
        <v>30</v>
      </c>
      <c r="E86" s="92"/>
      <c r="F86" s="122">
        <f>(D86*E86)</f>
        <v>0</v>
      </c>
    </row>
    <row r="87" spans="1:6" x14ac:dyDescent="0.25">
      <c r="A87" s="177"/>
      <c r="B87" s="145"/>
      <c r="C87" s="178"/>
      <c r="D87" s="30"/>
      <c r="E87" s="92"/>
      <c r="F87" s="122"/>
    </row>
    <row r="88" spans="1:6" ht="75" x14ac:dyDescent="0.25">
      <c r="A88" s="177" t="s">
        <v>499</v>
      </c>
      <c r="B88" s="145" t="s">
        <v>248</v>
      </c>
      <c r="C88" s="178" t="s">
        <v>62</v>
      </c>
      <c r="D88" s="30">
        <v>240</v>
      </c>
      <c r="E88" s="92"/>
      <c r="F88" s="122">
        <f>(D88*E88)</f>
        <v>0</v>
      </c>
    </row>
    <row r="89" spans="1:6" x14ac:dyDescent="0.25">
      <c r="A89" s="177"/>
      <c r="B89" s="145"/>
      <c r="C89" s="178"/>
      <c r="D89" s="30"/>
      <c r="E89" s="92"/>
      <c r="F89" s="122"/>
    </row>
    <row r="90" spans="1:6" ht="30" x14ac:dyDescent="0.25">
      <c r="A90" s="177" t="s">
        <v>500</v>
      </c>
      <c r="B90" s="227" t="s">
        <v>249</v>
      </c>
      <c r="C90" s="178" t="s">
        <v>59</v>
      </c>
      <c r="D90" s="30">
        <v>1</v>
      </c>
      <c r="E90" s="92"/>
      <c r="F90" s="122">
        <f>(D90*E90)</f>
        <v>0</v>
      </c>
    </row>
    <row r="91" spans="1:6" x14ac:dyDescent="0.25">
      <c r="A91" s="177"/>
      <c r="B91" s="145"/>
      <c r="C91" s="178"/>
      <c r="D91" s="30"/>
      <c r="E91" s="92"/>
      <c r="F91" s="122"/>
    </row>
    <row r="92" spans="1:6" ht="60" x14ac:dyDescent="0.25">
      <c r="A92" s="177" t="s">
        <v>501</v>
      </c>
      <c r="B92" s="227" t="s">
        <v>250</v>
      </c>
      <c r="C92" s="178" t="s">
        <v>59</v>
      </c>
      <c r="D92" s="30">
        <v>4</v>
      </c>
      <c r="E92" s="92"/>
      <c r="F92" s="122">
        <f>(D92*E92)</f>
        <v>0</v>
      </c>
    </row>
    <row r="93" spans="1:6" x14ac:dyDescent="0.25">
      <c r="A93" s="177"/>
      <c r="B93" s="145"/>
      <c r="C93" s="178"/>
      <c r="D93" s="30"/>
      <c r="E93" s="92"/>
      <c r="F93" s="122"/>
    </row>
    <row r="94" spans="1:6" ht="105" customHeight="1" x14ac:dyDescent="0.25">
      <c r="A94" s="177" t="s">
        <v>502</v>
      </c>
      <c r="B94" s="230" t="s">
        <v>251</v>
      </c>
      <c r="C94" s="178" t="s">
        <v>59</v>
      </c>
      <c r="D94" s="30">
        <v>20</v>
      </c>
      <c r="E94" s="92"/>
      <c r="F94" s="122">
        <f>(D94*E94)</f>
        <v>0</v>
      </c>
    </row>
    <row r="95" spans="1:6" x14ac:dyDescent="0.25">
      <c r="A95" s="177"/>
      <c r="B95" s="145"/>
      <c r="C95" s="178"/>
      <c r="D95" s="30"/>
      <c r="E95" s="92"/>
      <c r="F95" s="122"/>
    </row>
    <row r="96" spans="1:6" ht="105" x14ac:dyDescent="0.25">
      <c r="A96" s="177" t="s">
        <v>503</v>
      </c>
      <c r="B96" s="111" t="s">
        <v>252</v>
      </c>
      <c r="C96" s="29" t="s">
        <v>62</v>
      </c>
      <c r="D96" s="30">
        <v>210</v>
      </c>
      <c r="E96" s="112"/>
      <c r="F96" s="37">
        <f>SUM(D96*E96)</f>
        <v>0</v>
      </c>
    </row>
    <row r="97" spans="1:6" x14ac:dyDescent="0.25">
      <c r="A97" s="177"/>
      <c r="B97" s="145"/>
      <c r="C97" s="178"/>
      <c r="D97" s="30"/>
      <c r="E97" s="92"/>
      <c r="F97" s="122"/>
    </row>
    <row r="98" spans="1:6" ht="180" customHeight="1" x14ac:dyDescent="0.25">
      <c r="A98" s="177" t="s">
        <v>504</v>
      </c>
      <c r="B98" s="111" t="s">
        <v>472</v>
      </c>
      <c r="C98" s="29" t="s">
        <v>62</v>
      </c>
      <c r="D98" s="30">
        <v>210</v>
      </c>
      <c r="E98" s="112"/>
      <c r="F98" s="37">
        <f>SUM(D98*E98)</f>
        <v>0</v>
      </c>
    </row>
    <row r="99" spans="1:6" s="27" customFormat="1" x14ac:dyDescent="0.25">
      <c r="A99" s="25"/>
      <c r="B99" s="69"/>
      <c r="C99" s="29"/>
      <c r="D99" s="30"/>
      <c r="E99" s="92"/>
      <c r="F99" s="122"/>
    </row>
    <row r="100" spans="1:6" s="27" customFormat="1" ht="60" x14ac:dyDescent="0.25">
      <c r="A100" s="25" t="s">
        <v>505</v>
      </c>
      <c r="B100" s="69" t="s">
        <v>235</v>
      </c>
      <c r="C100" s="29" t="s">
        <v>62</v>
      </c>
      <c r="D100" s="30">
        <v>254</v>
      </c>
      <c r="E100" s="92"/>
      <c r="F100" s="122">
        <f>(D100*E100)</f>
        <v>0</v>
      </c>
    </row>
    <row r="101" spans="1:6" s="27" customFormat="1" x14ac:dyDescent="0.25">
      <c r="A101" s="25"/>
      <c r="B101" s="69"/>
      <c r="C101" s="29"/>
      <c r="D101" s="30"/>
      <c r="E101" s="92"/>
      <c r="F101" s="122"/>
    </row>
    <row r="102" spans="1:6" s="27" customFormat="1" ht="60" x14ac:dyDescent="0.25">
      <c r="A102" s="25" t="s">
        <v>506</v>
      </c>
      <c r="B102" s="227" t="s">
        <v>236</v>
      </c>
      <c r="C102" s="29" t="s">
        <v>83</v>
      </c>
      <c r="D102" s="30">
        <v>250</v>
      </c>
      <c r="E102" s="92"/>
      <c r="F102" s="122">
        <f>(D102*E102)</f>
        <v>0</v>
      </c>
    </row>
    <row r="103" spans="1:6" s="27" customFormat="1" x14ac:dyDescent="0.25">
      <c r="A103" s="25"/>
      <c r="B103" s="69"/>
      <c r="C103" s="29"/>
      <c r="D103" s="30"/>
      <c r="E103" s="92"/>
      <c r="F103" s="122"/>
    </row>
    <row r="104" spans="1:6" s="27" customFormat="1" ht="60" x14ac:dyDescent="0.25">
      <c r="A104" s="25" t="s">
        <v>507</v>
      </c>
      <c r="B104" s="227" t="s">
        <v>237</v>
      </c>
      <c r="C104" s="29" t="s">
        <v>83</v>
      </c>
      <c r="D104" s="30">
        <v>250</v>
      </c>
      <c r="E104" s="92"/>
      <c r="F104" s="122">
        <f>(D104*E104)</f>
        <v>0</v>
      </c>
    </row>
    <row r="105" spans="1:6" s="27" customFormat="1" x14ac:dyDescent="0.25">
      <c r="A105" s="25"/>
      <c r="B105" s="69"/>
      <c r="C105" s="29"/>
      <c r="D105" s="30"/>
      <c r="E105" s="92"/>
      <c r="F105" s="122"/>
    </row>
    <row r="106" spans="1:6" ht="30" x14ac:dyDescent="0.25">
      <c r="A106" s="177" t="s">
        <v>508</v>
      </c>
      <c r="B106" s="145" t="s">
        <v>239</v>
      </c>
      <c r="C106" s="178" t="s">
        <v>59</v>
      </c>
      <c r="D106" s="30">
        <v>3</v>
      </c>
      <c r="E106" s="92"/>
      <c r="F106" s="122">
        <f>(D106*E106)</f>
        <v>0</v>
      </c>
    </row>
    <row r="107" spans="1:6" x14ac:dyDescent="0.25">
      <c r="A107" s="228"/>
      <c r="B107" s="157"/>
      <c r="C107" s="229"/>
      <c r="D107" s="81"/>
      <c r="E107" s="126"/>
      <c r="F107" s="208"/>
    </row>
    <row r="108" spans="1:6" x14ac:dyDescent="0.25">
      <c r="A108" s="177"/>
      <c r="B108" s="145" t="s">
        <v>453</v>
      </c>
      <c r="C108" s="178"/>
      <c r="D108" s="30"/>
      <c r="E108" s="92"/>
      <c r="F108" s="122">
        <f>SUM(F64:F107)</f>
        <v>0</v>
      </c>
    </row>
    <row r="109" spans="1:6" x14ac:dyDescent="0.25">
      <c r="A109" s="177"/>
      <c r="B109" s="145"/>
      <c r="C109" s="178"/>
      <c r="D109" s="30"/>
      <c r="E109" s="92"/>
      <c r="F109" s="122"/>
    </row>
    <row r="110" spans="1:6" x14ac:dyDescent="0.25">
      <c r="A110" s="177"/>
      <c r="B110" s="110" t="s">
        <v>174</v>
      </c>
      <c r="C110" s="178"/>
      <c r="D110" s="30"/>
      <c r="E110" s="92"/>
      <c r="F110" s="122"/>
    </row>
    <row r="111" spans="1:6" x14ac:dyDescent="0.25">
      <c r="A111" s="177"/>
      <c r="B111" s="145"/>
      <c r="C111" s="178"/>
      <c r="D111" s="30"/>
      <c r="E111" s="92"/>
      <c r="F111" s="122"/>
    </row>
    <row r="112" spans="1:6" ht="75" x14ac:dyDescent="0.25">
      <c r="A112" s="177" t="s">
        <v>509</v>
      </c>
      <c r="B112" s="145" t="s">
        <v>376</v>
      </c>
      <c r="C112" s="178" t="s">
        <v>82</v>
      </c>
      <c r="D112" s="30">
        <v>70</v>
      </c>
      <c r="E112" s="92"/>
      <c r="F112" s="122">
        <f>(D112*E112)</f>
        <v>0</v>
      </c>
    </row>
    <row r="113" spans="1:6" x14ac:dyDescent="0.25">
      <c r="A113" s="177"/>
      <c r="B113" s="145"/>
      <c r="C113" s="178"/>
      <c r="D113" s="30"/>
      <c r="E113" s="92"/>
      <c r="F113" s="122"/>
    </row>
    <row r="114" spans="1:6" ht="90" x14ac:dyDescent="0.25">
      <c r="A114" s="177" t="s">
        <v>510</v>
      </c>
      <c r="B114" s="145" t="s">
        <v>377</v>
      </c>
      <c r="C114" s="178" t="s">
        <v>82</v>
      </c>
      <c r="D114" s="30">
        <v>58.9</v>
      </c>
      <c r="E114" s="92"/>
      <c r="F114" s="122">
        <f>(D114*E114)</f>
        <v>0</v>
      </c>
    </row>
    <row r="115" spans="1:6" x14ac:dyDescent="0.25">
      <c r="A115" s="177"/>
      <c r="B115" s="145"/>
      <c r="C115" s="178"/>
      <c r="D115" s="30"/>
      <c r="E115" s="92"/>
      <c r="F115" s="122"/>
    </row>
    <row r="116" spans="1:6" ht="75" customHeight="1" x14ac:dyDescent="0.25">
      <c r="A116" s="177" t="s">
        <v>511</v>
      </c>
      <c r="B116" s="145" t="s">
        <v>378</v>
      </c>
      <c r="C116" s="178" t="s">
        <v>82</v>
      </c>
      <c r="D116" s="30">
        <v>78.8</v>
      </c>
      <c r="E116" s="92"/>
      <c r="F116" s="122">
        <f>(D116*E116)</f>
        <v>0</v>
      </c>
    </row>
    <row r="117" spans="1:6" x14ac:dyDescent="0.25">
      <c r="A117" s="177"/>
      <c r="B117" s="145"/>
      <c r="C117" s="178"/>
      <c r="D117" s="30"/>
      <c r="E117" s="92"/>
      <c r="F117" s="122"/>
    </row>
    <row r="118" spans="1:6" ht="75" customHeight="1" x14ac:dyDescent="0.25">
      <c r="A118" s="177" t="s">
        <v>512</v>
      </c>
      <c r="B118" s="145" t="s">
        <v>379</v>
      </c>
      <c r="C118" s="178" t="s">
        <v>82</v>
      </c>
      <c r="D118" s="30">
        <v>33.1</v>
      </c>
      <c r="E118" s="92"/>
      <c r="F118" s="122">
        <f>(D118*E118)</f>
        <v>0</v>
      </c>
    </row>
    <row r="119" spans="1:6" x14ac:dyDescent="0.25">
      <c r="A119" s="177"/>
      <c r="B119" s="145"/>
      <c r="C119" s="178"/>
      <c r="D119" s="30"/>
      <c r="E119" s="92"/>
      <c r="F119" s="122"/>
    </row>
    <row r="120" spans="1:6" ht="75" customHeight="1" x14ac:dyDescent="0.25">
      <c r="A120" s="177" t="s">
        <v>513</v>
      </c>
      <c r="B120" s="145" t="s">
        <v>380</v>
      </c>
      <c r="C120" s="178" t="s">
        <v>82</v>
      </c>
      <c r="D120" s="30">
        <v>74.8</v>
      </c>
      <c r="E120" s="92"/>
      <c r="F120" s="122">
        <f>(D120*E120)</f>
        <v>0</v>
      </c>
    </row>
    <row r="121" spans="1:6" x14ac:dyDescent="0.25">
      <c r="A121" s="177"/>
      <c r="B121" s="145"/>
      <c r="C121" s="178"/>
      <c r="D121" s="30"/>
      <c r="E121" s="92"/>
      <c r="F121" s="122"/>
    </row>
    <row r="122" spans="1:6" ht="75" customHeight="1" x14ac:dyDescent="0.25">
      <c r="A122" s="177" t="s">
        <v>514</v>
      </c>
      <c r="B122" s="145" t="s">
        <v>381</v>
      </c>
      <c r="C122" s="178" t="s">
        <v>82</v>
      </c>
      <c r="D122" s="30">
        <v>29.7</v>
      </c>
      <c r="E122" s="92"/>
      <c r="F122" s="122">
        <f>(D122*E122)</f>
        <v>0</v>
      </c>
    </row>
    <row r="123" spans="1:6" x14ac:dyDescent="0.25">
      <c r="A123" s="177"/>
      <c r="B123" s="145"/>
      <c r="C123" s="178"/>
      <c r="D123" s="30"/>
      <c r="E123" s="92"/>
      <c r="F123" s="122"/>
    </row>
    <row r="124" spans="1:6" ht="75" customHeight="1" x14ac:dyDescent="0.25">
      <c r="A124" s="177" t="s">
        <v>515</v>
      </c>
      <c r="B124" s="145" t="s">
        <v>382</v>
      </c>
      <c r="C124" s="178"/>
      <c r="D124" s="30"/>
      <c r="E124" s="92"/>
      <c r="F124" s="122"/>
    </row>
    <row r="125" spans="1:6" x14ac:dyDescent="0.25">
      <c r="A125" s="177"/>
      <c r="B125" s="145" t="s">
        <v>255</v>
      </c>
      <c r="C125" s="178" t="s">
        <v>82</v>
      </c>
      <c r="D125" s="37">
        <v>2.35</v>
      </c>
      <c r="E125" s="92"/>
      <c r="F125" s="122">
        <f>(D125*E125)</f>
        <v>0</v>
      </c>
    </row>
    <row r="126" spans="1:6" x14ac:dyDescent="0.25">
      <c r="A126" s="177"/>
      <c r="B126" s="145" t="s">
        <v>256</v>
      </c>
      <c r="C126" s="178" t="s">
        <v>82</v>
      </c>
      <c r="D126" s="37">
        <v>1.58</v>
      </c>
      <c r="E126" s="92"/>
      <c r="F126" s="122">
        <f>(D126*E126)</f>
        <v>0</v>
      </c>
    </row>
    <row r="127" spans="1:6" x14ac:dyDescent="0.25">
      <c r="A127" s="177"/>
      <c r="B127" s="145" t="s">
        <v>418</v>
      </c>
      <c r="C127" s="178" t="s">
        <v>82</v>
      </c>
      <c r="D127" s="37">
        <v>6.4</v>
      </c>
      <c r="E127" s="92"/>
      <c r="F127" s="122">
        <f>(D127*E127)</f>
        <v>0</v>
      </c>
    </row>
    <row r="128" spans="1:6" x14ac:dyDescent="0.25">
      <c r="A128" s="177"/>
      <c r="B128" s="145" t="s">
        <v>419</v>
      </c>
      <c r="C128" s="178" t="s">
        <v>82</v>
      </c>
      <c r="D128" s="37">
        <v>3.1</v>
      </c>
      <c r="E128" s="92"/>
      <c r="F128" s="122">
        <f>(D128*E128)</f>
        <v>0</v>
      </c>
    </row>
    <row r="129" spans="1:6" x14ac:dyDescent="0.25">
      <c r="A129" s="177"/>
      <c r="B129" s="145"/>
      <c r="C129" s="178"/>
      <c r="D129" s="30"/>
      <c r="E129" s="92"/>
      <c r="F129" s="122"/>
    </row>
    <row r="130" spans="1:6" ht="75" customHeight="1" x14ac:dyDescent="0.25">
      <c r="A130" s="177" t="s">
        <v>516</v>
      </c>
      <c r="B130" s="145" t="s">
        <v>383</v>
      </c>
      <c r="C130" s="178" t="s">
        <v>82</v>
      </c>
      <c r="D130" s="30">
        <v>72.7</v>
      </c>
      <c r="E130" s="92"/>
      <c r="F130" s="122">
        <f>(D130*E130)</f>
        <v>0</v>
      </c>
    </row>
    <row r="131" spans="1:6" x14ac:dyDescent="0.25">
      <c r="A131" s="177"/>
      <c r="B131" s="145"/>
      <c r="C131" s="178"/>
      <c r="D131" s="30"/>
      <c r="E131" s="92"/>
      <c r="F131" s="122"/>
    </row>
    <row r="132" spans="1:6" ht="60" customHeight="1" x14ac:dyDescent="0.25">
      <c r="A132" s="177" t="s">
        <v>517</v>
      </c>
      <c r="B132" s="145" t="s">
        <v>257</v>
      </c>
      <c r="C132" s="178" t="s">
        <v>59</v>
      </c>
      <c r="D132" s="30">
        <v>7</v>
      </c>
      <c r="E132" s="92"/>
      <c r="F132" s="122">
        <f>(D132*E132)</f>
        <v>0</v>
      </c>
    </row>
    <row r="133" spans="1:6" x14ac:dyDescent="0.25">
      <c r="A133" s="177"/>
      <c r="B133" s="145"/>
      <c r="C133" s="178"/>
      <c r="D133" s="30"/>
      <c r="E133" s="92"/>
      <c r="F133" s="122"/>
    </row>
    <row r="134" spans="1:6" ht="75" customHeight="1" x14ac:dyDescent="0.25">
      <c r="A134" s="177" t="s">
        <v>518</v>
      </c>
      <c r="B134" s="145" t="s">
        <v>422</v>
      </c>
      <c r="C134" s="178"/>
      <c r="D134" s="30"/>
      <c r="E134" s="92"/>
      <c r="F134" s="122"/>
    </row>
    <row r="135" spans="1:6" x14ac:dyDescent="0.25">
      <c r="A135" s="177"/>
      <c r="B135" s="145" t="s">
        <v>258</v>
      </c>
      <c r="C135" s="178" t="s">
        <v>59</v>
      </c>
      <c r="D135" s="30">
        <v>1</v>
      </c>
      <c r="E135" s="92"/>
      <c r="F135" s="122">
        <f>(D135*E135)</f>
        <v>0</v>
      </c>
    </row>
    <row r="136" spans="1:6" x14ac:dyDescent="0.25">
      <c r="A136" s="177"/>
      <c r="B136" s="145" t="s">
        <v>259</v>
      </c>
      <c r="C136" s="178" t="s">
        <v>59</v>
      </c>
      <c r="D136" s="30">
        <v>1</v>
      </c>
      <c r="E136" s="92"/>
      <c r="F136" s="122">
        <f>(D136*E136)</f>
        <v>0</v>
      </c>
    </row>
    <row r="137" spans="1:6" x14ac:dyDescent="0.25">
      <c r="A137" s="177"/>
      <c r="B137" s="145"/>
      <c r="C137" s="178"/>
      <c r="D137" s="30"/>
      <c r="E137" s="92"/>
      <c r="F137" s="122"/>
    </row>
    <row r="138" spans="1:6" ht="30" x14ac:dyDescent="0.25">
      <c r="A138" s="177" t="s">
        <v>520</v>
      </c>
      <c r="B138" s="227" t="s">
        <v>249</v>
      </c>
      <c r="C138" s="178" t="s">
        <v>59</v>
      </c>
      <c r="D138" s="30">
        <v>1</v>
      </c>
      <c r="E138" s="92"/>
      <c r="F138" s="122">
        <f>(D138*E138)</f>
        <v>0</v>
      </c>
    </row>
    <row r="139" spans="1:6" x14ac:dyDescent="0.25">
      <c r="A139" s="177"/>
      <c r="B139" s="145"/>
      <c r="C139" s="178"/>
      <c r="D139" s="30"/>
      <c r="E139" s="92"/>
      <c r="F139" s="122"/>
    </row>
    <row r="140" spans="1:6" ht="60" x14ac:dyDescent="0.25">
      <c r="A140" s="177" t="s">
        <v>521</v>
      </c>
      <c r="B140" s="227" t="s">
        <v>260</v>
      </c>
      <c r="C140" s="178" t="s">
        <v>59</v>
      </c>
      <c r="D140" s="30">
        <v>10</v>
      </c>
      <c r="E140" s="92"/>
      <c r="F140" s="122">
        <f>(D140*E140)</f>
        <v>0</v>
      </c>
    </row>
    <row r="141" spans="1:6" s="27" customFormat="1" x14ac:dyDescent="0.25">
      <c r="A141" s="25"/>
      <c r="B141" s="69"/>
      <c r="C141" s="29"/>
      <c r="D141" s="30"/>
      <c r="E141" s="92"/>
      <c r="F141" s="122"/>
    </row>
    <row r="142" spans="1:6" s="27" customFormat="1" ht="60" x14ac:dyDescent="0.25">
      <c r="A142" s="25" t="s">
        <v>522</v>
      </c>
      <c r="B142" s="69" t="s">
        <v>235</v>
      </c>
      <c r="C142" s="29" t="s">
        <v>62</v>
      </c>
      <c r="D142" s="30">
        <v>4600</v>
      </c>
      <c r="E142" s="92"/>
      <c r="F142" s="122">
        <f>(D142*E142)</f>
        <v>0</v>
      </c>
    </row>
    <row r="143" spans="1:6" s="27" customFormat="1" x14ac:dyDescent="0.25">
      <c r="A143" s="25"/>
      <c r="B143" s="69"/>
      <c r="C143" s="29"/>
      <c r="D143" s="30"/>
      <c r="E143" s="92"/>
      <c r="F143" s="122"/>
    </row>
    <row r="144" spans="1:6" s="27" customFormat="1" ht="60" x14ac:dyDescent="0.25">
      <c r="A144" s="25" t="s">
        <v>523</v>
      </c>
      <c r="B144" s="227" t="s">
        <v>236</v>
      </c>
      <c r="C144" s="29" t="s">
        <v>83</v>
      </c>
      <c r="D144" s="30">
        <v>250</v>
      </c>
      <c r="E144" s="92"/>
      <c r="F144" s="122">
        <f>(D144*E144)</f>
        <v>0</v>
      </c>
    </row>
    <row r="145" spans="1:6" s="27" customFormat="1" x14ac:dyDescent="0.25">
      <c r="A145" s="25"/>
      <c r="B145" s="69"/>
      <c r="C145" s="29"/>
      <c r="D145" s="30"/>
      <c r="E145" s="92"/>
      <c r="F145" s="122"/>
    </row>
    <row r="146" spans="1:6" s="27" customFormat="1" ht="60" x14ac:dyDescent="0.25">
      <c r="A146" s="25" t="s">
        <v>524</v>
      </c>
      <c r="B146" s="227" t="s">
        <v>237</v>
      </c>
      <c r="C146" s="29" t="s">
        <v>83</v>
      </c>
      <c r="D146" s="30">
        <v>250</v>
      </c>
      <c r="E146" s="92"/>
      <c r="F146" s="122">
        <f>(D146*E146)</f>
        <v>0</v>
      </c>
    </row>
    <row r="147" spans="1:6" x14ac:dyDescent="0.25">
      <c r="A147" s="177"/>
      <c r="B147" s="145"/>
      <c r="C147" s="178"/>
      <c r="D147" s="30"/>
      <c r="E147" s="92"/>
      <c r="F147" s="122"/>
    </row>
    <row r="148" spans="1:6" s="67" customFormat="1" ht="75" x14ac:dyDescent="0.25">
      <c r="A148" s="113" t="s">
        <v>525</v>
      </c>
      <c r="B148" s="145" t="s">
        <v>358</v>
      </c>
      <c r="C148" s="114" t="s">
        <v>62</v>
      </c>
      <c r="D148" s="115">
        <v>30</v>
      </c>
      <c r="E148" s="116"/>
      <c r="F148" s="207">
        <f>(D148*E148)</f>
        <v>0</v>
      </c>
    </row>
    <row r="149" spans="1:6" x14ac:dyDescent="0.25">
      <c r="A149" s="177"/>
      <c r="B149" s="145"/>
      <c r="C149" s="178"/>
      <c r="D149" s="30"/>
      <c r="E149" s="92"/>
      <c r="F149" s="122"/>
    </row>
    <row r="150" spans="1:6" ht="75" customHeight="1" x14ac:dyDescent="0.25">
      <c r="A150" s="177" t="s">
        <v>526</v>
      </c>
      <c r="B150" s="145" t="s">
        <v>440</v>
      </c>
      <c r="C150" s="114" t="s">
        <v>72</v>
      </c>
      <c r="D150" s="115">
        <v>17</v>
      </c>
      <c r="E150" s="116"/>
      <c r="F150" s="207">
        <f>(D150*E150)</f>
        <v>0</v>
      </c>
    </row>
    <row r="151" spans="1:6" x14ac:dyDescent="0.25">
      <c r="A151" s="177"/>
      <c r="B151" s="145"/>
      <c r="C151" s="178"/>
      <c r="D151" s="30"/>
      <c r="E151" s="92"/>
      <c r="F151" s="122"/>
    </row>
    <row r="152" spans="1:6" s="143" customFormat="1" ht="92.25" customHeight="1" x14ac:dyDescent="0.25">
      <c r="A152" s="138" t="s">
        <v>527</v>
      </c>
      <c r="B152" s="139" t="s">
        <v>549</v>
      </c>
      <c r="C152" s="140" t="s">
        <v>61</v>
      </c>
      <c r="D152" s="141">
        <v>4</v>
      </c>
      <c r="E152" s="142"/>
      <c r="F152" s="37">
        <f t="shared" ref="F152" si="1">SUM(D152*E152)</f>
        <v>0</v>
      </c>
    </row>
    <row r="153" spans="1:6" x14ac:dyDescent="0.25">
      <c r="A153" s="177"/>
      <c r="B153" s="145"/>
      <c r="C153" s="178"/>
      <c r="D153" s="30"/>
      <c r="E153" s="92"/>
      <c r="F153" s="122"/>
    </row>
    <row r="154" spans="1:6" ht="90" customHeight="1" x14ac:dyDescent="0.25">
      <c r="A154" s="177" t="s">
        <v>528</v>
      </c>
      <c r="B154" s="145" t="s">
        <v>441</v>
      </c>
      <c r="C154" s="140" t="s">
        <v>60</v>
      </c>
      <c r="D154" s="141">
        <v>1</v>
      </c>
      <c r="E154" s="142"/>
      <c r="F154" s="37">
        <f t="shared" ref="F154" si="2">SUM(D154*E154)</f>
        <v>0</v>
      </c>
    </row>
    <row r="155" spans="1:6" s="27" customFormat="1" x14ac:dyDescent="0.25">
      <c r="A155" s="25"/>
      <c r="B155" s="226"/>
      <c r="C155" s="29"/>
      <c r="D155" s="30"/>
      <c r="E155" s="92"/>
      <c r="F155" s="122"/>
    </row>
    <row r="156" spans="1:6" s="27" customFormat="1" ht="164.25" customHeight="1" x14ac:dyDescent="0.25">
      <c r="A156" s="25" t="s">
        <v>529</v>
      </c>
      <c r="B156" s="226" t="s">
        <v>442</v>
      </c>
      <c r="C156" s="29" t="s">
        <v>62</v>
      </c>
      <c r="D156" s="30">
        <v>140</v>
      </c>
      <c r="E156" s="92"/>
      <c r="F156" s="122">
        <f>(D156*E156)</f>
        <v>0</v>
      </c>
    </row>
    <row r="157" spans="1:6" x14ac:dyDescent="0.25">
      <c r="A157" s="177"/>
      <c r="B157" s="145"/>
      <c r="C157" s="178"/>
      <c r="D157" s="30"/>
      <c r="E157" s="92"/>
      <c r="F157" s="122"/>
    </row>
    <row r="158" spans="1:6" ht="105" x14ac:dyDescent="0.25">
      <c r="A158" s="177" t="s">
        <v>530</v>
      </c>
      <c r="B158" s="145" t="s">
        <v>443</v>
      </c>
      <c r="C158" s="29" t="s">
        <v>62</v>
      </c>
      <c r="D158" s="30">
        <v>140</v>
      </c>
      <c r="E158" s="92"/>
      <c r="F158" s="122">
        <f>(D158*E158)</f>
        <v>0</v>
      </c>
    </row>
    <row r="159" spans="1:6" x14ac:dyDescent="0.25">
      <c r="A159" s="177"/>
      <c r="B159" s="145"/>
      <c r="C159" s="178"/>
      <c r="D159" s="30"/>
      <c r="E159" s="92"/>
      <c r="F159" s="122"/>
    </row>
    <row r="160" spans="1:6" ht="60" x14ac:dyDescent="0.25">
      <c r="A160" s="177" t="s">
        <v>531</v>
      </c>
      <c r="B160" s="145" t="s">
        <v>633</v>
      </c>
      <c r="C160" s="178" t="s">
        <v>62</v>
      </c>
      <c r="D160" s="30">
        <v>52</v>
      </c>
      <c r="E160" s="92"/>
      <c r="F160" s="122">
        <f>(D160*E160)</f>
        <v>0</v>
      </c>
    </row>
    <row r="161" spans="1:6" s="143" customFormat="1" x14ac:dyDescent="0.25">
      <c r="A161" s="138"/>
      <c r="B161" s="139"/>
      <c r="C161" s="146"/>
      <c r="D161" s="138"/>
      <c r="E161" s="147"/>
      <c r="F161" s="147"/>
    </row>
    <row r="162" spans="1:6" s="143" customFormat="1" ht="105" x14ac:dyDescent="0.25">
      <c r="A162" s="138" t="s">
        <v>532</v>
      </c>
      <c r="B162" s="139" t="s">
        <v>444</v>
      </c>
      <c r="C162" s="140" t="s">
        <v>59</v>
      </c>
      <c r="D162" s="141">
        <v>4</v>
      </c>
      <c r="E162" s="142"/>
      <c r="F162" s="122">
        <f t="shared" ref="F162" si="3">SUM(D162*E162)</f>
        <v>0</v>
      </c>
    </row>
    <row r="163" spans="1:6" x14ac:dyDescent="0.25">
      <c r="A163" s="177"/>
      <c r="B163" s="145"/>
      <c r="C163" s="178"/>
      <c r="D163" s="30"/>
      <c r="E163" s="92"/>
      <c r="F163" s="122"/>
    </row>
    <row r="164" spans="1:6" ht="45" x14ac:dyDescent="0.25">
      <c r="A164" s="177" t="s">
        <v>533</v>
      </c>
      <c r="B164" s="145" t="s">
        <v>550</v>
      </c>
      <c r="C164" s="178" t="s">
        <v>59</v>
      </c>
      <c r="D164" s="30">
        <v>2</v>
      </c>
      <c r="E164" s="142"/>
      <c r="F164" s="122">
        <f>SUM(D164*E164)</f>
        <v>0</v>
      </c>
    </row>
    <row r="165" spans="1:6" x14ac:dyDescent="0.25">
      <c r="A165" s="177"/>
      <c r="B165" s="145"/>
      <c r="C165" s="178"/>
      <c r="D165" s="30"/>
      <c r="E165" s="92"/>
      <c r="F165" s="122"/>
    </row>
    <row r="166" spans="1:6" ht="90" x14ac:dyDescent="0.25">
      <c r="A166" s="177" t="s">
        <v>534</v>
      </c>
      <c r="B166" s="145" t="s">
        <v>613</v>
      </c>
      <c r="C166" s="178" t="s">
        <v>62</v>
      </c>
      <c r="D166" s="30">
        <v>115</v>
      </c>
      <c r="E166" s="142"/>
      <c r="F166" s="122">
        <f t="shared" ref="F166" si="4">SUM(D166*E166)</f>
        <v>0</v>
      </c>
    </row>
    <row r="167" spans="1:6" x14ac:dyDescent="0.25">
      <c r="A167" s="177"/>
      <c r="B167" s="145"/>
      <c r="C167" s="178"/>
      <c r="D167" s="30"/>
      <c r="E167" s="142"/>
      <c r="F167" s="122"/>
    </row>
    <row r="168" spans="1:6" ht="45" x14ac:dyDescent="0.25">
      <c r="A168" s="177" t="s">
        <v>535</v>
      </c>
      <c r="B168" s="145" t="s">
        <v>614</v>
      </c>
      <c r="C168" s="178" t="s">
        <v>72</v>
      </c>
      <c r="D168" s="30">
        <v>4</v>
      </c>
      <c r="E168" s="142"/>
      <c r="F168" s="122">
        <f t="shared" ref="F168" si="5">SUM(D168*E168)</f>
        <v>0</v>
      </c>
    </row>
    <row r="169" spans="1:6" x14ac:dyDescent="0.25">
      <c r="A169" s="228"/>
      <c r="B169" s="157"/>
      <c r="C169" s="229"/>
      <c r="D169" s="81"/>
      <c r="E169" s="126"/>
      <c r="F169" s="208"/>
    </row>
    <row r="170" spans="1:6" x14ac:dyDescent="0.25">
      <c r="A170" s="177"/>
      <c r="B170" s="145" t="s">
        <v>454</v>
      </c>
      <c r="C170" s="178"/>
      <c r="D170" s="30"/>
      <c r="E170" s="92"/>
      <c r="F170" s="122">
        <f>SUM(F112:F169)</f>
        <v>0</v>
      </c>
    </row>
    <row r="171" spans="1:6" x14ac:dyDescent="0.25">
      <c r="A171" s="85"/>
      <c r="B171" s="86"/>
      <c r="C171" s="87"/>
      <c r="D171" s="88"/>
      <c r="E171" s="88"/>
      <c r="F171" s="231"/>
    </row>
    <row r="172" spans="1:6" x14ac:dyDescent="0.25">
      <c r="A172" s="55"/>
      <c r="B172" s="32" t="s">
        <v>94</v>
      </c>
      <c r="C172" s="56"/>
      <c r="F172" s="58">
        <f>SUM(F170+F108+F60)</f>
        <v>0</v>
      </c>
    </row>
    <row r="173" spans="1:6" x14ac:dyDescent="0.25">
      <c r="A173" s="55"/>
      <c r="B173" s="32"/>
      <c r="C173" s="56"/>
    </row>
    <row r="174" spans="1:6" x14ac:dyDescent="0.25">
      <c r="A174" s="55"/>
      <c r="B174" s="32"/>
      <c r="C174" s="56"/>
    </row>
    <row r="175" spans="1:6" x14ac:dyDescent="0.25">
      <c r="A175" s="55"/>
      <c r="B175" s="32"/>
      <c r="C175" s="56"/>
    </row>
    <row r="176" spans="1:6" x14ac:dyDescent="0.25">
      <c r="A176" s="55"/>
      <c r="B176" s="32"/>
      <c r="C176" s="56"/>
    </row>
    <row r="177" spans="1:3" x14ac:dyDescent="0.25">
      <c r="A177" s="55"/>
      <c r="B177" s="32"/>
      <c r="C177" s="56"/>
    </row>
    <row r="178" spans="1:3" x14ac:dyDescent="0.25">
      <c r="A178" s="55"/>
      <c r="B178" s="32"/>
      <c r="C178" s="56"/>
    </row>
    <row r="179" spans="1:3" x14ac:dyDescent="0.25">
      <c r="A179" s="55"/>
      <c r="B179" s="32"/>
      <c r="C179" s="56"/>
    </row>
    <row r="180" spans="1:3" x14ac:dyDescent="0.25">
      <c r="A180" s="55"/>
      <c r="B180" s="32"/>
      <c r="C180" s="56"/>
    </row>
    <row r="181" spans="1:3" x14ac:dyDescent="0.25">
      <c r="A181" s="55"/>
      <c r="B181" s="32"/>
      <c r="C181" s="56"/>
    </row>
    <row r="182" spans="1:3" x14ac:dyDescent="0.25">
      <c r="A182" s="55"/>
      <c r="B182" s="32"/>
      <c r="C182" s="56"/>
    </row>
    <row r="183" spans="1:3" x14ac:dyDescent="0.25">
      <c r="A183" s="55"/>
      <c r="B183" s="32"/>
      <c r="C183" s="56"/>
    </row>
    <row r="184" spans="1:3" x14ac:dyDescent="0.25">
      <c r="A184" s="55"/>
      <c r="B184" s="32"/>
      <c r="C184" s="56"/>
    </row>
    <row r="185" spans="1:3" x14ac:dyDescent="0.25">
      <c r="A185" s="55"/>
      <c r="B185" s="32"/>
      <c r="C185" s="56"/>
    </row>
    <row r="186" spans="1:3" x14ac:dyDescent="0.25">
      <c r="A186" s="55"/>
      <c r="B186" s="32"/>
      <c r="C186" s="56"/>
    </row>
    <row r="187" spans="1:3" x14ac:dyDescent="0.25">
      <c r="A187" s="55"/>
      <c r="B187" s="32"/>
      <c r="C187" s="56"/>
    </row>
    <row r="188" spans="1:3" x14ac:dyDescent="0.25">
      <c r="A188" s="55"/>
      <c r="B188" s="32"/>
      <c r="C188" s="56"/>
    </row>
    <row r="189" spans="1:3" x14ac:dyDescent="0.25">
      <c r="A189" s="55"/>
      <c r="B189" s="32"/>
      <c r="C189" s="56"/>
    </row>
    <row r="190" spans="1:3" x14ac:dyDescent="0.25">
      <c r="A190" s="55"/>
      <c r="B190" s="32"/>
      <c r="C190" s="56"/>
    </row>
    <row r="191" spans="1:3" x14ac:dyDescent="0.25">
      <c r="A191" s="55"/>
      <c r="B191" s="32"/>
      <c r="C191" s="56"/>
    </row>
    <row r="192" spans="1:3" x14ac:dyDescent="0.25">
      <c r="A192" s="55"/>
      <c r="B192" s="32"/>
      <c r="C192" s="56"/>
    </row>
    <row r="193" spans="1:3" x14ac:dyDescent="0.25">
      <c r="A193" s="55"/>
      <c r="B193" s="32"/>
      <c r="C193" s="56"/>
    </row>
    <row r="194" spans="1:3" x14ac:dyDescent="0.25">
      <c r="A194" s="55"/>
      <c r="B194" s="32"/>
      <c r="C194" s="56"/>
    </row>
    <row r="195" spans="1:3" x14ac:dyDescent="0.25">
      <c r="A195" s="55"/>
      <c r="B195" s="32"/>
      <c r="C195" s="56"/>
    </row>
    <row r="196" spans="1:3" x14ac:dyDescent="0.25">
      <c r="A196" s="55"/>
      <c r="B196" s="32"/>
      <c r="C196" s="56"/>
    </row>
    <row r="197" spans="1:3" x14ac:dyDescent="0.25">
      <c r="A197" s="55"/>
      <c r="B197" s="32"/>
      <c r="C197" s="56"/>
    </row>
    <row r="198" spans="1:3" x14ac:dyDescent="0.25">
      <c r="A198" s="55"/>
      <c r="B198" s="32"/>
      <c r="C198" s="56"/>
    </row>
    <row r="199" spans="1:3" x14ac:dyDescent="0.25">
      <c r="A199" s="55"/>
      <c r="B199" s="32"/>
      <c r="C199" s="56"/>
    </row>
    <row r="200" spans="1:3" x14ac:dyDescent="0.25">
      <c r="A200" s="55"/>
      <c r="B200" s="32"/>
      <c r="C200" s="56"/>
    </row>
    <row r="201" spans="1:3" x14ac:dyDescent="0.25">
      <c r="A201" s="55"/>
      <c r="B201" s="32"/>
      <c r="C201" s="56"/>
    </row>
    <row r="202" spans="1:3" x14ac:dyDescent="0.25">
      <c r="A202" s="55"/>
      <c r="B202" s="32"/>
      <c r="C202" s="56"/>
    </row>
    <row r="203" spans="1:3" x14ac:dyDescent="0.25">
      <c r="A203" s="55"/>
      <c r="B203" s="32"/>
      <c r="C203" s="56"/>
    </row>
    <row r="204" spans="1:3" x14ac:dyDescent="0.25">
      <c r="A204" s="55"/>
      <c r="B204" s="32"/>
      <c r="C204" s="56"/>
    </row>
    <row r="205" spans="1:3" x14ac:dyDescent="0.25">
      <c r="A205" s="55"/>
      <c r="B205" s="32"/>
      <c r="C205" s="56"/>
    </row>
    <row r="206" spans="1:3" x14ac:dyDescent="0.25">
      <c r="A206" s="55"/>
      <c r="B206" s="32"/>
      <c r="C206" s="56"/>
    </row>
    <row r="207" spans="1:3" x14ac:dyDescent="0.25">
      <c r="A207" s="55"/>
      <c r="B207" s="32"/>
      <c r="C207" s="56"/>
    </row>
    <row r="208" spans="1:3" x14ac:dyDescent="0.25">
      <c r="A208" s="55"/>
      <c r="B208" s="32"/>
      <c r="C208" s="56"/>
    </row>
    <row r="209" spans="1:3" x14ac:dyDescent="0.25">
      <c r="A209" s="55"/>
      <c r="B209" s="32"/>
      <c r="C209" s="56"/>
    </row>
    <row r="210" spans="1:3" x14ac:dyDescent="0.25">
      <c r="A210" s="55"/>
      <c r="B210" s="32"/>
      <c r="C210" s="56"/>
    </row>
    <row r="211" spans="1:3" x14ac:dyDescent="0.25">
      <c r="A211" s="55"/>
      <c r="B211" s="32"/>
      <c r="C211" s="56"/>
    </row>
    <row r="212" spans="1:3" x14ac:dyDescent="0.25">
      <c r="A212" s="55"/>
      <c r="B212" s="32"/>
      <c r="C212" s="56"/>
    </row>
    <row r="213" spans="1:3" x14ac:dyDescent="0.25">
      <c r="A213" s="55"/>
      <c r="B213" s="32"/>
      <c r="C213" s="56"/>
    </row>
    <row r="214" spans="1:3" x14ac:dyDescent="0.25">
      <c r="A214" s="55"/>
      <c r="B214" s="32"/>
      <c r="C214" s="56"/>
    </row>
    <row r="215" spans="1:3" x14ac:dyDescent="0.25">
      <c r="A215" s="55"/>
      <c r="B215" s="32"/>
      <c r="C215" s="56"/>
    </row>
  </sheetData>
  <sheetProtection algorithmName="SHA-512" hashValue="h5UCGuNv5N3acgsyEjofYvw8OyC1Yov/BwubNaskgtGb0k0sLT4AnJWee16BHpYWjAPewpKODg/MjAiQtiv7GQ==" saltValue="UOnPemVZJiawm1J3ffblhw==" spinCount="100000" sheet="1" objects="1" scenarios="1"/>
  <protectedRanges>
    <protectedRange sqref="E112:E168" name="Obseg3"/>
    <protectedRange sqref="E12:E58" name="Obseg1"/>
    <protectedRange sqref="E64:E106" name="Obseg2"/>
  </protectedRanges>
  <mergeCells count="5">
    <mergeCell ref="B7:F7"/>
    <mergeCell ref="B3:F3"/>
    <mergeCell ref="B4:F4"/>
    <mergeCell ref="B5:F5"/>
    <mergeCell ref="B6:F6"/>
  </mergeCells>
  <pageMargins left="0.7" right="0.7" top="0.75" bottom="0.75" header="0.3" footer="0.3"/>
  <pageSetup paperSize="9" scale="95" orientation="portrait" r:id="rId1"/>
  <rowBreaks count="2" manualBreakCount="2">
    <brk id="94" max="16383" man="1"/>
    <brk id="16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4"/>
  <sheetViews>
    <sheetView topLeftCell="A88" zoomScaleNormal="100" workbookViewId="0">
      <selection activeCell="E88" sqref="E88"/>
    </sheetView>
  </sheetViews>
  <sheetFormatPr defaultRowHeight="15" x14ac:dyDescent="0.25"/>
  <cols>
    <col min="1" max="1" width="4.7109375" style="27" customWidth="1"/>
    <col min="2" max="2" width="45.7109375" style="27" customWidth="1"/>
    <col min="3" max="3" width="5.7109375" style="30" customWidth="1"/>
    <col min="4" max="4" width="7.85546875" style="30" customWidth="1"/>
    <col min="5" max="5" width="10.7109375" style="30" customWidth="1"/>
    <col min="6" max="6" width="12.7109375" style="37" customWidth="1"/>
    <col min="7" max="16384" width="9.140625" style="27"/>
  </cols>
  <sheetData>
    <row r="1" spans="1:6" x14ac:dyDescent="0.25">
      <c r="A1" s="127" t="s">
        <v>11</v>
      </c>
      <c r="B1" s="127" t="s">
        <v>12</v>
      </c>
    </row>
    <row r="3" spans="1:6" x14ac:dyDescent="0.25">
      <c r="A3" s="127" t="s">
        <v>34</v>
      </c>
      <c r="B3" s="127" t="s">
        <v>261</v>
      </c>
    </row>
    <row r="4" spans="1:6" ht="45" customHeight="1" x14ac:dyDescent="0.25">
      <c r="A4" s="127"/>
      <c r="B4" s="249" t="s">
        <v>74</v>
      </c>
      <c r="C4" s="249"/>
      <c r="D4" s="249"/>
      <c r="E4" s="249"/>
      <c r="F4" s="249"/>
    </row>
    <row r="5" spans="1:6" ht="45" customHeight="1" x14ac:dyDescent="0.25">
      <c r="A5" s="127"/>
      <c r="B5" s="249" t="s">
        <v>68</v>
      </c>
      <c r="C5" s="249"/>
      <c r="D5" s="249"/>
      <c r="E5" s="249"/>
      <c r="F5" s="249"/>
    </row>
    <row r="6" spans="1:6" ht="45" customHeight="1" x14ac:dyDescent="0.25">
      <c r="A6" s="127"/>
      <c r="B6" s="249" t="s">
        <v>84</v>
      </c>
      <c r="C6" s="249"/>
      <c r="D6" s="249"/>
      <c r="E6" s="249"/>
      <c r="F6" s="249"/>
    </row>
    <row r="7" spans="1:6" ht="45" customHeight="1" x14ac:dyDescent="0.25">
      <c r="A7" s="127"/>
      <c r="B7" s="249" t="s">
        <v>75</v>
      </c>
      <c r="C7" s="249"/>
      <c r="D7" s="249"/>
      <c r="E7" s="249"/>
      <c r="F7" s="249"/>
    </row>
    <row r="8" spans="1:6" ht="30" customHeight="1" x14ac:dyDescent="0.25">
      <c r="A8" s="127"/>
      <c r="B8" s="249" t="s">
        <v>87</v>
      </c>
      <c r="C8" s="249"/>
      <c r="D8" s="249"/>
      <c r="E8" s="249"/>
      <c r="F8" s="249"/>
    </row>
    <row r="9" spans="1:6" ht="15" customHeight="1" x14ac:dyDescent="0.25">
      <c r="A9" s="127"/>
      <c r="B9" s="249" t="s">
        <v>86</v>
      </c>
      <c r="C9" s="249"/>
      <c r="D9" s="249"/>
      <c r="E9" s="249"/>
      <c r="F9" s="249"/>
    </row>
    <row r="10" spans="1:6" x14ac:dyDescent="0.25">
      <c r="A10" s="25"/>
      <c r="B10" s="69"/>
      <c r="C10" s="29"/>
    </row>
    <row r="11" spans="1:6" s="204" customFormat="1" x14ac:dyDescent="0.2">
      <c r="A11" s="214" t="s">
        <v>63</v>
      </c>
      <c r="B11" s="199" t="s">
        <v>64</v>
      </c>
      <c r="C11" s="215" t="s">
        <v>55</v>
      </c>
      <c r="D11" s="215" t="s">
        <v>56</v>
      </c>
      <c r="E11" s="217" t="s">
        <v>57</v>
      </c>
      <c r="F11" s="218" t="s">
        <v>58</v>
      </c>
    </row>
    <row r="12" spans="1:6" ht="15" customHeight="1" x14ac:dyDescent="0.25">
      <c r="A12" s="25"/>
      <c r="B12" s="32"/>
      <c r="C12" s="29"/>
      <c r="E12" s="91"/>
    </row>
    <row r="13" spans="1:6" ht="15" customHeight="1" x14ac:dyDescent="0.25">
      <c r="A13" s="25"/>
      <c r="B13" s="104" t="s">
        <v>143</v>
      </c>
      <c r="C13" s="29"/>
      <c r="E13" s="91"/>
    </row>
    <row r="14" spans="1:6" ht="15" customHeight="1" x14ac:dyDescent="0.25">
      <c r="A14" s="25"/>
      <c r="B14" s="32"/>
      <c r="C14" s="29"/>
      <c r="E14" s="91"/>
    </row>
    <row r="15" spans="1:6" ht="390" customHeight="1" x14ac:dyDescent="0.25">
      <c r="A15" s="25" t="s">
        <v>8</v>
      </c>
      <c r="B15" s="32" t="s">
        <v>551</v>
      </c>
      <c r="C15" s="29"/>
      <c r="E15" s="91"/>
    </row>
    <row r="16" spans="1:6" ht="105.75" customHeight="1" x14ac:dyDescent="0.25">
      <c r="A16" s="25"/>
      <c r="B16" s="32" t="s">
        <v>389</v>
      </c>
      <c r="C16" s="29"/>
      <c r="E16" s="91"/>
    </row>
    <row r="17" spans="1:6" ht="75" customHeight="1" x14ac:dyDescent="0.25">
      <c r="A17" s="25"/>
      <c r="B17" s="32" t="s">
        <v>292</v>
      </c>
      <c r="C17" s="29"/>
      <c r="E17" s="91"/>
    </row>
    <row r="18" spans="1:6" ht="15" customHeight="1" x14ac:dyDescent="0.25">
      <c r="A18" s="25"/>
      <c r="B18" s="32" t="s">
        <v>461</v>
      </c>
      <c r="C18" s="29"/>
      <c r="E18" s="91"/>
    </row>
    <row r="19" spans="1:6" ht="15" customHeight="1" x14ac:dyDescent="0.25">
      <c r="A19" s="25"/>
      <c r="B19" s="32"/>
      <c r="C19" s="29"/>
      <c r="E19" s="91"/>
    </row>
    <row r="20" spans="1:6" ht="90" customHeight="1" x14ac:dyDescent="0.25">
      <c r="A20" s="25"/>
      <c r="B20" s="32" t="s">
        <v>445</v>
      </c>
      <c r="C20" s="29" t="s">
        <v>62</v>
      </c>
      <c r="D20" s="30">
        <v>674</v>
      </c>
      <c r="E20" s="93"/>
      <c r="F20" s="122">
        <f t="shared" ref="F20" si="0">(D20*E20)</f>
        <v>0</v>
      </c>
    </row>
    <row r="21" spans="1:6" ht="15" customHeight="1" x14ac:dyDescent="0.25">
      <c r="A21" s="25"/>
      <c r="B21" s="32"/>
      <c r="C21" s="29"/>
      <c r="E21" s="91"/>
    </row>
    <row r="22" spans="1:6" ht="30" customHeight="1" x14ac:dyDescent="0.25">
      <c r="A22" s="25"/>
      <c r="B22" s="104" t="s">
        <v>286</v>
      </c>
      <c r="C22" s="29"/>
      <c r="E22" s="91"/>
    </row>
    <row r="23" spans="1:6" ht="15" customHeight="1" x14ac:dyDescent="0.25">
      <c r="A23" s="25"/>
      <c r="B23" s="32" t="s">
        <v>287</v>
      </c>
      <c r="C23" s="29" t="s">
        <v>59</v>
      </c>
      <c r="D23" s="30">
        <v>2</v>
      </c>
      <c r="E23" s="91"/>
      <c r="F23" s="122"/>
    </row>
    <row r="24" spans="1:6" ht="15" customHeight="1" x14ac:dyDescent="0.25">
      <c r="A24" s="25"/>
      <c r="B24" s="32" t="s">
        <v>288</v>
      </c>
      <c r="C24" s="29" t="s">
        <v>59</v>
      </c>
      <c r="D24" s="30">
        <v>2</v>
      </c>
      <c r="E24" s="91"/>
      <c r="F24" s="122"/>
    </row>
    <row r="25" spans="1:6" ht="15" customHeight="1" x14ac:dyDescent="0.25">
      <c r="A25" s="25"/>
      <c r="B25" s="32" t="s">
        <v>289</v>
      </c>
      <c r="C25" s="29" t="s">
        <v>59</v>
      </c>
      <c r="D25" s="30">
        <v>2</v>
      </c>
      <c r="E25" s="91"/>
      <c r="F25" s="122"/>
    </row>
    <row r="26" spans="1:6" ht="15" customHeight="1" x14ac:dyDescent="0.25">
      <c r="A26" s="25"/>
      <c r="B26" s="32" t="s">
        <v>290</v>
      </c>
      <c r="C26" s="29" t="s">
        <v>59</v>
      </c>
      <c r="D26" s="30">
        <v>1</v>
      </c>
      <c r="E26" s="91"/>
      <c r="F26" s="122"/>
    </row>
    <row r="27" spans="1:6" x14ac:dyDescent="0.25">
      <c r="A27" s="25"/>
      <c r="B27" s="118" t="s">
        <v>281</v>
      </c>
      <c r="C27" s="114"/>
      <c r="D27" s="115"/>
      <c r="E27" s="91"/>
      <c r="F27" s="122"/>
    </row>
    <row r="28" spans="1:6" x14ac:dyDescent="0.25">
      <c r="A28" s="25"/>
      <c r="B28" s="32" t="s">
        <v>266</v>
      </c>
      <c r="C28" s="29" t="s">
        <v>59</v>
      </c>
      <c r="D28" s="30">
        <v>2</v>
      </c>
      <c r="E28" s="91"/>
      <c r="F28" s="122"/>
    </row>
    <row r="29" spans="1:6" x14ac:dyDescent="0.25">
      <c r="A29" s="25"/>
      <c r="B29" s="32" t="s">
        <v>265</v>
      </c>
      <c r="C29" s="29" t="s">
        <v>59</v>
      </c>
      <c r="D29" s="30">
        <v>2</v>
      </c>
      <c r="E29" s="91"/>
      <c r="F29" s="122"/>
    </row>
    <row r="30" spans="1:6" x14ac:dyDescent="0.25">
      <c r="A30" s="25"/>
      <c r="B30" s="32" t="s">
        <v>262</v>
      </c>
      <c r="C30" s="29" t="s">
        <v>59</v>
      </c>
      <c r="D30" s="30">
        <v>2</v>
      </c>
      <c r="E30" s="91"/>
      <c r="F30" s="122"/>
    </row>
    <row r="31" spans="1:6" x14ac:dyDescent="0.25">
      <c r="A31" s="25"/>
      <c r="B31" s="32" t="s">
        <v>263</v>
      </c>
      <c r="C31" s="29" t="s">
        <v>59</v>
      </c>
      <c r="D31" s="30">
        <v>2</v>
      </c>
      <c r="E31" s="91"/>
      <c r="F31" s="122"/>
    </row>
    <row r="32" spans="1:6" x14ac:dyDescent="0.25">
      <c r="A32" s="25"/>
      <c r="B32" s="32" t="s">
        <v>264</v>
      </c>
      <c r="C32" s="29" t="s">
        <v>59</v>
      </c>
      <c r="D32" s="30">
        <v>1</v>
      </c>
      <c r="E32" s="91"/>
      <c r="F32" s="122"/>
    </row>
    <row r="33" spans="1:6" x14ac:dyDescent="0.25">
      <c r="A33" s="25"/>
      <c r="B33" s="32" t="s">
        <v>280</v>
      </c>
      <c r="C33" s="29" t="s">
        <v>59</v>
      </c>
      <c r="D33" s="30">
        <v>3</v>
      </c>
      <c r="E33" s="91"/>
      <c r="F33" s="122"/>
    </row>
    <row r="34" spans="1:6" x14ac:dyDescent="0.25">
      <c r="A34" s="25"/>
      <c r="B34" s="32" t="s">
        <v>279</v>
      </c>
      <c r="C34" s="29" t="s">
        <v>59</v>
      </c>
      <c r="D34" s="30">
        <v>3</v>
      </c>
      <c r="E34" s="91"/>
      <c r="F34" s="122"/>
    </row>
    <row r="35" spans="1:6" x14ac:dyDescent="0.25">
      <c r="A35" s="25"/>
      <c r="B35" s="32" t="s">
        <v>278</v>
      </c>
      <c r="C35" s="29" t="s">
        <v>59</v>
      </c>
      <c r="D35" s="30">
        <v>9</v>
      </c>
      <c r="E35" s="91"/>
      <c r="F35" s="122"/>
    </row>
    <row r="36" spans="1:6" x14ac:dyDescent="0.25">
      <c r="A36" s="25"/>
      <c r="B36" s="32" t="s">
        <v>267</v>
      </c>
      <c r="C36" s="29" t="s">
        <v>59</v>
      </c>
      <c r="D36" s="30">
        <v>3</v>
      </c>
      <c r="E36" s="91"/>
      <c r="F36" s="122"/>
    </row>
    <row r="37" spans="1:6" x14ac:dyDescent="0.25">
      <c r="A37" s="25"/>
      <c r="B37" s="32" t="s">
        <v>385</v>
      </c>
      <c r="C37" s="29" t="s">
        <v>59</v>
      </c>
      <c r="D37" s="30">
        <v>10</v>
      </c>
      <c r="E37" s="91"/>
      <c r="F37" s="122"/>
    </row>
    <row r="38" spans="1:6" x14ac:dyDescent="0.25">
      <c r="A38" s="25"/>
      <c r="B38" s="32" t="s">
        <v>386</v>
      </c>
      <c r="C38" s="29" t="s">
        <v>59</v>
      </c>
      <c r="D38" s="30">
        <v>8</v>
      </c>
      <c r="E38" s="91"/>
      <c r="F38" s="122"/>
    </row>
    <row r="39" spans="1:6" x14ac:dyDescent="0.25">
      <c r="A39" s="25"/>
      <c r="B39" s="32" t="s">
        <v>387</v>
      </c>
      <c r="C39" s="29" t="s">
        <v>59</v>
      </c>
      <c r="D39" s="30">
        <v>6</v>
      </c>
      <c r="E39" s="91"/>
      <c r="F39" s="122"/>
    </row>
    <row r="40" spans="1:6" x14ac:dyDescent="0.25">
      <c r="A40" s="25"/>
      <c r="B40" s="32" t="s">
        <v>388</v>
      </c>
      <c r="C40" s="29" t="s">
        <v>59</v>
      </c>
      <c r="D40" s="30">
        <v>2</v>
      </c>
      <c r="E40" s="91"/>
      <c r="F40" s="122"/>
    </row>
    <row r="41" spans="1:6" x14ac:dyDescent="0.25">
      <c r="A41" s="25"/>
      <c r="B41" s="32" t="s">
        <v>270</v>
      </c>
      <c r="C41" s="29" t="s">
        <v>59</v>
      </c>
      <c r="D41" s="30">
        <v>14</v>
      </c>
      <c r="E41" s="91"/>
      <c r="F41" s="122"/>
    </row>
    <row r="42" spans="1:6" x14ac:dyDescent="0.25">
      <c r="A42" s="25"/>
      <c r="B42" s="32" t="s">
        <v>277</v>
      </c>
      <c r="C42" s="29" t="s">
        <v>59</v>
      </c>
      <c r="D42" s="30">
        <v>6</v>
      </c>
      <c r="E42" s="91"/>
      <c r="F42" s="122"/>
    </row>
    <row r="43" spans="1:6" ht="30" x14ac:dyDescent="0.25">
      <c r="A43" s="25"/>
      <c r="B43" s="32" t="s">
        <v>271</v>
      </c>
      <c r="C43" s="29" t="s">
        <v>59</v>
      </c>
      <c r="D43" s="30">
        <v>8</v>
      </c>
      <c r="E43" s="91"/>
      <c r="F43" s="122"/>
    </row>
    <row r="44" spans="1:6" x14ac:dyDescent="0.25">
      <c r="A44" s="25"/>
      <c r="B44" s="32" t="s">
        <v>272</v>
      </c>
      <c r="C44" s="29" t="s">
        <v>59</v>
      </c>
      <c r="D44" s="30">
        <v>34</v>
      </c>
      <c r="E44" s="91"/>
      <c r="F44" s="122"/>
    </row>
    <row r="45" spans="1:6" ht="30" x14ac:dyDescent="0.25">
      <c r="A45" s="25"/>
      <c r="B45" s="32" t="s">
        <v>273</v>
      </c>
      <c r="C45" s="29" t="s">
        <v>59</v>
      </c>
      <c r="D45" s="30">
        <v>2</v>
      </c>
      <c r="E45" s="91"/>
      <c r="F45" s="122"/>
    </row>
    <row r="46" spans="1:6" ht="30" x14ac:dyDescent="0.25">
      <c r="A46" s="25"/>
      <c r="B46" s="32" t="s">
        <v>274</v>
      </c>
      <c r="C46" s="29" t="s">
        <v>59</v>
      </c>
      <c r="D46" s="30">
        <v>1</v>
      </c>
      <c r="E46" s="91"/>
      <c r="F46" s="122"/>
    </row>
    <row r="47" spans="1:6" ht="30" x14ac:dyDescent="0.25">
      <c r="A47" s="25"/>
      <c r="B47" s="32" t="s">
        <v>275</v>
      </c>
      <c r="C47" s="29" t="s">
        <v>59</v>
      </c>
      <c r="D47" s="30">
        <v>1</v>
      </c>
      <c r="E47" s="91"/>
      <c r="F47" s="122"/>
    </row>
    <row r="48" spans="1:6" ht="30" x14ac:dyDescent="0.25">
      <c r="A48" s="25"/>
      <c r="B48" s="32" t="s">
        <v>276</v>
      </c>
      <c r="C48" s="29" t="s">
        <v>59</v>
      </c>
      <c r="D48" s="30">
        <v>7</v>
      </c>
      <c r="E48" s="91"/>
      <c r="F48" s="122"/>
    </row>
    <row r="49" spans="1:8" x14ac:dyDescent="0.25">
      <c r="A49" s="25"/>
      <c r="B49" s="32"/>
      <c r="C49" s="29"/>
      <c r="E49" s="91"/>
      <c r="F49" s="122"/>
    </row>
    <row r="50" spans="1:8" x14ac:dyDescent="0.25">
      <c r="A50" s="25"/>
      <c r="B50" s="118" t="s">
        <v>282</v>
      </c>
      <c r="C50" s="114"/>
      <c r="D50" s="115"/>
      <c r="E50" s="91"/>
      <c r="F50" s="122"/>
    </row>
    <row r="51" spans="1:8" x14ac:dyDescent="0.25">
      <c r="A51" s="25"/>
      <c r="B51" s="32" t="s">
        <v>283</v>
      </c>
      <c r="C51" s="29" t="s">
        <v>59</v>
      </c>
      <c r="D51" s="30">
        <v>2</v>
      </c>
      <c r="E51" s="91"/>
      <c r="F51" s="122"/>
      <c r="H51" s="122"/>
    </row>
    <row r="52" spans="1:8" x14ac:dyDescent="0.25">
      <c r="A52" s="25"/>
      <c r="B52" s="32" t="s">
        <v>284</v>
      </c>
      <c r="C52" s="29" t="s">
        <v>59</v>
      </c>
      <c r="D52" s="30">
        <v>2</v>
      </c>
      <c r="E52" s="91"/>
      <c r="F52" s="122"/>
    </row>
    <row r="53" spans="1:8" x14ac:dyDescent="0.25">
      <c r="A53" s="25"/>
      <c r="B53" s="32" t="s">
        <v>285</v>
      </c>
      <c r="C53" s="29" t="s">
        <v>59</v>
      </c>
      <c r="D53" s="30">
        <v>8</v>
      </c>
      <c r="E53" s="91"/>
      <c r="F53" s="122"/>
    </row>
    <row r="54" spans="1:8" x14ac:dyDescent="0.25">
      <c r="A54" s="25"/>
      <c r="B54" s="32" t="s">
        <v>280</v>
      </c>
      <c r="C54" s="29" t="s">
        <v>59</v>
      </c>
      <c r="D54" s="30">
        <v>9</v>
      </c>
      <c r="E54" s="91"/>
      <c r="F54" s="122"/>
    </row>
    <row r="55" spans="1:8" x14ac:dyDescent="0.25">
      <c r="A55" s="25"/>
      <c r="B55" s="32" t="s">
        <v>279</v>
      </c>
      <c r="C55" s="29" t="s">
        <v>59</v>
      </c>
      <c r="D55" s="30">
        <v>6</v>
      </c>
      <c r="E55" s="91"/>
      <c r="F55" s="122"/>
    </row>
    <row r="56" spans="1:8" x14ac:dyDescent="0.25">
      <c r="A56" s="25"/>
      <c r="B56" s="32" t="s">
        <v>278</v>
      </c>
      <c r="C56" s="29" t="s">
        <v>59</v>
      </c>
      <c r="D56" s="30">
        <v>12</v>
      </c>
      <c r="E56" s="91"/>
      <c r="F56" s="122"/>
    </row>
    <row r="57" spans="1:8" x14ac:dyDescent="0.25">
      <c r="A57" s="25"/>
      <c r="B57" s="32" t="s">
        <v>267</v>
      </c>
      <c r="C57" s="29" t="s">
        <v>59</v>
      </c>
      <c r="D57" s="30">
        <v>6</v>
      </c>
      <c r="E57" s="91"/>
      <c r="F57" s="122"/>
    </row>
    <row r="58" spans="1:8" x14ac:dyDescent="0.25">
      <c r="A58" s="25"/>
      <c r="B58" s="32" t="s">
        <v>269</v>
      </c>
      <c r="C58" s="29" t="s">
        <v>59</v>
      </c>
      <c r="D58" s="30">
        <v>8</v>
      </c>
      <c r="E58" s="91"/>
      <c r="F58" s="122"/>
    </row>
    <row r="59" spans="1:8" x14ac:dyDescent="0.25">
      <c r="A59" s="25"/>
      <c r="B59" s="32" t="s">
        <v>268</v>
      </c>
      <c r="C59" s="29" t="s">
        <v>59</v>
      </c>
      <c r="D59" s="30">
        <v>10</v>
      </c>
      <c r="E59" s="91"/>
      <c r="F59" s="122"/>
    </row>
    <row r="60" spans="1:8" x14ac:dyDescent="0.25">
      <c r="A60" s="25"/>
      <c r="B60" s="32" t="s">
        <v>297</v>
      </c>
      <c r="C60" s="29" t="s">
        <v>59</v>
      </c>
      <c r="D60" s="30">
        <v>10</v>
      </c>
      <c r="E60" s="91"/>
      <c r="F60" s="122"/>
    </row>
    <row r="61" spans="1:8" x14ac:dyDescent="0.25">
      <c r="A61" s="25"/>
      <c r="B61" s="32" t="s">
        <v>298</v>
      </c>
      <c r="C61" s="29" t="s">
        <v>59</v>
      </c>
      <c r="D61" s="30">
        <v>2</v>
      </c>
      <c r="E61" s="91"/>
      <c r="F61" s="122"/>
    </row>
    <row r="62" spans="1:8" x14ac:dyDescent="0.25">
      <c r="A62" s="25"/>
      <c r="B62" s="32" t="s">
        <v>270</v>
      </c>
      <c r="C62" s="29" t="s">
        <v>59</v>
      </c>
      <c r="D62" s="30">
        <v>22</v>
      </c>
      <c r="E62" s="91"/>
      <c r="F62" s="122"/>
    </row>
    <row r="63" spans="1:8" x14ac:dyDescent="0.25">
      <c r="A63" s="25"/>
      <c r="B63" s="32" t="s">
        <v>277</v>
      </c>
      <c r="C63" s="29" t="s">
        <v>59</v>
      </c>
      <c r="D63" s="30">
        <v>10</v>
      </c>
      <c r="E63" s="91"/>
      <c r="F63" s="122"/>
    </row>
    <row r="64" spans="1:8" ht="30" x14ac:dyDescent="0.25">
      <c r="A64" s="25"/>
      <c r="B64" s="32" t="s">
        <v>271</v>
      </c>
      <c r="C64" s="29" t="s">
        <v>59</v>
      </c>
      <c r="D64" s="30">
        <v>4</v>
      </c>
      <c r="E64" s="91"/>
      <c r="F64" s="122"/>
    </row>
    <row r="65" spans="1:6" x14ac:dyDescent="0.25">
      <c r="A65" s="25"/>
      <c r="B65" s="32" t="s">
        <v>272</v>
      </c>
      <c r="C65" s="29" t="s">
        <v>59</v>
      </c>
      <c r="D65" s="30">
        <v>72</v>
      </c>
      <c r="E65" s="91"/>
      <c r="F65" s="122"/>
    </row>
    <row r="66" spans="1:6" ht="30" x14ac:dyDescent="0.25">
      <c r="A66" s="25"/>
      <c r="B66" s="32" t="s">
        <v>273</v>
      </c>
      <c r="C66" s="29" t="s">
        <v>59</v>
      </c>
      <c r="D66" s="30">
        <v>2</v>
      </c>
      <c r="E66" s="91"/>
      <c r="F66" s="122"/>
    </row>
    <row r="67" spans="1:6" ht="30" x14ac:dyDescent="0.25">
      <c r="A67" s="25"/>
      <c r="B67" s="32" t="s">
        <v>274</v>
      </c>
      <c r="C67" s="29" t="s">
        <v>59</v>
      </c>
      <c r="D67" s="30">
        <v>1</v>
      </c>
      <c r="E67" s="91"/>
      <c r="F67" s="122"/>
    </row>
    <row r="68" spans="1:6" ht="30" x14ac:dyDescent="0.25">
      <c r="A68" s="25"/>
      <c r="B68" s="32" t="s">
        <v>275</v>
      </c>
      <c r="C68" s="29" t="s">
        <v>59</v>
      </c>
      <c r="D68" s="30">
        <v>1</v>
      </c>
      <c r="E68" s="91"/>
      <c r="F68" s="122"/>
    </row>
    <row r="69" spans="1:6" ht="30" x14ac:dyDescent="0.25">
      <c r="A69" s="25"/>
      <c r="B69" s="32" t="s">
        <v>276</v>
      </c>
      <c r="C69" s="29" t="s">
        <v>59</v>
      </c>
      <c r="D69" s="30">
        <v>7</v>
      </c>
      <c r="E69" s="91"/>
      <c r="F69" s="122"/>
    </row>
    <row r="70" spans="1:6" ht="30" x14ac:dyDescent="0.25">
      <c r="A70" s="25"/>
      <c r="B70" s="32" t="s">
        <v>291</v>
      </c>
      <c r="C70" s="29" t="s">
        <v>60</v>
      </c>
      <c r="D70" s="30">
        <v>1</v>
      </c>
      <c r="E70" s="91"/>
      <c r="F70" s="122"/>
    </row>
    <row r="71" spans="1:6" x14ac:dyDescent="0.25">
      <c r="A71" s="25"/>
      <c r="B71" s="32"/>
      <c r="C71" s="29"/>
      <c r="E71" s="91"/>
      <c r="F71" s="122"/>
    </row>
    <row r="72" spans="1:6" ht="90" x14ac:dyDescent="0.25">
      <c r="A72" s="25" t="s">
        <v>71</v>
      </c>
      <c r="B72" s="32" t="s">
        <v>395</v>
      </c>
      <c r="C72" s="29" t="s">
        <v>62</v>
      </c>
      <c r="D72" s="30">
        <v>674</v>
      </c>
      <c r="E72" s="91"/>
      <c r="F72" s="122">
        <f t="shared" ref="F72:F78" si="1">(D72*E72)</f>
        <v>0</v>
      </c>
    </row>
    <row r="73" spans="1:6" x14ac:dyDescent="0.25">
      <c r="A73" s="25"/>
      <c r="B73" s="32"/>
      <c r="C73" s="29"/>
      <c r="E73" s="91"/>
      <c r="F73" s="122"/>
    </row>
    <row r="74" spans="1:6" ht="90" customHeight="1" x14ac:dyDescent="0.25">
      <c r="A74" s="25" t="s">
        <v>393</v>
      </c>
      <c r="B74" s="32" t="s">
        <v>394</v>
      </c>
      <c r="C74" s="29" t="s">
        <v>62</v>
      </c>
      <c r="D74" s="30">
        <v>125</v>
      </c>
      <c r="E74" s="91"/>
      <c r="F74" s="122">
        <f t="shared" si="1"/>
        <v>0</v>
      </c>
    </row>
    <row r="75" spans="1:6" ht="15" customHeight="1" x14ac:dyDescent="0.25">
      <c r="A75" s="25"/>
      <c r="B75" s="32"/>
      <c r="C75" s="29"/>
      <c r="E75" s="91"/>
      <c r="F75" s="122"/>
    </row>
    <row r="76" spans="1:6" ht="150" x14ac:dyDescent="0.25">
      <c r="A76" s="25" t="s">
        <v>490</v>
      </c>
      <c r="B76" s="32" t="s">
        <v>396</v>
      </c>
      <c r="C76" s="29" t="s">
        <v>62</v>
      </c>
      <c r="D76" s="30">
        <v>124</v>
      </c>
      <c r="E76" s="91"/>
      <c r="F76" s="122">
        <f t="shared" si="1"/>
        <v>0</v>
      </c>
    </row>
    <row r="77" spans="1:6" x14ac:dyDescent="0.25">
      <c r="A77" s="25"/>
      <c r="B77" s="32"/>
      <c r="C77" s="29"/>
      <c r="E77" s="91"/>
      <c r="F77" s="122"/>
    </row>
    <row r="78" spans="1:6" ht="60" x14ac:dyDescent="0.25">
      <c r="A78" s="25" t="s">
        <v>491</v>
      </c>
      <c r="B78" s="232" t="s">
        <v>397</v>
      </c>
      <c r="C78" s="29" t="s">
        <v>82</v>
      </c>
      <c r="D78" s="30">
        <v>104</v>
      </c>
      <c r="E78" s="91"/>
      <c r="F78" s="122">
        <f t="shared" si="1"/>
        <v>0</v>
      </c>
    </row>
    <row r="79" spans="1:6" x14ac:dyDescent="0.25">
      <c r="A79" s="25"/>
      <c r="B79" s="32"/>
      <c r="C79" s="29"/>
      <c r="E79" s="91"/>
      <c r="F79" s="122"/>
    </row>
    <row r="80" spans="1:6" ht="210" customHeight="1" x14ac:dyDescent="0.25">
      <c r="A80" s="25" t="s">
        <v>492</v>
      </c>
      <c r="B80" s="32" t="s">
        <v>446</v>
      </c>
      <c r="C80" s="29" t="s">
        <v>62</v>
      </c>
      <c r="D80" s="30">
        <v>810</v>
      </c>
      <c r="E80" s="91"/>
      <c r="F80" s="122">
        <f t="shared" ref="F80" si="2">(D80*E80)</f>
        <v>0</v>
      </c>
    </row>
    <row r="81" spans="1:6" ht="15" customHeight="1" x14ac:dyDescent="0.25">
      <c r="A81" s="77"/>
      <c r="B81" s="86"/>
      <c r="C81" s="79"/>
      <c r="D81" s="81"/>
      <c r="E81" s="154"/>
      <c r="F81" s="208"/>
    </row>
    <row r="82" spans="1:6" ht="15" customHeight="1" x14ac:dyDescent="0.25">
      <c r="A82" s="25"/>
      <c r="B82" s="32" t="s">
        <v>452</v>
      </c>
      <c r="C82" s="29"/>
      <c r="E82" s="91"/>
      <c r="F82" s="122">
        <f>SUM(F15:F81)</f>
        <v>0</v>
      </c>
    </row>
    <row r="83" spans="1:6" x14ac:dyDescent="0.25">
      <c r="A83" s="25"/>
      <c r="B83" s="32"/>
      <c r="C83" s="29"/>
      <c r="E83" s="91"/>
    </row>
    <row r="84" spans="1:6" ht="15" customHeight="1" x14ac:dyDescent="0.25">
      <c r="A84" s="25"/>
      <c r="B84" s="104" t="s">
        <v>144</v>
      </c>
      <c r="C84" s="29"/>
      <c r="E84" s="91"/>
    </row>
    <row r="85" spans="1:6" s="179" customFormat="1" ht="15" customHeight="1" x14ac:dyDescent="0.25">
      <c r="A85" s="55"/>
      <c r="B85" s="32"/>
      <c r="C85" s="56"/>
      <c r="D85" s="57"/>
      <c r="E85" s="93"/>
      <c r="F85" s="58"/>
    </row>
    <row r="86" spans="1:6" s="179" customFormat="1" ht="89.25" customHeight="1" x14ac:dyDescent="0.25">
      <c r="A86" s="55" t="s">
        <v>8</v>
      </c>
      <c r="B86" s="32" t="s">
        <v>293</v>
      </c>
      <c r="C86" s="56"/>
      <c r="D86" s="57"/>
      <c r="E86" s="93"/>
      <c r="F86" s="58"/>
    </row>
    <row r="87" spans="1:6" s="179" customFormat="1" ht="15" customHeight="1" x14ac:dyDescent="0.25">
      <c r="A87" s="55"/>
      <c r="B87" s="32" t="s">
        <v>294</v>
      </c>
      <c r="C87" s="56"/>
      <c r="D87" s="57"/>
      <c r="E87" s="93"/>
      <c r="F87" s="58"/>
    </row>
    <row r="88" spans="1:6" s="179" customFormat="1" ht="60" customHeight="1" x14ac:dyDescent="0.25">
      <c r="A88" s="55"/>
      <c r="B88" s="32" t="s">
        <v>295</v>
      </c>
      <c r="C88" s="56"/>
      <c r="D88" s="57"/>
      <c r="E88" s="93"/>
      <c r="F88" s="58"/>
    </row>
    <row r="89" spans="1:6" ht="15" customHeight="1" x14ac:dyDescent="0.25">
      <c r="A89" s="25"/>
      <c r="B89" s="32" t="s">
        <v>461</v>
      </c>
      <c r="C89" s="29"/>
      <c r="E89" s="91"/>
    </row>
    <row r="90" spans="1:6" ht="75" customHeight="1" x14ac:dyDescent="0.25">
      <c r="A90" s="25"/>
      <c r="B90" s="32" t="s">
        <v>390</v>
      </c>
      <c r="C90" s="29" t="s">
        <v>62</v>
      </c>
      <c r="D90" s="30">
        <v>516</v>
      </c>
      <c r="E90" s="93"/>
      <c r="F90" s="122">
        <f t="shared" ref="F90" si="3">(D90*E90)</f>
        <v>0</v>
      </c>
    </row>
    <row r="91" spans="1:6" s="179" customFormat="1" ht="15" customHeight="1" x14ac:dyDescent="0.25">
      <c r="A91" s="55"/>
      <c r="B91" s="104" t="s">
        <v>296</v>
      </c>
      <c r="C91" s="56"/>
      <c r="D91" s="57"/>
      <c r="E91" s="93"/>
      <c r="F91" s="58"/>
    </row>
    <row r="92" spans="1:6" s="179" customFormat="1" ht="15" customHeight="1" x14ac:dyDescent="0.25">
      <c r="A92" s="55"/>
      <c r="B92" s="32" t="s">
        <v>299</v>
      </c>
      <c r="C92" s="56" t="s">
        <v>59</v>
      </c>
      <c r="D92" s="57">
        <v>2</v>
      </c>
      <c r="E92" s="93"/>
      <c r="F92" s="122"/>
    </row>
    <row r="93" spans="1:6" s="179" customFormat="1" ht="15" customHeight="1" x14ac:dyDescent="0.25">
      <c r="A93" s="55"/>
      <c r="B93" s="32" t="s">
        <v>300</v>
      </c>
      <c r="C93" s="56" t="s">
        <v>59</v>
      </c>
      <c r="D93" s="57">
        <v>2</v>
      </c>
      <c r="E93" s="93"/>
      <c r="F93" s="122"/>
    </row>
    <row r="94" spans="1:6" s="179" customFormat="1" ht="15" customHeight="1" x14ac:dyDescent="0.25">
      <c r="A94" s="55"/>
      <c r="B94" s="32" t="s">
        <v>305</v>
      </c>
      <c r="C94" s="56" t="s">
        <v>59</v>
      </c>
      <c r="D94" s="57">
        <v>2</v>
      </c>
      <c r="E94" s="93"/>
      <c r="F94" s="122"/>
    </row>
    <row r="95" spans="1:6" s="179" customFormat="1" ht="15" customHeight="1" x14ac:dyDescent="0.25">
      <c r="A95" s="55"/>
      <c r="B95" s="32" t="s">
        <v>301</v>
      </c>
      <c r="C95" s="56" t="s">
        <v>59</v>
      </c>
      <c r="D95" s="57">
        <v>1</v>
      </c>
      <c r="E95" s="93"/>
      <c r="F95" s="122"/>
    </row>
    <row r="96" spans="1:6" s="179" customFormat="1" ht="30" customHeight="1" x14ac:dyDescent="0.25">
      <c r="A96" s="55"/>
      <c r="B96" s="32" t="s">
        <v>310</v>
      </c>
      <c r="C96" s="56" t="s">
        <v>59</v>
      </c>
      <c r="D96" s="57">
        <v>4</v>
      </c>
      <c r="E96" s="93"/>
      <c r="F96" s="122"/>
    </row>
    <row r="97" spans="1:6" s="179" customFormat="1" ht="15" customHeight="1" x14ac:dyDescent="0.25">
      <c r="A97" s="55"/>
      <c r="B97" s="32" t="s">
        <v>302</v>
      </c>
      <c r="C97" s="56" t="s">
        <v>59</v>
      </c>
      <c r="D97" s="57">
        <v>6</v>
      </c>
      <c r="E97" s="93"/>
      <c r="F97" s="122"/>
    </row>
    <row r="98" spans="1:6" s="179" customFormat="1" ht="15" customHeight="1" x14ac:dyDescent="0.25">
      <c r="A98" s="55"/>
      <c r="B98" s="32" t="s">
        <v>303</v>
      </c>
      <c r="C98" s="56" t="s">
        <v>59</v>
      </c>
      <c r="D98" s="57">
        <v>4</v>
      </c>
      <c r="E98" s="93"/>
      <c r="F98" s="122"/>
    </row>
    <row r="99" spans="1:6" s="179" customFormat="1" ht="15" customHeight="1" x14ac:dyDescent="0.25">
      <c r="A99" s="55"/>
      <c r="B99" s="32" t="s">
        <v>304</v>
      </c>
      <c r="C99" s="56" t="s">
        <v>59</v>
      </c>
      <c r="D99" s="57">
        <v>2</v>
      </c>
      <c r="E99" s="93"/>
      <c r="F99" s="122"/>
    </row>
    <row r="100" spans="1:6" s="179" customFormat="1" ht="15" customHeight="1" x14ac:dyDescent="0.25">
      <c r="A100" s="55"/>
      <c r="B100" s="32" t="s">
        <v>306</v>
      </c>
      <c r="C100" s="56" t="s">
        <v>59</v>
      </c>
      <c r="D100" s="57">
        <v>4</v>
      </c>
      <c r="E100" s="93"/>
      <c r="F100" s="122"/>
    </row>
    <row r="101" spans="1:6" s="179" customFormat="1" ht="15" customHeight="1" x14ac:dyDescent="0.25">
      <c r="A101" s="55"/>
      <c r="B101" s="32" t="s">
        <v>307</v>
      </c>
      <c r="C101" s="56" t="s">
        <v>59</v>
      </c>
      <c r="D101" s="57">
        <v>4</v>
      </c>
      <c r="E101" s="93"/>
      <c r="F101" s="122"/>
    </row>
    <row r="102" spans="1:6" s="179" customFormat="1" ht="15" customHeight="1" x14ac:dyDescent="0.25">
      <c r="A102" s="55"/>
      <c r="B102" s="32" t="s">
        <v>309</v>
      </c>
      <c r="C102" s="56" t="s">
        <v>59</v>
      </c>
      <c r="D102" s="57">
        <v>114</v>
      </c>
      <c r="E102" s="93"/>
      <c r="F102" s="122"/>
    </row>
    <row r="103" spans="1:6" s="179" customFormat="1" ht="28.5" customHeight="1" x14ac:dyDescent="0.25">
      <c r="A103" s="55"/>
      <c r="B103" s="32" t="s">
        <v>308</v>
      </c>
      <c r="C103" s="56" t="s">
        <v>59</v>
      </c>
      <c r="D103" s="57">
        <v>18</v>
      </c>
      <c r="E103" s="93"/>
      <c r="F103" s="122"/>
    </row>
    <row r="104" spans="1:6" s="179" customFormat="1" ht="15" customHeight="1" x14ac:dyDescent="0.25">
      <c r="A104" s="55"/>
      <c r="B104" s="32"/>
      <c r="C104" s="56"/>
      <c r="D104" s="57"/>
      <c r="E104" s="93"/>
      <c r="F104" s="122"/>
    </row>
    <row r="105" spans="1:6" ht="45" x14ac:dyDescent="0.25">
      <c r="A105" s="25" t="s">
        <v>71</v>
      </c>
      <c r="B105" s="32" t="s">
        <v>384</v>
      </c>
      <c r="C105" s="29" t="s">
        <v>62</v>
      </c>
      <c r="D105" s="30">
        <v>516</v>
      </c>
      <c r="E105" s="91"/>
      <c r="F105" s="122">
        <f t="shared" ref="F105:F107" si="4">(D105*E105)</f>
        <v>0</v>
      </c>
    </row>
    <row r="106" spans="1:6" x14ac:dyDescent="0.25">
      <c r="A106" s="25"/>
      <c r="B106" s="32"/>
      <c r="C106" s="29"/>
      <c r="E106" s="91"/>
      <c r="F106" s="122"/>
    </row>
    <row r="107" spans="1:6" ht="105" x14ac:dyDescent="0.25">
      <c r="A107" s="25" t="s">
        <v>393</v>
      </c>
      <c r="B107" s="32" t="s">
        <v>478</v>
      </c>
      <c r="C107" s="29" t="s">
        <v>82</v>
      </c>
      <c r="D107" s="30">
        <v>101.6</v>
      </c>
      <c r="E107" s="91"/>
      <c r="F107" s="122">
        <f t="shared" si="4"/>
        <v>0</v>
      </c>
    </row>
    <row r="108" spans="1:6" x14ac:dyDescent="0.25">
      <c r="A108" s="25"/>
      <c r="B108" s="32"/>
      <c r="C108" s="29"/>
      <c r="E108" s="91"/>
      <c r="F108" s="122"/>
    </row>
    <row r="109" spans="1:6" ht="255" x14ac:dyDescent="0.25">
      <c r="A109" s="25" t="s">
        <v>490</v>
      </c>
      <c r="B109" s="32" t="s">
        <v>560</v>
      </c>
      <c r="C109" s="29" t="s">
        <v>62</v>
      </c>
      <c r="D109" s="30">
        <v>79</v>
      </c>
      <c r="E109" s="91"/>
      <c r="F109" s="122">
        <f t="shared" ref="F109" si="5">(D109*E109)</f>
        <v>0</v>
      </c>
    </row>
    <row r="110" spans="1:6" x14ac:dyDescent="0.25">
      <c r="A110" s="25"/>
      <c r="B110" s="32"/>
      <c r="C110" s="29"/>
      <c r="E110" s="91"/>
      <c r="F110" s="122"/>
    </row>
    <row r="111" spans="1:6" ht="240" x14ac:dyDescent="0.25">
      <c r="A111" s="25" t="s">
        <v>491</v>
      </c>
      <c r="B111" s="32" t="s">
        <v>589</v>
      </c>
      <c r="C111" s="29" t="s">
        <v>62</v>
      </c>
      <c r="D111" s="30">
        <v>79</v>
      </c>
      <c r="E111" s="91"/>
      <c r="F111" s="122">
        <f t="shared" ref="F111" si="6">(D111*E111)</f>
        <v>0</v>
      </c>
    </row>
    <row r="112" spans="1:6" x14ac:dyDescent="0.25">
      <c r="A112" s="25"/>
      <c r="B112" s="32"/>
      <c r="C112" s="29"/>
      <c r="E112" s="91"/>
      <c r="F112" s="122"/>
    </row>
    <row r="113" spans="1:6" ht="285" customHeight="1" x14ac:dyDescent="0.25">
      <c r="A113" s="25" t="s">
        <v>492</v>
      </c>
      <c r="B113" s="32" t="s">
        <v>561</v>
      </c>
      <c r="C113" s="29" t="s">
        <v>62</v>
      </c>
      <c r="D113" s="30">
        <v>35</v>
      </c>
      <c r="E113" s="91"/>
      <c r="F113" s="122">
        <f t="shared" ref="F113" si="7">(D113*E113)</f>
        <v>0</v>
      </c>
    </row>
    <row r="114" spans="1:6" x14ac:dyDescent="0.25">
      <c r="A114" s="77"/>
      <c r="B114" s="78"/>
      <c r="C114" s="79"/>
      <c r="D114" s="81"/>
      <c r="E114" s="81"/>
      <c r="F114" s="80"/>
    </row>
    <row r="115" spans="1:6" x14ac:dyDescent="0.25">
      <c r="A115" s="113"/>
      <c r="B115" s="152" t="s">
        <v>453</v>
      </c>
      <c r="C115" s="114"/>
      <c r="D115" s="115"/>
      <c r="E115" s="115"/>
      <c r="F115" s="153">
        <f>SUM(F86:F114)</f>
        <v>0</v>
      </c>
    </row>
    <row r="116" spans="1:6" x14ac:dyDescent="0.25">
      <c r="A116" s="77"/>
      <c r="B116" s="78"/>
      <c r="C116" s="79"/>
      <c r="D116" s="81"/>
      <c r="E116" s="81"/>
      <c r="F116" s="80"/>
    </row>
    <row r="117" spans="1:6" x14ac:dyDescent="0.25">
      <c r="A117" s="25"/>
      <c r="B117" s="69" t="s">
        <v>311</v>
      </c>
      <c r="C117" s="29"/>
      <c r="F117" s="37">
        <f>SUM(F115+F82)</f>
        <v>0</v>
      </c>
    </row>
    <row r="118" spans="1:6" x14ac:dyDescent="0.25">
      <c r="A118" s="25"/>
      <c r="B118" s="69"/>
      <c r="C118" s="29"/>
    </row>
    <row r="119" spans="1:6" x14ac:dyDescent="0.25">
      <c r="A119" s="25"/>
      <c r="B119" s="69"/>
      <c r="C119" s="29"/>
    </row>
    <row r="120" spans="1:6" x14ac:dyDescent="0.25">
      <c r="A120" s="25"/>
      <c r="B120" s="69"/>
      <c r="C120" s="29"/>
    </row>
    <row r="121" spans="1:6" x14ac:dyDescent="0.25">
      <c r="A121" s="25"/>
      <c r="B121" s="69"/>
      <c r="C121" s="29"/>
    </row>
    <row r="122" spans="1:6" x14ac:dyDescent="0.25">
      <c r="A122" s="25"/>
      <c r="B122" s="69"/>
      <c r="C122" s="29"/>
    </row>
    <row r="123" spans="1:6" x14ac:dyDescent="0.25">
      <c r="A123" s="25"/>
      <c r="B123" s="69"/>
      <c r="C123" s="29"/>
    </row>
    <row r="124" spans="1:6" x14ac:dyDescent="0.25">
      <c r="A124" s="25"/>
      <c r="B124" s="69"/>
      <c r="C124" s="29"/>
    </row>
    <row r="125" spans="1:6" x14ac:dyDescent="0.25">
      <c r="A125" s="25"/>
      <c r="B125" s="69"/>
      <c r="C125" s="29"/>
    </row>
    <row r="126" spans="1:6" x14ac:dyDescent="0.25">
      <c r="A126" s="25"/>
      <c r="B126" s="69"/>
      <c r="C126" s="29"/>
    </row>
    <row r="127" spans="1:6" x14ac:dyDescent="0.25">
      <c r="A127" s="25"/>
      <c r="B127" s="69"/>
      <c r="C127" s="29"/>
    </row>
    <row r="128" spans="1:6" x14ac:dyDescent="0.25">
      <c r="A128" s="25"/>
      <c r="B128" s="69"/>
      <c r="C128" s="29"/>
    </row>
    <row r="129" spans="1:3" x14ac:dyDescent="0.25">
      <c r="A129" s="25"/>
      <c r="B129" s="69"/>
      <c r="C129" s="29"/>
    </row>
    <row r="130" spans="1:3" x14ac:dyDescent="0.25">
      <c r="A130" s="25"/>
      <c r="B130" s="69"/>
      <c r="C130" s="29"/>
    </row>
    <row r="131" spans="1:3" x14ac:dyDescent="0.25">
      <c r="A131" s="25"/>
      <c r="B131" s="69"/>
      <c r="C131" s="29"/>
    </row>
    <row r="132" spans="1:3" x14ac:dyDescent="0.25">
      <c r="A132" s="25"/>
      <c r="B132" s="69"/>
      <c r="C132" s="29"/>
    </row>
    <row r="133" spans="1:3" x14ac:dyDescent="0.25">
      <c r="A133" s="25"/>
      <c r="B133" s="69"/>
      <c r="C133" s="29"/>
    </row>
    <row r="134" spans="1:3" x14ac:dyDescent="0.25">
      <c r="A134" s="25"/>
      <c r="B134" s="69"/>
      <c r="C134" s="29"/>
    </row>
    <row r="135" spans="1:3" x14ac:dyDescent="0.25">
      <c r="A135" s="25"/>
      <c r="B135" s="69"/>
      <c r="C135" s="29"/>
    </row>
    <row r="136" spans="1:3" x14ac:dyDescent="0.25">
      <c r="A136" s="25"/>
      <c r="B136" s="69"/>
      <c r="C136" s="29"/>
    </row>
    <row r="137" spans="1:3" x14ac:dyDescent="0.25">
      <c r="A137" s="25"/>
      <c r="B137" s="69"/>
      <c r="C137" s="29"/>
    </row>
    <row r="138" spans="1:3" x14ac:dyDescent="0.25">
      <c r="A138" s="25"/>
      <c r="B138" s="69"/>
      <c r="C138" s="29"/>
    </row>
    <row r="139" spans="1:3" x14ac:dyDescent="0.25">
      <c r="A139" s="25"/>
      <c r="B139" s="69"/>
      <c r="C139" s="29"/>
    </row>
    <row r="140" spans="1:3" x14ac:dyDescent="0.25">
      <c r="A140" s="25"/>
      <c r="B140" s="69"/>
      <c r="C140" s="29"/>
    </row>
    <row r="141" spans="1:3" x14ac:dyDescent="0.25">
      <c r="A141" s="25"/>
      <c r="B141" s="69"/>
      <c r="C141" s="29"/>
    </row>
    <row r="142" spans="1:3" x14ac:dyDescent="0.25">
      <c r="A142" s="25"/>
      <c r="B142" s="69"/>
      <c r="C142" s="29"/>
    </row>
    <row r="143" spans="1:3" x14ac:dyDescent="0.25">
      <c r="A143" s="25"/>
      <c r="B143" s="69"/>
      <c r="C143" s="29"/>
    </row>
    <row r="144" spans="1:3" x14ac:dyDescent="0.25">
      <c r="A144" s="25"/>
      <c r="B144" s="69"/>
      <c r="C144" s="29"/>
    </row>
    <row r="145" spans="1:3" x14ac:dyDescent="0.25">
      <c r="A145" s="25"/>
      <c r="B145" s="69"/>
      <c r="C145" s="29"/>
    </row>
    <row r="146" spans="1:3" x14ac:dyDescent="0.25">
      <c r="A146" s="25"/>
      <c r="B146" s="69"/>
      <c r="C146" s="29"/>
    </row>
    <row r="147" spans="1:3" x14ac:dyDescent="0.25">
      <c r="A147" s="25"/>
      <c r="B147" s="69"/>
      <c r="C147" s="29"/>
    </row>
    <row r="148" spans="1:3" x14ac:dyDescent="0.25">
      <c r="A148" s="25"/>
      <c r="B148" s="69"/>
      <c r="C148" s="29"/>
    </row>
    <row r="149" spans="1:3" x14ac:dyDescent="0.25">
      <c r="A149" s="25"/>
      <c r="B149" s="69"/>
      <c r="C149" s="29"/>
    </row>
    <row r="150" spans="1:3" x14ac:dyDescent="0.25">
      <c r="A150" s="25"/>
      <c r="B150" s="69"/>
      <c r="C150" s="29"/>
    </row>
    <row r="151" spans="1:3" x14ac:dyDescent="0.25">
      <c r="A151" s="25"/>
      <c r="B151" s="69"/>
      <c r="C151" s="29"/>
    </row>
    <row r="152" spans="1:3" x14ac:dyDescent="0.25">
      <c r="A152" s="25"/>
      <c r="B152" s="69"/>
      <c r="C152" s="29"/>
    </row>
    <row r="153" spans="1:3" x14ac:dyDescent="0.25">
      <c r="A153" s="25"/>
      <c r="B153" s="69"/>
      <c r="C153" s="29"/>
    </row>
    <row r="154" spans="1:3" x14ac:dyDescent="0.25">
      <c r="A154" s="25"/>
      <c r="B154" s="69"/>
      <c r="C154" s="29"/>
    </row>
    <row r="155" spans="1:3" x14ac:dyDescent="0.25">
      <c r="A155" s="25"/>
      <c r="B155" s="69"/>
      <c r="C155" s="29"/>
    </row>
    <row r="156" spans="1:3" x14ac:dyDescent="0.25">
      <c r="A156" s="25"/>
      <c r="B156" s="69"/>
      <c r="C156" s="29"/>
    </row>
    <row r="157" spans="1:3" x14ac:dyDescent="0.25">
      <c r="A157" s="25"/>
      <c r="B157" s="69"/>
      <c r="C157" s="29"/>
    </row>
    <row r="158" spans="1:3" x14ac:dyDescent="0.25">
      <c r="A158" s="25"/>
      <c r="B158" s="69"/>
      <c r="C158" s="29"/>
    </row>
    <row r="159" spans="1:3" x14ac:dyDescent="0.25">
      <c r="A159" s="25"/>
      <c r="B159" s="69"/>
      <c r="C159" s="29"/>
    </row>
    <row r="160" spans="1:3" x14ac:dyDescent="0.25">
      <c r="A160" s="25"/>
      <c r="B160" s="69"/>
      <c r="C160" s="29"/>
    </row>
    <row r="161" spans="1:3" x14ac:dyDescent="0.25">
      <c r="A161" s="25"/>
      <c r="B161" s="69"/>
      <c r="C161" s="29"/>
    </row>
    <row r="162" spans="1:3" x14ac:dyDescent="0.25">
      <c r="A162" s="25"/>
      <c r="B162" s="69"/>
      <c r="C162" s="29"/>
    </row>
    <row r="163" spans="1:3" x14ac:dyDescent="0.25">
      <c r="A163" s="25"/>
      <c r="B163" s="69"/>
      <c r="C163" s="29"/>
    </row>
    <row r="164" spans="1:3" x14ac:dyDescent="0.25">
      <c r="A164" s="25"/>
      <c r="B164" s="69"/>
      <c r="C164" s="29"/>
    </row>
    <row r="165" spans="1:3" x14ac:dyDescent="0.25">
      <c r="A165" s="25"/>
      <c r="B165" s="69"/>
      <c r="C165" s="29"/>
    </row>
    <row r="166" spans="1:3" x14ac:dyDescent="0.25">
      <c r="A166" s="25"/>
      <c r="B166" s="69"/>
      <c r="C166" s="29"/>
    </row>
    <row r="167" spans="1:3" x14ac:dyDescent="0.25">
      <c r="A167" s="25"/>
      <c r="B167" s="69"/>
      <c r="C167" s="29"/>
    </row>
    <row r="168" spans="1:3" x14ac:dyDescent="0.25">
      <c r="A168" s="25"/>
      <c r="B168" s="69"/>
      <c r="C168" s="29"/>
    </row>
    <row r="169" spans="1:3" x14ac:dyDescent="0.25">
      <c r="A169" s="25"/>
      <c r="B169" s="69"/>
      <c r="C169" s="29"/>
    </row>
    <row r="170" spans="1:3" x14ac:dyDescent="0.25">
      <c r="A170" s="25"/>
      <c r="B170" s="69"/>
      <c r="C170" s="29"/>
    </row>
    <row r="171" spans="1:3" x14ac:dyDescent="0.25">
      <c r="A171" s="25"/>
      <c r="B171" s="69"/>
      <c r="C171" s="29"/>
    </row>
    <row r="172" spans="1:3" x14ac:dyDescent="0.25">
      <c r="A172" s="25"/>
      <c r="B172" s="69"/>
      <c r="C172" s="29"/>
    </row>
    <row r="173" spans="1:3" x14ac:dyDescent="0.25">
      <c r="A173" s="25"/>
      <c r="B173" s="69"/>
      <c r="C173" s="29"/>
    </row>
    <row r="174" spans="1:3" x14ac:dyDescent="0.25">
      <c r="A174" s="25"/>
      <c r="B174" s="69"/>
      <c r="C174" s="29"/>
    </row>
  </sheetData>
  <sheetProtection algorithmName="SHA-512" hashValue="ZGLfcClt4hIj722Wk5P1iwG+/aj3OtLvTURsJxMKqlrEvciXlCurCd4xWIh0qsIHOXJ8ws2FWNP3YWB9BOGvug==" saltValue="gElTPmWy8phAlHjaNPXfDw==" spinCount="100000" sheet="1" objects="1" scenarios="1"/>
  <protectedRanges>
    <protectedRange sqref="E86:E113" name="Obseg1"/>
    <protectedRange sqref="E15:E80" name="Obseg2"/>
  </protectedRanges>
  <mergeCells count="6">
    <mergeCell ref="B9:F9"/>
    <mergeCell ref="B4:F4"/>
    <mergeCell ref="B5:F5"/>
    <mergeCell ref="B6:F6"/>
    <mergeCell ref="B7:F7"/>
    <mergeCell ref="B8:F8"/>
  </mergeCells>
  <pageMargins left="0.7" right="0.7" top="0.75" bottom="0.75" header="0.3" footer="0.3"/>
  <pageSetup paperSize="9" orientation="portrait" r:id="rId1"/>
  <rowBreaks count="1" manualBreakCount="1">
    <brk id="8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21</vt:i4>
      </vt:variant>
      <vt:variant>
        <vt:lpstr>Imenovani obsegi</vt:lpstr>
      </vt:variant>
      <vt:variant>
        <vt:i4>2</vt:i4>
      </vt:variant>
    </vt:vector>
  </HeadingPairs>
  <TitlesOfParts>
    <vt:vector size="23" baseType="lpstr">
      <vt:lpstr>Skupna</vt:lpstr>
      <vt:lpstr>Splošna navodila</vt:lpstr>
      <vt:lpstr>Rekapitulacija</vt:lpstr>
      <vt:lpstr>Rušitvena dela</vt:lpstr>
      <vt:lpstr>Zemeljska dela</vt:lpstr>
      <vt:lpstr>Betonska dela</vt:lpstr>
      <vt:lpstr>Tesarska dela</vt:lpstr>
      <vt:lpstr>Zidarska dela</vt:lpstr>
      <vt:lpstr>Lesene in strešne konstrukcije</vt:lpstr>
      <vt:lpstr>Krovsko kleparska dela</vt:lpstr>
      <vt:lpstr>Ključavničarska dela</vt:lpstr>
      <vt:lpstr>Mizarska dela</vt:lpstr>
      <vt:lpstr>Kamnen in teraco</vt:lpstr>
      <vt:lpstr>Keramičarska dela</vt:lpstr>
      <vt:lpstr>Steklarska dela</vt:lpstr>
      <vt:lpstr>Slikopleskarska dela</vt:lpstr>
      <vt:lpstr>Asfalt in zunanji tlaki</vt:lpstr>
      <vt:lpstr>Lahke stene in stropi</vt:lpstr>
      <vt:lpstr>Fasada</vt:lpstr>
      <vt:lpstr>Zazelenitev</vt:lpstr>
      <vt:lpstr>Ostalo</vt:lpstr>
      <vt:lpstr>'Betonska dela'!Področje_tiskanja</vt:lpstr>
      <vt:lpstr>Ostalo!Področje_tiskanja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2014-01-25T09:39:05Z</dcterms:created>
  <dcterms:modified xsi:type="dcterms:W3CDTF">2020-01-29T21:20:42Z</dcterms:modified>
</cp:coreProperties>
</file>