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bicT69\Downloads\"/>
    </mc:Choice>
  </mc:AlternateContent>
  <xr:revisionPtr revIDLastSave="0" documentId="13_ncr:1_{BAFE75DE-F74A-437E-A535-5FC705C53703}" xr6:coauthVersionLast="47" xr6:coauthVersionMax="47" xr10:uidLastSave="{00000000-0000-0000-0000-000000000000}"/>
  <bookViews>
    <workbookView xWindow="-120" yWindow="-120" windowWidth="25440" windowHeight="15270" firstSheet="2" activeTab="7" xr2:uid="{37C8C369-AC44-466F-B6E4-836A8B3D449A}"/>
  </bookViews>
  <sheets>
    <sheet name="Vsebina posameznega lista" sheetId="2" r:id="rId1"/>
    <sheet name="Poročilo 1" sheetId="4" r:id="rId2"/>
    <sheet name="Poročilo 2" sheetId="14" r:id="rId3"/>
    <sheet name="Poročilo 3" sheetId="15" r:id="rId4"/>
    <sheet name="Poročilo 4" sheetId="16" r:id="rId5"/>
    <sheet name="Poročilo 5" sheetId="17" r:id="rId6"/>
    <sheet name="Poročilo 6" sheetId="19" r:id="rId7"/>
    <sheet name="Poročilo 7" sheetId="20" r:id="rId8"/>
    <sheet name="Poročilo 8" sheetId="2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21" l="1"/>
  <c r="F60" i="21"/>
  <c r="D60" i="21"/>
  <c r="C60" i="21"/>
  <c r="I59" i="21"/>
  <c r="G59" i="21"/>
  <c r="E59" i="21"/>
  <c r="I58" i="21"/>
  <c r="G58" i="21"/>
  <c r="E58" i="21"/>
  <c r="I57" i="21"/>
  <c r="G57" i="21"/>
  <c r="E57" i="21"/>
  <c r="I56" i="21"/>
  <c r="G56" i="21"/>
  <c r="E56" i="21"/>
  <c r="I55" i="21"/>
  <c r="G55" i="21"/>
  <c r="E55" i="21"/>
  <c r="I54" i="21"/>
  <c r="G54" i="21"/>
  <c r="E54" i="21"/>
  <c r="I53" i="21"/>
  <c r="G53" i="21"/>
  <c r="E53" i="21"/>
  <c r="I52" i="21"/>
  <c r="G52" i="21"/>
  <c r="E52" i="21"/>
  <c r="I51" i="21"/>
  <c r="G51" i="21"/>
  <c r="E51" i="21"/>
  <c r="I50" i="21"/>
  <c r="G50" i="21"/>
  <c r="E50" i="21"/>
  <c r="I49" i="21"/>
  <c r="G49" i="21"/>
  <c r="E49" i="21"/>
  <c r="I48" i="21"/>
  <c r="G48" i="21"/>
  <c r="E48" i="21"/>
  <c r="I47" i="21"/>
  <c r="G47" i="21"/>
  <c r="E47" i="21"/>
  <c r="I46" i="21"/>
  <c r="G46" i="21"/>
  <c r="E46" i="21"/>
  <c r="I45" i="21"/>
  <c r="G45" i="21"/>
  <c r="E45" i="21"/>
  <c r="I44" i="21"/>
  <c r="G44" i="21"/>
  <c r="E44" i="21"/>
  <c r="I43" i="21"/>
  <c r="G43" i="21"/>
  <c r="E43" i="21"/>
  <c r="I42" i="21"/>
  <c r="G42" i="21"/>
  <c r="E42" i="21"/>
  <c r="I41" i="21"/>
  <c r="G41" i="21"/>
  <c r="E41" i="21"/>
  <c r="I40" i="21"/>
  <c r="G40" i="21"/>
  <c r="E40" i="21"/>
  <c r="I39" i="21"/>
  <c r="G39" i="21"/>
  <c r="E39" i="21"/>
  <c r="I38" i="21"/>
  <c r="G38" i="21"/>
  <c r="E38" i="21"/>
  <c r="I37" i="21"/>
  <c r="G37" i="21"/>
  <c r="E37" i="21"/>
  <c r="I36" i="21"/>
  <c r="G36" i="21"/>
  <c r="E36" i="21"/>
  <c r="I35" i="21"/>
  <c r="G35" i="21"/>
  <c r="E35" i="21"/>
  <c r="I34" i="21"/>
  <c r="G34" i="21"/>
  <c r="E34" i="21"/>
  <c r="I33" i="21"/>
  <c r="G33" i="21"/>
  <c r="E33" i="21"/>
  <c r="I32" i="21"/>
  <c r="G32" i="21"/>
  <c r="E32" i="21"/>
  <c r="I31" i="21"/>
  <c r="G31" i="21"/>
  <c r="E31" i="21"/>
  <c r="I30" i="21"/>
  <c r="G30" i="21"/>
  <c r="E30" i="21"/>
  <c r="I29" i="21"/>
  <c r="G29" i="21"/>
  <c r="E29" i="21"/>
  <c r="I28" i="21"/>
  <c r="G28" i="21"/>
  <c r="E28" i="21"/>
  <c r="I27" i="21"/>
  <c r="G27" i="21"/>
  <c r="E27" i="21"/>
  <c r="I26" i="21"/>
  <c r="G26" i="21"/>
  <c r="E26" i="21"/>
  <c r="I25" i="21"/>
  <c r="G25" i="21"/>
  <c r="E25" i="21"/>
  <c r="I24" i="21"/>
  <c r="G24" i="21"/>
  <c r="E24" i="21"/>
  <c r="I23" i="21"/>
  <c r="G23" i="21"/>
  <c r="E23" i="21"/>
  <c r="I22" i="21"/>
  <c r="G22" i="21"/>
  <c r="E22" i="21"/>
  <c r="I21" i="21"/>
  <c r="G21" i="21"/>
  <c r="E21" i="21"/>
  <c r="I20" i="21"/>
  <c r="G20" i="21"/>
  <c r="E20" i="21"/>
  <c r="I19" i="21"/>
  <c r="G19" i="21"/>
  <c r="E19" i="21"/>
  <c r="I18" i="21"/>
  <c r="G18" i="21"/>
  <c r="E18" i="21"/>
  <c r="I17" i="21"/>
  <c r="G17" i="21"/>
  <c r="E17" i="21"/>
  <c r="I16" i="21"/>
  <c r="G16" i="21"/>
  <c r="E16" i="21"/>
  <c r="I15" i="21"/>
  <c r="G15" i="21"/>
  <c r="E15" i="21"/>
  <c r="I14" i="21"/>
  <c r="G14" i="21"/>
  <c r="E14" i="21"/>
  <c r="I13" i="21"/>
  <c r="G13" i="21"/>
  <c r="E13" i="21"/>
  <c r="I12" i="21"/>
  <c r="G12" i="21"/>
  <c r="E12" i="21"/>
  <c r="I11" i="21"/>
  <c r="G11" i="21"/>
  <c r="E11" i="21"/>
  <c r="I10" i="21"/>
  <c r="G10" i="21"/>
  <c r="E10" i="21"/>
  <c r="I9" i="21"/>
  <c r="G9" i="21"/>
  <c r="E9" i="21"/>
  <c r="I8" i="21"/>
  <c r="G8" i="21"/>
  <c r="E8" i="21"/>
  <c r="I7" i="21"/>
  <c r="G7" i="21"/>
  <c r="E7" i="21"/>
  <c r="I6" i="21"/>
  <c r="G6" i="21"/>
  <c r="E6" i="21"/>
  <c r="I5" i="21"/>
  <c r="G5" i="21"/>
  <c r="E5" i="21"/>
  <c r="I4" i="21"/>
  <c r="G4" i="21"/>
  <c r="E4" i="21"/>
  <c r="I3" i="21"/>
  <c r="G3" i="21"/>
  <c r="E3" i="21"/>
  <c r="I2" i="21"/>
  <c r="G2" i="21"/>
  <c r="E2" i="21"/>
  <c r="M61" i="20"/>
  <c r="K61" i="20" l="1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3" i="20"/>
  <c r="L61" i="20"/>
  <c r="J61" i="20"/>
  <c r="I61" i="20"/>
  <c r="H4" i="20" l="1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3" i="20"/>
  <c r="B61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4" i="20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3" i="20"/>
  <c r="D60" i="16"/>
  <c r="C60" i="16"/>
  <c r="B60" i="16"/>
  <c r="B18" i="15"/>
  <c r="C74" i="1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2" i="4"/>
  <c r="E60" i="4"/>
  <c r="B60" i="4"/>
  <c r="C60" i="4"/>
  <c r="D6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 Pospeh</author>
  </authors>
  <commentList>
    <comment ref="I1" authorId="0" shapeId="0" xr:uid="{08A59A5E-F165-4E2C-A8EA-A6C4E50E74A5}">
      <text>
        <r>
          <rPr>
            <b/>
            <sz val="9"/>
            <color indexed="81"/>
            <rFont val="Segoe UI"/>
            <family val="2"/>
            <charset val="238"/>
          </rPr>
          <t>Stanislav Pospeh:</t>
        </r>
        <r>
          <rPr>
            <sz val="9"/>
            <color indexed="81"/>
            <rFont val="Segoe UI"/>
            <family val="2"/>
            <charset val="238"/>
          </rPr>
          <t xml:space="preserve">
KE-IZVAJ-KDN-VF, kolona 22.</t>
        </r>
      </text>
    </comment>
    <comment ref="J1" authorId="0" shapeId="0" xr:uid="{AB1FF8B0-F374-4713-AC9D-804D9E6DA6EE}">
      <text>
        <r>
          <rPr>
            <b/>
            <sz val="9"/>
            <color indexed="81"/>
            <rFont val="Segoe UI"/>
            <family val="2"/>
            <charset val="238"/>
          </rPr>
          <t>Stanislav Pospeh:</t>
        </r>
        <r>
          <rPr>
            <sz val="9"/>
            <color indexed="81"/>
            <rFont val="Segoe UI"/>
            <family val="2"/>
            <charset val="238"/>
          </rPr>
          <t xml:space="preserve">
KE-IZVAJ-KDN-VF, kolona 21.</t>
        </r>
      </text>
    </comment>
  </commentList>
</comments>
</file>

<file path=xl/sharedStrings.xml><?xml version="1.0" encoding="utf-8"?>
<sst xmlns="http://schemas.openxmlformats.org/spreadsheetml/2006/main" count="550" uniqueCount="292">
  <si>
    <t>UPRAVNA ENOTA AJDOVŠČINA</t>
  </si>
  <si>
    <t>UPRAVNA ENOTA BREŽICE</t>
  </si>
  <si>
    <t>UPRAVNA ENOTA CELJE</t>
  </si>
  <si>
    <t>UPRAVNA ENOTA CERKNICA</t>
  </si>
  <si>
    <t>UPRAVNA ENOTA ČRNOMELJ</t>
  </si>
  <si>
    <t>UPRAVNA ENOTA DOMŽALE</t>
  </si>
  <si>
    <t>UPRAVNA ENOTA DRAVOGRAD</t>
  </si>
  <si>
    <t>UPRAVNA ENOTA GORNJA RADGONA</t>
  </si>
  <si>
    <t>UPRAVNA ENOTA GROSUPLJE</t>
  </si>
  <si>
    <t>UPRAVNA ENOTA HRASTNIK</t>
  </si>
  <si>
    <t>UPRAVNA ENOTA IDRIJA</t>
  </si>
  <si>
    <t>UPRAVNA ENOTA ILIRSKA BISTRICA</t>
  </si>
  <si>
    <t>UPRAVNA ENOTA IZOLA</t>
  </si>
  <si>
    <t>UPRAVNA ENOTA JESENICE</t>
  </si>
  <si>
    <t>UPRAVNA ENOTA KAMNIK</t>
  </si>
  <si>
    <t>UPRAVNA ENOTA KOČEVJE</t>
  </si>
  <si>
    <t>UPRAVNA ENOTA KOPER</t>
  </si>
  <si>
    <t>UPRAVNA ENOTA KRANJ</t>
  </si>
  <si>
    <t>UPRAVNA ENOTA KRŠKO</t>
  </si>
  <si>
    <t>UPRAVNA ENOTA LAŠKO</t>
  </si>
  <si>
    <t>UPRAVNA ENOTA LENART</t>
  </si>
  <si>
    <t>UPRAVNA ENOTA LENDAVA</t>
  </si>
  <si>
    <t>UPRAVNA ENOTA LITIJA</t>
  </si>
  <si>
    <t>UPRAVNA ENOTA LJUBLJANA</t>
  </si>
  <si>
    <t>UPRAVNA ENOTA LJUTOMER</t>
  </si>
  <si>
    <t>UPRAVNA ENOTA LOGATEC</t>
  </si>
  <si>
    <t>UPRAVNA ENOTA MARIBOR</t>
  </si>
  <si>
    <t>UPRAVNA ENOTA METLIKA</t>
  </si>
  <si>
    <t>UPRAVNA ENOTA MOZIRJE</t>
  </si>
  <si>
    <t>UPRAVNA ENOTA MURSKA SOBOTA</t>
  </si>
  <si>
    <t>UPRAVNA ENOTA NOVA GORICA</t>
  </si>
  <si>
    <t>UPRAVNA ENOTA NOVO MESTO</t>
  </si>
  <si>
    <t>UPRAVNA ENOTA ORMOŽ</t>
  </si>
  <si>
    <t>UPRAVNA ENOTA PESNICA</t>
  </si>
  <si>
    <t>UPRAVNA ENOTA PIRAN</t>
  </si>
  <si>
    <t>UPRAVNA ENOTA POSTOJNA</t>
  </si>
  <si>
    <t>UPRAVNA ENOTA PTUJ</t>
  </si>
  <si>
    <t>UPRAVNA ENOTA RADLJE OB DRAVI</t>
  </si>
  <si>
    <t>UPRAVNA ENOTA RADOVLJICA</t>
  </si>
  <si>
    <t>UPRAVNA ENOTA RAVNE NA KOROŠKEM</t>
  </si>
  <si>
    <t>UPRAVNA ENOTA RIBNICA</t>
  </si>
  <si>
    <t>UPRAVNA ENOTA RUŠE</t>
  </si>
  <si>
    <t>UPRAVNA ENOTA SEVNICA</t>
  </si>
  <si>
    <t>UPRAVNA ENOTA SEŽANA</t>
  </si>
  <si>
    <t>UPRAVNA ENOTA SLOVENJ GRADEC</t>
  </si>
  <si>
    <t>UPRAVNA ENOTA SLOVENSKA BISTRICA</t>
  </si>
  <si>
    <t>UPRAVNA ENOTA SLOVENSKE KONJICE</t>
  </si>
  <si>
    <t>UPRAVNA ENOTA ŠENTJUR PRI CELJU</t>
  </si>
  <si>
    <t>UPRAVNA ENOTA ŠKOFJA LOKA</t>
  </si>
  <si>
    <t>UPRAVNA ENOTA ŠMARJE PRI JELŠAH</t>
  </si>
  <si>
    <t>UPRAVNA ENOTA TOLMIN</t>
  </si>
  <si>
    <t>UPRAVNA ENOTA TRBOVLJE</t>
  </si>
  <si>
    <t>UPRAVNA ENOTA TREBNJE</t>
  </si>
  <si>
    <t>UPRAVNA ENOTA TRŽIČ</t>
  </si>
  <si>
    <t>UPRAVNA ENOTA VELENJE</t>
  </si>
  <si>
    <t>UPRAVNA ENOTA VRHNIKA</t>
  </si>
  <si>
    <t>UPRAVNA ENOTA ZAGORJE</t>
  </si>
  <si>
    <t>UPRAVNA ENOTA ŽALEC</t>
  </si>
  <si>
    <t>Skupna vsota</t>
  </si>
  <si>
    <t>Skupaj</t>
  </si>
  <si>
    <t>Povprečje</t>
  </si>
  <si>
    <t>UPRAVNA ENOTA</t>
  </si>
  <si>
    <t>odpoved pogodbe o zaposlitvi s strani javnega uslužbenca</t>
  </si>
  <si>
    <t>UPRAVA ENOTA</t>
  </si>
  <si>
    <t>Povprečna starost</t>
  </si>
  <si>
    <t>3=1+2</t>
  </si>
  <si>
    <t>6=4+5</t>
  </si>
  <si>
    <t>7=3+6</t>
  </si>
  <si>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</si>
  <si>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</si>
  <si>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</si>
  <si>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</si>
  <si>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</si>
  <si>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</si>
  <si>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</si>
  <si>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</si>
  <si>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 xml:space="preserve">Grosuplje 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</si>
  <si>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</si>
  <si>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</si>
  <si>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</si>
  <si>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</si>
  <si>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</si>
  <si>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</si>
  <si>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</si>
  <si>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</si>
  <si>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</si>
  <si>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</si>
  <si>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</si>
  <si>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</si>
  <si>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</si>
  <si>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</si>
  <si>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</si>
  <si>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</si>
  <si>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</si>
  <si>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</si>
  <si>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</si>
  <si>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</si>
  <si>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</si>
  <si>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</si>
  <si>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</si>
  <si>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</si>
  <si>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</si>
  <si>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</si>
  <si>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</si>
  <si>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</si>
  <si>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 xml:space="preserve">Radlje </t>
  </si>
  <si>
    <t>Radovljica</t>
  </si>
  <si>
    <t xml:space="preserve">Ravne </t>
  </si>
  <si>
    <t>Ribnica</t>
  </si>
  <si>
    <t>Ruše</t>
  </si>
  <si>
    <t>Sevnica</t>
  </si>
  <si>
    <t>Sežana</t>
  </si>
  <si>
    <t>Slovenj Gradec</t>
  </si>
  <si>
    <t>Slovenska 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</si>
  <si>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</si>
  <si>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</si>
  <si>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</si>
  <si>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</si>
  <si>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</si>
  <si>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</si>
  <si>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</si>
  <si>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</si>
  <si>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</si>
  <si>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</si>
  <si>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 xml:space="preserve">Zagorje </t>
  </si>
  <si>
    <t>Žalec</t>
  </si>
  <si>
    <t>Površina
v km2</t>
  </si>
  <si>
    <t>Zaposlenih na 1000 prebivalcev</t>
  </si>
  <si>
    <t>število pripravnikov</t>
  </si>
  <si>
    <t>POROČILO 5: RAZLOGI ZA IZPRAZNJENA DELOVNA MESTA PO UPRAVNIH ENOTAH</t>
  </si>
  <si>
    <t>uradniki za
nedoločen čas</t>
  </si>
  <si>
    <t>javni uslužbenci zaposleni za
krajši delovni čas 
(nedeločen čas)</t>
  </si>
  <si>
    <t>upravna enota</t>
  </si>
  <si>
    <t>Vsi uradniki
za nedoločen čas</t>
  </si>
  <si>
    <t>Vsi strokovno tehnični delavci
za nedoločen čas</t>
  </si>
  <si>
    <t>skupaj uradniki in strokovno tehnični delavci
za nedoločen čas</t>
  </si>
  <si>
    <t>Vsi uradniki
za določen čas</t>
  </si>
  <si>
    <t>Vsi strokovno tehnični delavci
za določen čas</t>
  </si>
  <si>
    <t>skupaj uradniki in strokovno tehnični delavci
za določen čas</t>
  </si>
  <si>
    <t>Skupaj vsi 
zaposleni</t>
  </si>
  <si>
    <t>POROČILO 1: PREGLED ZAPOSLENIH V UPRAVNIH ENOTAH NA DAN 31. 12. 2025</t>
  </si>
  <si>
    <t>KADROVSKE ZADEVE- podatki iz MFERAC na dan 31. 12. 2025</t>
  </si>
  <si>
    <t>POROČILO 3: ŠTEVILO PRIPRAVNIKOV NA DAN 31. 12. 2025</t>
  </si>
  <si>
    <t>POROČILO 4: ODSOTNOST JAVNIH USLUŽBENCEV V LETU 2025</t>
  </si>
  <si>
    <t>6201 - UPRAVNA ENOTA AJDOVŠČINA</t>
  </si>
  <si>
    <t>6202 - UPRAVNA ENOTA BREŽICE</t>
  </si>
  <si>
    <t>6203 - UPRAVNA ENOTA CELJE</t>
  </si>
  <si>
    <t>6204 - UPRAVNA ENOTA CERKNICA</t>
  </si>
  <si>
    <t>6205 - UPRAVNA ENOTA ČRNOMELJ</t>
  </si>
  <si>
    <t>6206 - UPRAVNA ENOTA DOMŽALE</t>
  </si>
  <si>
    <t>6207 - UPRAVNA ENOTA DRAVOGRAD</t>
  </si>
  <si>
    <t>6208 - UPRAVNA ENOTA GORNJA RADGONA</t>
  </si>
  <si>
    <t>6209 - UPRAVNA ENOTA GROSUPLJE</t>
  </si>
  <si>
    <t>6210 - UPRAVNA ENOTA HRASTNIK</t>
  </si>
  <si>
    <t>6211 - UPRAVNA ENOTA IDRIJA</t>
  </si>
  <si>
    <t>6212 - UPRAVNA ENOTA ILIRSKA BISTRICA</t>
  </si>
  <si>
    <t>6213 - UPRAVNA ENOTA IZOLA</t>
  </si>
  <si>
    <t>6214 - UPRAVNA ENOTA JESENICE</t>
  </si>
  <si>
    <t>6215 - UPRAVNA ENOTA KAMNIK</t>
  </si>
  <si>
    <t>6216 - UPRAVNA ENOTA KOČEVJE</t>
  </si>
  <si>
    <t>6217 - UPRAVNA ENOTA KOPER</t>
  </si>
  <si>
    <t>6218 - UPRAVNA ENOTA KRANJ</t>
  </si>
  <si>
    <t>6219 - UPRAVNA ENOTA KRŠKO</t>
  </si>
  <si>
    <t>6220 - UPRAVNA ENOTA LAŠKO</t>
  </si>
  <si>
    <t>6221 - UPRAVNA ENOTA LENART</t>
  </si>
  <si>
    <t>6222 - UPRAVNA ENOTA LENDAVA</t>
  </si>
  <si>
    <t>6223 - UPRAVNA ENOTA LITIJA</t>
  </si>
  <si>
    <t>6224 - UPRAVNA ENOTA LJUBLJANA</t>
  </si>
  <si>
    <t>6225 - UPRAVNA ENOTA LJUTOMER</t>
  </si>
  <si>
    <t>6227 - UPRAVNA ENOTA MARIBOR</t>
  </si>
  <si>
    <t>6228 - UPRAVNA ENOTA METLIKA</t>
  </si>
  <si>
    <t>6229 - UPRAVNA ENOTA MOZIRJE</t>
  </si>
  <si>
    <t>6230 - UPRAVNA ENOTA MURSKA SOBOTA</t>
  </si>
  <si>
    <t>6231 - UPRAVNA ENOTA NOVA GORICA</t>
  </si>
  <si>
    <t>6232 - UPRAVNA ENOTA NOVO MESTO</t>
  </si>
  <si>
    <t>6233 - UPRAVNA ENOTA ORMOŽ</t>
  </si>
  <si>
    <t>6234 - UPRAVNA ENOTA PESNICA</t>
  </si>
  <si>
    <t>6235 - UPRAVNA ENOTA PIRAN</t>
  </si>
  <si>
    <t>6236 - UPRAVNA ENOTA POSTOJNA</t>
  </si>
  <si>
    <t>6237 - UPRAVNA ENOTA PTUJ</t>
  </si>
  <si>
    <t>6238 - UPRAVNA ENOTA RADLJE OB DRAVI</t>
  </si>
  <si>
    <t>6239 - UPRAVNA ENOTA RADOVLJICA</t>
  </si>
  <si>
    <t>6240 - UPRAVNA ENOTA RAVNE NA KOROŠKEM</t>
  </si>
  <si>
    <t>6241 - UPRAVNA ENOTA RIBNICA</t>
  </si>
  <si>
    <t>6242 - UPRAVNA ENOTA RUŠE</t>
  </si>
  <si>
    <t>6243 - UPRAVNA ENOTA SEVNICA</t>
  </si>
  <si>
    <t>6244 - UPRAVNA ENOTA SEŽANA</t>
  </si>
  <si>
    <t>6245 - UPRAVNA ENOTA SLOVENJ GRADEC</t>
  </si>
  <si>
    <t>6246 - UPRAVNA ENOTA SLOVENSKA BISTRICA</t>
  </si>
  <si>
    <t>6247 - UPRAVNA ENOTA SLOVENSKE KONJICE</t>
  </si>
  <si>
    <t>6248 - UPRAVNA ENOTA ŠENTJUR PRI CELJU</t>
  </si>
  <si>
    <t>6249 - UPRAVNA ENOTA ŠKOFJA LOKA</t>
  </si>
  <si>
    <t>6250 - UPRAVNA ENOTA ŠMARJE PRI JELŠAH</t>
  </si>
  <si>
    <t>6251 - UPRAVNA ENOTA TOLMIN</t>
  </si>
  <si>
    <t>6252 - UPRAVNA ENOTA TRBOVLJE</t>
  </si>
  <si>
    <t>6253 - UPRAVNA ENOTA TREBNJE</t>
  </si>
  <si>
    <t>6254 - UPRAVNA ENOTA TRŽIČ</t>
  </si>
  <si>
    <t>6255 - UPRAVNA ENOTA VELENJE</t>
  </si>
  <si>
    <t>6257 - UPRAVNA ENOTA ZAGORJE</t>
  </si>
  <si>
    <t>6258 - UPRAVNA ENOTA ŽALEC</t>
  </si>
  <si>
    <t>6226 - UPRAVNA ENOTA LOGATEC</t>
  </si>
  <si>
    <t>6256 - UPRAVNA ENOTA VRHNIKA</t>
  </si>
  <si>
    <t>strokovni delavci za nedoločen čas</t>
  </si>
  <si>
    <t>uradniki določen čas</t>
  </si>
  <si>
    <t>strokovni delavci določen čas</t>
  </si>
  <si>
    <t>Št. ur na teden</t>
  </si>
  <si>
    <t>POROČILO 2: ŠTEVILO JAVNIH USLUŽBENCEV ZAPOSLENIH ZA NEDOLOČEN ČAS S KRAJŠIM DELOVNIM ČASOM NA DAN 31. 12. 2025</t>
  </si>
  <si>
    <t>Skupina bolniška odsotnost - povprečje št. dni odsotnosti JU</t>
  </si>
  <si>
    <t>Skupina izobraževanje odsotnost - povprečje št. dni odsotnosti JU</t>
  </si>
  <si>
    <t>povprečno število dni odsotnosti na javnega uslužbenca  v 2025</t>
  </si>
  <si>
    <t>Naziv PU</t>
  </si>
  <si>
    <t>neopravljen ustrezen strokovni izpit, ki je bil kot pogoj določen v pogodbi o zaposlitvi</t>
  </si>
  <si>
    <t>pisni sporazum o razveljavitvi pogodbe o zaposlitvi</t>
  </si>
  <si>
    <t>potek časa, za katerega je bila sklenjena pogodba o zaposlitvi</t>
  </si>
  <si>
    <t>Prehod v drugi organ</t>
  </si>
  <si>
    <t>premestitev v drug organ</t>
  </si>
  <si>
    <t>smrt javnega uslužbenca</t>
  </si>
  <si>
    <t>upokojitev/invalidska upokojitev/Upokojitev - 27. čl. ZPIZ-2 v povezavi 9./1 ZUPPJS17</t>
  </si>
  <si>
    <t>Razlog odhoda v letu 2025</t>
  </si>
  <si>
    <t>POROČILO 6: STAROSTNA STRUKTURA JAVNIH USLUŽBENCEV</t>
  </si>
  <si>
    <t>POROČILO 7: PREGLED ZAPOSLENIH V UPRAVNIH ENOTAH NA DAN 31. 12. 2025 z DODANIMI KARAKTERISTIKAMI UE</t>
  </si>
  <si>
    <t>kadrovski načrt
na dan
31.12.2025</t>
  </si>
  <si>
    <t>Število
prebivalcev
31.12.2025</t>
  </si>
  <si>
    <t>Veljavni proračun 
31.12.2025</t>
  </si>
  <si>
    <t>Zaposleni
po kadrovskem načrtu 31.12.2025</t>
  </si>
  <si>
    <t>Šifra PU</t>
  </si>
  <si>
    <t>Št. zaposlenih na dan 31. 12. 2025</t>
  </si>
  <si>
    <t>Zaposleni na dan 31.12.2026, ki imajo več kot 60 let</t>
  </si>
  <si>
    <t>% zaposlenih na dan 31.12.2026, ki imajo več kot 60 let</t>
  </si>
  <si>
    <t>Zaposleni na dan 31.12.2026, ki imajo več kot 58 let</t>
  </si>
  <si>
    <t>% zaposlenih na dan 31.12.2026, ki imajo več kot 58 let</t>
  </si>
  <si>
    <t>Zaposleni na dan 31.12.2026, ki imajo več kot 35 let pok. del. dobe</t>
  </si>
  <si>
    <t>% zaposlenih na dan 31.12.2026, ki imajo več kot 35 let pok. del. dobe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</si>
  <si>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</si>
  <si>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</si>
  <si>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</si>
  <si>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</si>
  <si>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</si>
  <si>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</si>
  <si>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</si>
  <si>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</si>
  <si>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</si>
  <si>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</si>
  <si>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</si>
  <si>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</si>
  <si>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</si>
  <si>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</si>
  <si>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</si>
  <si>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</si>
  <si>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</si>
  <si>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</si>
  <si>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</si>
  <si>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</si>
  <si>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</si>
  <si>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</si>
  <si>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</si>
  <si>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</si>
  <si>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</si>
  <si>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</si>
  <si>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</si>
  <si>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</si>
  <si>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</si>
  <si>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</si>
  <si>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</si>
  <si>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</si>
  <si>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</si>
  <si>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</si>
  <si>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</si>
  <si>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</si>
  <si>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</si>
  <si>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</si>
  <si>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</si>
  <si>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</si>
  <si>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</si>
  <si>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</si>
  <si>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</si>
  <si>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</si>
  <si>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</si>
  <si>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</si>
  <si>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</si>
  <si>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</si>
  <si>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</si>
  <si>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</si>
  <si>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</si>
  <si>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</si>
  <si>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</si>
  <si>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</si>
  <si>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</si>
  <si>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</si>
  <si>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</si>
  <si>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</si>
  <si>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POROČILO 8: UKREP 80/90/100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</si>
</sst>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Ariel"/>
      <charset val="238"/>
    </font>
    <font>
      <b/>
      <sz val="11"/>
      <color theme="1"/>
      <name val="Ariel"/>
      <charset val="238"/>
    </font>
    <font>
      <b/>
      <sz val="10"/>
      <name val="Ariel"/>
      <charset val="238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1"/>
      <name val="Ariel"/>
      <charset val="238"/>
    </font>
    <font>
      <b/>
      <sz val="11"/>
      <name val="Ariel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2" fillId="0" borderId="0" xfId="2"/>
    <xf numFmtId="0" fontId="3" fillId="0" borderId="0" xfId="0" applyFont="1"/>
    <xf numFmtId="0" fontId="3" fillId="0" borderId="7" xfId="0" applyFont="1" applyBorder="1"/>
    <xf numFmtId="0" fontId="5" fillId="0" borderId="8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3" fillId="0" borderId="1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4" fillId="2" borderId="13" xfId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0" borderId="18" xfId="0" applyFont="1" applyBorder="1"/>
    <xf numFmtId="0" fontId="5" fillId="0" borderId="14" xfId="0" applyFont="1" applyBorder="1"/>
    <xf numFmtId="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0" fontId="3" fillId="0" borderId="10" xfId="0" applyFont="1" applyBorder="1"/>
    <xf numFmtId="0" fontId="3" fillId="0" borderId="19" xfId="0" applyFont="1" applyBorder="1"/>
    <xf numFmtId="0" fontId="3" fillId="5" borderId="9" xfId="0" applyFont="1" applyFill="1" applyBorder="1"/>
    <xf numFmtId="0" fontId="5" fillId="0" borderId="19" xfId="0" applyFont="1" applyBorder="1" applyAlignment="1">
      <alignment textRotation="90"/>
    </xf>
    <xf numFmtId="0" fontId="4" fillId="2" borderId="6" xfId="0" applyFont="1" applyFill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3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wrapText="1"/>
    </xf>
    <xf numFmtId="2" fontId="0" fillId="0" borderId="0" xfId="0" applyNumberFormat="1"/>
    <xf numFmtId="0" fontId="4" fillId="2" borderId="6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/>
    <xf numFmtId="0" fontId="11" fillId="0" borderId="19" xfId="0" applyFont="1" applyBorder="1" applyAlignment="1">
      <alignment horizontal="center"/>
    </xf>
    <xf numFmtId="0" fontId="12" fillId="3" borderId="14" xfId="0" applyFont="1" applyFill="1" applyBorder="1"/>
    <xf numFmtId="0" fontId="13" fillId="2" borderId="1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 applyAlignment="1">
      <alignment horizontal="center"/>
    </xf>
    <xf numFmtId="0" fontId="5" fillId="0" borderId="20" xfId="0" applyFont="1" applyBorder="1"/>
    <xf numFmtId="0" fontId="5" fillId="0" borderId="2" xfId="0" applyFont="1" applyBorder="1"/>
    <xf numFmtId="0" fontId="5" fillId="0" borderId="15" xfId="0" applyFont="1" applyBorder="1"/>
    <xf numFmtId="0" fontId="14" fillId="5" borderId="9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" xfId="0" applyBorder="1"/>
    <xf numFmtId="9" fontId="2" fillId="5" borderId="19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2" xfId="0" applyBorder="1"/>
    <xf numFmtId="0" fontId="15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9" fontId="15" fillId="5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9" fontId="15" fillId="6" borderId="1" xfId="0" applyNumberFormat="1" applyFont="1" applyFill="1" applyBorder="1" applyAlignment="1">
      <alignment horizontal="center"/>
    </xf>
    <xf numFmtId="9" fontId="15" fillId="5" borderId="19" xfId="0" applyNumberFormat="1" applyFont="1" applyFill="1" applyBorder="1" applyAlignment="1">
      <alignment horizontal="center"/>
    </xf>
    <xf numFmtId="9" fontId="2" fillId="6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2" fontId="4" fillId="4" borderId="15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6" fillId="0" borderId="7" xfId="0" applyFont="1" applyBorder="1"/>
    <xf numFmtId="0" fontId="16" fillId="0" borderId="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0" borderId="8" xfId="0" applyFont="1" applyBorder="1"/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64" fontId="6" fillId="0" borderId="1" xfId="0" applyNumberFormat="1" applyFont="1" applyBorder="1"/>
    <xf numFmtId="2" fontId="6" fillId="0" borderId="12" xfId="0" applyNumberFormat="1" applyFont="1" applyBorder="1"/>
    <xf numFmtId="3" fontId="6" fillId="0" borderId="1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/>
    <xf numFmtId="3" fontId="4" fillId="0" borderId="4" xfId="0" applyNumberFormat="1" applyFont="1" applyBorder="1"/>
    <xf numFmtId="164" fontId="4" fillId="0" borderId="4" xfId="0" applyNumberFormat="1" applyFont="1" applyBorder="1" applyAlignment="1">
      <alignment horizontal="center" vertical="center"/>
    </xf>
    <xf numFmtId="2" fontId="6" fillId="0" borderId="3" xfId="0" applyNumberFormat="1" applyFont="1" applyBorder="1"/>
  </cellXfs>
  <cellStyles count="3">
    <cellStyle name="Navadno" xfId="0" builtinId="0"/>
    <cellStyle name="Navadno 2" xfId="2" xr:uid="{25AA0F54-B2B6-4A48-9503-21BEC9DF1CB7}"/>
    <cellStyle name="Vejica" xfId="1" builtinId="3"/>
  </cellStyles>
  <dxfs count="52">
    <dxf>
      <font>
        <strike val="0"/>
        <outline val="0"/>
        <shadow val="0"/>
        <u val="none"/>
        <vertAlign val="baseline"/>
        <sz val="11"/>
        <color auto="1"/>
        <name val="Ariel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el"/>
        <charset val="238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el"/>
        <charset val="238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el"/>
        <charset val="238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el"/>
        <charset val="238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el"/>
        <charset val="238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el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5" formatCode="#,##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4" formatCode="#,##0.00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rgb="FFABABAB"/>
        </left>
        <right/>
        <top style="thin">
          <color rgb="FFABABAB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166E03D-7586-4547-8B0A-A11EF93C0314}" name="Tabela8" displayName="Tabela8" ref="A1:F60" totalsRowShown="0" headerRowDxfId="51" dataDxfId="0" headerRowBorderDxfId="50" tableBorderDxfId="49" totalsRowBorderDxfId="48">
  <autoFilter ref="A1:F60" xr:uid="{7166E03D-7586-4547-8B0A-A11EF93C0314}"/>
  <tableColumns count="6">
    <tableColumn id="1" xr3:uid="{B02B73A9-8F68-4BE6-A907-CB1C71ABB26B}" name="UPRAVNA ENOTA" dataDxfId="6"/>
    <tableColumn id="7" xr3:uid="{36E532BF-C1DF-4164-A8FE-8E2F7F41C920}" name="uradniki za_x000a_nedoločen čas" dataDxfId="5"/>
    <tableColumn id="8" xr3:uid="{86054434-43F9-444F-A815-1C1BAD4BB835}" name="strokovni delavci za nedoločen čas" dataDxfId="4"/>
    <tableColumn id="9" xr3:uid="{D619FDCC-3342-4637-99DF-5873921FABD1}" name="uradniki določen čas" dataDxfId="3"/>
    <tableColumn id="10" xr3:uid="{8FA82062-A3EA-4E14-B60C-C840946B3E6A}" name="strokovni delavci določen čas" dataDxfId="2"/>
    <tableColumn id="6" xr3:uid="{AEDC7D05-A194-4132-AAF5-D2A450B36139}" name="Skupaj" dataDxfId="1">
      <calculatedColumnFormula>Tabela8[[#This Row],[uradniki za
nedoločen čas]]+Tabela8[[#This Row],[strokovni delavci za nedoločen čas]]+Tabela8[[#This Row],[uradniki določen čas]]+Tabela8[[#This Row],[strokovni delavci določen čas]]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765CDD-A80D-4CA2-A95D-EC630767146E}" name="Tabela6" displayName="Tabela6" ref="A1:B18" totalsRowShown="0" headerRowDxfId="47" dataDxfId="45" headerRowBorderDxfId="46" tableBorderDxfId="44" totalsRowBorderDxfId="43">
  <autoFilter ref="A1:B18" xr:uid="{D4765CDD-A80D-4CA2-A95D-EC630767146E}"/>
  <tableColumns count="2">
    <tableColumn id="1" xr3:uid="{6E7270D5-50B9-44AE-9CB9-9BA0C83DC89F}" name="UPRAVNA ENOTA" dataDxfId="42"/>
    <tableColumn id="2" xr3:uid="{EFC98DA2-7ACC-4978-B71A-EAA360016463}" name="število pripravnikov" dataDxfId="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C4D11D-5FCB-4184-A466-17DCA41021D6}" name="Tabela5" displayName="Tabela5" ref="A1:C60" totalsRowShown="0" headerRowDxfId="40" dataDxfId="38" headerRowBorderDxfId="39" tableBorderDxfId="37" totalsRowBorderDxfId="36">
  <autoFilter ref="A1:C60" xr:uid="{65C4D11D-5FCB-4184-A466-17DCA41021D6}"/>
  <tableColumns count="3">
    <tableColumn id="1" xr3:uid="{7A83C923-5E59-447A-92B5-04F370CB4416}" name="UPRAVNA ENOTA" dataDxfId="35"/>
    <tableColumn id="2" xr3:uid="{C40ED735-8085-40FA-8EBC-E70AE6D9D365}" name="povprečno število dni odsotnosti na javnega uslužbenca  v 2025" dataDxfId="34"/>
    <tableColumn id="3" xr3:uid="{CC3963CA-8CE4-4003-8B68-1AEF1CB45503}" name="Skupina bolniška odsotnost - povprečje št. dni odsotnosti JU" dataDxfId="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0A63C2-4D2B-4B0A-9A9A-3266A4EAF97F}" name="Tabela2" displayName="Tabela2" ref="A1:B60" totalsRowShown="0" headerRowDxfId="32" dataDxfId="30" headerRowBorderDxfId="31" tableBorderDxfId="29" totalsRowBorderDxfId="28">
  <autoFilter ref="A1:B60" xr:uid="{6B0A63C2-4D2B-4B0A-9A9A-3266A4EAF97F}"/>
  <tableColumns count="2">
    <tableColumn id="1" xr3:uid="{F3D4DA1C-1A7B-4C52-A390-FCDCEB44AE95}" name="UPRAVA ENOTA" dataDxfId="27"/>
    <tableColumn id="3" xr3:uid="{917D3D3C-ED1F-4C27-9710-98C7B194D079}" name="Povprečna starost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7DBDBD-A82A-4011-A147-7309F1A339CB}" name="Tabela1" displayName="Tabela1" ref="A1:N61" totalsRowShown="0" headerRowDxfId="25" dataDxfId="23" headerRowBorderDxfId="24" tableBorderDxfId="22" totalsRowBorderDxfId="21">
  <autoFilter ref="A1:N61" xr:uid="{6A7DBDBD-A82A-4011-A147-7309F1A339CB}"/>
  <tableColumns count="14">
    <tableColumn id="1" xr3:uid="{D457838C-DE1C-418A-831F-5B32A91B3C70}" name="upravna enota" dataDxfId="20"/>
    <tableColumn id="2" xr3:uid="{3F6ECBDF-FCF0-4C8D-8E7F-28A640D56DF0}" name="Vsi uradniki_x000a_za nedoločen čas" dataDxfId="19"/>
    <tableColumn id="3" xr3:uid="{4E667D3A-1D87-4507-B7DA-9CFCE8D1173D}" name="Vsi strokovno tehnični delavci_x000a_za nedoločen čas" dataDxfId="18"/>
    <tableColumn id="4" xr3:uid="{44FF2A10-4CD7-4C8E-B6A0-8FAE6771B1A5}" name="skupaj uradniki in strokovno tehnični delavci_x000a_za nedoločen čas" dataDxfId="17"/>
    <tableColumn id="5" xr3:uid="{0BB0AB55-9068-4179-89EB-A7E678624E36}" name="Vsi uradniki_x000a_za določen čas" dataDxfId="16"/>
    <tableColumn id="6" xr3:uid="{B93F57A4-66F3-49B9-8BA6-6BA8C6FC249A}" name="Vsi strokovno tehnični delavci_x000a_za določen čas" dataDxfId="15"/>
    <tableColumn id="7" xr3:uid="{174F384E-25A0-4FAE-BFB9-665885F7B647}" name="skupaj uradniki in strokovno tehnični delavci_x000a_za določen čas" dataDxfId="14"/>
    <tableColumn id="8" xr3:uid="{D6E3A061-3A28-4026-B8F0-D6BAB0BC0EA3}" name="Skupaj vsi _x000a_zaposleni" dataDxfId="13"/>
    <tableColumn id="9" xr3:uid="{F62F5B79-ED54-4345-8741-0C2AC770305E}" name="kadrovski načrt_x000a_na dan_x000a_31.12.2025" dataDxfId="12"/>
    <tableColumn id="10" xr3:uid="{6C8B91DF-D286-4818-B2EC-EA6C02FFB104}" name="Zaposleni_x000a_po kadrovskem načrtu 31.12.2025" dataDxfId="11"/>
    <tableColumn id="11" xr3:uid="{6979895D-A1C6-4750-B6DB-67D014A7902D}" name="Površina_x000a_v km2" dataDxfId="10"/>
    <tableColumn id="12" xr3:uid="{B3E3FEDD-6B4E-4A7B-981A-4E735B87EB93}" name="Število_x000a_prebivalcev_x000a_31.12.2025" dataDxfId="9"/>
    <tableColumn id="13" xr3:uid="{E816C820-6B8C-4E0E-993A-D5672659BC07}" name="Veljavni proračun _x000a_31.12.2025" dataDxfId="8"/>
    <tableColumn id="14" xr3:uid="{C2606E19-553A-4C11-8DD9-1140141E93C2}" name="Zaposlenih na 1000 prebivalcev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0A57-498C-4812-9A0F-DC5B65F492A3}">
  <dimension ref="A1:A9"/>
  <sheetViews>
    <sheetView workbookViewId="0">
      <selection activeCell="D17" sqref="D17"/>
    </sheetView>
  </sheetViews>
  <sheetFormatPr defaultColWidth="9.140625" defaultRowHeight="12.75"/>
  <cols>
    <col min="1" max="16384" width="9.140625" style="1"/>
  </cols>
  <sheetData>
    <row r="1" spans="1:1" ht="15">
      <c r="A1" s="11" t="s">
        <v>141</v>
      </c>
    </row>
    <row r="2" spans="1:1" ht="14.25">
      <c r="A2" s="12" t="s">
        <v>140</v>
      </c>
    </row>
    <row r="3" spans="1:1" ht="14.25">
      <c r="A3" s="12" t="s">
        <v>206</v>
      </c>
    </row>
    <row r="4" spans="1:1" ht="14.25">
      <c r="A4" s="12" t="s">
        <v>142</v>
      </c>
    </row>
    <row r="5" spans="1:1" ht="14.25">
      <c r="A5" s="12" t="s">
        <v>143</v>
      </c>
    </row>
    <row r="6" spans="1:1" ht="14.25">
      <c r="A6" s="12" t="s">
        <v>129</v>
      </c>
    </row>
    <row r="7" spans="1:1" ht="14.25">
      <c r="A7" s="12" t="s">
        <v>219</v>
      </c>
    </row>
    <row r="8" spans="1:1" ht="14.25">
      <c r="A8" s="12" t="s">
        <v>220</v>
      </c>
    </row>
    <row r="9" spans="1:1" ht="14.25">
      <c r="A9" s="12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95A0-DF0F-4005-B7AC-177FE196D38A}">
  <dimension ref="A1:F60"/>
  <sheetViews>
    <sheetView zoomScaleNormal="100" workbookViewId="0">
      <pane ySplit="1" topLeftCell="A35" activePane="bottomLeft" state="frozen"/>
      <selection pane="bottomLeft" activeCell="F60" sqref="A2:F60"/>
    </sheetView>
  </sheetViews>
  <sheetFormatPr defaultRowHeight="14.25"/>
  <cols>
    <col min="1" max="1" width="43.28515625" style="2" bestFit="1" customWidth="1"/>
    <col min="2" max="2" width="20.42578125" style="14" customWidth="1"/>
    <col min="3" max="3" width="29.42578125" style="14" customWidth="1"/>
    <col min="4" max="4" width="19" style="14" customWidth="1"/>
    <col min="5" max="5" width="28.42578125" style="14" customWidth="1"/>
    <col min="6" max="6" width="13.28515625" style="14" bestFit="1" customWidth="1"/>
    <col min="7" max="16384" width="9.140625" style="2"/>
  </cols>
  <sheetData>
    <row r="1" spans="1:6" ht="30">
      <c r="A1" s="9" t="s">
        <v>61</v>
      </c>
      <c r="B1" s="13" t="s">
        <v>130</v>
      </c>
      <c r="C1" s="13" t="s">
        <v>202</v>
      </c>
      <c r="D1" s="13" t="s">
        <v>203</v>
      </c>
      <c r="E1" s="13" t="s">
        <v>204</v>
      </c>
      <c r="F1" s="10" t="s">
        <v>59</v>
      </c>
    </row>
    <row r="2" spans="1:6">
      <c r="A2" s="92" t="s">
        <v>144</v>
      </c>
      <c r="B2" s="93">
        <v>28</v>
      </c>
      <c r="C2" s="93">
        <v>1</v>
      </c>
      <c r="D2" s="93">
        <v>3</v>
      </c>
      <c r="E2" s="93">
        <v>0</v>
      </c>
      <c r="F2" s="94">
        <f>Tabela8[[#This Row],[uradniki za
nedoločen čas]]+Tabela8[[#This Row],[strokovni delavci za nedoločen čas]]+Tabela8[[#This Row],[uradniki določen čas]]+Tabela8[[#This Row],[strokovni delavci določen čas]]</f>
        <v>32</v>
      </c>
    </row>
    <row r="3" spans="1:6">
      <c r="A3" s="92" t="s">
        <v>145</v>
      </c>
      <c r="B3" s="93">
        <v>29</v>
      </c>
      <c r="C3" s="93">
        <v>8</v>
      </c>
      <c r="D3" s="93">
        <v>1</v>
      </c>
      <c r="E3" s="93">
        <v>0</v>
      </c>
      <c r="F3" s="94">
        <f>Tabela8[[#This Row],[uradniki za
nedoločen čas]]+Tabela8[[#This Row],[strokovni delavci za nedoločen čas]]+Tabela8[[#This Row],[uradniki določen čas]]+Tabela8[[#This Row],[strokovni delavci določen čas]]</f>
        <v>38</v>
      </c>
    </row>
    <row r="4" spans="1:6">
      <c r="A4" s="92" t="s">
        <v>146</v>
      </c>
      <c r="B4" s="93">
        <v>65</v>
      </c>
      <c r="C4" s="93">
        <v>25</v>
      </c>
      <c r="D4" s="93">
        <v>0</v>
      </c>
      <c r="E4" s="93">
        <v>2</v>
      </c>
      <c r="F4" s="94">
        <f>Tabela8[[#This Row],[uradniki za
nedoločen čas]]+Tabela8[[#This Row],[strokovni delavci za nedoločen čas]]+Tabela8[[#This Row],[uradniki določen čas]]+Tabela8[[#This Row],[strokovni delavci določen čas]]</f>
        <v>92</v>
      </c>
    </row>
    <row r="5" spans="1:6">
      <c r="A5" s="92" t="s">
        <v>147</v>
      </c>
      <c r="B5" s="93">
        <v>21</v>
      </c>
      <c r="C5" s="93">
        <v>2</v>
      </c>
      <c r="D5" s="93">
        <v>0</v>
      </c>
      <c r="E5" s="93">
        <v>0</v>
      </c>
      <c r="F5" s="94">
        <f>Tabela8[[#This Row],[uradniki za
nedoločen čas]]+Tabela8[[#This Row],[strokovni delavci za nedoločen čas]]+Tabela8[[#This Row],[uradniki določen čas]]+Tabela8[[#This Row],[strokovni delavci določen čas]]</f>
        <v>23</v>
      </c>
    </row>
    <row r="6" spans="1:6">
      <c r="A6" s="92" t="s">
        <v>148</v>
      </c>
      <c r="B6" s="93">
        <v>24</v>
      </c>
      <c r="C6" s="93">
        <v>2</v>
      </c>
      <c r="D6" s="93">
        <v>2</v>
      </c>
      <c r="E6" s="93">
        <v>0</v>
      </c>
      <c r="F6" s="94">
        <f>Tabela8[[#This Row],[uradniki za
nedoločen čas]]+Tabela8[[#This Row],[strokovni delavci za nedoločen čas]]+Tabela8[[#This Row],[uradniki določen čas]]+Tabela8[[#This Row],[strokovni delavci določen čas]]</f>
        <v>28</v>
      </c>
    </row>
    <row r="7" spans="1:6">
      <c r="A7" s="92" t="s">
        <v>149</v>
      </c>
      <c r="B7" s="93">
        <v>41</v>
      </c>
      <c r="C7" s="93">
        <v>4</v>
      </c>
      <c r="D7" s="93">
        <v>1</v>
      </c>
      <c r="E7" s="93">
        <v>1</v>
      </c>
      <c r="F7" s="94">
        <f>Tabela8[[#This Row],[uradniki za
nedoločen čas]]+Tabela8[[#This Row],[strokovni delavci za nedoločen čas]]+Tabela8[[#This Row],[uradniki določen čas]]+Tabela8[[#This Row],[strokovni delavci določen čas]]</f>
        <v>47</v>
      </c>
    </row>
    <row r="8" spans="1:6">
      <c r="A8" s="92" t="s">
        <v>150</v>
      </c>
      <c r="B8" s="93">
        <v>13</v>
      </c>
      <c r="C8" s="93">
        <v>3</v>
      </c>
      <c r="D8" s="93">
        <v>0</v>
      </c>
      <c r="E8" s="93">
        <v>0</v>
      </c>
      <c r="F8" s="94">
        <f>Tabela8[[#This Row],[uradniki za
nedoločen čas]]+Tabela8[[#This Row],[strokovni delavci za nedoločen čas]]+Tabela8[[#This Row],[uradniki določen čas]]+Tabela8[[#This Row],[strokovni delavci določen čas]]</f>
        <v>16</v>
      </c>
    </row>
    <row r="9" spans="1:6">
      <c r="A9" s="92" t="s">
        <v>151</v>
      </c>
      <c r="B9" s="93">
        <v>23</v>
      </c>
      <c r="C9" s="93">
        <v>4</v>
      </c>
      <c r="D9" s="93">
        <v>1</v>
      </c>
      <c r="E9" s="93">
        <v>0</v>
      </c>
      <c r="F9" s="94">
        <f>Tabela8[[#This Row],[uradniki za
nedoločen čas]]+Tabela8[[#This Row],[strokovni delavci za nedoločen čas]]+Tabela8[[#This Row],[uradniki določen čas]]+Tabela8[[#This Row],[strokovni delavci določen čas]]</f>
        <v>28</v>
      </c>
    </row>
    <row r="10" spans="1:6">
      <c r="A10" s="92" t="s">
        <v>152</v>
      </c>
      <c r="B10" s="93">
        <v>29</v>
      </c>
      <c r="C10" s="93">
        <v>5</v>
      </c>
      <c r="D10" s="93">
        <v>2</v>
      </c>
      <c r="E10" s="93">
        <v>1</v>
      </c>
      <c r="F10" s="94">
        <f>Tabela8[[#This Row],[uradniki za
nedoločen čas]]+Tabela8[[#This Row],[strokovni delavci za nedoločen čas]]+Tabela8[[#This Row],[uradniki določen čas]]+Tabela8[[#This Row],[strokovni delavci določen čas]]</f>
        <v>37</v>
      </c>
    </row>
    <row r="11" spans="1:6">
      <c r="A11" s="92" t="s">
        <v>153</v>
      </c>
      <c r="B11" s="93">
        <v>15</v>
      </c>
      <c r="C11" s="93">
        <v>3</v>
      </c>
      <c r="D11" s="93">
        <v>0</v>
      </c>
      <c r="E11" s="93">
        <v>0</v>
      </c>
      <c r="F11" s="94">
        <f>Tabela8[[#This Row],[uradniki za
nedoločen čas]]+Tabela8[[#This Row],[strokovni delavci za nedoločen čas]]+Tabela8[[#This Row],[uradniki določen čas]]+Tabela8[[#This Row],[strokovni delavci določen čas]]</f>
        <v>18</v>
      </c>
    </row>
    <row r="12" spans="1:6">
      <c r="A12" s="92" t="s">
        <v>154</v>
      </c>
      <c r="B12" s="93">
        <v>17</v>
      </c>
      <c r="C12" s="93">
        <v>1</v>
      </c>
      <c r="D12" s="93">
        <v>3</v>
      </c>
      <c r="E12" s="93">
        <v>0</v>
      </c>
      <c r="F12" s="94">
        <f>Tabela8[[#This Row],[uradniki za
nedoločen čas]]+Tabela8[[#This Row],[strokovni delavci za nedoločen čas]]+Tabela8[[#This Row],[uradniki določen čas]]+Tabela8[[#This Row],[strokovni delavci določen čas]]</f>
        <v>21</v>
      </c>
    </row>
    <row r="13" spans="1:6">
      <c r="A13" s="92" t="s">
        <v>155</v>
      </c>
      <c r="B13" s="93">
        <v>19</v>
      </c>
      <c r="C13" s="93">
        <v>2</v>
      </c>
      <c r="D13" s="93">
        <v>0</v>
      </c>
      <c r="E13" s="93">
        <v>1</v>
      </c>
      <c r="F13" s="94">
        <f>Tabela8[[#This Row],[uradniki za
nedoločen čas]]+Tabela8[[#This Row],[strokovni delavci za nedoločen čas]]+Tabela8[[#This Row],[uradniki določen čas]]+Tabela8[[#This Row],[strokovni delavci določen čas]]</f>
        <v>22</v>
      </c>
    </row>
    <row r="14" spans="1:6">
      <c r="A14" s="92" t="s">
        <v>156</v>
      </c>
      <c r="B14" s="93">
        <v>20</v>
      </c>
      <c r="C14" s="93">
        <v>8</v>
      </c>
      <c r="D14" s="93">
        <v>1</v>
      </c>
      <c r="E14" s="93">
        <v>1</v>
      </c>
      <c r="F14" s="94">
        <f>Tabela8[[#This Row],[uradniki za
nedoločen čas]]+Tabela8[[#This Row],[strokovni delavci za nedoločen čas]]+Tabela8[[#This Row],[uradniki določen čas]]+Tabela8[[#This Row],[strokovni delavci določen čas]]</f>
        <v>30</v>
      </c>
    </row>
    <row r="15" spans="1:6">
      <c r="A15" s="92" t="s">
        <v>157</v>
      </c>
      <c r="B15" s="93">
        <v>27</v>
      </c>
      <c r="C15" s="93">
        <v>5</v>
      </c>
      <c r="D15" s="93">
        <v>0</v>
      </c>
      <c r="E15" s="93">
        <v>0</v>
      </c>
      <c r="F15" s="94">
        <f>Tabela8[[#This Row],[uradniki za
nedoločen čas]]+Tabela8[[#This Row],[strokovni delavci za nedoločen čas]]+Tabela8[[#This Row],[uradniki določen čas]]+Tabela8[[#This Row],[strokovni delavci določen čas]]</f>
        <v>32</v>
      </c>
    </row>
    <row r="16" spans="1:6">
      <c r="A16" s="92" t="s">
        <v>158</v>
      </c>
      <c r="B16" s="93">
        <v>26</v>
      </c>
      <c r="C16" s="93">
        <v>7</v>
      </c>
      <c r="D16" s="93">
        <v>1</v>
      </c>
      <c r="E16" s="93">
        <v>1</v>
      </c>
      <c r="F16" s="94">
        <f>Tabela8[[#This Row],[uradniki za
nedoločen čas]]+Tabela8[[#This Row],[strokovni delavci za nedoločen čas]]+Tabela8[[#This Row],[uradniki določen čas]]+Tabela8[[#This Row],[strokovni delavci določen čas]]</f>
        <v>35</v>
      </c>
    </row>
    <row r="17" spans="1:6">
      <c r="A17" s="92" t="s">
        <v>159</v>
      </c>
      <c r="B17" s="93">
        <v>22</v>
      </c>
      <c r="C17" s="93">
        <v>3</v>
      </c>
      <c r="D17" s="93">
        <v>2</v>
      </c>
      <c r="E17" s="93">
        <v>0</v>
      </c>
      <c r="F17" s="94">
        <f>Tabela8[[#This Row],[uradniki za
nedoločen čas]]+Tabela8[[#This Row],[strokovni delavci za nedoločen čas]]+Tabela8[[#This Row],[uradniki določen čas]]+Tabela8[[#This Row],[strokovni delavci določen čas]]</f>
        <v>27</v>
      </c>
    </row>
    <row r="18" spans="1:6">
      <c r="A18" s="92" t="s">
        <v>160</v>
      </c>
      <c r="B18" s="93">
        <v>53</v>
      </c>
      <c r="C18" s="93">
        <v>6</v>
      </c>
      <c r="D18" s="93">
        <v>3</v>
      </c>
      <c r="E18" s="93">
        <v>0</v>
      </c>
      <c r="F18" s="94">
        <f>Tabela8[[#This Row],[uradniki za
nedoločen čas]]+Tabela8[[#This Row],[strokovni delavci za nedoločen čas]]+Tabela8[[#This Row],[uradniki določen čas]]+Tabela8[[#This Row],[strokovni delavci določen čas]]</f>
        <v>62</v>
      </c>
    </row>
    <row r="19" spans="1:6">
      <c r="A19" s="92" t="s">
        <v>161</v>
      </c>
      <c r="B19" s="93">
        <v>67</v>
      </c>
      <c r="C19" s="93">
        <v>20</v>
      </c>
      <c r="D19" s="93">
        <v>2</v>
      </c>
      <c r="E19" s="93">
        <v>2</v>
      </c>
      <c r="F19" s="94">
        <f>Tabela8[[#This Row],[uradniki za
nedoločen čas]]+Tabela8[[#This Row],[strokovni delavci za nedoločen čas]]+Tabela8[[#This Row],[uradniki določen čas]]+Tabela8[[#This Row],[strokovni delavci določen čas]]</f>
        <v>91</v>
      </c>
    </row>
    <row r="20" spans="1:6">
      <c r="A20" s="92" t="s">
        <v>162</v>
      </c>
      <c r="B20" s="93">
        <v>31</v>
      </c>
      <c r="C20" s="93">
        <v>5</v>
      </c>
      <c r="D20" s="93">
        <v>1</v>
      </c>
      <c r="E20" s="93">
        <v>0</v>
      </c>
      <c r="F20" s="94">
        <f>Tabela8[[#This Row],[uradniki za
nedoločen čas]]+Tabela8[[#This Row],[strokovni delavci za nedoločen čas]]+Tabela8[[#This Row],[uradniki določen čas]]+Tabela8[[#This Row],[strokovni delavci določen čas]]</f>
        <v>37</v>
      </c>
    </row>
    <row r="21" spans="1:6">
      <c r="A21" s="92" t="s">
        <v>163</v>
      </c>
      <c r="B21" s="93">
        <v>23</v>
      </c>
      <c r="C21" s="93">
        <v>1</v>
      </c>
      <c r="D21" s="93">
        <v>2</v>
      </c>
      <c r="E21" s="93">
        <v>0</v>
      </c>
      <c r="F21" s="94">
        <f>Tabela8[[#This Row],[uradniki za
nedoločen čas]]+Tabela8[[#This Row],[strokovni delavci za nedoločen čas]]+Tabela8[[#This Row],[uradniki določen čas]]+Tabela8[[#This Row],[strokovni delavci določen čas]]</f>
        <v>26</v>
      </c>
    </row>
    <row r="22" spans="1:6">
      <c r="A22" s="92" t="s">
        <v>164</v>
      </c>
      <c r="B22" s="93">
        <v>19</v>
      </c>
      <c r="C22" s="93">
        <v>5</v>
      </c>
      <c r="D22" s="93">
        <v>1</v>
      </c>
      <c r="E22" s="93">
        <v>0</v>
      </c>
      <c r="F22" s="94">
        <f>Tabela8[[#This Row],[uradniki za
nedoločen čas]]+Tabela8[[#This Row],[strokovni delavci za nedoločen čas]]+Tabela8[[#This Row],[uradniki določen čas]]+Tabela8[[#This Row],[strokovni delavci določen čas]]</f>
        <v>25</v>
      </c>
    </row>
    <row r="23" spans="1:6">
      <c r="A23" s="92" t="s">
        <v>165</v>
      </c>
      <c r="B23" s="93">
        <v>26</v>
      </c>
      <c r="C23" s="93">
        <v>9</v>
      </c>
      <c r="D23" s="93">
        <v>0</v>
      </c>
      <c r="E23" s="93">
        <v>0</v>
      </c>
      <c r="F23" s="94">
        <f>Tabela8[[#This Row],[uradniki za
nedoločen čas]]+Tabela8[[#This Row],[strokovni delavci za nedoločen čas]]+Tabela8[[#This Row],[uradniki določen čas]]+Tabela8[[#This Row],[strokovni delavci določen čas]]</f>
        <v>35</v>
      </c>
    </row>
    <row r="24" spans="1:6">
      <c r="A24" s="92" t="s">
        <v>166</v>
      </c>
      <c r="B24" s="93">
        <v>20</v>
      </c>
      <c r="C24" s="93">
        <v>4</v>
      </c>
      <c r="D24" s="93">
        <v>0</v>
      </c>
      <c r="E24" s="93">
        <v>0</v>
      </c>
      <c r="F24" s="94">
        <f>Tabela8[[#This Row],[uradniki za
nedoločen čas]]+Tabela8[[#This Row],[strokovni delavci za nedoločen čas]]+Tabela8[[#This Row],[uradniki določen čas]]+Tabela8[[#This Row],[strokovni delavci določen čas]]</f>
        <v>24</v>
      </c>
    </row>
    <row r="25" spans="1:6">
      <c r="A25" s="92" t="s">
        <v>167</v>
      </c>
      <c r="B25" s="93">
        <v>249</v>
      </c>
      <c r="C25" s="93">
        <v>34</v>
      </c>
      <c r="D25" s="93">
        <v>10</v>
      </c>
      <c r="E25" s="93">
        <v>2</v>
      </c>
      <c r="F25" s="94">
        <f>Tabela8[[#This Row],[uradniki za
nedoločen čas]]+Tabela8[[#This Row],[strokovni delavci za nedoločen čas]]+Tabela8[[#This Row],[uradniki določen čas]]+Tabela8[[#This Row],[strokovni delavci določen čas]]</f>
        <v>295</v>
      </c>
    </row>
    <row r="26" spans="1:6">
      <c r="A26" s="92" t="s">
        <v>168</v>
      </c>
      <c r="B26" s="93">
        <v>17</v>
      </c>
      <c r="C26" s="93">
        <v>5</v>
      </c>
      <c r="D26" s="93">
        <v>2</v>
      </c>
      <c r="E26" s="93">
        <v>1</v>
      </c>
      <c r="F26" s="94">
        <f>Tabela8[[#This Row],[uradniki za
nedoločen čas]]+Tabela8[[#This Row],[strokovni delavci za nedoločen čas]]+Tabela8[[#This Row],[uradniki določen čas]]+Tabela8[[#This Row],[strokovni delavci določen čas]]</f>
        <v>25</v>
      </c>
    </row>
    <row r="27" spans="1:6">
      <c r="A27" s="92" t="s">
        <v>200</v>
      </c>
      <c r="B27" s="93">
        <v>21</v>
      </c>
      <c r="C27" s="93">
        <v>0</v>
      </c>
      <c r="D27" s="93">
        <v>1</v>
      </c>
      <c r="E27" s="93">
        <v>1</v>
      </c>
      <c r="F27" s="94">
        <f>Tabela8[[#This Row],[uradniki za
nedoločen čas]]+Tabela8[[#This Row],[strokovni delavci za nedoločen čas]]+Tabela8[[#This Row],[uradniki določen čas]]+Tabela8[[#This Row],[strokovni delavci določen čas]]</f>
        <v>23</v>
      </c>
    </row>
    <row r="28" spans="1:6">
      <c r="A28" s="92" t="s">
        <v>169</v>
      </c>
      <c r="B28" s="93">
        <v>113</v>
      </c>
      <c r="C28" s="93">
        <v>38</v>
      </c>
      <c r="D28" s="93">
        <v>7</v>
      </c>
      <c r="E28" s="93">
        <v>2</v>
      </c>
      <c r="F28" s="94">
        <f>Tabela8[[#This Row],[uradniki za
nedoločen čas]]+Tabela8[[#This Row],[strokovni delavci za nedoločen čas]]+Tabela8[[#This Row],[uradniki določen čas]]+Tabela8[[#This Row],[strokovni delavci določen čas]]</f>
        <v>160</v>
      </c>
    </row>
    <row r="29" spans="1:6">
      <c r="A29" s="92" t="s">
        <v>170</v>
      </c>
      <c r="B29" s="93">
        <v>14</v>
      </c>
      <c r="C29" s="93">
        <v>3</v>
      </c>
      <c r="D29" s="93">
        <v>1</v>
      </c>
      <c r="E29" s="93">
        <v>0</v>
      </c>
      <c r="F29" s="94">
        <f>Tabela8[[#This Row],[uradniki za
nedoločen čas]]+Tabela8[[#This Row],[strokovni delavci za nedoločen čas]]+Tabela8[[#This Row],[uradniki določen čas]]+Tabela8[[#This Row],[strokovni delavci določen čas]]</f>
        <v>18</v>
      </c>
    </row>
    <row r="30" spans="1:6">
      <c r="A30" s="92" t="s">
        <v>171</v>
      </c>
      <c r="B30" s="93">
        <v>18</v>
      </c>
      <c r="C30" s="93">
        <v>4</v>
      </c>
      <c r="D30" s="93">
        <v>1</v>
      </c>
      <c r="E30" s="93">
        <v>0</v>
      </c>
      <c r="F30" s="94">
        <f>Tabela8[[#This Row],[uradniki za
nedoločen čas]]+Tabela8[[#This Row],[strokovni delavci za nedoločen čas]]+Tabela8[[#This Row],[uradniki določen čas]]+Tabela8[[#This Row],[strokovni delavci določen čas]]</f>
        <v>23</v>
      </c>
    </row>
    <row r="31" spans="1:6">
      <c r="A31" s="92" t="s">
        <v>172</v>
      </c>
      <c r="B31" s="93">
        <v>54</v>
      </c>
      <c r="C31" s="93">
        <v>13</v>
      </c>
      <c r="D31" s="93">
        <v>0</v>
      </c>
      <c r="E31" s="93">
        <v>1</v>
      </c>
      <c r="F31" s="94">
        <f>Tabela8[[#This Row],[uradniki za
nedoločen čas]]+Tabela8[[#This Row],[strokovni delavci za nedoločen čas]]+Tabela8[[#This Row],[uradniki določen čas]]+Tabela8[[#This Row],[strokovni delavci določen čas]]</f>
        <v>68</v>
      </c>
    </row>
    <row r="32" spans="1:6">
      <c r="A32" s="92" t="s">
        <v>173</v>
      </c>
      <c r="B32" s="93">
        <v>51</v>
      </c>
      <c r="C32" s="93">
        <v>18</v>
      </c>
      <c r="D32" s="93">
        <v>1</v>
      </c>
      <c r="E32" s="93">
        <v>0</v>
      </c>
      <c r="F32" s="94">
        <f>Tabela8[[#This Row],[uradniki za
nedoločen čas]]+Tabela8[[#This Row],[strokovni delavci za nedoločen čas]]+Tabela8[[#This Row],[uradniki določen čas]]+Tabela8[[#This Row],[strokovni delavci določen čas]]</f>
        <v>70</v>
      </c>
    </row>
    <row r="33" spans="1:6">
      <c r="A33" s="92" t="s">
        <v>174</v>
      </c>
      <c r="B33" s="93">
        <v>58</v>
      </c>
      <c r="C33" s="93">
        <v>17</v>
      </c>
      <c r="D33" s="93">
        <v>3</v>
      </c>
      <c r="E33" s="93">
        <v>1</v>
      </c>
      <c r="F33" s="94">
        <f>Tabela8[[#This Row],[uradniki za
nedoločen čas]]+Tabela8[[#This Row],[strokovni delavci za nedoločen čas]]+Tabela8[[#This Row],[uradniki določen čas]]+Tabela8[[#This Row],[strokovni delavci določen čas]]</f>
        <v>79</v>
      </c>
    </row>
    <row r="34" spans="1:6">
      <c r="A34" s="92" t="s">
        <v>175</v>
      </c>
      <c r="B34" s="93">
        <v>17</v>
      </c>
      <c r="C34" s="93">
        <v>4</v>
      </c>
      <c r="D34" s="93">
        <v>1</v>
      </c>
      <c r="E34" s="93">
        <v>0</v>
      </c>
      <c r="F34" s="94">
        <f>Tabela8[[#This Row],[uradniki za
nedoločen čas]]+Tabela8[[#This Row],[strokovni delavci za nedoločen čas]]+Tabela8[[#This Row],[uradniki določen čas]]+Tabela8[[#This Row],[strokovni delavci določen čas]]</f>
        <v>22</v>
      </c>
    </row>
    <row r="35" spans="1:6">
      <c r="A35" s="92" t="s">
        <v>176</v>
      </c>
      <c r="B35" s="93">
        <v>21</v>
      </c>
      <c r="C35" s="93">
        <v>5</v>
      </c>
      <c r="D35" s="93">
        <v>1</v>
      </c>
      <c r="E35" s="93">
        <v>0</v>
      </c>
      <c r="F35" s="94">
        <f>Tabela8[[#This Row],[uradniki za
nedoločen čas]]+Tabela8[[#This Row],[strokovni delavci za nedoločen čas]]+Tabela8[[#This Row],[uradniki določen čas]]+Tabela8[[#This Row],[strokovni delavci določen čas]]</f>
        <v>27</v>
      </c>
    </row>
    <row r="36" spans="1:6">
      <c r="A36" s="92" t="s">
        <v>177</v>
      </c>
      <c r="B36" s="93">
        <v>23</v>
      </c>
      <c r="C36" s="93">
        <v>5</v>
      </c>
      <c r="D36" s="93">
        <v>1</v>
      </c>
      <c r="E36" s="93">
        <v>0</v>
      </c>
      <c r="F36" s="94">
        <f>Tabela8[[#This Row],[uradniki za
nedoločen čas]]+Tabela8[[#This Row],[strokovni delavci za nedoločen čas]]+Tabela8[[#This Row],[uradniki določen čas]]+Tabela8[[#This Row],[strokovni delavci določen čas]]</f>
        <v>29</v>
      </c>
    </row>
    <row r="37" spans="1:6">
      <c r="A37" s="92" t="s">
        <v>178</v>
      </c>
      <c r="B37" s="93">
        <v>24</v>
      </c>
      <c r="C37" s="93">
        <v>7</v>
      </c>
      <c r="D37" s="93">
        <v>1</v>
      </c>
      <c r="E37" s="93">
        <v>0</v>
      </c>
      <c r="F37" s="94">
        <f>Tabela8[[#This Row],[uradniki za
nedoločen čas]]+Tabela8[[#This Row],[strokovni delavci za nedoločen čas]]+Tabela8[[#This Row],[uradniki določen čas]]+Tabela8[[#This Row],[strokovni delavci določen čas]]</f>
        <v>32</v>
      </c>
    </row>
    <row r="38" spans="1:6">
      <c r="A38" s="92" t="s">
        <v>179</v>
      </c>
      <c r="B38" s="93">
        <v>55</v>
      </c>
      <c r="C38" s="93">
        <v>10</v>
      </c>
      <c r="D38" s="93">
        <v>1</v>
      </c>
      <c r="E38" s="93">
        <v>0</v>
      </c>
      <c r="F38" s="94">
        <f>Tabela8[[#This Row],[uradniki za
nedoločen čas]]+Tabela8[[#This Row],[strokovni delavci za nedoločen čas]]+Tabela8[[#This Row],[uradniki določen čas]]+Tabela8[[#This Row],[strokovni delavci določen čas]]</f>
        <v>66</v>
      </c>
    </row>
    <row r="39" spans="1:6">
      <c r="A39" s="92" t="s">
        <v>180</v>
      </c>
      <c r="B39" s="93">
        <v>17</v>
      </c>
      <c r="C39" s="93">
        <v>4</v>
      </c>
      <c r="D39" s="93">
        <v>4</v>
      </c>
      <c r="E39" s="93">
        <v>0</v>
      </c>
      <c r="F39" s="94">
        <f>Tabela8[[#This Row],[uradniki za
nedoločen čas]]+Tabela8[[#This Row],[strokovni delavci za nedoločen čas]]+Tabela8[[#This Row],[uradniki določen čas]]+Tabela8[[#This Row],[strokovni delavci določen čas]]</f>
        <v>25</v>
      </c>
    </row>
    <row r="40" spans="1:6">
      <c r="A40" s="92" t="s">
        <v>181</v>
      </c>
      <c r="B40" s="93">
        <v>29</v>
      </c>
      <c r="C40" s="93">
        <v>5</v>
      </c>
      <c r="D40" s="93">
        <v>2</v>
      </c>
      <c r="E40" s="93">
        <v>0</v>
      </c>
      <c r="F40" s="94">
        <f>Tabela8[[#This Row],[uradniki za
nedoločen čas]]+Tabela8[[#This Row],[strokovni delavci za nedoločen čas]]+Tabela8[[#This Row],[uradniki določen čas]]+Tabela8[[#This Row],[strokovni delavci določen čas]]</f>
        <v>36</v>
      </c>
    </row>
    <row r="41" spans="1:6">
      <c r="A41" s="92" t="s">
        <v>182</v>
      </c>
      <c r="B41" s="93">
        <v>19</v>
      </c>
      <c r="C41" s="93">
        <v>10</v>
      </c>
      <c r="D41" s="93">
        <v>0</v>
      </c>
      <c r="E41" s="93">
        <v>0</v>
      </c>
      <c r="F41" s="94">
        <f>Tabela8[[#This Row],[uradniki za
nedoločen čas]]+Tabela8[[#This Row],[strokovni delavci za nedoločen čas]]+Tabela8[[#This Row],[uradniki določen čas]]+Tabela8[[#This Row],[strokovni delavci določen čas]]</f>
        <v>29</v>
      </c>
    </row>
    <row r="42" spans="1:6">
      <c r="A42" s="92" t="s">
        <v>183</v>
      </c>
      <c r="B42" s="93">
        <v>18</v>
      </c>
      <c r="C42" s="93">
        <v>1</v>
      </c>
      <c r="D42" s="93">
        <v>1</v>
      </c>
      <c r="E42" s="93">
        <v>0</v>
      </c>
      <c r="F42" s="94">
        <f>Tabela8[[#This Row],[uradniki za
nedoločen čas]]+Tabela8[[#This Row],[strokovni delavci za nedoločen čas]]+Tabela8[[#This Row],[uradniki določen čas]]+Tabela8[[#This Row],[strokovni delavci določen čas]]</f>
        <v>20</v>
      </c>
    </row>
    <row r="43" spans="1:6">
      <c r="A43" s="92" t="s">
        <v>184</v>
      </c>
      <c r="B43" s="93">
        <v>17</v>
      </c>
      <c r="C43" s="93">
        <v>5</v>
      </c>
      <c r="D43" s="93">
        <v>2</v>
      </c>
      <c r="E43" s="93">
        <v>0</v>
      </c>
      <c r="F43" s="94">
        <f>Tabela8[[#This Row],[uradniki za
nedoločen čas]]+Tabela8[[#This Row],[strokovni delavci za nedoločen čas]]+Tabela8[[#This Row],[uradniki določen čas]]+Tabela8[[#This Row],[strokovni delavci določen čas]]</f>
        <v>24</v>
      </c>
    </row>
    <row r="44" spans="1:6">
      <c r="A44" s="92" t="s">
        <v>185</v>
      </c>
      <c r="B44" s="93">
        <v>19</v>
      </c>
      <c r="C44" s="93">
        <v>4</v>
      </c>
      <c r="D44" s="93">
        <v>2</v>
      </c>
      <c r="E44" s="93">
        <v>0</v>
      </c>
      <c r="F44" s="94">
        <f>Tabela8[[#This Row],[uradniki za
nedoločen čas]]+Tabela8[[#This Row],[strokovni delavci za nedoločen čas]]+Tabela8[[#This Row],[uradniki določen čas]]+Tabela8[[#This Row],[strokovni delavci določen čas]]</f>
        <v>25</v>
      </c>
    </row>
    <row r="45" spans="1:6">
      <c r="A45" s="92" t="s">
        <v>186</v>
      </c>
      <c r="B45" s="93">
        <v>30</v>
      </c>
      <c r="C45" s="93">
        <v>4</v>
      </c>
      <c r="D45" s="93">
        <v>10</v>
      </c>
      <c r="E45" s="93">
        <v>0</v>
      </c>
      <c r="F45" s="94">
        <f>Tabela8[[#This Row],[uradniki za
nedoločen čas]]+Tabela8[[#This Row],[strokovni delavci za nedoločen čas]]+Tabela8[[#This Row],[uradniki določen čas]]+Tabela8[[#This Row],[strokovni delavci določen čas]]</f>
        <v>44</v>
      </c>
    </row>
    <row r="46" spans="1:6">
      <c r="A46" s="92" t="s">
        <v>187</v>
      </c>
      <c r="B46" s="93">
        <v>21</v>
      </c>
      <c r="C46" s="93">
        <v>5</v>
      </c>
      <c r="D46" s="93">
        <v>0</v>
      </c>
      <c r="E46" s="93">
        <v>0</v>
      </c>
      <c r="F46" s="94">
        <f>Tabela8[[#This Row],[uradniki za
nedoločen čas]]+Tabela8[[#This Row],[strokovni delavci za nedoločen čas]]+Tabela8[[#This Row],[uradniki določen čas]]+Tabela8[[#This Row],[strokovni delavci določen čas]]</f>
        <v>26</v>
      </c>
    </row>
    <row r="47" spans="1:6">
      <c r="A47" s="92" t="s">
        <v>188</v>
      </c>
      <c r="B47" s="93">
        <v>30</v>
      </c>
      <c r="C47" s="93">
        <v>6</v>
      </c>
      <c r="D47" s="93">
        <v>5</v>
      </c>
      <c r="E47" s="93">
        <v>0</v>
      </c>
      <c r="F47" s="94">
        <f>Tabela8[[#This Row],[uradniki za
nedoločen čas]]+Tabela8[[#This Row],[strokovni delavci za nedoločen čas]]+Tabela8[[#This Row],[uradniki določen čas]]+Tabela8[[#This Row],[strokovni delavci določen čas]]</f>
        <v>41</v>
      </c>
    </row>
    <row r="48" spans="1:6">
      <c r="A48" s="92" t="s">
        <v>189</v>
      </c>
      <c r="B48" s="93">
        <v>26</v>
      </c>
      <c r="C48" s="93">
        <v>3</v>
      </c>
      <c r="D48" s="93">
        <v>1</v>
      </c>
      <c r="E48" s="93">
        <v>0</v>
      </c>
      <c r="F48" s="94">
        <f>Tabela8[[#This Row],[uradniki za
nedoločen čas]]+Tabela8[[#This Row],[strokovni delavci za nedoločen čas]]+Tabela8[[#This Row],[uradniki določen čas]]+Tabela8[[#This Row],[strokovni delavci določen čas]]</f>
        <v>30</v>
      </c>
    </row>
    <row r="49" spans="1:6">
      <c r="A49" s="92" t="s">
        <v>190</v>
      </c>
      <c r="B49" s="93">
        <v>21</v>
      </c>
      <c r="C49" s="93">
        <v>1</v>
      </c>
      <c r="D49" s="93">
        <v>1</v>
      </c>
      <c r="E49" s="93">
        <v>0</v>
      </c>
      <c r="F49" s="94">
        <f>Tabela8[[#This Row],[uradniki za
nedoločen čas]]+Tabela8[[#This Row],[strokovni delavci za nedoločen čas]]+Tabela8[[#This Row],[uradniki določen čas]]+Tabela8[[#This Row],[strokovni delavci določen čas]]</f>
        <v>23</v>
      </c>
    </row>
    <row r="50" spans="1:6">
      <c r="A50" s="92" t="s">
        <v>191</v>
      </c>
      <c r="B50" s="93">
        <v>32</v>
      </c>
      <c r="C50" s="93">
        <v>2</v>
      </c>
      <c r="D50" s="93">
        <v>5</v>
      </c>
      <c r="E50" s="93">
        <v>0</v>
      </c>
      <c r="F50" s="94">
        <f>Tabela8[[#This Row],[uradniki za
nedoločen čas]]+Tabela8[[#This Row],[strokovni delavci za nedoločen čas]]+Tabela8[[#This Row],[uradniki določen čas]]+Tabela8[[#This Row],[strokovni delavci določen čas]]</f>
        <v>39</v>
      </c>
    </row>
    <row r="51" spans="1:6">
      <c r="A51" s="92" t="s">
        <v>192</v>
      </c>
      <c r="B51" s="93">
        <v>34</v>
      </c>
      <c r="C51" s="93">
        <v>6</v>
      </c>
      <c r="D51" s="93">
        <v>3</v>
      </c>
      <c r="E51" s="93">
        <v>0</v>
      </c>
      <c r="F51" s="94">
        <f>Tabela8[[#This Row],[uradniki za
nedoločen čas]]+Tabela8[[#This Row],[strokovni delavci za nedoločen čas]]+Tabela8[[#This Row],[uradniki določen čas]]+Tabela8[[#This Row],[strokovni delavci določen čas]]</f>
        <v>43</v>
      </c>
    </row>
    <row r="52" spans="1:6">
      <c r="A52" s="92" t="s">
        <v>193</v>
      </c>
      <c r="B52" s="93">
        <v>23</v>
      </c>
      <c r="C52" s="93">
        <v>7</v>
      </c>
      <c r="D52" s="93">
        <v>1</v>
      </c>
      <c r="E52" s="93">
        <v>0</v>
      </c>
      <c r="F52" s="94">
        <f>Tabela8[[#This Row],[uradniki za
nedoločen čas]]+Tabela8[[#This Row],[strokovni delavci za nedoločen čas]]+Tabela8[[#This Row],[uradniki določen čas]]+Tabela8[[#This Row],[strokovni delavci določen čas]]</f>
        <v>31</v>
      </c>
    </row>
    <row r="53" spans="1:6">
      <c r="A53" s="92" t="s">
        <v>194</v>
      </c>
      <c r="B53" s="93">
        <v>16</v>
      </c>
      <c r="C53" s="93">
        <v>4</v>
      </c>
      <c r="D53" s="93">
        <v>2</v>
      </c>
      <c r="E53" s="93">
        <v>0</v>
      </c>
      <c r="F53" s="94">
        <f>Tabela8[[#This Row],[uradniki za
nedoločen čas]]+Tabela8[[#This Row],[strokovni delavci za nedoločen čas]]+Tabela8[[#This Row],[uradniki določen čas]]+Tabela8[[#This Row],[strokovni delavci določen čas]]</f>
        <v>22</v>
      </c>
    </row>
    <row r="54" spans="1:6">
      <c r="A54" s="92" t="s">
        <v>195</v>
      </c>
      <c r="B54" s="93">
        <v>25</v>
      </c>
      <c r="C54" s="93">
        <v>2</v>
      </c>
      <c r="D54" s="93">
        <v>1</v>
      </c>
      <c r="E54" s="93">
        <v>1</v>
      </c>
      <c r="F54" s="94">
        <f>Tabela8[[#This Row],[uradniki za
nedoločen čas]]+Tabela8[[#This Row],[strokovni delavci za nedoločen čas]]+Tabela8[[#This Row],[uradniki določen čas]]+Tabela8[[#This Row],[strokovni delavci določen čas]]</f>
        <v>29</v>
      </c>
    </row>
    <row r="55" spans="1:6">
      <c r="A55" s="92" t="s">
        <v>196</v>
      </c>
      <c r="B55" s="93">
        <v>19</v>
      </c>
      <c r="C55" s="93">
        <v>2</v>
      </c>
      <c r="D55" s="93">
        <v>0</v>
      </c>
      <c r="E55" s="93">
        <v>0</v>
      </c>
      <c r="F55" s="94">
        <f>Tabela8[[#This Row],[uradniki za
nedoločen čas]]+Tabela8[[#This Row],[strokovni delavci za nedoločen čas]]+Tabela8[[#This Row],[uradniki določen čas]]+Tabela8[[#This Row],[strokovni delavci določen čas]]</f>
        <v>21</v>
      </c>
    </row>
    <row r="56" spans="1:6">
      <c r="A56" s="92" t="s">
        <v>197</v>
      </c>
      <c r="B56" s="93">
        <v>42</v>
      </c>
      <c r="C56" s="93">
        <v>9</v>
      </c>
      <c r="D56" s="93">
        <v>1</v>
      </c>
      <c r="E56" s="93">
        <v>0</v>
      </c>
      <c r="F56" s="94">
        <f>Tabela8[[#This Row],[uradniki za
nedoločen čas]]+Tabela8[[#This Row],[strokovni delavci za nedoločen čas]]+Tabela8[[#This Row],[uradniki določen čas]]+Tabela8[[#This Row],[strokovni delavci določen čas]]</f>
        <v>52</v>
      </c>
    </row>
    <row r="57" spans="1:6">
      <c r="A57" s="92" t="s">
        <v>201</v>
      </c>
      <c r="B57" s="93">
        <v>28</v>
      </c>
      <c r="C57" s="93">
        <v>0</v>
      </c>
      <c r="D57" s="93">
        <v>3</v>
      </c>
      <c r="E57" s="93">
        <v>0</v>
      </c>
      <c r="F57" s="94">
        <f>Tabela8[[#This Row],[uradniki za
nedoločen čas]]+Tabela8[[#This Row],[strokovni delavci za nedoločen čas]]+Tabela8[[#This Row],[uradniki določen čas]]+Tabela8[[#This Row],[strokovni delavci določen čas]]</f>
        <v>31</v>
      </c>
    </row>
    <row r="58" spans="1:6">
      <c r="A58" s="92" t="s">
        <v>198</v>
      </c>
      <c r="B58" s="93">
        <v>18</v>
      </c>
      <c r="C58" s="93">
        <v>7</v>
      </c>
      <c r="D58" s="93">
        <v>2</v>
      </c>
      <c r="E58" s="93">
        <v>0</v>
      </c>
      <c r="F58" s="94">
        <f>Tabela8[[#This Row],[uradniki za
nedoločen čas]]+Tabela8[[#This Row],[strokovni delavci za nedoločen čas]]+Tabela8[[#This Row],[uradniki določen čas]]+Tabela8[[#This Row],[strokovni delavci določen čas]]</f>
        <v>27</v>
      </c>
    </row>
    <row r="59" spans="1:6">
      <c r="A59" s="92" t="s">
        <v>199</v>
      </c>
      <c r="B59" s="93">
        <v>38</v>
      </c>
      <c r="C59" s="93">
        <v>7</v>
      </c>
      <c r="D59" s="93">
        <v>4</v>
      </c>
      <c r="E59" s="93">
        <v>0</v>
      </c>
      <c r="F59" s="94">
        <f>Tabela8[[#This Row],[uradniki za
nedoločen čas]]+Tabela8[[#This Row],[strokovni delavci za nedoločen čas]]+Tabela8[[#This Row],[uradniki določen čas]]+Tabela8[[#This Row],[strokovni delavci določen čas]]</f>
        <v>49</v>
      </c>
    </row>
    <row r="60" spans="1:6" ht="15">
      <c r="A60" s="95" t="s">
        <v>58</v>
      </c>
      <c r="B60" s="96">
        <f>SUBTOTAL(109,B2:B59)</f>
        <v>1915</v>
      </c>
      <c r="C60" s="96">
        <f>SUBTOTAL(109,C2:C59)</f>
        <v>390</v>
      </c>
      <c r="D60" s="96">
        <f>SUBTOTAL(109,D2:D59)</f>
        <v>107</v>
      </c>
      <c r="E60" s="96">
        <f>SUBTOTAL(109,E2:E59)</f>
        <v>18</v>
      </c>
      <c r="F60" s="97">
        <f>Tabela8[[#This Row],[uradniki za
nedoločen čas]]+Tabela8[[#This Row],[strokovni delavci za nedoločen čas]]+Tabela8[[#This Row],[uradniki določen čas]]+Tabela8[[#This Row],[strokovni delavci določen čas]]</f>
        <v>2430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CEF2-5903-479A-80B1-9CF48D143F59}">
  <dimension ref="A1:C74"/>
  <sheetViews>
    <sheetView workbookViewId="0">
      <pane ySplit="1" topLeftCell="A59" activePane="bottomLeft" state="frozen"/>
      <selection pane="bottomLeft" activeCell="C23" sqref="C23"/>
    </sheetView>
  </sheetViews>
  <sheetFormatPr defaultRowHeight="14.25"/>
  <cols>
    <col min="1" max="1" width="36.28515625" style="2" bestFit="1" customWidth="1"/>
    <col min="2" max="2" width="16" style="14" bestFit="1" customWidth="1"/>
    <col min="3" max="3" width="31.28515625" style="2" bestFit="1" customWidth="1"/>
    <col min="4" max="16384" width="9.140625" style="2"/>
  </cols>
  <sheetData>
    <row r="1" spans="1:3" ht="45">
      <c r="A1" s="15" t="s">
        <v>61</v>
      </c>
      <c r="B1" s="16" t="s">
        <v>205</v>
      </c>
      <c r="C1" s="6" t="s">
        <v>131</v>
      </c>
    </row>
    <row r="2" spans="1:3">
      <c r="A2" s="50" t="s">
        <v>0</v>
      </c>
      <c r="B2" s="49">
        <v>30</v>
      </c>
      <c r="C2" s="51">
        <v>1</v>
      </c>
    </row>
    <row r="3" spans="1:3">
      <c r="A3" s="50" t="s">
        <v>1</v>
      </c>
      <c r="B3" s="49">
        <v>30</v>
      </c>
      <c r="C3" s="51">
        <v>1</v>
      </c>
    </row>
    <row r="4" spans="1:3">
      <c r="A4" s="50" t="s">
        <v>2</v>
      </c>
      <c r="B4" s="49">
        <v>20</v>
      </c>
      <c r="C4" s="51">
        <v>7</v>
      </c>
    </row>
    <row r="5" spans="1:3">
      <c r="A5" s="50" t="s">
        <v>2</v>
      </c>
      <c r="B5" s="49">
        <v>30</v>
      </c>
      <c r="C5" s="51">
        <v>1</v>
      </c>
    </row>
    <row r="6" spans="1:3">
      <c r="A6" s="50" t="s">
        <v>5</v>
      </c>
      <c r="B6" s="49">
        <v>20</v>
      </c>
      <c r="C6" s="51">
        <v>1</v>
      </c>
    </row>
    <row r="7" spans="1:3">
      <c r="A7" s="50" t="s">
        <v>5</v>
      </c>
      <c r="B7" s="49">
        <v>30</v>
      </c>
      <c r="C7" s="51">
        <v>1</v>
      </c>
    </row>
    <row r="8" spans="1:3">
      <c r="A8" s="50" t="s">
        <v>6</v>
      </c>
      <c r="B8" s="49">
        <v>20</v>
      </c>
      <c r="C8" s="51">
        <v>1</v>
      </c>
    </row>
    <row r="9" spans="1:3">
      <c r="A9" s="50" t="s">
        <v>7</v>
      </c>
      <c r="B9" s="49">
        <v>30</v>
      </c>
      <c r="C9" s="51">
        <v>1</v>
      </c>
    </row>
    <row r="10" spans="1:3">
      <c r="A10" s="50" t="s">
        <v>8</v>
      </c>
      <c r="B10" s="49">
        <v>20</v>
      </c>
      <c r="C10" s="51">
        <v>1</v>
      </c>
    </row>
    <row r="11" spans="1:3">
      <c r="A11" s="50" t="s">
        <v>8</v>
      </c>
      <c r="B11" s="49">
        <v>30</v>
      </c>
      <c r="C11" s="51">
        <v>1</v>
      </c>
    </row>
    <row r="12" spans="1:3">
      <c r="A12" s="50" t="s">
        <v>9</v>
      </c>
      <c r="B12" s="49">
        <v>20</v>
      </c>
      <c r="C12" s="51">
        <v>1</v>
      </c>
    </row>
    <row r="13" spans="1:3">
      <c r="A13" s="50" t="s">
        <v>10</v>
      </c>
      <c r="B13" s="49">
        <v>35</v>
      </c>
      <c r="C13" s="51">
        <v>2</v>
      </c>
    </row>
    <row r="14" spans="1:3">
      <c r="A14" s="50" t="s">
        <v>11</v>
      </c>
      <c r="B14" s="49">
        <v>20</v>
      </c>
      <c r="C14" s="51">
        <v>1</v>
      </c>
    </row>
    <row r="15" spans="1:3">
      <c r="A15" s="50" t="s">
        <v>14</v>
      </c>
      <c r="B15" s="49">
        <v>20</v>
      </c>
      <c r="C15" s="51">
        <v>2</v>
      </c>
    </row>
    <row r="16" spans="1:3">
      <c r="A16" s="50" t="s">
        <v>14</v>
      </c>
      <c r="B16" s="49">
        <v>30</v>
      </c>
      <c r="C16" s="51">
        <v>1</v>
      </c>
    </row>
    <row r="17" spans="1:3">
      <c r="A17" s="50" t="s">
        <v>15</v>
      </c>
      <c r="B17" s="49">
        <v>20</v>
      </c>
      <c r="C17" s="51">
        <v>1</v>
      </c>
    </row>
    <row r="18" spans="1:3">
      <c r="A18" s="50" t="s">
        <v>16</v>
      </c>
      <c r="B18" s="49">
        <v>20</v>
      </c>
      <c r="C18" s="51">
        <v>1</v>
      </c>
    </row>
    <row r="19" spans="1:3">
      <c r="A19" s="50" t="s">
        <v>16</v>
      </c>
      <c r="B19" s="49">
        <v>30</v>
      </c>
      <c r="C19" s="51">
        <v>1</v>
      </c>
    </row>
    <row r="20" spans="1:3">
      <c r="A20" s="50" t="s">
        <v>16</v>
      </c>
      <c r="B20" s="49">
        <v>35</v>
      </c>
      <c r="C20" s="51">
        <v>1</v>
      </c>
    </row>
    <row r="21" spans="1:3">
      <c r="A21" s="50" t="s">
        <v>17</v>
      </c>
      <c r="B21" s="49">
        <v>30</v>
      </c>
      <c r="C21" s="51">
        <v>2</v>
      </c>
    </row>
    <row r="22" spans="1:3">
      <c r="A22" s="50" t="s">
        <v>18</v>
      </c>
      <c r="B22" s="49">
        <v>30</v>
      </c>
      <c r="C22" s="51">
        <v>1</v>
      </c>
    </row>
    <row r="23" spans="1:3">
      <c r="A23" s="50" t="s">
        <v>19</v>
      </c>
      <c r="B23" s="49">
        <v>30</v>
      </c>
      <c r="C23" s="51">
        <v>1</v>
      </c>
    </row>
    <row r="24" spans="1:3">
      <c r="A24" s="50" t="s">
        <v>22</v>
      </c>
      <c r="B24" s="49">
        <v>30</v>
      </c>
      <c r="C24" s="51">
        <v>1</v>
      </c>
    </row>
    <row r="25" spans="1:3">
      <c r="A25" s="50" t="s">
        <v>22</v>
      </c>
      <c r="B25" s="49">
        <v>34</v>
      </c>
      <c r="C25" s="51">
        <v>1</v>
      </c>
    </row>
    <row r="26" spans="1:3">
      <c r="A26" s="50" t="s">
        <v>23</v>
      </c>
      <c r="B26" s="49">
        <v>20</v>
      </c>
      <c r="C26" s="51">
        <v>10</v>
      </c>
    </row>
    <row r="27" spans="1:3">
      <c r="A27" s="50" t="s">
        <v>23</v>
      </c>
      <c r="B27" s="49">
        <v>25</v>
      </c>
      <c r="C27" s="51">
        <v>2</v>
      </c>
    </row>
    <row r="28" spans="1:3">
      <c r="A28" s="50" t="s">
        <v>23</v>
      </c>
      <c r="B28" s="49">
        <v>30</v>
      </c>
      <c r="C28" s="51">
        <v>4</v>
      </c>
    </row>
    <row r="29" spans="1:3">
      <c r="A29" s="50" t="s">
        <v>23</v>
      </c>
      <c r="B29" s="49">
        <v>35</v>
      </c>
      <c r="C29" s="51">
        <v>3</v>
      </c>
    </row>
    <row r="30" spans="1:3">
      <c r="A30" s="50" t="s">
        <v>24</v>
      </c>
      <c r="B30" s="49">
        <v>20</v>
      </c>
      <c r="C30" s="51">
        <v>2</v>
      </c>
    </row>
    <row r="31" spans="1:3">
      <c r="A31" s="50" t="s">
        <v>26</v>
      </c>
      <c r="B31" s="49">
        <v>20</v>
      </c>
      <c r="C31" s="51">
        <v>4</v>
      </c>
    </row>
    <row r="32" spans="1:3">
      <c r="A32" s="50" t="s">
        <v>26</v>
      </c>
      <c r="B32" s="49">
        <v>30</v>
      </c>
      <c r="C32" s="51">
        <v>3</v>
      </c>
    </row>
    <row r="33" spans="1:3">
      <c r="A33" s="50" t="s">
        <v>26</v>
      </c>
      <c r="B33" s="49">
        <v>35</v>
      </c>
      <c r="C33" s="51">
        <v>1</v>
      </c>
    </row>
    <row r="34" spans="1:3">
      <c r="A34" s="50" t="s">
        <v>27</v>
      </c>
      <c r="B34" s="49">
        <v>20</v>
      </c>
      <c r="C34" s="51">
        <v>1</v>
      </c>
    </row>
    <row r="35" spans="1:3">
      <c r="A35" s="50" t="s">
        <v>29</v>
      </c>
      <c r="B35" s="49">
        <v>20</v>
      </c>
      <c r="C35" s="51">
        <v>1</v>
      </c>
    </row>
    <row r="36" spans="1:3">
      <c r="A36" s="50" t="s">
        <v>29</v>
      </c>
      <c r="B36" s="49">
        <v>30</v>
      </c>
      <c r="C36" s="51">
        <v>1</v>
      </c>
    </row>
    <row r="37" spans="1:3">
      <c r="A37" s="50" t="s">
        <v>30</v>
      </c>
      <c r="B37" s="49">
        <v>20</v>
      </c>
      <c r="C37" s="51">
        <v>3</v>
      </c>
    </row>
    <row r="38" spans="1:3">
      <c r="A38" s="50" t="s">
        <v>30</v>
      </c>
      <c r="B38" s="49">
        <v>25</v>
      </c>
      <c r="C38" s="51">
        <v>1</v>
      </c>
    </row>
    <row r="39" spans="1:3">
      <c r="A39" s="50" t="s">
        <v>30</v>
      </c>
      <c r="B39" s="49">
        <v>30</v>
      </c>
      <c r="C39" s="51">
        <v>1</v>
      </c>
    </row>
    <row r="40" spans="1:3">
      <c r="A40" s="50" t="s">
        <v>31</v>
      </c>
      <c r="B40" s="49">
        <v>20</v>
      </c>
      <c r="C40" s="51">
        <v>5</v>
      </c>
    </row>
    <row r="41" spans="1:3">
      <c r="A41" s="50" t="s">
        <v>31</v>
      </c>
      <c r="B41" s="49">
        <v>30</v>
      </c>
      <c r="C41" s="51">
        <v>1</v>
      </c>
    </row>
    <row r="42" spans="1:3">
      <c r="A42" s="50" t="s">
        <v>32</v>
      </c>
      <c r="B42" s="49">
        <v>20</v>
      </c>
      <c r="C42" s="51">
        <v>1</v>
      </c>
    </row>
    <row r="43" spans="1:3">
      <c r="A43" s="50" t="s">
        <v>34</v>
      </c>
      <c r="B43" s="49">
        <v>30</v>
      </c>
      <c r="C43" s="51">
        <v>1</v>
      </c>
    </row>
    <row r="44" spans="1:3">
      <c r="A44" s="50" t="s">
        <v>36</v>
      </c>
      <c r="B44" s="49">
        <v>30</v>
      </c>
      <c r="C44" s="51">
        <v>5</v>
      </c>
    </row>
    <row r="45" spans="1:3">
      <c r="A45" s="50" t="s">
        <v>36</v>
      </c>
      <c r="B45" s="49">
        <v>38</v>
      </c>
      <c r="C45" s="51">
        <v>1</v>
      </c>
    </row>
    <row r="46" spans="1:3">
      <c r="A46" s="50" t="s">
        <v>37</v>
      </c>
      <c r="B46" s="49">
        <v>20</v>
      </c>
      <c r="C46" s="51">
        <v>4</v>
      </c>
    </row>
    <row r="47" spans="1:3">
      <c r="A47" s="50" t="s">
        <v>37</v>
      </c>
      <c r="B47" s="49">
        <v>30</v>
      </c>
      <c r="C47" s="51">
        <v>1</v>
      </c>
    </row>
    <row r="48" spans="1:3">
      <c r="A48" s="50" t="s">
        <v>38</v>
      </c>
      <c r="B48" s="49">
        <v>20</v>
      </c>
      <c r="C48" s="51">
        <v>2</v>
      </c>
    </row>
    <row r="49" spans="1:3">
      <c r="A49" s="50" t="s">
        <v>38</v>
      </c>
      <c r="B49" s="49">
        <v>30</v>
      </c>
      <c r="C49" s="51">
        <v>1</v>
      </c>
    </row>
    <row r="50" spans="1:3">
      <c r="A50" s="50" t="s">
        <v>38</v>
      </c>
      <c r="B50" s="49">
        <v>35</v>
      </c>
      <c r="C50" s="51">
        <v>1</v>
      </c>
    </row>
    <row r="51" spans="1:3">
      <c r="A51" s="50" t="s">
        <v>39</v>
      </c>
      <c r="B51" s="49">
        <v>20</v>
      </c>
      <c r="C51" s="51">
        <v>2</v>
      </c>
    </row>
    <row r="52" spans="1:3">
      <c r="A52" s="50" t="s">
        <v>39</v>
      </c>
      <c r="B52" s="49">
        <v>30</v>
      </c>
      <c r="C52" s="51">
        <v>1</v>
      </c>
    </row>
    <row r="53" spans="1:3">
      <c r="A53" s="50" t="s">
        <v>40</v>
      </c>
      <c r="B53" s="49">
        <v>30</v>
      </c>
      <c r="C53" s="51">
        <v>1</v>
      </c>
    </row>
    <row r="54" spans="1:3">
      <c r="A54" s="50" t="s">
        <v>41</v>
      </c>
      <c r="B54" s="49">
        <v>30</v>
      </c>
      <c r="C54" s="51">
        <v>1</v>
      </c>
    </row>
    <row r="55" spans="1:3">
      <c r="A55" s="50" t="s">
        <v>43</v>
      </c>
      <c r="B55" s="49">
        <v>20</v>
      </c>
      <c r="C55" s="51">
        <v>5</v>
      </c>
    </row>
    <row r="56" spans="1:3">
      <c r="A56" s="50" t="s">
        <v>43</v>
      </c>
      <c r="B56" s="49">
        <v>30</v>
      </c>
      <c r="C56" s="51">
        <v>2</v>
      </c>
    </row>
    <row r="57" spans="1:3">
      <c r="A57" s="50" t="s">
        <v>43</v>
      </c>
      <c r="B57" s="49">
        <v>35</v>
      </c>
      <c r="C57" s="51">
        <v>1</v>
      </c>
    </row>
    <row r="58" spans="1:3">
      <c r="A58" s="50" t="s">
        <v>44</v>
      </c>
      <c r="B58" s="49">
        <v>20</v>
      </c>
      <c r="C58" s="51">
        <v>1</v>
      </c>
    </row>
    <row r="59" spans="1:3">
      <c r="A59" s="50" t="s">
        <v>45</v>
      </c>
      <c r="B59" s="49">
        <v>20</v>
      </c>
      <c r="C59" s="51">
        <v>1</v>
      </c>
    </row>
    <row r="60" spans="1:3">
      <c r="A60" s="50" t="s">
        <v>45</v>
      </c>
      <c r="B60" s="49">
        <v>30</v>
      </c>
      <c r="C60" s="51">
        <v>1</v>
      </c>
    </row>
    <row r="61" spans="1:3">
      <c r="A61" s="50" t="s">
        <v>45</v>
      </c>
      <c r="B61" s="49">
        <v>35</v>
      </c>
      <c r="C61" s="51">
        <v>1</v>
      </c>
    </row>
    <row r="62" spans="1:3">
      <c r="A62" s="50" t="s">
        <v>46</v>
      </c>
      <c r="B62" s="49">
        <v>20</v>
      </c>
      <c r="C62" s="51">
        <v>2</v>
      </c>
    </row>
    <row r="63" spans="1:3">
      <c r="A63" s="50" t="s">
        <v>48</v>
      </c>
      <c r="B63" s="49">
        <v>20</v>
      </c>
      <c r="C63" s="51">
        <v>1</v>
      </c>
    </row>
    <row r="64" spans="1:3">
      <c r="A64" s="50" t="s">
        <v>48</v>
      </c>
      <c r="B64" s="49">
        <v>30</v>
      </c>
      <c r="C64" s="51">
        <v>1</v>
      </c>
    </row>
    <row r="65" spans="1:3">
      <c r="A65" s="50" t="s">
        <v>49</v>
      </c>
      <c r="B65" s="49">
        <v>38</v>
      </c>
      <c r="C65" s="51">
        <v>1</v>
      </c>
    </row>
    <row r="66" spans="1:3">
      <c r="A66" s="50" t="s">
        <v>50</v>
      </c>
      <c r="B66" s="49">
        <v>25</v>
      </c>
      <c r="C66" s="51">
        <v>2</v>
      </c>
    </row>
    <row r="67" spans="1:3">
      <c r="A67" s="50" t="s">
        <v>50</v>
      </c>
      <c r="B67" s="49">
        <v>30</v>
      </c>
      <c r="C67" s="51">
        <v>1</v>
      </c>
    </row>
    <row r="68" spans="1:3">
      <c r="A68" s="50" t="s">
        <v>52</v>
      </c>
      <c r="B68" s="49">
        <v>35</v>
      </c>
      <c r="C68" s="51">
        <v>1</v>
      </c>
    </row>
    <row r="69" spans="1:3">
      <c r="A69" s="50" t="s">
        <v>54</v>
      </c>
      <c r="B69" s="49">
        <v>20</v>
      </c>
      <c r="C69" s="51">
        <v>6</v>
      </c>
    </row>
    <row r="70" spans="1:3">
      <c r="A70" s="50" t="s">
        <v>54</v>
      </c>
      <c r="B70" s="49">
        <v>30</v>
      </c>
      <c r="C70" s="51">
        <v>2</v>
      </c>
    </row>
    <row r="71" spans="1:3">
      <c r="A71" s="50" t="s">
        <v>55</v>
      </c>
      <c r="B71" s="49">
        <v>20</v>
      </c>
      <c r="C71" s="51">
        <v>2</v>
      </c>
    </row>
    <row r="72" spans="1:3">
      <c r="A72" s="50" t="s">
        <v>55</v>
      </c>
      <c r="B72" s="49">
        <v>35</v>
      </c>
      <c r="C72" s="51">
        <v>1</v>
      </c>
    </row>
    <row r="73" spans="1:3">
      <c r="A73" s="50" t="s">
        <v>57</v>
      </c>
      <c r="B73" s="49">
        <v>20</v>
      </c>
      <c r="C73" s="51">
        <v>4</v>
      </c>
    </row>
    <row r="74" spans="1:3" ht="15.75" thickBot="1">
      <c r="A74" s="52" t="s">
        <v>58</v>
      </c>
      <c r="B74" s="54"/>
      <c r="C74" s="53">
        <f>SUM(C2:C73)</f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2733-1D62-49B9-B2D9-3A27C144CAD9}">
  <dimension ref="A1:B18"/>
  <sheetViews>
    <sheetView workbookViewId="0">
      <pane ySplit="1" topLeftCell="A2" activePane="bottomLeft" state="frozen"/>
      <selection pane="bottomLeft" activeCell="D2" sqref="D2"/>
    </sheetView>
  </sheetViews>
  <sheetFormatPr defaultRowHeight="14.25"/>
  <cols>
    <col min="1" max="1" width="43.28515625" style="2" bestFit="1" customWidth="1"/>
    <col min="2" max="2" width="26.28515625" style="14" bestFit="1" customWidth="1"/>
    <col min="3" max="16384" width="9.140625" style="2"/>
  </cols>
  <sheetData>
    <row r="1" spans="1:2" ht="15">
      <c r="A1" s="9" t="s">
        <v>61</v>
      </c>
      <c r="B1" s="10" t="s">
        <v>128</v>
      </c>
    </row>
    <row r="2" spans="1:2">
      <c r="A2" s="55" t="s">
        <v>144</v>
      </c>
      <c r="B2" s="56">
        <v>1</v>
      </c>
    </row>
    <row r="3" spans="1:2">
      <c r="A3" s="55" t="s">
        <v>154</v>
      </c>
      <c r="B3" s="56">
        <v>1</v>
      </c>
    </row>
    <row r="4" spans="1:2">
      <c r="A4" s="55" t="s">
        <v>155</v>
      </c>
      <c r="B4" s="56">
        <v>1</v>
      </c>
    </row>
    <row r="5" spans="1:2">
      <c r="A5" s="55" t="s">
        <v>160</v>
      </c>
      <c r="B5" s="56">
        <v>2</v>
      </c>
    </row>
    <row r="6" spans="1:2">
      <c r="A6" s="55" t="s">
        <v>161</v>
      </c>
      <c r="B6" s="56">
        <v>1</v>
      </c>
    </row>
    <row r="7" spans="1:2">
      <c r="A7" s="55" t="s">
        <v>167</v>
      </c>
      <c r="B7" s="56">
        <v>1</v>
      </c>
    </row>
    <row r="8" spans="1:2">
      <c r="A8" s="55" t="s">
        <v>168</v>
      </c>
      <c r="B8" s="56">
        <v>1</v>
      </c>
    </row>
    <row r="9" spans="1:2">
      <c r="A9" s="55" t="s">
        <v>200</v>
      </c>
      <c r="B9" s="56">
        <v>1</v>
      </c>
    </row>
    <row r="10" spans="1:2">
      <c r="A10" s="55" t="s">
        <v>174</v>
      </c>
      <c r="B10" s="56">
        <v>1</v>
      </c>
    </row>
    <row r="11" spans="1:2">
      <c r="A11" s="55" t="s">
        <v>177</v>
      </c>
      <c r="B11" s="56">
        <v>1</v>
      </c>
    </row>
    <row r="12" spans="1:2">
      <c r="A12" s="55" t="s">
        <v>185</v>
      </c>
      <c r="B12" s="56">
        <v>1</v>
      </c>
    </row>
    <row r="13" spans="1:2">
      <c r="A13" s="55" t="s">
        <v>186</v>
      </c>
      <c r="B13" s="56">
        <v>1</v>
      </c>
    </row>
    <row r="14" spans="1:2">
      <c r="A14" s="55" t="s">
        <v>192</v>
      </c>
      <c r="B14" s="56">
        <v>1</v>
      </c>
    </row>
    <row r="15" spans="1:2">
      <c r="A15" s="55" t="s">
        <v>194</v>
      </c>
      <c r="B15" s="56">
        <v>1</v>
      </c>
    </row>
    <row r="16" spans="1:2">
      <c r="A16" s="55" t="s">
        <v>198</v>
      </c>
      <c r="B16" s="56">
        <v>1</v>
      </c>
    </row>
    <row r="17" spans="1:2">
      <c r="A17" s="55" t="s">
        <v>199</v>
      </c>
      <c r="B17" s="56">
        <v>1</v>
      </c>
    </row>
    <row r="18" spans="1:2" ht="15">
      <c r="A18" s="57" t="s">
        <v>58</v>
      </c>
      <c r="B18" s="17">
        <f>SUBTOTAL(109,B2:B17)</f>
        <v>17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D5D8-BCDA-4CD4-9624-E87DF3972E5A}">
  <dimension ref="A1:D60"/>
  <sheetViews>
    <sheetView workbookViewId="0">
      <pane ySplit="1" topLeftCell="A40" activePane="bottomLeft" state="frozen"/>
      <selection pane="bottomLeft" activeCell="I44" sqref="I44"/>
    </sheetView>
  </sheetViews>
  <sheetFormatPr defaultRowHeight="14.25"/>
  <cols>
    <col min="1" max="1" width="43.28515625" style="2" bestFit="1" customWidth="1"/>
    <col min="2" max="2" width="35.28515625" style="18" customWidth="1"/>
    <col min="3" max="3" width="28.28515625" style="14" customWidth="1"/>
    <col min="4" max="4" width="30" style="14" customWidth="1"/>
    <col min="5" max="16384" width="9.140625" style="2"/>
  </cols>
  <sheetData>
    <row r="1" spans="1:4" ht="45">
      <c r="A1" s="15" t="s">
        <v>61</v>
      </c>
      <c r="B1" s="19" t="s">
        <v>209</v>
      </c>
      <c r="C1" s="5" t="s">
        <v>207</v>
      </c>
      <c r="D1" s="20" t="s">
        <v>208</v>
      </c>
    </row>
    <row r="2" spans="1:4">
      <c r="A2" s="21" t="s">
        <v>0</v>
      </c>
      <c r="B2" s="83">
        <v>62.426875000000024</v>
      </c>
      <c r="C2" s="84">
        <v>16.708124999999999</v>
      </c>
      <c r="D2" s="85">
        <v>2.71875</v>
      </c>
    </row>
    <row r="3" spans="1:4">
      <c r="A3" s="21" t="s">
        <v>1</v>
      </c>
      <c r="B3" s="83">
        <v>52.570000000000022</v>
      </c>
      <c r="C3" s="23">
        <v>14.069999999999999</v>
      </c>
      <c r="D3" s="86">
        <v>2.2894736842105261</v>
      </c>
    </row>
    <row r="4" spans="1:4">
      <c r="A4" s="21" t="s">
        <v>2</v>
      </c>
      <c r="B4" s="83">
        <v>21.713695652173922</v>
      </c>
      <c r="C4" s="23">
        <v>5.8115217391304341</v>
      </c>
      <c r="D4" s="85">
        <v>0.94565217391304346</v>
      </c>
    </row>
    <row r="5" spans="1:4">
      <c r="A5" s="21" t="s">
        <v>3</v>
      </c>
      <c r="B5" s="83">
        <v>86.854782608695686</v>
      </c>
      <c r="C5" s="23">
        <v>23.246086956521737</v>
      </c>
      <c r="D5" s="86">
        <v>3.7826086956521738</v>
      </c>
    </row>
    <row r="6" spans="1:4">
      <c r="A6" s="21" t="s">
        <v>4</v>
      </c>
      <c r="B6" s="83">
        <v>71.345000000000027</v>
      </c>
      <c r="C6" s="23">
        <v>19.094999999999999</v>
      </c>
      <c r="D6" s="85">
        <v>3.1071428571428572</v>
      </c>
    </row>
    <row r="7" spans="1:4">
      <c r="A7" s="21" t="s">
        <v>5</v>
      </c>
      <c r="B7" s="83">
        <v>42.503404255319168</v>
      </c>
      <c r="C7" s="23">
        <v>11.375744680851064</v>
      </c>
      <c r="D7" s="86">
        <v>1.8510638297872339</v>
      </c>
    </row>
    <row r="8" spans="1:4">
      <c r="A8" s="21" t="s">
        <v>6</v>
      </c>
      <c r="B8" s="83">
        <v>124.85375000000005</v>
      </c>
      <c r="C8" s="23">
        <v>33.416249999999998</v>
      </c>
      <c r="D8" s="85">
        <v>5.4375</v>
      </c>
    </row>
    <row r="9" spans="1:4">
      <c r="A9" s="21" t="s">
        <v>7</v>
      </c>
      <c r="B9" s="83">
        <v>71.345000000000027</v>
      </c>
      <c r="C9" s="23">
        <v>19.094999999999999</v>
      </c>
      <c r="D9" s="86">
        <v>3.1071428571428572</v>
      </c>
    </row>
    <row r="10" spans="1:4">
      <c r="A10" s="21" t="s">
        <v>8</v>
      </c>
      <c r="B10" s="83">
        <v>53.990810810810828</v>
      </c>
      <c r="C10" s="23">
        <v>14.45027027027027</v>
      </c>
      <c r="D10" s="85">
        <v>2.3513513513513513</v>
      </c>
    </row>
    <row r="11" spans="1:4">
      <c r="A11" s="21" t="s">
        <v>9</v>
      </c>
      <c r="B11" s="83">
        <v>110.98111111111115</v>
      </c>
      <c r="C11" s="23">
        <v>29.703333333333333</v>
      </c>
      <c r="D11" s="86">
        <v>4.833333333333333</v>
      </c>
    </row>
    <row r="12" spans="1:4">
      <c r="A12" s="21" t="s">
        <v>10</v>
      </c>
      <c r="B12" s="83">
        <v>95.126666666666708</v>
      </c>
      <c r="C12" s="23">
        <v>25.459999999999997</v>
      </c>
      <c r="D12" s="85">
        <v>4.1428571428571432</v>
      </c>
    </row>
    <row r="13" spans="1:4">
      <c r="A13" s="21" t="s">
        <v>11</v>
      </c>
      <c r="B13" s="83">
        <v>90.80272727272731</v>
      </c>
      <c r="C13" s="23">
        <v>24.302727272727271</v>
      </c>
      <c r="D13" s="86">
        <v>3.9545454545454546</v>
      </c>
    </row>
    <row r="14" spans="1:4">
      <c r="A14" s="21" t="s">
        <v>12</v>
      </c>
      <c r="B14" s="83">
        <v>66.588666666666697</v>
      </c>
      <c r="C14" s="23">
        <v>17.821999999999999</v>
      </c>
      <c r="D14" s="85">
        <v>2.9</v>
      </c>
    </row>
    <row r="15" spans="1:4">
      <c r="A15" s="21" t="s">
        <v>13</v>
      </c>
      <c r="B15" s="83">
        <v>62.426875000000024</v>
      </c>
      <c r="C15" s="23">
        <v>16.708124999999999</v>
      </c>
      <c r="D15" s="86">
        <v>2.71875</v>
      </c>
    </row>
    <row r="16" spans="1:4">
      <c r="A16" s="21" t="s">
        <v>14</v>
      </c>
      <c r="B16" s="83">
        <v>57.076000000000022</v>
      </c>
      <c r="C16" s="23">
        <v>15.276</v>
      </c>
      <c r="D16" s="85">
        <v>2.4857142857142858</v>
      </c>
    </row>
    <row r="17" spans="1:4">
      <c r="A17" s="21" t="s">
        <v>15</v>
      </c>
      <c r="B17" s="83">
        <v>73.987407407407431</v>
      </c>
      <c r="C17" s="23">
        <v>19.80222222222222</v>
      </c>
      <c r="D17" s="86">
        <v>3.2222222222222223</v>
      </c>
    </row>
    <row r="18" spans="1:4">
      <c r="A18" s="21" t="s">
        <v>16</v>
      </c>
      <c r="B18" s="83">
        <v>32.220322580645174</v>
      </c>
      <c r="C18" s="23">
        <v>8.6235483870967737</v>
      </c>
      <c r="D18" s="85">
        <v>1.403225806451613</v>
      </c>
    </row>
    <row r="19" spans="1:4">
      <c r="A19" s="21" t="s">
        <v>17</v>
      </c>
      <c r="B19" s="83">
        <v>21.952307692307702</v>
      </c>
      <c r="C19" s="23">
        <v>5.8753846153846148</v>
      </c>
      <c r="D19" s="86">
        <v>0.95604395604395609</v>
      </c>
    </row>
    <row r="20" spans="1:4">
      <c r="A20" s="21" t="s">
        <v>18</v>
      </c>
      <c r="B20" s="83">
        <v>53.990810810810828</v>
      </c>
      <c r="C20" s="23">
        <v>14.45027027027027</v>
      </c>
      <c r="D20" s="85">
        <v>2.3513513513513513</v>
      </c>
    </row>
    <row r="21" spans="1:4">
      <c r="A21" s="21" t="s">
        <v>19</v>
      </c>
      <c r="B21" s="83">
        <v>76.833076923076959</v>
      </c>
      <c r="C21" s="23">
        <v>20.563846153846153</v>
      </c>
      <c r="D21" s="86">
        <v>3.3461538461538463</v>
      </c>
    </row>
    <row r="22" spans="1:4">
      <c r="A22" s="21" t="s">
        <v>20</v>
      </c>
      <c r="B22" s="83">
        <v>79.906400000000033</v>
      </c>
      <c r="C22" s="23">
        <v>21.386399999999998</v>
      </c>
      <c r="D22" s="85">
        <v>3.48</v>
      </c>
    </row>
    <row r="23" spans="1:4">
      <c r="A23" s="21" t="s">
        <v>21</v>
      </c>
      <c r="B23" s="83">
        <v>57.076000000000022</v>
      </c>
      <c r="C23" s="23">
        <v>15.276</v>
      </c>
      <c r="D23" s="86">
        <v>2.4857142857142858</v>
      </c>
    </row>
    <row r="24" spans="1:4">
      <c r="A24" s="21" t="s">
        <v>22</v>
      </c>
      <c r="B24" s="83">
        <v>83.23583333333336</v>
      </c>
      <c r="C24" s="23">
        <v>22.2775</v>
      </c>
      <c r="D24" s="85">
        <v>3.625</v>
      </c>
    </row>
    <row r="25" spans="1:4">
      <c r="A25" s="21" t="s">
        <v>23</v>
      </c>
      <c r="B25" s="83">
        <v>6.7717288135593243</v>
      </c>
      <c r="C25" s="23">
        <v>1.8124067796610168</v>
      </c>
      <c r="D25" s="86">
        <v>0.29491525423728815</v>
      </c>
    </row>
    <row r="26" spans="1:4">
      <c r="A26" s="21" t="s">
        <v>24</v>
      </c>
      <c r="B26" s="83">
        <v>79.906400000000033</v>
      </c>
      <c r="C26" s="23">
        <v>21.386399999999998</v>
      </c>
      <c r="D26" s="85">
        <v>3.48</v>
      </c>
    </row>
    <row r="27" spans="1:4">
      <c r="A27" s="21" t="s">
        <v>25</v>
      </c>
      <c r="B27" s="83">
        <v>86.854782608695686</v>
      </c>
      <c r="C27" s="23">
        <v>23.246086956521737</v>
      </c>
      <c r="D27" s="86">
        <v>0</v>
      </c>
    </row>
    <row r="28" spans="1:4">
      <c r="A28" s="21" t="s">
        <v>26</v>
      </c>
      <c r="B28" s="83">
        <v>12.485375000000005</v>
      </c>
      <c r="C28" s="23">
        <v>3.3416249999999996</v>
      </c>
      <c r="D28" s="85">
        <v>0.54374999999999996</v>
      </c>
    </row>
    <row r="29" spans="1:4">
      <c r="A29" s="21" t="s">
        <v>27</v>
      </c>
      <c r="B29" s="83">
        <v>110.98111111111115</v>
      </c>
      <c r="C29" s="23">
        <v>29.703333333333333</v>
      </c>
      <c r="D29" s="86">
        <v>4.833333333333333</v>
      </c>
    </row>
    <row r="30" spans="1:4">
      <c r="A30" s="21" t="s">
        <v>28</v>
      </c>
      <c r="B30" s="83">
        <v>86.854782608695686</v>
      </c>
      <c r="C30" s="23">
        <v>23.246086956521737</v>
      </c>
      <c r="D30" s="85">
        <v>3.7826086956521738</v>
      </c>
    </row>
    <row r="31" spans="1:4">
      <c r="A31" s="21" t="s">
        <v>29</v>
      </c>
      <c r="B31" s="83">
        <v>29.377352941176483</v>
      </c>
      <c r="C31" s="23">
        <v>7.8626470588235291</v>
      </c>
      <c r="D31" s="86">
        <v>1.2794117647058822</v>
      </c>
    </row>
    <row r="32" spans="1:4">
      <c r="A32" s="21" t="s">
        <v>30</v>
      </c>
      <c r="B32" s="83">
        <v>28.538000000000011</v>
      </c>
      <c r="C32" s="23">
        <v>7.6379999999999999</v>
      </c>
      <c r="D32" s="85">
        <v>1.2428571428571429</v>
      </c>
    </row>
    <row r="33" spans="1:4">
      <c r="A33" s="21" t="s">
        <v>31</v>
      </c>
      <c r="B33" s="83">
        <v>25.286835443037983</v>
      </c>
      <c r="C33" s="23">
        <v>6.7678481012658223</v>
      </c>
      <c r="D33" s="86">
        <v>1.1012658227848102</v>
      </c>
    </row>
    <row r="34" spans="1:4">
      <c r="A34" s="21" t="s">
        <v>32</v>
      </c>
      <c r="B34" s="83">
        <v>90.80272727272731</v>
      </c>
      <c r="C34" s="23">
        <v>24.302727272727271</v>
      </c>
      <c r="D34" s="85">
        <v>3.9545454545454546</v>
      </c>
    </row>
    <row r="35" spans="1:4">
      <c r="A35" s="21" t="s">
        <v>33</v>
      </c>
      <c r="B35" s="83">
        <v>73.987407407407431</v>
      </c>
      <c r="C35" s="23">
        <v>19.80222222222222</v>
      </c>
      <c r="D35" s="86">
        <v>3.2222222222222223</v>
      </c>
    </row>
    <row r="36" spans="1:4">
      <c r="A36" s="21" t="s">
        <v>34</v>
      </c>
      <c r="B36" s="83">
        <v>68.884827586206924</v>
      </c>
      <c r="C36" s="23">
        <v>18.436551724137932</v>
      </c>
      <c r="D36" s="85">
        <v>3</v>
      </c>
    </row>
    <row r="37" spans="1:4">
      <c r="A37" s="21" t="s">
        <v>35</v>
      </c>
      <c r="B37" s="83">
        <v>62.426875000000024</v>
      </c>
      <c r="C37" s="23">
        <v>16.708124999999999</v>
      </c>
      <c r="D37" s="86">
        <v>2.71875</v>
      </c>
    </row>
    <row r="38" spans="1:4">
      <c r="A38" s="21" t="s">
        <v>36</v>
      </c>
      <c r="B38" s="83">
        <v>30.26757575757577</v>
      </c>
      <c r="C38" s="23">
        <v>8.1009090909090897</v>
      </c>
      <c r="D38" s="85">
        <v>0</v>
      </c>
    </row>
    <row r="39" spans="1:4">
      <c r="A39" s="21" t="s">
        <v>37</v>
      </c>
      <c r="B39" s="83">
        <v>79.906400000000033</v>
      </c>
      <c r="C39" s="23">
        <v>21.386399999999998</v>
      </c>
      <c r="D39" s="86">
        <v>3.48</v>
      </c>
    </row>
    <row r="40" spans="1:4">
      <c r="A40" s="21" t="s">
        <v>38</v>
      </c>
      <c r="B40" s="83">
        <v>55.490555555555574</v>
      </c>
      <c r="C40" s="23">
        <v>14.851666666666667</v>
      </c>
      <c r="D40" s="85">
        <v>2.4166666666666665</v>
      </c>
    </row>
    <row r="41" spans="1:4">
      <c r="A41" s="21" t="s">
        <v>39</v>
      </c>
      <c r="B41" s="83">
        <v>68.884827586206924</v>
      </c>
      <c r="C41" s="23">
        <v>18.436551724137932</v>
      </c>
      <c r="D41" s="86">
        <v>3</v>
      </c>
    </row>
    <row r="42" spans="1:4">
      <c r="A42" s="21" t="s">
        <v>40</v>
      </c>
      <c r="B42" s="83">
        <v>99.883000000000038</v>
      </c>
      <c r="C42" s="23">
        <v>26.732999999999997</v>
      </c>
      <c r="D42" s="85">
        <v>4.3499999999999996</v>
      </c>
    </row>
    <row r="43" spans="1:4">
      <c r="A43" s="21" t="s">
        <v>41</v>
      </c>
      <c r="B43" s="83">
        <v>83.23583333333336</v>
      </c>
      <c r="C43" s="23">
        <v>22.2775</v>
      </c>
      <c r="D43" s="86">
        <v>3.625</v>
      </c>
    </row>
    <row r="44" spans="1:4">
      <c r="A44" s="21" t="s">
        <v>42</v>
      </c>
      <c r="B44" s="83">
        <v>79.906400000000033</v>
      </c>
      <c r="C44" s="23">
        <v>21.386399999999998</v>
      </c>
      <c r="D44" s="85">
        <v>3.48</v>
      </c>
    </row>
    <row r="45" spans="1:4">
      <c r="A45" s="21" t="s">
        <v>43</v>
      </c>
      <c r="B45" s="83">
        <v>45.401363636363655</v>
      </c>
      <c r="C45" s="23">
        <v>12.151363636363635</v>
      </c>
      <c r="D45" s="86">
        <v>1.9772727272727273</v>
      </c>
    </row>
    <row r="46" spans="1:4">
      <c r="A46" s="21" t="s">
        <v>44</v>
      </c>
      <c r="B46" s="83">
        <v>76.833076923076959</v>
      </c>
      <c r="C46" s="23">
        <v>20.563846153846153</v>
      </c>
      <c r="D46" s="85">
        <v>3.3461538461538463</v>
      </c>
    </row>
    <row r="47" spans="1:4">
      <c r="A47" s="21" t="s">
        <v>45</v>
      </c>
      <c r="B47" s="83">
        <v>48.723414634146359</v>
      </c>
      <c r="C47" s="23">
        <v>13.040487804878047</v>
      </c>
      <c r="D47" s="86">
        <v>2.1219512195121952</v>
      </c>
    </row>
    <row r="48" spans="1:4">
      <c r="A48" s="21" t="s">
        <v>46</v>
      </c>
      <c r="B48" s="83">
        <v>66.588666666666697</v>
      </c>
      <c r="C48" s="23">
        <v>17.821999999999999</v>
      </c>
      <c r="D48" s="85">
        <v>2.9</v>
      </c>
    </row>
    <row r="49" spans="1:4">
      <c r="A49" s="21" t="s">
        <v>47</v>
      </c>
      <c r="B49" s="83">
        <v>86.854782608695686</v>
      </c>
      <c r="C49" s="23">
        <v>23.246086956521737</v>
      </c>
      <c r="D49" s="86">
        <v>3.7826086956521738</v>
      </c>
    </row>
    <row r="50" spans="1:4">
      <c r="A50" s="21" t="s">
        <v>48</v>
      </c>
      <c r="B50" s="83">
        <v>51.222051282051304</v>
      </c>
      <c r="C50" s="23">
        <v>13.709230769230768</v>
      </c>
      <c r="D50" s="85">
        <v>2.2307692307692308</v>
      </c>
    </row>
    <row r="51" spans="1:4">
      <c r="A51" s="21" t="s">
        <v>49</v>
      </c>
      <c r="B51" s="83">
        <v>46.457209302325602</v>
      </c>
      <c r="C51" s="23">
        <v>12.433953488372092</v>
      </c>
      <c r="D51" s="86">
        <v>2.0232558139534884</v>
      </c>
    </row>
    <row r="52" spans="1:4">
      <c r="A52" s="21" t="s">
        <v>50</v>
      </c>
      <c r="B52" s="83">
        <v>64.440645161290348</v>
      </c>
      <c r="C52" s="23">
        <v>17.247096774193547</v>
      </c>
      <c r="D52" s="85">
        <v>2.806451612903226</v>
      </c>
    </row>
    <row r="53" spans="1:4">
      <c r="A53" s="21" t="s">
        <v>51</v>
      </c>
      <c r="B53" s="83">
        <v>90.80272727272731</v>
      </c>
      <c r="C53" s="23">
        <v>24.302727272727271</v>
      </c>
      <c r="D53" s="86">
        <v>3.9545454545454546</v>
      </c>
    </row>
    <row r="54" spans="1:4">
      <c r="A54" s="21" t="s">
        <v>52</v>
      </c>
      <c r="B54" s="83">
        <v>68.884827586206924</v>
      </c>
      <c r="C54" s="23">
        <v>18.436551724137932</v>
      </c>
      <c r="D54" s="85">
        <v>0</v>
      </c>
    </row>
    <row r="55" spans="1:4">
      <c r="A55" s="21" t="s">
        <v>53</v>
      </c>
      <c r="B55" s="83">
        <v>95.126666666666708</v>
      </c>
      <c r="C55" s="23">
        <v>25.459999999999997</v>
      </c>
      <c r="D55" s="86">
        <v>4.1428571428571432</v>
      </c>
    </row>
    <row r="56" spans="1:4">
      <c r="A56" s="21" t="s">
        <v>54</v>
      </c>
      <c r="B56" s="83">
        <v>38.41653846153848</v>
      </c>
      <c r="C56" s="23">
        <v>10.281923076923077</v>
      </c>
      <c r="D56" s="85">
        <v>1.6730769230769231</v>
      </c>
    </row>
    <row r="57" spans="1:4">
      <c r="A57" s="21" t="s">
        <v>55</v>
      </c>
      <c r="B57" s="83">
        <v>64.440645161290348</v>
      </c>
      <c r="C57" s="23">
        <v>17.247096774193547</v>
      </c>
      <c r="D57" s="86">
        <v>2.806451612903226</v>
      </c>
    </row>
    <row r="58" spans="1:4">
      <c r="A58" s="21" t="s">
        <v>56</v>
      </c>
      <c r="B58" s="83">
        <v>73.987407407407431</v>
      </c>
      <c r="C58" s="23">
        <v>19.80222222222222</v>
      </c>
      <c r="D58" s="85">
        <v>3.2222222222222223</v>
      </c>
    </row>
    <row r="59" spans="1:4">
      <c r="A59" s="21" t="s">
        <v>57</v>
      </c>
      <c r="B59" s="83">
        <v>40.768571428571441</v>
      </c>
      <c r="C59" s="23">
        <v>10.911428571428571</v>
      </c>
      <c r="D59" s="86">
        <v>1.7755102040816326</v>
      </c>
    </row>
    <row r="60" spans="1:4" ht="15.75" thickBot="1">
      <c r="A60" s="22" t="s">
        <v>58</v>
      </c>
      <c r="B60" s="87">
        <f>SUBTOTAL(101,B2:B59)</f>
        <v>64.991188207173565</v>
      </c>
      <c r="C60" s="88">
        <f>SUBTOTAL(101,C2:C59)</f>
        <v>17.394445845062432</v>
      </c>
      <c r="D60" s="89">
        <f>AVERAGE(D2:D59)</f>
        <v>2.6907594861464839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7ED2-A8A9-4A05-AA8F-2FA9CD4FC00E}">
  <dimension ref="A1:J47"/>
  <sheetViews>
    <sheetView workbookViewId="0">
      <pane ySplit="1" topLeftCell="A28" activePane="bottomLeft" state="frozen"/>
      <selection pane="bottomLeft" activeCell="J47" sqref="B47:J47"/>
    </sheetView>
  </sheetViews>
  <sheetFormatPr defaultColWidth="35" defaultRowHeight="14.25"/>
  <cols>
    <col min="1" max="1" width="43.28515625" style="2" bestFit="1" customWidth="1"/>
    <col min="2" max="2" width="15.140625" style="2" bestFit="1" customWidth="1"/>
    <col min="3" max="5" width="3.5703125" style="2" bestFit="1" customWidth="1"/>
    <col min="6" max="6" width="10" style="2" bestFit="1" customWidth="1"/>
    <col min="7" max="9" width="3.5703125" style="2" bestFit="1" customWidth="1"/>
    <col min="10" max="10" width="4.42578125" style="2" bestFit="1" customWidth="1"/>
    <col min="11" max="12" width="35.140625" style="2" customWidth="1"/>
    <col min="13" max="16384" width="35" style="2"/>
  </cols>
  <sheetData>
    <row r="1" spans="1:10" ht="15">
      <c r="A1" s="27"/>
      <c r="B1" s="90" t="s">
        <v>218</v>
      </c>
      <c r="C1" s="91"/>
      <c r="D1" s="91"/>
      <c r="E1" s="91"/>
      <c r="F1" s="91"/>
      <c r="G1" s="91"/>
      <c r="H1" s="91"/>
      <c r="I1" s="91"/>
      <c r="J1" s="25"/>
    </row>
    <row r="2" spans="1:10" ht="409.5">
      <c r="A2" s="21" t="s">
        <v>210</v>
      </c>
      <c r="B2" s="24" t="s">
        <v>211</v>
      </c>
      <c r="C2" s="24" t="s">
        <v>62</v>
      </c>
      <c r="D2" s="24" t="s">
        <v>212</v>
      </c>
      <c r="E2" s="24" t="s">
        <v>213</v>
      </c>
      <c r="F2" s="24" t="s">
        <v>214</v>
      </c>
      <c r="G2" s="24" t="s">
        <v>215</v>
      </c>
      <c r="H2" s="24" t="s">
        <v>216</v>
      </c>
      <c r="I2" s="24" t="s">
        <v>217</v>
      </c>
      <c r="J2" s="28" t="s">
        <v>58</v>
      </c>
    </row>
    <row r="3" spans="1:10">
      <c r="A3" s="21" t="s">
        <v>0</v>
      </c>
      <c r="B3" s="8"/>
      <c r="C3" s="8"/>
      <c r="D3" s="8"/>
      <c r="E3" s="8"/>
      <c r="F3" s="8">
        <v>1</v>
      </c>
      <c r="G3" s="8"/>
      <c r="H3" s="8">
        <v>1</v>
      </c>
      <c r="I3" s="8">
        <v>1</v>
      </c>
      <c r="J3" s="26">
        <v>3</v>
      </c>
    </row>
    <row r="4" spans="1:10">
      <c r="A4" s="21" t="s">
        <v>1</v>
      </c>
      <c r="B4" s="8"/>
      <c r="C4" s="8">
        <v>1</v>
      </c>
      <c r="D4" s="8"/>
      <c r="E4" s="8"/>
      <c r="F4" s="8"/>
      <c r="G4" s="8"/>
      <c r="H4" s="8"/>
      <c r="I4" s="8">
        <v>1</v>
      </c>
      <c r="J4" s="26">
        <v>2</v>
      </c>
    </row>
    <row r="5" spans="1:10">
      <c r="A5" s="21" t="s">
        <v>2</v>
      </c>
      <c r="B5" s="8"/>
      <c r="C5" s="8">
        <v>3</v>
      </c>
      <c r="D5" s="8"/>
      <c r="E5" s="8">
        <v>1</v>
      </c>
      <c r="F5" s="8"/>
      <c r="G5" s="8"/>
      <c r="H5" s="8"/>
      <c r="I5" s="8">
        <v>2</v>
      </c>
      <c r="J5" s="26">
        <v>6</v>
      </c>
    </row>
    <row r="6" spans="1:10">
      <c r="A6" s="21" t="s">
        <v>4</v>
      </c>
      <c r="B6" s="8"/>
      <c r="C6" s="8"/>
      <c r="D6" s="8"/>
      <c r="E6" s="8"/>
      <c r="F6" s="8"/>
      <c r="G6" s="8"/>
      <c r="H6" s="8"/>
      <c r="I6" s="8">
        <v>1</v>
      </c>
      <c r="J6" s="26">
        <v>1</v>
      </c>
    </row>
    <row r="7" spans="1:10">
      <c r="A7" s="21" t="s">
        <v>6</v>
      </c>
      <c r="B7" s="8"/>
      <c r="C7" s="8">
        <v>2</v>
      </c>
      <c r="D7" s="8"/>
      <c r="E7" s="8">
        <v>1</v>
      </c>
      <c r="F7" s="8"/>
      <c r="G7" s="8"/>
      <c r="H7" s="8"/>
      <c r="I7" s="8"/>
      <c r="J7" s="26">
        <v>3</v>
      </c>
    </row>
    <row r="8" spans="1:10">
      <c r="A8" s="21" t="s">
        <v>10</v>
      </c>
      <c r="B8" s="8"/>
      <c r="C8" s="8">
        <v>1</v>
      </c>
      <c r="D8" s="8"/>
      <c r="E8" s="8"/>
      <c r="F8" s="8"/>
      <c r="G8" s="8"/>
      <c r="H8" s="8"/>
      <c r="I8" s="8"/>
      <c r="J8" s="26">
        <v>1</v>
      </c>
    </row>
    <row r="9" spans="1:10">
      <c r="A9" s="21" t="s">
        <v>11</v>
      </c>
      <c r="B9" s="8"/>
      <c r="C9" s="8"/>
      <c r="D9" s="8"/>
      <c r="E9" s="8"/>
      <c r="F9" s="8"/>
      <c r="G9" s="8"/>
      <c r="H9" s="8"/>
      <c r="I9" s="8">
        <v>1</v>
      </c>
      <c r="J9" s="26">
        <v>1</v>
      </c>
    </row>
    <row r="10" spans="1:10">
      <c r="A10" s="21" t="s">
        <v>12</v>
      </c>
      <c r="B10" s="8"/>
      <c r="C10" s="8">
        <v>3</v>
      </c>
      <c r="D10" s="8"/>
      <c r="E10" s="8">
        <v>1</v>
      </c>
      <c r="F10" s="8"/>
      <c r="G10" s="8"/>
      <c r="H10" s="8"/>
      <c r="I10" s="8">
        <v>2</v>
      </c>
      <c r="J10" s="26">
        <v>6</v>
      </c>
    </row>
    <row r="11" spans="1:10">
      <c r="A11" s="21" t="s">
        <v>13</v>
      </c>
      <c r="B11" s="8"/>
      <c r="C11" s="8">
        <v>2</v>
      </c>
      <c r="D11" s="8"/>
      <c r="E11" s="8"/>
      <c r="F11" s="8"/>
      <c r="G11" s="8"/>
      <c r="H11" s="8"/>
      <c r="I11" s="8"/>
      <c r="J11" s="26">
        <v>2</v>
      </c>
    </row>
    <row r="12" spans="1:10">
      <c r="A12" s="21" t="s">
        <v>14</v>
      </c>
      <c r="B12" s="8"/>
      <c r="C12" s="8"/>
      <c r="D12" s="8"/>
      <c r="E12" s="8"/>
      <c r="F12" s="8">
        <v>1</v>
      </c>
      <c r="G12" s="8"/>
      <c r="H12" s="8"/>
      <c r="I12" s="8">
        <v>3</v>
      </c>
      <c r="J12" s="26">
        <v>4</v>
      </c>
    </row>
    <row r="13" spans="1:10">
      <c r="A13" s="21" t="s">
        <v>16</v>
      </c>
      <c r="B13" s="8"/>
      <c r="C13" s="8"/>
      <c r="D13" s="8"/>
      <c r="E13" s="8">
        <v>2</v>
      </c>
      <c r="F13" s="8">
        <v>1</v>
      </c>
      <c r="G13" s="8">
        <v>1</v>
      </c>
      <c r="H13" s="8"/>
      <c r="I13" s="8">
        <v>1</v>
      </c>
      <c r="J13" s="26">
        <v>5</v>
      </c>
    </row>
    <row r="14" spans="1:10">
      <c r="A14" s="21" t="s">
        <v>17</v>
      </c>
      <c r="B14" s="8"/>
      <c r="C14" s="8">
        <v>3</v>
      </c>
      <c r="D14" s="8"/>
      <c r="E14" s="8">
        <v>2</v>
      </c>
      <c r="F14" s="8">
        <v>1</v>
      </c>
      <c r="G14" s="8"/>
      <c r="H14" s="8"/>
      <c r="I14" s="8">
        <v>3</v>
      </c>
      <c r="J14" s="26">
        <v>9</v>
      </c>
    </row>
    <row r="15" spans="1:10">
      <c r="A15" s="21" t="s">
        <v>18</v>
      </c>
      <c r="B15" s="8"/>
      <c r="C15" s="8">
        <v>2</v>
      </c>
      <c r="D15" s="8"/>
      <c r="E15" s="8">
        <v>1</v>
      </c>
      <c r="F15" s="8">
        <v>1</v>
      </c>
      <c r="G15" s="8"/>
      <c r="H15" s="8"/>
      <c r="I15" s="8"/>
      <c r="J15" s="26">
        <v>4</v>
      </c>
    </row>
    <row r="16" spans="1:10">
      <c r="A16" s="21" t="s">
        <v>20</v>
      </c>
      <c r="B16" s="8"/>
      <c r="C16" s="8"/>
      <c r="D16" s="8"/>
      <c r="E16" s="8"/>
      <c r="F16" s="8"/>
      <c r="G16" s="8"/>
      <c r="H16" s="8"/>
      <c r="I16" s="8">
        <v>1</v>
      </c>
      <c r="J16" s="26">
        <v>1</v>
      </c>
    </row>
    <row r="17" spans="1:10">
      <c r="A17" s="21" t="s">
        <v>21</v>
      </c>
      <c r="B17" s="8"/>
      <c r="C17" s="8">
        <v>1</v>
      </c>
      <c r="D17" s="8"/>
      <c r="E17" s="8"/>
      <c r="F17" s="8"/>
      <c r="G17" s="8"/>
      <c r="H17" s="8"/>
      <c r="I17" s="8">
        <v>1</v>
      </c>
      <c r="J17" s="26">
        <v>2</v>
      </c>
    </row>
    <row r="18" spans="1:10">
      <c r="A18" s="21" t="s">
        <v>22</v>
      </c>
      <c r="B18" s="8"/>
      <c r="C18" s="8">
        <v>1</v>
      </c>
      <c r="D18" s="8"/>
      <c r="E18" s="8"/>
      <c r="F18" s="8"/>
      <c r="G18" s="8"/>
      <c r="H18" s="8"/>
      <c r="I18" s="8"/>
      <c r="J18" s="26">
        <v>1</v>
      </c>
    </row>
    <row r="19" spans="1:10">
      <c r="A19" s="21" t="s">
        <v>23</v>
      </c>
      <c r="B19" s="8">
        <v>2</v>
      </c>
      <c r="C19" s="8">
        <v>12</v>
      </c>
      <c r="D19" s="8">
        <v>7</v>
      </c>
      <c r="E19" s="8">
        <v>4</v>
      </c>
      <c r="F19" s="8">
        <v>5</v>
      </c>
      <c r="G19" s="8">
        <v>3</v>
      </c>
      <c r="H19" s="8"/>
      <c r="I19" s="8">
        <v>6</v>
      </c>
      <c r="J19" s="26">
        <v>39</v>
      </c>
    </row>
    <row r="20" spans="1:10">
      <c r="A20" s="21" t="s">
        <v>24</v>
      </c>
      <c r="B20" s="8"/>
      <c r="C20" s="8">
        <v>1</v>
      </c>
      <c r="D20" s="8"/>
      <c r="E20" s="8">
        <v>2</v>
      </c>
      <c r="F20" s="8"/>
      <c r="G20" s="8"/>
      <c r="H20" s="8"/>
      <c r="I20" s="8">
        <v>1</v>
      </c>
      <c r="J20" s="26">
        <v>4</v>
      </c>
    </row>
    <row r="21" spans="1:10">
      <c r="A21" s="21" t="s">
        <v>26</v>
      </c>
      <c r="B21" s="8"/>
      <c r="C21" s="8">
        <v>4</v>
      </c>
      <c r="D21" s="8"/>
      <c r="E21" s="8">
        <v>2</v>
      </c>
      <c r="F21" s="8"/>
      <c r="G21" s="8">
        <v>1</v>
      </c>
      <c r="H21" s="8"/>
      <c r="I21" s="8">
        <v>4</v>
      </c>
      <c r="J21" s="26">
        <v>11</v>
      </c>
    </row>
    <row r="22" spans="1:10">
      <c r="A22" s="21" t="s">
        <v>27</v>
      </c>
      <c r="B22" s="8"/>
      <c r="C22" s="8"/>
      <c r="D22" s="8"/>
      <c r="E22" s="8"/>
      <c r="F22" s="8"/>
      <c r="G22" s="8"/>
      <c r="H22" s="8"/>
      <c r="I22" s="8">
        <v>1</v>
      </c>
      <c r="J22" s="26">
        <v>1</v>
      </c>
    </row>
    <row r="23" spans="1:10">
      <c r="A23" s="21" t="s">
        <v>29</v>
      </c>
      <c r="B23" s="8"/>
      <c r="C23" s="8"/>
      <c r="D23" s="8">
        <v>1</v>
      </c>
      <c r="E23" s="8"/>
      <c r="F23" s="8">
        <v>2</v>
      </c>
      <c r="G23" s="8">
        <v>1</v>
      </c>
      <c r="H23" s="8"/>
      <c r="I23" s="8">
        <v>4</v>
      </c>
      <c r="J23" s="26">
        <v>8</v>
      </c>
    </row>
    <row r="24" spans="1:10">
      <c r="A24" s="21" t="s">
        <v>30</v>
      </c>
      <c r="B24" s="8"/>
      <c r="C24" s="8">
        <v>4</v>
      </c>
      <c r="D24" s="8">
        <v>1</v>
      </c>
      <c r="E24" s="8">
        <v>2</v>
      </c>
      <c r="F24" s="8"/>
      <c r="G24" s="8"/>
      <c r="H24" s="8"/>
      <c r="I24" s="8">
        <v>1</v>
      </c>
      <c r="J24" s="26">
        <v>8</v>
      </c>
    </row>
    <row r="25" spans="1:10">
      <c r="A25" s="21" t="s">
        <v>31</v>
      </c>
      <c r="B25" s="8"/>
      <c r="C25" s="8">
        <v>2</v>
      </c>
      <c r="D25" s="8"/>
      <c r="E25" s="8"/>
      <c r="F25" s="8"/>
      <c r="G25" s="8"/>
      <c r="H25" s="8"/>
      <c r="I25" s="8">
        <v>3</v>
      </c>
      <c r="J25" s="26">
        <v>5</v>
      </c>
    </row>
    <row r="26" spans="1:10">
      <c r="A26" s="21" t="s">
        <v>33</v>
      </c>
      <c r="B26" s="8"/>
      <c r="C26" s="8">
        <v>1</v>
      </c>
      <c r="D26" s="8"/>
      <c r="E26" s="8"/>
      <c r="F26" s="8">
        <v>1</v>
      </c>
      <c r="G26" s="8">
        <v>1</v>
      </c>
      <c r="H26" s="8"/>
      <c r="I26" s="8">
        <v>2</v>
      </c>
      <c r="J26" s="26">
        <v>5</v>
      </c>
    </row>
    <row r="27" spans="1:10">
      <c r="A27" s="21" t="s">
        <v>35</v>
      </c>
      <c r="B27" s="8"/>
      <c r="C27" s="8"/>
      <c r="D27" s="8"/>
      <c r="E27" s="8"/>
      <c r="F27" s="8"/>
      <c r="G27" s="8"/>
      <c r="H27" s="8"/>
      <c r="I27" s="8">
        <v>1</v>
      </c>
      <c r="J27" s="26">
        <v>1</v>
      </c>
    </row>
    <row r="28" spans="1:10">
      <c r="A28" s="21" t="s">
        <v>36</v>
      </c>
      <c r="B28" s="8"/>
      <c r="C28" s="8"/>
      <c r="D28" s="8">
        <v>1</v>
      </c>
      <c r="E28" s="8">
        <v>2</v>
      </c>
      <c r="F28" s="8"/>
      <c r="G28" s="8"/>
      <c r="H28" s="8"/>
      <c r="I28" s="8">
        <v>4</v>
      </c>
      <c r="J28" s="26">
        <v>7</v>
      </c>
    </row>
    <row r="29" spans="1:10">
      <c r="A29" s="21" t="s">
        <v>37</v>
      </c>
      <c r="B29" s="8"/>
      <c r="C29" s="8"/>
      <c r="D29" s="8"/>
      <c r="E29" s="8">
        <v>1</v>
      </c>
      <c r="F29" s="8"/>
      <c r="G29" s="8"/>
      <c r="H29" s="8"/>
      <c r="I29" s="8">
        <v>1</v>
      </c>
      <c r="J29" s="26">
        <v>2</v>
      </c>
    </row>
    <row r="30" spans="1:10">
      <c r="A30" s="21" t="s">
        <v>38</v>
      </c>
      <c r="B30" s="8">
        <v>1</v>
      </c>
      <c r="C30" s="8">
        <v>1</v>
      </c>
      <c r="D30" s="8"/>
      <c r="E30" s="8"/>
      <c r="F30" s="8"/>
      <c r="G30" s="8"/>
      <c r="H30" s="8"/>
      <c r="I30" s="8">
        <v>2</v>
      </c>
      <c r="J30" s="26">
        <v>4</v>
      </c>
    </row>
    <row r="31" spans="1:10">
      <c r="A31" s="21" t="s">
        <v>39</v>
      </c>
      <c r="B31" s="8"/>
      <c r="C31" s="8"/>
      <c r="D31" s="8"/>
      <c r="E31" s="8"/>
      <c r="F31" s="8"/>
      <c r="G31" s="8"/>
      <c r="H31" s="8"/>
      <c r="I31" s="8">
        <v>4</v>
      </c>
      <c r="J31" s="26">
        <v>4</v>
      </c>
    </row>
    <row r="32" spans="1:10">
      <c r="A32" s="21" t="s">
        <v>41</v>
      </c>
      <c r="B32" s="8"/>
      <c r="C32" s="8"/>
      <c r="D32" s="8">
        <v>1</v>
      </c>
      <c r="E32" s="8">
        <v>1</v>
      </c>
      <c r="F32" s="8"/>
      <c r="G32" s="8"/>
      <c r="H32" s="8"/>
      <c r="I32" s="8">
        <v>1</v>
      </c>
      <c r="J32" s="26">
        <v>3</v>
      </c>
    </row>
    <row r="33" spans="1:10">
      <c r="A33" s="21" t="s">
        <v>42</v>
      </c>
      <c r="B33" s="8"/>
      <c r="C33" s="8">
        <v>1</v>
      </c>
      <c r="D33" s="8"/>
      <c r="E33" s="8">
        <v>1</v>
      </c>
      <c r="F33" s="8"/>
      <c r="G33" s="8">
        <v>1</v>
      </c>
      <c r="H33" s="8"/>
      <c r="I33" s="8"/>
      <c r="J33" s="26">
        <v>3</v>
      </c>
    </row>
    <row r="34" spans="1:10">
      <c r="A34" s="21" t="s">
        <v>43</v>
      </c>
      <c r="B34" s="8"/>
      <c r="C34" s="8">
        <v>7</v>
      </c>
      <c r="D34" s="8"/>
      <c r="E34" s="8">
        <v>2</v>
      </c>
      <c r="F34" s="8"/>
      <c r="G34" s="8">
        <v>1</v>
      </c>
      <c r="H34" s="8"/>
      <c r="I34" s="8"/>
      <c r="J34" s="26">
        <v>10</v>
      </c>
    </row>
    <row r="35" spans="1:10">
      <c r="A35" s="21" t="s">
        <v>45</v>
      </c>
      <c r="B35" s="8"/>
      <c r="C35" s="8">
        <v>4</v>
      </c>
      <c r="D35" s="8"/>
      <c r="E35" s="8">
        <v>1</v>
      </c>
      <c r="F35" s="8"/>
      <c r="G35" s="8"/>
      <c r="H35" s="8"/>
      <c r="I35" s="8">
        <v>1</v>
      </c>
      <c r="J35" s="26">
        <v>6</v>
      </c>
    </row>
    <row r="36" spans="1:10">
      <c r="A36" s="21" t="s">
        <v>46</v>
      </c>
      <c r="B36" s="8"/>
      <c r="C36" s="8">
        <v>2</v>
      </c>
      <c r="D36" s="8"/>
      <c r="E36" s="8"/>
      <c r="F36" s="8"/>
      <c r="G36" s="8"/>
      <c r="H36" s="8"/>
      <c r="I36" s="8">
        <v>1</v>
      </c>
      <c r="J36" s="26">
        <v>3</v>
      </c>
    </row>
    <row r="37" spans="1:10">
      <c r="A37" s="21" t="s">
        <v>48</v>
      </c>
      <c r="B37" s="8"/>
      <c r="C37" s="8">
        <v>1</v>
      </c>
      <c r="D37" s="8"/>
      <c r="E37" s="8"/>
      <c r="F37" s="8">
        <v>1</v>
      </c>
      <c r="G37" s="8">
        <v>1</v>
      </c>
      <c r="H37" s="8"/>
      <c r="I37" s="8">
        <v>1</v>
      </c>
      <c r="J37" s="26">
        <v>4</v>
      </c>
    </row>
    <row r="38" spans="1:10">
      <c r="A38" s="21" t="s">
        <v>49</v>
      </c>
      <c r="B38" s="8"/>
      <c r="C38" s="8"/>
      <c r="D38" s="8"/>
      <c r="E38" s="8">
        <v>1</v>
      </c>
      <c r="F38" s="8"/>
      <c r="G38" s="8"/>
      <c r="H38" s="8"/>
      <c r="I38" s="8">
        <v>2</v>
      </c>
      <c r="J38" s="26">
        <v>3</v>
      </c>
    </row>
    <row r="39" spans="1:10">
      <c r="A39" s="21" t="s">
        <v>50</v>
      </c>
      <c r="B39" s="8"/>
      <c r="C39" s="8"/>
      <c r="D39" s="8"/>
      <c r="E39" s="8"/>
      <c r="F39" s="8"/>
      <c r="G39" s="8"/>
      <c r="H39" s="8"/>
      <c r="I39" s="8">
        <v>3</v>
      </c>
      <c r="J39" s="26">
        <v>3</v>
      </c>
    </row>
    <row r="40" spans="1:10">
      <c r="A40" s="21" t="s">
        <v>51</v>
      </c>
      <c r="B40" s="8">
        <v>1</v>
      </c>
      <c r="C40" s="8"/>
      <c r="D40" s="8"/>
      <c r="E40" s="8"/>
      <c r="F40" s="8"/>
      <c r="G40" s="8"/>
      <c r="H40" s="8">
        <v>1</v>
      </c>
      <c r="I40" s="8">
        <v>1</v>
      </c>
      <c r="J40" s="26">
        <v>3</v>
      </c>
    </row>
    <row r="41" spans="1:10">
      <c r="A41" s="21" t="s">
        <v>52</v>
      </c>
      <c r="B41" s="8"/>
      <c r="C41" s="8">
        <v>1</v>
      </c>
      <c r="D41" s="8"/>
      <c r="E41" s="8"/>
      <c r="F41" s="8"/>
      <c r="G41" s="8">
        <v>2</v>
      </c>
      <c r="H41" s="8"/>
      <c r="I41" s="8"/>
      <c r="J41" s="26">
        <v>3</v>
      </c>
    </row>
    <row r="42" spans="1:10">
      <c r="A42" s="21" t="s">
        <v>53</v>
      </c>
      <c r="B42" s="8"/>
      <c r="C42" s="8"/>
      <c r="D42" s="8"/>
      <c r="E42" s="8"/>
      <c r="F42" s="8"/>
      <c r="G42" s="8"/>
      <c r="H42" s="8"/>
      <c r="I42" s="8">
        <v>2</v>
      </c>
      <c r="J42" s="26">
        <v>2</v>
      </c>
    </row>
    <row r="43" spans="1:10">
      <c r="A43" s="21" t="s">
        <v>54</v>
      </c>
      <c r="B43" s="8"/>
      <c r="C43" s="8">
        <v>1</v>
      </c>
      <c r="D43" s="8">
        <v>2</v>
      </c>
      <c r="E43" s="8"/>
      <c r="F43" s="8"/>
      <c r="G43" s="8"/>
      <c r="H43" s="8"/>
      <c r="I43" s="8">
        <v>2</v>
      </c>
      <c r="J43" s="26">
        <v>5</v>
      </c>
    </row>
    <row r="44" spans="1:10">
      <c r="A44" s="21" t="s">
        <v>55</v>
      </c>
      <c r="B44" s="8"/>
      <c r="C44" s="8">
        <v>2</v>
      </c>
      <c r="D44" s="8"/>
      <c r="E44" s="8"/>
      <c r="F44" s="8"/>
      <c r="G44" s="8"/>
      <c r="H44" s="8"/>
      <c r="I44" s="8"/>
      <c r="J44" s="26">
        <v>2</v>
      </c>
    </row>
    <row r="45" spans="1:10">
      <c r="A45" s="21" t="s">
        <v>56</v>
      </c>
      <c r="B45" s="8"/>
      <c r="C45" s="8"/>
      <c r="D45" s="8"/>
      <c r="E45" s="8"/>
      <c r="F45" s="8"/>
      <c r="G45" s="8"/>
      <c r="H45" s="8"/>
      <c r="I45" s="8">
        <v>1</v>
      </c>
      <c r="J45" s="26">
        <v>1</v>
      </c>
    </row>
    <row r="46" spans="1:10">
      <c r="A46" s="21" t="s">
        <v>57</v>
      </c>
      <c r="B46" s="8"/>
      <c r="C46" s="8">
        <v>2</v>
      </c>
      <c r="D46" s="8"/>
      <c r="E46" s="8"/>
      <c r="F46" s="8"/>
      <c r="G46" s="8">
        <v>3</v>
      </c>
      <c r="H46" s="8"/>
      <c r="I46" s="8">
        <v>2</v>
      </c>
      <c r="J46" s="26">
        <v>7</v>
      </c>
    </row>
    <row r="47" spans="1:10" ht="15.75" thickBot="1">
      <c r="A47" s="22" t="s">
        <v>58</v>
      </c>
      <c r="B47" s="58">
        <v>4</v>
      </c>
      <c r="C47" s="58">
        <v>65</v>
      </c>
      <c r="D47" s="58">
        <v>13</v>
      </c>
      <c r="E47" s="58">
        <v>27</v>
      </c>
      <c r="F47" s="58">
        <v>14</v>
      </c>
      <c r="G47" s="58">
        <v>15</v>
      </c>
      <c r="H47" s="58">
        <v>2</v>
      </c>
      <c r="I47" s="58">
        <v>68</v>
      </c>
      <c r="J47" s="59">
        <v>208</v>
      </c>
    </row>
  </sheetData>
  <mergeCells count="1">
    <mergeCell ref="B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C8F3-E9EA-4320-935E-B0C0DD8FAAC8}">
  <dimension ref="A1:B60"/>
  <sheetViews>
    <sheetView workbookViewId="0">
      <pane ySplit="1" topLeftCell="A47" activePane="bottomLeft" state="frozen"/>
      <selection pane="bottomLeft" activeCell="F23" sqref="F23"/>
    </sheetView>
  </sheetViews>
  <sheetFormatPr defaultRowHeight="14.25"/>
  <cols>
    <col min="1" max="1" width="43.28515625" style="2" bestFit="1" customWidth="1"/>
    <col min="2" max="2" width="24.42578125" style="14" bestFit="1" customWidth="1"/>
    <col min="3" max="16384" width="9.140625" style="2"/>
  </cols>
  <sheetData>
    <row r="1" spans="1:2" ht="15">
      <c r="A1" s="29" t="s">
        <v>63</v>
      </c>
      <c r="B1" s="10" t="s">
        <v>64</v>
      </c>
    </row>
    <row r="2" spans="1:2">
      <c r="A2" s="3" t="s">
        <v>0</v>
      </c>
      <c r="B2" s="30">
        <v>46.642208904109602</v>
      </c>
    </row>
    <row r="3" spans="1:2">
      <c r="A3" s="3" t="s">
        <v>1</v>
      </c>
      <c r="B3" s="30">
        <v>52.031651045421803</v>
      </c>
    </row>
    <row r="4" spans="1:2">
      <c r="A4" s="3" t="s">
        <v>2</v>
      </c>
      <c r="B4" s="30">
        <v>49.244192972007099</v>
      </c>
    </row>
    <row r="5" spans="1:2">
      <c r="A5" s="3" t="s">
        <v>3</v>
      </c>
      <c r="B5" s="30">
        <v>48.711494937462803</v>
      </c>
    </row>
    <row r="6" spans="1:2">
      <c r="A6" s="3" t="s">
        <v>4</v>
      </c>
      <c r="B6" s="30">
        <v>49.464677103718202</v>
      </c>
    </row>
    <row r="7" spans="1:2">
      <c r="A7" s="3" t="s">
        <v>5</v>
      </c>
      <c r="B7" s="30">
        <v>46.700786942582297</v>
      </c>
    </row>
    <row r="8" spans="1:2">
      <c r="A8" s="3" t="s">
        <v>6</v>
      </c>
      <c r="B8" s="30">
        <v>45.720547945205503</v>
      </c>
    </row>
    <row r="9" spans="1:2">
      <c r="A9" s="3" t="s">
        <v>7</v>
      </c>
      <c r="B9" s="30">
        <v>49.094227005870799</v>
      </c>
    </row>
    <row r="10" spans="1:2">
      <c r="A10" s="3" t="s">
        <v>8</v>
      </c>
      <c r="B10" s="30">
        <v>47.166308774527998</v>
      </c>
    </row>
    <row r="11" spans="1:2">
      <c r="A11" s="3" t="s">
        <v>9</v>
      </c>
      <c r="B11" s="30">
        <v>48.9080669710807</v>
      </c>
    </row>
    <row r="12" spans="1:2">
      <c r="A12" s="3" t="s">
        <v>10</v>
      </c>
      <c r="B12" s="30">
        <v>48.9154598825832</v>
      </c>
    </row>
    <row r="13" spans="1:2">
      <c r="A13" s="3" t="s">
        <v>11</v>
      </c>
      <c r="B13" s="30">
        <v>49.854171855541701</v>
      </c>
    </row>
    <row r="14" spans="1:2">
      <c r="A14" s="3" t="s">
        <v>12</v>
      </c>
      <c r="B14" s="30">
        <v>47.331324200913201</v>
      </c>
    </row>
    <row r="15" spans="1:2">
      <c r="A15" s="3" t="s">
        <v>13</v>
      </c>
      <c r="B15" s="30">
        <v>51.300599315068503</v>
      </c>
    </row>
    <row r="16" spans="1:2">
      <c r="A16" s="3" t="s">
        <v>14</v>
      </c>
      <c r="B16" s="30">
        <v>46.050097847358103</v>
      </c>
    </row>
    <row r="17" spans="1:2">
      <c r="A17" s="3" t="s">
        <v>15</v>
      </c>
      <c r="B17" s="30">
        <v>50.234703196346999</v>
      </c>
    </row>
    <row r="18" spans="1:2">
      <c r="A18" s="3" t="s">
        <v>16</v>
      </c>
      <c r="B18" s="30">
        <v>45.811886875828499</v>
      </c>
    </row>
    <row r="19" spans="1:2">
      <c r="A19" s="3" t="s">
        <v>17</v>
      </c>
      <c r="B19" s="30">
        <v>48.986150835465899</v>
      </c>
    </row>
    <row r="20" spans="1:2">
      <c r="A20" s="3" t="s">
        <v>18</v>
      </c>
      <c r="B20" s="30">
        <v>47.947278785635</v>
      </c>
    </row>
    <row r="21" spans="1:2">
      <c r="A21" s="3" t="s">
        <v>19</v>
      </c>
      <c r="B21" s="30">
        <v>48.451949420442602</v>
      </c>
    </row>
    <row r="22" spans="1:2">
      <c r="A22" s="3" t="s">
        <v>20</v>
      </c>
      <c r="B22" s="30">
        <v>47.7915616438356</v>
      </c>
    </row>
    <row r="23" spans="1:2">
      <c r="A23" s="3" t="s">
        <v>21</v>
      </c>
      <c r="B23" s="30">
        <v>49.048140900195698</v>
      </c>
    </row>
    <row r="24" spans="1:2">
      <c r="A24" s="3" t="s">
        <v>22</v>
      </c>
      <c r="B24" s="30">
        <v>47.041095890411</v>
      </c>
    </row>
    <row r="25" spans="1:2">
      <c r="A25" s="3" t="s">
        <v>23</v>
      </c>
      <c r="B25" s="30">
        <v>47.3366705363362</v>
      </c>
    </row>
    <row r="26" spans="1:2">
      <c r="A26" s="3" t="s">
        <v>24</v>
      </c>
      <c r="B26" s="30">
        <v>46.455452054794499</v>
      </c>
    </row>
    <row r="27" spans="1:2">
      <c r="A27" s="3" t="s">
        <v>25</v>
      </c>
      <c r="B27" s="30">
        <v>48.772007147111403</v>
      </c>
    </row>
    <row r="28" spans="1:2">
      <c r="A28" s="3" t="s">
        <v>26</v>
      </c>
      <c r="B28" s="30">
        <v>47.188356164383599</v>
      </c>
    </row>
    <row r="29" spans="1:2">
      <c r="A29" s="3" t="s">
        <v>27</v>
      </c>
      <c r="B29" s="30">
        <v>47.928919330289197</v>
      </c>
    </row>
    <row r="30" spans="1:2">
      <c r="A30" s="3" t="s">
        <v>28</v>
      </c>
      <c r="B30" s="30">
        <v>50.699821322215598</v>
      </c>
    </row>
    <row r="31" spans="1:2">
      <c r="A31" s="3" t="s">
        <v>29</v>
      </c>
      <c r="B31" s="30">
        <v>47.2917002417405</v>
      </c>
    </row>
    <row r="32" spans="1:2">
      <c r="A32" s="3" t="s">
        <v>30</v>
      </c>
      <c r="B32" s="30">
        <v>49.655185909980403</v>
      </c>
    </row>
    <row r="33" spans="1:2">
      <c r="A33" s="3" t="s">
        <v>31</v>
      </c>
      <c r="B33" s="30">
        <v>46.509658401248501</v>
      </c>
    </row>
    <row r="34" spans="1:2">
      <c r="A34" s="3" t="s">
        <v>32</v>
      </c>
      <c r="B34" s="30">
        <v>49.908468244084702</v>
      </c>
    </row>
    <row r="35" spans="1:2">
      <c r="A35" s="3" t="s">
        <v>33</v>
      </c>
      <c r="B35" s="30">
        <v>47.909589041095899</v>
      </c>
    </row>
    <row r="36" spans="1:2">
      <c r="A36" s="3" t="s">
        <v>34</v>
      </c>
      <c r="B36" s="30">
        <v>48.669626830420398</v>
      </c>
    </row>
    <row r="37" spans="1:2">
      <c r="A37" s="3" t="s">
        <v>35</v>
      </c>
      <c r="B37" s="30">
        <v>48.109845890411002</v>
      </c>
    </row>
    <row r="38" spans="1:2">
      <c r="A38" s="3" t="s">
        <v>36</v>
      </c>
      <c r="B38" s="30">
        <v>47.6904524699045</v>
      </c>
    </row>
    <row r="39" spans="1:2">
      <c r="A39" s="3" t="s">
        <v>37</v>
      </c>
      <c r="B39" s="30">
        <v>48.021589041095901</v>
      </c>
    </row>
    <row r="40" spans="1:2">
      <c r="A40" s="3" t="s">
        <v>38</v>
      </c>
      <c r="B40" s="30">
        <v>44.231582952815799</v>
      </c>
    </row>
    <row r="41" spans="1:2">
      <c r="A41" s="3" t="s">
        <v>39</v>
      </c>
      <c r="B41" s="30">
        <v>49.810581010864396</v>
      </c>
    </row>
    <row r="42" spans="1:2">
      <c r="A42" s="3" t="s">
        <v>40</v>
      </c>
      <c r="B42" s="30">
        <v>43.883698630136998</v>
      </c>
    </row>
    <row r="43" spans="1:2">
      <c r="A43" s="3" t="s">
        <v>41</v>
      </c>
      <c r="B43" s="30">
        <v>50.396689497716899</v>
      </c>
    </row>
    <row r="44" spans="1:2">
      <c r="A44" s="3" t="s">
        <v>42</v>
      </c>
      <c r="B44" s="30">
        <v>44.622904109589001</v>
      </c>
    </row>
    <row r="45" spans="1:2">
      <c r="A45" s="3" t="s">
        <v>43</v>
      </c>
      <c r="B45" s="30">
        <v>46.2911581569116</v>
      </c>
    </row>
    <row r="46" spans="1:2">
      <c r="A46" s="3" t="s">
        <v>44</v>
      </c>
      <c r="B46" s="30">
        <v>51.6007376185458</v>
      </c>
    </row>
    <row r="47" spans="1:2">
      <c r="A47" s="3" t="s">
        <v>45</v>
      </c>
      <c r="B47" s="30">
        <v>47.032743067156701</v>
      </c>
    </row>
    <row r="48" spans="1:2">
      <c r="A48" s="3" t="s">
        <v>46</v>
      </c>
      <c r="B48" s="30">
        <v>48.685296803653003</v>
      </c>
    </row>
    <row r="49" spans="1:2">
      <c r="A49" s="3" t="s">
        <v>47</v>
      </c>
      <c r="B49" s="30">
        <v>50.949970220369302</v>
      </c>
    </row>
    <row r="50" spans="1:2">
      <c r="A50" s="3" t="s">
        <v>48</v>
      </c>
      <c r="B50" s="30">
        <v>48.564805057955702</v>
      </c>
    </row>
    <row r="51" spans="1:2">
      <c r="A51" s="3" t="s">
        <v>49</v>
      </c>
      <c r="B51" s="30">
        <v>46.310289901242399</v>
      </c>
    </row>
    <row r="52" spans="1:2">
      <c r="A52" s="3" t="s">
        <v>50</v>
      </c>
      <c r="B52" s="30">
        <v>49.568007070260698</v>
      </c>
    </row>
    <row r="53" spans="1:2">
      <c r="A53" s="3" t="s">
        <v>51</v>
      </c>
      <c r="B53" s="30">
        <v>46.789165628891702</v>
      </c>
    </row>
    <row r="54" spans="1:2">
      <c r="A54" s="3" t="s">
        <v>52</v>
      </c>
      <c r="B54" s="30">
        <v>47.624185167690101</v>
      </c>
    </row>
    <row r="55" spans="1:2">
      <c r="A55" s="3" t="s">
        <v>53</v>
      </c>
      <c r="B55" s="30">
        <v>50.554990215264198</v>
      </c>
    </row>
    <row r="56" spans="1:2">
      <c r="A56" s="3" t="s">
        <v>54</v>
      </c>
      <c r="B56" s="30">
        <v>49.124288724973702</v>
      </c>
    </row>
    <row r="57" spans="1:2">
      <c r="A57" s="3" t="s">
        <v>55</v>
      </c>
      <c r="B57" s="30">
        <v>45.127971718957099</v>
      </c>
    </row>
    <row r="58" spans="1:2">
      <c r="A58" s="3" t="s">
        <v>56</v>
      </c>
      <c r="B58" s="30">
        <v>47.9890410958904</v>
      </c>
    </row>
    <row r="59" spans="1:2">
      <c r="A59" s="3" t="s">
        <v>57</v>
      </c>
      <c r="B59" s="30">
        <v>47.375398378529503</v>
      </c>
    </row>
    <row r="60" spans="1:2" ht="15">
      <c r="A60" s="4" t="s">
        <v>60</v>
      </c>
      <c r="B60" s="31">
        <v>48.122921222485175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3713-C255-4423-9696-BEE6C9D40BF9}">
  <dimension ref="A1:N61"/>
  <sheetViews>
    <sheetView tabSelected="1" topLeftCell="E1" workbookViewId="0">
      <pane ySplit="2" topLeftCell="A36" activePane="bottomLeft" state="frozen"/>
      <selection pane="bottomLeft" activeCell="A3" sqref="A3:N61"/>
    </sheetView>
  </sheetViews>
  <sheetFormatPr defaultRowHeight="15"/>
  <cols>
    <col min="1" max="1" width="16.28515625" bestFit="1" customWidth="1"/>
    <col min="2" max="2" width="16.7109375" style="32" customWidth="1"/>
    <col min="3" max="3" width="18.42578125" style="32" customWidth="1"/>
    <col min="4" max="4" width="25" style="32" customWidth="1"/>
    <col min="5" max="5" width="15.28515625" style="32" customWidth="1"/>
    <col min="6" max="6" width="17.5703125" style="32" customWidth="1"/>
    <col min="7" max="7" width="19" style="32" customWidth="1"/>
    <col min="8" max="8" width="17.5703125" style="32" customWidth="1"/>
    <col min="9" max="9" width="16.85546875" style="32" customWidth="1"/>
    <col min="10" max="10" width="17.28515625" customWidth="1"/>
    <col min="11" max="11" width="12.28515625" style="38" customWidth="1"/>
    <col min="12" max="12" width="13.85546875" customWidth="1"/>
    <col min="13" max="13" width="17.28515625" style="2" bestFit="1" customWidth="1"/>
    <col min="14" max="14" width="13.7109375" customWidth="1"/>
  </cols>
  <sheetData>
    <row r="1" spans="1:14" ht="60">
      <c r="A1" s="39" t="s">
        <v>132</v>
      </c>
      <c r="B1" s="13" t="s">
        <v>133</v>
      </c>
      <c r="C1" s="13" t="s">
        <v>134</v>
      </c>
      <c r="D1" s="13" t="s">
        <v>135</v>
      </c>
      <c r="E1" s="13" t="s">
        <v>136</v>
      </c>
      <c r="F1" s="13" t="s">
        <v>137</v>
      </c>
      <c r="G1" s="13" t="s">
        <v>138</v>
      </c>
      <c r="H1" s="13" t="s">
        <v>139</v>
      </c>
      <c r="I1" s="13" t="s">
        <v>221</v>
      </c>
      <c r="J1" s="13" t="s">
        <v>224</v>
      </c>
      <c r="K1" s="40" t="s">
        <v>126</v>
      </c>
      <c r="L1" s="13" t="s">
        <v>222</v>
      </c>
      <c r="M1" s="13" t="s">
        <v>223</v>
      </c>
      <c r="N1" s="41" t="s">
        <v>127</v>
      </c>
    </row>
    <row r="2" spans="1:14">
      <c r="A2" s="42">
        <v>0</v>
      </c>
      <c r="B2" s="43">
        <v>1</v>
      </c>
      <c r="C2" s="43">
        <v>2</v>
      </c>
      <c r="D2" s="43" t="s">
        <v>65</v>
      </c>
      <c r="E2" s="44">
        <v>4</v>
      </c>
      <c r="F2" s="44">
        <v>5</v>
      </c>
      <c r="G2" s="44" t="s">
        <v>66</v>
      </c>
      <c r="H2" s="44" t="s">
        <v>67</v>
      </c>
      <c r="I2" s="45">
        <v>8</v>
      </c>
      <c r="J2" s="45">
        <v>9</v>
      </c>
      <c r="K2" s="46">
        <v>10</v>
      </c>
      <c r="L2" s="43">
        <v>11</v>
      </c>
      <c r="M2" s="43">
        <v>12</v>
      </c>
      <c r="N2" s="47">
        <v>13</v>
      </c>
    </row>
    <row r="3" spans="1:14">
      <c r="A3" s="7" t="s">
        <v>68</v>
      </c>
      <c r="B3" s="34">
        <f>'Poročilo 1'!B2</f>
        <v>28</v>
      </c>
      <c r="C3" s="48">
        <f>'Poročilo 1'!C2</f>
        <v>1</v>
      </c>
      <c r="D3" s="34">
        <f>Tabela1[[#This Row],[Vsi uradniki
za nedoločen čas]]+Tabela1[[#This Row],[Vsi strokovno tehnični delavci
za nedoločen čas]]</f>
        <v>29</v>
      </c>
      <c r="E3" s="48">
        <f>'Poročilo 1'!D2</f>
        <v>3</v>
      </c>
      <c r="F3" s="48">
        <f>'Poročilo 1'!E2</f>
        <v>0</v>
      </c>
      <c r="G3" s="48">
        <f>Tabela1[[#This Row],[Vsi uradniki
za določen čas]]+Tabela1[[#This Row],[Vsi strokovno tehnični delavci
za določen čas]]</f>
        <v>3</v>
      </c>
      <c r="H3" s="34">
        <f>Tabela1[[#This Row],[skupaj uradniki in strokovno tehnični delavci
za nedoločen čas]]+Tabela1[[#This Row],[skupaj uradniki in strokovno tehnični delavci
za določen čas]]</f>
        <v>32</v>
      </c>
      <c r="I3" s="69">
        <v>30</v>
      </c>
      <c r="J3" s="34">
        <v>32</v>
      </c>
      <c r="K3" s="35">
        <v>352.6</v>
      </c>
      <c r="L3" s="36">
        <v>25770</v>
      </c>
      <c r="M3" s="98">
        <v>1588453.82</v>
      </c>
      <c r="N3" s="99">
        <f>(Tabela1[[#This Row],[Skupaj vsi 
zaposleni]]/Tabela1[[#This Row],[Število
prebivalcev
31.12.2025]])*1000</f>
        <v>1.2417539774932091</v>
      </c>
    </row>
    <row r="4" spans="1:14">
      <c r="A4" s="7" t="s">
        <v>69</v>
      </c>
      <c r="B4" s="34">
        <f>'Poročilo 1'!B3</f>
        <v>29</v>
      </c>
      <c r="C4" s="48">
        <f>'Poročilo 1'!C3</f>
        <v>8</v>
      </c>
      <c r="D4" s="34">
        <f>Tabela1[[#This Row],[Vsi uradniki
za nedoločen čas]]+Tabela1[[#This Row],[Vsi strokovno tehnični delavci
za nedoločen čas]]</f>
        <v>37</v>
      </c>
      <c r="E4" s="48">
        <f>'Poročilo 1'!D3</f>
        <v>1</v>
      </c>
      <c r="F4" s="48">
        <f>'Poročilo 1'!E3</f>
        <v>0</v>
      </c>
      <c r="G4" s="48">
        <f>Tabela1[[#This Row],[Vsi uradniki
za določen čas]]+Tabela1[[#This Row],[Vsi strokovno tehnični delavci
za določen čas]]</f>
        <v>1</v>
      </c>
      <c r="H4" s="34">
        <f>Tabela1[[#This Row],[skupaj uradniki in strokovno tehnični delavci
za nedoločen čas]]+Tabela1[[#This Row],[skupaj uradniki in strokovno tehnični delavci
za določen čas]]</f>
        <v>38</v>
      </c>
      <c r="I4" s="69">
        <v>37</v>
      </c>
      <c r="J4" s="34">
        <v>38</v>
      </c>
      <c r="K4" s="35">
        <v>268</v>
      </c>
      <c r="L4" s="36">
        <v>24402</v>
      </c>
      <c r="M4" s="98">
        <v>1891707.7</v>
      </c>
      <c r="N4" s="99">
        <f>(Tabela1[[#This Row],[Skupaj vsi 
zaposleni]]/Tabela1[[#This Row],[Število
prebivalcev
31.12.2025]])*1000</f>
        <v>1.5572494057864108</v>
      </c>
    </row>
    <row r="5" spans="1:14">
      <c r="A5" s="7" t="s">
        <v>70</v>
      </c>
      <c r="B5" s="34">
        <f>'Poročilo 1'!B4</f>
        <v>65</v>
      </c>
      <c r="C5" s="48">
        <f>'Poročilo 1'!C4</f>
        <v>25</v>
      </c>
      <c r="D5" s="34">
        <f>Tabela1[[#This Row],[Vsi uradniki
za nedoločen čas]]+Tabela1[[#This Row],[Vsi strokovno tehnični delavci
za nedoločen čas]]</f>
        <v>90</v>
      </c>
      <c r="E5" s="48">
        <f>'Poročilo 1'!D4</f>
        <v>0</v>
      </c>
      <c r="F5" s="48">
        <f>'Poročilo 1'!E4</f>
        <v>2</v>
      </c>
      <c r="G5" s="48">
        <f>Tabela1[[#This Row],[Vsi uradniki
za določen čas]]+Tabela1[[#This Row],[Vsi strokovno tehnični delavci
za določen čas]]</f>
        <v>2</v>
      </c>
      <c r="H5" s="34">
        <f>Tabela1[[#This Row],[skupaj uradniki in strokovno tehnični delavci
za nedoločen čas]]+Tabela1[[#This Row],[skupaj uradniki in strokovno tehnični delavci
za določen čas]]</f>
        <v>92</v>
      </c>
      <c r="I5" s="69">
        <v>91</v>
      </c>
      <c r="J5" s="34">
        <v>89</v>
      </c>
      <c r="K5" s="35">
        <v>230</v>
      </c>
      <c r="L5" s="36">
        <v>65766</v>
      </c>
      <c r="M5" s="98">
        <v>4398844.18</v>
      </c>
      <c r="N5" s="99">
        <f>(Tabela1[[#This Row],[Skupaj vsi 
zaposleni]]/Tabela1[[#This Row],[Število
prebivalcev
31.12.2025]])*1000</f>
        <v>1.398899127208588</v>
      </c>
    </row>
    <row r="6" spans="1:14">
      <c r="A6" s="7" t="s">
        <v>71</v>
      </c>
      <c r="B6" s="34">
        <f>'Poročilo 1'!B5</f>
        <v>21</v>
      </c>
      <c r="C6" s="48">
        <f>'Poročilo 1'!C5</f>
        <v>2</v>
      </c>
      <c r="D6" s="34">
        <f>Tabela1[[#This Row],[Vsi uradniki
za nedoločen čas]]+Tabela1[[#This Row],[Vsi strokovno tehnični delavci
za nedoločen čas]]</f>
        <v>23</v>
      </c>
      <c r="E6" s="48">
        <f>'Poročilo 1'!D5</f>
        <v>0</v>
      </c>
      <c r="F6" s="48">
        <f>'Poročilo 1'!E5</f>
        <v>0</v>
      </c>
      <c r="G6" s="48">
        <f>Tabela1[[#This Row],[Vsi uradniki
za določen čas]]+Tabela1[[#This Row],[Vsi strokovno tehnični delavci
za določen čas]]</f>
        <v>0</v>
      </c>
      <c r="H6" s="34">
        <f>Tabela1[[#This Row],[skupaj uradniki in strokovno tehnični delavci
za nedoločen čas]]+Tabela1[[#This Row],[skupaj uradniki in strokovno tehnični delavci
za določen čas]]</f>
        <v>23</v>
      </c>
      <c r="I6" s="69">
        <v>24</v>
      </c>
      <c r="J6" s="34">
        <v>23</v>
      </c>
      <c r="K6" s="35">
        <v>483</v>
      </c>
      <c r="L6" s="36">
        <v>16908</v>
      </c>
      <c r="M6" s="98">
        <v>1242432.01</v>
      </c>
      <c r="N6" s="99">
        <f>(Tabela1[[#This Row],[Skupaj vsi 
zaposleni]]/Tabela1[[#This Row],[Število
prebivalcev
31.12.2025]])*1000</f>
        <v>1.3603028152353915</v>
      </c>
    </row>
    <row r="7" spans="1:14">
      <c r="A7" s="7" t="s">
        <v>72</v>
      </c>
      <c r="B7" s="34">
        <f>'Poročilo 1'!B6</f>
        <v>24</v>
      </c>
      <c r="C7" s="48">
        <f>'Poročilo 1'!C6</f>
        <v>2</v>
      </c>
      <c r="D7" s="34">
        <f>Tabela1[[#This Row],[Vsi uradniki
za nedoločen čas]]+Tabela1[[#This Row],[Vsi strokovno tehnični delavci
za nedoločen čas]]</f>
        <v>26</v>
      </c>
      <c r="E7" s="48">
        <f>'Poročilo 1'!D6</f>
        <v>2</v>
      </c>
      <c r="F7" s="48">
        <f>'Poročilo 1'!E6</f>
        <v>0</v>
      </c>
      <c r="G7" s="48">
        <f>Tabela1[[#This Row],[Vsi uradniki
za določen čas]]+Tabela1[[#This Row],[Vsi strokovno tehnični delavci
za določen čas]]</f>
        <v>2</v>
      </c>
      <c r="H7" s="34">
        <f>Tabela1[[#This Row],[skupaj uradniki in strokovno tehnični delavci
za nedoločen čas]]+Tabela1[[#This Row],[skupaj uradniki in strokovno tehnični delavci
za določen čas]]</f>
        <v>28</v>
      </c>
      <c r="I7" s="69">
        <v>29</v>
      </c>
      <c r="J7" s="34">
        <v>28</v>
      </c>
      <c r="K7" s="35">
        <v>487</v>
      </c>
      <c r="L7" s="36">
        <v>18029</v>
      </c>
      <c r="M7" s="98">
        <v>1594571.38</v>
      </c>
      <c r="N7" s="99">
        <f>(Tabela1[[#This Row],[Skupaj vsi 
zaposleni]]/Tabela1[[#This Row],[Število
prebivalcev
31.12.2025]])*1000</f>
        <v>1.5530534139442009</v>
      </c>
    </row>
    <row r="8" spans="1:14">
      <c r="A8" s="7" t="s">
        <v>73</v>
      </c>
      <c r="B8" s="34">
        <f>'Poročilo 1'!B7</f>
        <v>41</v>
      </c>
      <c r="C8" s="48">
        <f>'Poročilo 1'!C7</f>
        <v>4</v>
      </c>
      <c r="D8" s="34">
        <f>Tabela1[[#This Row],[Vsi uradniki
za nedoločen čas]]+Tabela1[[#This Row],[Vsi strokovno tehnični delavci
za nedoločen čas]]</f>
        <v>45</v>
      </c>
      <c r="E8" s="48">
        <f>'Poročilo 1'!D7</f>
        <v>1</v>
      </c>
      <c r="F8" s="48">
        <f>'Poročilo 1'!E7</f>
        <v>1</v>
      </c>
      <c r="G8" s="48">
        <f>Tabela1[[#This Row],[Vsi uradniki
za določen čas]]+Tabela1[[#This Row],[Vsi strokovno tehnični delavci
za določen čas]]</f>
        <v>2</v>
      </c>
      <c r="H8" s="34">
        <f>Tabela1[[#This Row],[skupaj uradniki in strokovno tehnični delavci
za nedoločen čas]]+Tabela1[[#This Row],[skupaj uradniki in strokovno tehnični delavci
za določen čas]]</f>
        <v>47</v>
      </c>
      <c r="I8" s="69">
        <v>47</v>
      </c>
      <c r="J8" s="34">
        <v>47</v>
      </c>
      <c r="K8" s="35">
        <v>239.7</v>
      </c>
      <c r="L8" s="36">
        <v>62756</v>
      </c>
      <c r="M8" s="98">
        <v>2594037.29</v>
      </c>
      <c r="N8" s="99">
        <f>(Tabela1[[#This Row],[Skupaj vsi 
zaposleni]]/Tabela1[[#This Row],[Število
prebivalcev
31.12.2025]])*1000</f>
        <v>0.74893237300019122</v>
      </c>
    </row>
    <row r="9" spans="1:14">
      <c r="A9" s="7" t="s">
        <v>74</v>
      </c>
      <c r="B9" s="34">
        <f>'Poročilo 1'!B8</f>
        <v>13</v>
      </c>
      <c r="C9" s="48">
        <f>'Poročilo 1'!C8</f>
        <v>3</v>
      </c>
      <c r="D9" s="34">
        <f>Tabela1[[#This Row],[Vsi uradniki
za nedoločen čas]]+Tabela1[[#This Row],[Vsi strokovno tehnični delavci
za nedoločen čas]]</f>
        <v>16</v>
      </c>
      <c r="E9" s="48">
        <f>'Poročilo 1'!D8</f>
        <v>0</v>
      </c>
      <c r="F9" s="48">
        <f>'Poročilo 1'!E8</f>
        <v>0</v>
      </c>
      <c r="G9" s="48">
        <f>Tabela1[[#This Row],[Vsi uradniki
za določen čas]]+Tabela1[[#This Row],[Vsi strokovno tehnični delavci
za določen čas]]</f>
        <v>0</v>
      </c>
      <c r="H9" s="34">
        <f>Tabela1[[#This Row],[skupaj uradniki in strokovno tehnični delavci
za nedoločen čas]]+Tabela1[[#This Row],[skupaj uradniki in strokovno tehnični delavci
za določen čas]]</f>
        <v>16</v>
      </c>
      <c r="I9" s="69">
        <v>15</v>
      </c>
      <c r="J9" s="34">
        <v>16</v>
      </c>
      <c r="K9" s="35">
        <v>104.93</v>
      </c>
      <c r="L9" s="36">
        <v>8816</v>
      </c>
      <c r="M9" s="98">
        <v>689837.95</v>
      </c>
      <c r="N9" s="99">
        <f>(Tabela1[[#This Row],[Skupaj vsi 
zaposleni]]/Tabela1[[#This Row],[Število
prebivalcev
31.12.2025]])*1000</f>
        <v>1.8148820326678765</v>
      </c>
    </row>
    <row r="10" spans="1:14">
      <c r="A10" s="7" t="s">
        <v>75</v>
      </c>
      <c r="B10" s="34">
        <f>'Poročilo 1'!B9</f>
        <v>23</v>
      </c>
      <c r="C10" s="48">
        <f>'Poročilo 1'!C9</f>
        <v>4</v>
      </c>
      <c r="D10" s="34">
        <f>Tabela1[[#This Row],[Vsi uradniki
za nedoločen čas]]+Tabela1[[#This Row],[Vsi strokovno tehnični delavci
za nedoločen čas]]</f>
        <v>27</v>
      </c>
      <c r="E10" s="48">
        <f>'Poročilo 1'!D9</f>
        <v>1</v>
      </c>
      <c r="F10" s="48">
        <f>'Poročilo 1'!E9</f>
        <v>0</v>
      </c>
      <c r="G10" s="48">
        <f>Tabela1[[#This Row],[Vsi uradniki
za določen čas]]+Tabela1[[#This Row],[Vsi strokovno tehnični delavci
za določen čas]]</f>
        <v>1</v>
      </c>
      <c r="H10" s="34">
        <f>Tabela1[[#This Row],[skupaj uradniki in strokovno tehnični delavci
za nedoločen čas]]+Tabela1[[#This Row],[skupaj uradniki in strokovno tehnični delavci
za določen čas]]</f>
        <v>28</v>
      </c>
      <c r="I10" s="69">
        <v>28</v>
      </c>
      <c r="J10" s="34">
        <v>27</v>
      </c>
      <c r="K10" s="37">
        <v>213.5</v>
      </c>
      <c r="L10" s="36">
        <v>19942</v>
      </c>
      <c r="M10" s="98">
        <v>1385848.63</v>
      </c>
      <c r="N10" s="99">
        <f>(Tabela1[[#This Row],[Skupaj vsi 
zaposleni]]/Tabela1[[#This Row],[Število
prebivalcev
31.12.2025]])*1000</f>
        <v>1.4040718082439074</v>
      </c>
    </row>
    <row r="11" spans="1:14">
      <c r="A11" s="7" t="s">
        <v>76</v>
      </c>
      <c r="B11" s="34">
        <f>'Poročilo 1'!B10</f>
        <v>29</v>
      </c>
      <c r="C11" s="48">
        <f>'Poročilo 1'!C10</f>
        <v>5</v>
      </c>
      <c r="D11" s="34">
        <f>Tabela1[[#This Row],[Vsi uradniki
za nedoločen čas]]+Tabela1[[#This Row],[Vsi strokovno tehnični delavci
za nedoločen čas]]</f>
        <v>34</v>
      </c>
      <c r="E11" s="48">
        <f>'Poročilo 1'!D10</f>
        <v>2</v>
      </c>
      <c r="F11" s="48">
        <f>'Poročilo 1'!E10</f>
        <v>1</v>
      </c>
      <c r="G11" s="48">
        <f>Tabela1[[#This Row],[Vsi uradniki
za določen čas]]+Tabela1[[#This Row],[Vsi strokovno tehnični delavci
za določen čas]]</f>
        <v>3</v>
      </c>
      <c r="H11" s="34">
        <f>Tabela1[[#This Row],[skupaj uradniki in strokovno tehnični delavci
za nedoločen čas]]+Tabela1[[#This Row],[skupaj uradniki in strokovno tehnični delavci
za določen čas]]</f>
        <v>37</v>
      </c>
      <c r="I11" s="69">
        <v>37</v>
      </c>
      <c r="J11" s="34">
        <v>37</v>
      </c>
      <c r="K11" s="35">
        <v>464</v>
      </c>
      <c r="L11" s="36">
        <v>44014</v>
      </c>
      <c r="M11" s="98">
        <v>2036210.59</v>
      </c>
      <c r="N11" s="99">
        <f>(Tabela1[[#This Row],[Skupaj vsi 
zaposleni]]/Tabela1[[#This Row],[Število
prebivalcev
31.12.2025]])*1000</f>
        <v>0.84064161403189896</v>
      </c>
    </row>
    <row r="12" spans="1:14">
      <c r="A12" s="7" t="s">
        <v>77</v>
      </c>
      <c r="B12" s="34">
        <f>'Poročilo 1'!B11</f>
        <v>15</v>
      </c>
      <c r="C12" s="48">
        <f>'Poročilo 1'!C11</f>
        <v>3</v>
      </c>
      <c r="D12" s="34">
        <f>Tabela1[[#This Row],[Vsi uradniki
za nedoločen čas]]+Tabela1[[#This Row],[Vsi strokovno tehnični delavci
za nedoločen čas]]</f>
        <v>18</v>
      </c>
      <c r="E12" s="48">
        <f>'Poročilo 1'!D11</f>
        <v>0</v>
      </c>
      <c r="F12" s="48">
        <f>'Poročilo 1'!E11</f>
        <v>0</v>
      </c>
      <c r="G12" s="48">
        <f>Tabela1[[#This Row],[Vsi uradniki
za določen čas]]+Tabela1[[#This Row],[Vsi strokovno tehnični delavci
za določen čas]]</f>
        <v>0</v>
      </c>
      <c r="H12" s="34">
        <f>Tabela1[[#This Row],[skupaj uradniki in strokovno tehnični delavci
za nedoločen čas]]+Tabela1[[#This Row],[skupaj uradniki in strokovno tehnični delavci
za določen čas]]</f>
        <v>18</v>
      </c>
      <c r="I12" s="69">
        <v>18</v>
      </c>
      <c r="J12" s="34">
        <v>18</v>
      </c>
      <c r="K12" s="35">
        <v>58.58</v>
      </c>
      <c r="L12" s="36">
        <v>8820</v>
      </c>
      <c r="M12" s="98">
        <v>862253.37</v>
      </c>
      <c r="N12" s="99">
        <f>(Tabela1[[#This Row],[Skupaj vsi 
zaposleni]]/Tabela1[[#This Row],[Število
prebivalcev
31.12.2025]])*1000</f>
        <v>2.0408163265306123</v>
      </c>
    </row>
    <row r="13" spans="1:14">
      <c r="A13" s="7" t="s">
        <v>78</v>
      </c>
      <c r="B13" s="34">
        <f>'Poročilo 1'!B12</f>
        <v>17</v>
      </c>
      <c r="C13" s="48">
        <f>'Poročilo 1'!C12</f>
        <v>1</v>
      </c>
      <c r="D13" s="34">
        <f>Tabela1[[#This Row],[Vsi uradniki
za nedoločen čas]]+Tabela1[[#This Row],[Vsi strokovno tehnični delavci
za nedoločen čas]]</f>
        <v>18</v>
      </c>
      <c r="E13" s="48">
        <f>'Poročilo 1'!D12</f>
        <v>3</v>
      </c>
      <c r="F13" s="48">
        <f>'Poročilo 1'!E12</f>
        <v>0</v>
      </c>
      <c r="G13" s="48">
        <f>Tabela1[[#This Row],[Vsi uradniki
za določen čas]]+Tabela1[[#This Row],[Vsi strokovno tehnični delavci
za določen čas]]</f>
        <v>3</v>
      </c>
      <c r="H13" s="34">
        <f>Tabela1[[#This Row],[skupaj uradniki in strokovno tehnični delavci
za nedoločen čas]]+Tabela1[[#This Row],[skupaj uradniki in strokovno tehnični delavci
za določen čas]]</f>
        <v>21</v>
      </c>
      <c r="I13" s="69">
        <v>19</v>
      </c>
      <c r="J13" s="34">
        <v>21</v>
      </c>
      <c r="K13" s="35">
        <v>425</v>
      </c>
      <c r="L13" s="36">
        <v>16096</v>
      </c>
      <c r="M13" s="98">
        <v>1048437.63</v>
      </c>
      <c r="N13" s="99">
        <f>(Tabela1[[#This Row],[Skupaj vsi 
zaposleni]]/Tabela1[[#This Row],[Število
prebivalcev
31.12.2025]])*1000</f>
        <v>1.3046719681908547</v>
      </c>
    </row>
    <row r="14" spans="1:14">
      <c r="A14" s="7" t="s">
        <v>79</v>
      </c>
      <c r="B14" s="34">
        <f>'Poročilo 1'!B13</f>
        <v>19</v>
      </c>
      <c r="C14" s="48">
        <f>'Poročilo 1'!C13</f>
        <v>2</v>
      </c>
      <c r="D14" s="34">
        <f>Tabela1[[#This Row],[Vsi uradniki
za nedoločen čas]]+Tabela1[[#This Row],[Vsi strokovno tehnični delavci
za nedoločen čas]]</f>
        <v>21</v>
      </c>
      <c r="E14" s="48">
        <f>'Poročilo 1'!D13</f>
        <v>0</v>
      </c>
      <c r="F14" s="48">
        <f>'Poročilo 1'!E13</f>
        <v>1</v>
      </c>
      <c r="G14" s="48">
        <f>Tabela1[[#This Row],[Vsi uradniki
za določen čas]]+Tabela1[[#This Row],[Vsi strokovno tehnični delavci
za določen čas]]</f>
        <v>1</v>
      </c>
      <c r="H14" s="34">
        <f>Tabela1[[#This Row],[skupaj uradniki in strokovno tehnični delavci
za nedoločen čas]]+Tabela1[[#This Row],[skupaj uradniki in strokovno tehnični delavci
za določen čas]]</f>
        <v>22</v>
      </c>
      <c r="I14" s="69">
        <v>22</v>
      </c>
      <c r="J14" s="34">
        <v>22</v>
      </c>
      <c r="K14" s="35">
        <v>480</v>
      </c>
      <c r="L14" s="36">
        <v>13255</v>
      </c>
      <c r="M14" s="98">
        <v>1032861.64</v>
      </c>
      <c r="N14" s="99">
        <f>(Tabela1[[#This Row],[Skupaj vsi 
zaposleni]]/Tabela1[[#This Row],[Število
prebivalcev
31.12.2025]])*1000</f>
        <v>1.6597510373443982</v>
      </c>
    </row>
    <row r="15" spans="1:14">
      <c r="A15" s="7" t="s">
        <v>80</v>
      </c>
      <c r="B15" s="34">
        <f>'Poročilo 1'!B14</f>
        <v>20</v>
      </c>
      <c r="C15" s="48">
        <f>'Poročilo 1'!C14</f>
        <v>8</v>
      </c>
      <c r="D15" s="34">
        <f>Tabela1[[#This Row],[Vsi uradniki
za nedoločen čas]]+Tabela1[[#This Row],[Vsi strokovno tehnični delavci
za nedoločen čas]]</f>
        <v>28</v>
      </c>
      <c r="E15" s="48">
        <f>'Poročilo 1'!D14</f>
        <v>1</v>
      </c>
      <c r="F15" s="48">
        <f>'Poročilo 1'!E14</f>
        <v>1</v>
      </c>
      <c r="G15" s="48">
        <f>Tabela1[[#This Row],[Vsi uradniki
za določen čas]]+Tabela1[[#This Row],[Vsi strokovno tehnični delavci
za določen čas]]</f>
        <v>2</v>
      </c>
      <c r="H15" s="34">
        <f>Tabela1[[#This Row],[skupaj uradniki in strokovno tehnični delavci
za nedoločen čas]]+Tabela1[[#This Row],[skupaj uradniki in strokovno tehnični delavci
za določen čas]]</f>
        <v>30</v>
      </c>
      <c r="I15" s="69">
        <v>30</v>
      </c>
      <c r="J15" s="34">
        <v>30</v>
      </c>
      <c r="K15" s="35">
        <v>28.39</v>
      </c>
      <c r="L15" s="36">
        <v>16500</v>
      </c>
      <c r="M15" s="98">
        <v>1527575.72</v>
      </c>
      <c r="N15" s="99">
        <f>(Tabela1[[#This Row],[Skupaj vsi 
zaposleni]]/Tabela1[[#This Row],[Število
prebivalcev
31.12.2025]])*1000</f>
        <v>1.8181818181818181</v>
      </c>
    </row>
    <row r="16" spans="1:14">
      <c r="A16" s="7" t="s">
        <v>81</v>
      </c>
      <c r="B16" s="34">
        <f>'Poročilo 1'!B15</f>
        <v>27</v>
      </c>
      <c r="C16" s="48">
        <f>'Poročilo 1'!C15</f>
        <v>5</v>
      </c>
      <c r="D16" s="34">
        <f>Tabela1[[#This Row],[Vsi uradniki
za nedoločen čas]]+Tabela1[[#This Row],[Vsi strokovno tehnični delavci
za nedoločen čas]]</f>
        <v>32</v>
      </c>
      <c r="E16" s="48">
        <f>'Poročilo 1'!D15</f>
        <v>0</v>
      </c>
      <c r="F16" s="48">
        <f>'Poročilo 1'!E15</f>
        <v>0</v>
      </c>
      <c r="G16" s="48">
        <f>Tabela1[[#This Row],[Vsi uradniki
za določen čas]]+Tabela1[[#This Row],[Vsi strokovno tehnični delavci
za določen čas]]</f>
        <v>0</v>
      </c>
      <c r="H16" s="34">
        <f>Tabela1[[#This Row],[skupaj uradniki in strokovno tehnični delavci
za nedoločen čas]]+Tabela1[[#This Row],[skupaj uradniki in strokovno tehnični delavci
za določen čas]]</f>
        <v>32</v>
      </c>
      <c r="I16" s="69">
        <v>34</v>
      </c>
      <c r="J16" s="34">
        <v>32</v>
      </c>
      <c r="K16" s="35">
        <v>375</v>
      </c>
      <c r="L16" s="36">
        <v>32000</v>
      </c>
      <c r="M16" s="98">
        <v>1777570.98</v>
      </c>
      <c r="N16" s="99">
        <f>(Tabela1[[#This Row],[Skupaj vsi 
zaposleni]]/Tabela1[[#This Row],[Število
prebivalcev
31.12.2025]])*1000</f>
        <v>1</v>
      </c>
    </row>
    <row r="17" spans="1:14">
      <c r="A17" s="7" t="s">
        <v>82</v>
      </c>
      <c r="B17" s="34">
        <f>'Poročilo 1'!B16</f>
        <v>26</v>
      </c>
      <c r="C17" s="48">
        <f>'Poročilo 1'!C16</f>
        <v>7</v>
      </c>
      <c r="D17" s="34">
        <f>Tabela1[[#This Row],[Vsi uradniki
za nedoločen čas]]+Tabela1[[#This Row],[Vsi strokovno tehnični delavci
za nedoločen čas]]</f>
        <v>33</v>
      </c>
      <c r="E17" s="48">
        <f>'Poročilo 1'!D16</f>
        <v>1</v>
      </c>
      <c r="F17" s="48">
        <f>'Poročilo 1'!E16</f>
        <v>1</v>
      </c>
      <c r="G17" s="48">
        <f>Tabela1[[#This Row],[Vsi uradniki
za določen čas]]+Tabela1[[#This Row],[Vsi strokovno tehnični delavci
za določen čas]]</f>
        <v>2</v>
      </c>
      <c r="H17" s="34">
        <f>Tabela1[[#This Row],[skupaj uradniki in strokovno tehnični delavci
za nedoločen čas]]+Tabela1[[#This Row],[skupaj uradniki in strokovno tehnični delavci
za določen čas]]</f>
        <v>35</v>
      </c>
      <c r="I17" s="69">
        <v>33</v>
      </c>
      <c r="J17" s="34">
        <v>33</v>
      </c>
      <c r="K17" s="35">
        <v>289.60000000000002</v>
      </c>
      <c r="L17" s="36">
        <v>36646</v>
      </c>
      <c r="M17" s="98">
        <v>1815362.03</v>
      </c>
      <c r="N17" s="99">
        <f>(Tabela1[[#This Row],[Skupaj vsi 
zaposleni]]/Tabela1[[#This Row],[Število
prebivalcev
31.12.2025]])*1000</f>
        <v>0.95508377449107673</v>
      </c>
    </row>
    <row r="18" spans="1:14">
      <c r="A18" s="7" t="s">
        <v>83</v>
      </c>
      <c r="B18" s="34">
        <f>'Poročilo 1'!B17</f>
        <v>22</v>
      </c>
      <c r="C18" s="48">
        <f>'Poročilo 1'!C17</f>
        <v>3</v>
      </c>
      <c r="D18" s="34">
        <f>Tabela1[[#This Row],[Vsi uradniki
za nedoločen čas]]+Tabela1[[#This Row],[Vsi strokovno tehnični delavci
za nedoločen čas]]</f>
        <v>25</v>
      </c>
      <c r="E18" s="48">
        <f>'Poročilo 1'!D17</f>
        <v>2</v>
      </c>
      <c r="F18" s="48">
        <f>'Poročilo 1'!E17</f>
        <v>0</v>
      </c>
      <c r="G18" s="48">
        <f>Tabela1[[#This Row],[Vsi uradniki
za določen čas]]+Tabela1[[#This Row],[Vsi strokovno tehnični delavci
za določen čas]]</f>
        <v>2</v>
      </c>
      <c r="H18" s="34">
        <f>Tabela1[[#This Row],[skupaj uradniki in strokovno tehnični delavci
za nedoločen čas]]+Tabela1[[#This Row],[skupaj uradniki in strokovno tehnični delavci
za določen čas]]</f>
        <v>27</v>
      </c>
      <c r="I18" s="69">
        <v>26</v>
      </c>
      <c r="J18" s="34">
        <v>27</v>
      </c>
      <c r="K18" s="35">
        <v>648</v>
      </c>
      <c r="L18" s="36">
        <v>16494</v>
      </c>
      <c r="M18" s="98">
        <v>1252424.58</v>
      </c>
      <c r="N18" s="99">
        <f>(Tabela1[[#This Row],[Skupaj vsi 
zaposleni]]/Tabela1[[#This Row],[Število
prebivalcev
31.12.2025]])*1000</f>
        <v>1.6369588941433248</v>
      </c>
    </row>
    <row r="19" spans="1:14">
      <c r="A19" s="7" t="s">
        <v>84</v>
      </c>
      <c r="B19" s="34">
        <f>'Poročilo 1'!B18</f>
        <v>53</v>
      </c>
      <c r="C19" s="48">
        <f>'Poročilo 1'!C18</f>
        <v>6</v>
      </c>
      <c r="D19" s="34">
        <f>Tabela1[[#This Row],[Vsi uradniki
za nedoločen čas]]+Tabela1[[#This Row],[Vsi strokovno tehnični delavci
za nedoločen čas]]</f>
        <v>59</v>
      </c>
      <c r="E19" s="48">
        <f>'Poročilo 1'!D18</f>
        <v>3</v>
      </c>
      <c r="F19" s="48">
        <f>'Poročilo 1'!E18</f>
        <v>0</v>
      </c>
      <c r="G19" s="48">
        <f>Tabela1[[#This Row],[Vsi uradniki
za določen čas]]+Tabela1[[#This Row],[Vsi strokovno tehnični delavci
za določen čas]]</f>
        <v>3</v>
      </c>
      <c r="H19" s="34">
        <f>Tabela1[[#This Row],[skupaj uradniki in strokovno tehnični delavci
za nedoločen čas]]+Tabela1[[#This Row],[skupaj uradniki in strokovno tehnični delavci
za določen čas]]</f>
        <v>62</v>
      </c>
      <c r="I19" s="69">
        <v>65</v>
      </c>
      <c r="J19" s="34">
        <v>62</v>
      </c>
      <c r="K19" s="35">
        <v>311.2</v>
      </c>
      <c r="L19" s="36">
        <v>57876</v>
      </c>
      <c r="M19" s="98">
        <v>3002854.97</v>
      </c>
      <c r="N19" s="99">
        <f>(Tabela1[[#This Row],[Skupaj vsi 
zaposleni]]/Tabela1[[#This Row],[Število
prebivalcev
31.12.2025]])*1000</f>
        <v>1.0712557882369202</v>
      </c>
    </row>
    <row r="20" spans="1:14">
      <c r="A20" s="7" t="s">
        <v>85</v>
      </c>
      <c r="B20" s="34">
        <f>'Poročilo 1'!B19</f>
        <v>67</v>
      </c>
      <c r="C20" s="48">
        <f>'Poročilo 1'!C19</f>
        <v>20</v>
      </c>
      <c r="D20" s="34">
        <f>Tabela1[[#This Row],[Vsi uradniki
za nedoločen čas]]+Tabela1[[#This Row],[Vsi strokovno tehnični delavci
za nedoločen čas]]</f>
        <v>87</v>
      </c>
      <c r="E20" s="48">
        <f>'Poročilo 1'!D19</f>
        <v>2</v>
      </c>
      <c r="F20" s="48">
        <f>'Poročilo 1'!E19</f>
        <v>2</v>
      </c>
      <c r="G20" s="48">
        <f>Tabela1[[#This Row],[Vsi uradniki
za določen čas]]+Tabela1[[#This Row],[Vsi strokovno tehnični delavci
za določen čas]]</f>
        <v>4</v>
      </c>
      <c r="H20" s="34">
        <f>Tabela1[[#This Row],[skupaj uradniki in strokovno tehnični delavci
za nedoločen čas]]+Tabela1[[#This Row],[skupaj uradniki in strokovno tehnični delavci
za določen čas]]</f>
        <v>91</v>
      </c>
      <c r="I20" s="69">
        <v>90</v>
      </c>
      <c r="J20" s="34">
        <v>91</v>
      </c>
      <c r="K20" s="35">
        <v>453</v>
      </c>
      <c r="L20" s="36">
        <v>84296</v>
      </c>
      <c r="M20" s="98">
        <v>4427470.7699999996</v>
      </c>
      <c r="N20" s="99">
        <f>(Tabela1[[#This Row],[Skupaj vsi 
zaposleni]]/Tabela1[[#This Row],[Število
prebivalcev
31.12.2025]])*1000</f>
        <v>1.0795292777830501</v>
      </c>
    </row>
    <row r="21" spans="1:14">
      <c r="A21" s="7" t="s">
        <v>86</v>
      </c>
      <c r="B21" s="34">
        <f>'Poročilo 1'!B20</f>
        <v>31</v>
      </c>
      <c r="C21" s="48">
        <f>'Poročilo 1'!C20</f>
        <v>5</v>
      </c>
      <c r="D21" s="34">
        <f>Tabela1[[#This Row],[Vsi uradniki
za nedoločen čas]]+Tabela1[[#This Row],[Vsi strokovno tehnični delavci
za nedoločen čas]]</f>
        <v>36</v>
      </c>
      <c r="E21" s="48">
        <f>'Poročilo 1'!D20</f>
        <v>1</v>
      </c>
      <c r="F21" s="48">
        <f>'Poročilo 1'!E20</f>
        <v>0</v>
      </c>
      <c r="G21" s="48">
        <f>Tabela1[[#This Row],[Vsi uradniki
za določen čas]]+Tabela1[[#This Row],[Vsi strokovno tehnični delavci
za določen čas]]</f>
        <v>1</v>
      </c>
      <c r="H21" s="34">
        <f>Tabela1[[#This Row],[skupaj uradniki in strokovno tehnični delavci
za nedoločen čas]]+Tabela1[[#This Row],[skupaj uradniki in strokovno tehnični delavci
za določen čas]]</f>
        <v>37</v>
      </c>
      <c r="I21" s="69">
        <v>39</v>
      </c>
      <c r="J21" s="34">
        <v>37</v>
      </c>
      <c r="K21" s="35">
        <v>344.9</v>
      </c>
      <c r="L21" s="100">
        <v>28623</v>
      </c>
      <c r="M21" s="98">
        <v>1917030.29</v>
      </c>
      <c r="N21" s="99">
        <f>(Tabela1[[#This Row],[Skupaj vsi 
zaposleni]]/Tabela1[[#This Row],[Število
prebivalcev
31.12.2025]])*1000</f>
        <v>1.2926667365405442</v>
      </c>
    </row>
    <row r="22" spans="1:14">
      <c r="A22" s="7" t="s">
        <v>87</v>
      </c>
      <c r="B22" s="34">
        <f>'Poročilo 1'!B21</f>
        <v>23</v>
      </c>
      <c r="C22" s="48">
        <f>'Poročilo 1'!C21</f>
        <v>1</v>
      </c>
      <c r="D22" s="34">
        <f>Tabela1[[#This Row],[Vsi uradniki
za nedoločen čas]]+Tabela1[[#This Row],[Vsi strokovno tehnični delavci
za nedoločen čas]]</f>
        <v>24</v>
      </c>
      <c r="E22" s="48">
        <f>'Poročilo 1'!D21</f>
        <v>2</v>
      </c>
      <c r="F22" s="48">
        <f>'Poročilo 1'!E21</f>
        <v>0</v>
      </c>
      <c r="G22" s="48">
        <f>Tabela1[[#This Row],[Vsi uradniki
za določen čas]]+Tabela1[[#This Row],[Vsi strokovno tehnični delavci
za določen čas]]</f>
        <v>2</v>
      </c>
      <c r="H22" s="34">
        <f>Tabela1[[#This Row],[skupaj uradniki in strokovno tehnični delavci
za nedoločen čas]]+Tabela1[[#This Row],[skupaj uradniki in strokovno tehnični delavci
za določen čas]]</f>
        <v>26</v>
      </c>
      <c r="I22" s="69">
        <v>25</v>
      </c>
      <c r="J22" s="34">
        <v>24</v>
      </c>
      <c r="K22" s="35">
        <v>249</v>
      </c>
      <c r="L22" s="100">
        <v>17564</v>
      </c>
      <c r="M22" s="98">
        <v>1208468.05</v>
      </c>
      <c r="N22" s="99">
        <f>(Tabela1[[#This Row],[Skupaj vsi 
zaposleni]]/Tabela1[[#This Row],[Število
prebivalcev
31.12.2025]])*1000</f>
        <v>1.4803006148941016</v>
      </c>
    </row>
    <row r="23" spans="1:14">
      <c r="A23" s="7" t="s">
        <v>88</v>
      </c>
      <c r="B23" s="34">
        <f>'Poročilo 1'!B22</f>
        <v>19</v>
      </c>
      <c r="C23" s="48">
        <f>'Poročilo 1'!C22</f>
        <v>5</v>
      </c>
      <c r="D23" s="34">
        <f>Tabela1[[#This Row],[Vsi uradniki
za nedoločen čas]]+Tabela1[[#This Row],[Vsi strokovno tehnični delavci
za nedoločen čas]]</f>
        <v>24</v>
      </c>
      <c r="E23" s="48">
        <f>'Poročilo 1'!D22</f>
        <v>1</v>
      </c>
      <c r="F23" s="48">
        <f>'Poročilo 1'!E22</f>
        <v>0</v>
      </c>
      <c r="G23" s="48">
        <f>Tabela1[[#This Row],[Vsi uradniki
za določen čas]]+Tabela1[[#This Row],[Vsi strokovno tehnični delavci
za določen čas]]</f>
        <v>1</v>
      </c>
      <c r="H23" s="34">
        <f>Tabela1[[#This Row],[skupaj uradniki in strokovno tehnični delavci
za nedoločen čas]]+Tabela1[[#This Row],[skupaj uradniki in strokovno tehnični delavci
za določen čas]]</f>
        <v>25</v>
      </c>
      <c r="I23" s="69">
        <v>24</v>
      </c>
      <c r="J23" s="34">
        <v>25</v>
      </c>
      <c r="K23" s="35">
        <v>205</v>
      </c>
      <c r="L23" s="100">
        <v>20392</v>
      </c>
      <c r="M23" s="98">
        <v>1304284</v>
      </c>
      <c r="N23" s="99">
        <f>(Tabela1[[#This Row],[Skupaj vsi 
zaposleni]]/Tabela1[[#This Row],[Število
prebivalcev
31.12.2025]])*1000</f>
        <v>1.2259709690074541</v>
      </c>
    </row>
    <row r="24" spans="1:14">
      <c r="A24" s="7" t="s">
        <v>89</v>
      </c>
      <c r="B24" s="34">
        <f>'Poročilo 1'!B23</f>
        <v>26</v>
      </c>
      <c r="C24" s="48">
        <f>'Poročilo 1'!C23</f>
        <v>9</v>
      </c>
      <c r="D24" s="34">
        <f>Tabela1[[#This Row],[Vsi uradniki
za nedoločen čas]]+Tabela1[[#This Row],[Vsi strokovno tehnični delavci
za nedoločen čas]]</f>
        <v>35</v>
      </c>
      <c r="E24" s="48">
        <f>'Poročilo 1'!D23</f>
        <v>0</v>
      </c>
      <c r="F24" s="48">
        <f>'Poročilo 1'!E23</f>
        <v>0</v>
      </c>
      <c r="G24" s="48">
        <f>Tabela1[[#This Row],[Vsi uradniki
za določen čas]]+Tabela1[[#This Row],[Vsi strokovno tehnični delavci
za določen čas]]</f>
        <v>0</v>
      </c>
      <c r="H24" s="34">
        <f>Tabela1[[#This Row],[skupaj uradniki in strokovno tehnični delavci
za nedoločen čas]]+Tabela1[[#This Row],[skupaj uradniki in strokovno tehnični delavci
za določen čas]]</f>
        <v>35</v>
      </c>
      <c r="I24" s="69">
        <v>38</v>
      </c>
      <c r="J24" s="34">
        <v>35</v>
      </c>
      <c r="K24" s="35">
        <v>256</v>
      </c>
      <c r="L24" s="36">
        <v>23097</v>
      </c>
      <c r="M24" s="98">
        <v>1684458.45</v>
      </c>
      <c r="N24" s="99">
        <f>(Tabela1[[#This Row],[Skupaj vsi 
zaposleni]]/Tabela1[[#This Row],[Število
prebivalcev
31.12.2025]])*1000</f>
        <v>1.5153483136338053</v>
      </c>
    </row>
    <row r="25" spans="1:14">
      <c r="A25" s="7" t="s">
        <v>90</v>
      </c>
      <c r="B25" s="34">
        <f>'Poročilo 1'!B24</f>
        <v>20</v>
      </c>
      <c r="C25" s="48">
        <f>'Poročilo 1'!C24</f>
        <v>4</v>
      </c>
      <c r="D25" s="34">
        <f>Tabela1[[#This Row],[Vsi uradniki
za nedoločen čas]]+Tabela1[[#This Row],[Vsi strokovno tehnični delavci
za nedoločen čas]]</f>
        <v>24</v>
      </c>
      <c r="E25" s="48">
        <f>'Poročilo 1'!D24</f>
        <v>0</v>
      </c>
      <c r="F25" s="48">
        <f>'Poročilo 1'!E24</f>
        <v>0</v>
      </c>
      <c r="G25" s="48">
        <f>Tabela1[[#This Row],[Vsi uradniki
za določen čas]]+Tabela1[[#This Row],[Vsi strokovno tehnični delavci
za določen čas]]</f>
        <v>0</v>
      </c>
      <c r="H25" s="34">
        <f>Tabela1[[#This Row],[skupaj uradniki in strokovno tehnični delavci
za nedoločen čas]]+Tabela1[[#This Row],[skupaj uradniki in strokovno tehnični delavci
za določen čas]]</f>
        <v>24</v>
      </c>
      <c r="I25" s="69">
        <v>25</v>
      </c>
      <c r="J25" s="34">
        <v>24</v>
      </c>
      <c r="K25" s="35">
        <v>321.97000000000003</v>
      </c>
      <c r="L25" s="100">
        <v>21932</v>
      </c>
      <c r="M25" s="98">
        <v>1254198.06</v>
      </c>
      <c r="N25" s="99">
        <f>(Tabela1[[#This Row],[Skupaj vsi 
zaposleni]]/Tabela1[[#This Row],[Število
prebivalcev
31.12.2025]])*1000</f>
        <v>1.094291446288528</v>
      </c>
    </row>
    <row r="26" spans="1:14">
      <c r="A26" s="7" t="s">
        <v>91</v>
      </c>
      <c r="B26" s="34">
        <f>'Poročilo 1'!B25</f>
        <v>249</v>
      </c>
      <c r="C26" s="48">
        <f>'Poročilo 1'!C25</f>
        <v>34</v>
      </c>
      <c r="D26" s="34">
        <f>Tabela1[[#This Row],[Vsi uradniki
za nedoločen čas]]+Tabela1[[#This Row],[Vsi strokovno tehnični delavci
za nedoločen čas]]</f>
        <v>283</v>
      </c>
      <c r="E26" s="48">
        <f>'Poročilo 1'!D25</f>
        <v>10</v>
      </c>
      <c r="F26" s="48">
        <f>'Poročilo 1'!E25</f>
        <v>2</v>
      </c>
      <c r="G26" s="48">
        <f>Tabela1[[#This Row],[Vsi uradniki
za določen čas]]+Tabela1[[#This Row],[Vsi strokovno tehnični delavci
za določen čas]]</f>
        <v>12</v>
      </c>
      <c r="H26" s="34">
        <f>Tabela1[[#This Row],[skupaj uradniki in strokovno tehnični delavci
za nedoločen čas]]+Tabela1[[#This Row],[skupaj uradniki in strokovno tehnični delavci
za določen čas]]</f>
        <v>295</v>
      </c>
      <c r="I26" s="69">
        <v>308</v>
      </c>
      <c r="J26" s="34">
        <v>288</v>
      </c>
      <c r="K26" s="35">
        <v>903.8</v>
      </c>
      <c r="L26" s="100">
        <v>378166</v>
      </c>
      <c r="M26" s="98">
        <v>15250604.539999999</v>
      </c>
      <c r="N26" s="99">
        <f>(Tabela1[[#This Row],[Skupaj vsi 
zaposleni]]/Tabela1[[#This Row],[Število
prebivalcev
31.12.2025]])*1000</f>
        <v>0.7800807052987313</v>
      </c>
    </row>
    <row r="27" spans="1:14">
      <c r="A27" s="7" t="s">
        <v>92</v>
      </c>
      <c r="B27" s="34">
        <f>'Poročilo 1'!B26</f>
        <v>17</v>
      </c>
      <c r="C27" s="48">
        <f>'Poročilo 1'!C26</f>
        <v>5</v>
      </c>
      <c r="D27" s="34">
        <f>Tabela1[[#This Row],[Vsi uradniki
za nedoločen čas]]+Tabela1[[#This Row],[Vsi strokovno tehnični delavci
za nedoločen čas]]</f>
        <v>22</v>
      </c>
      <c r="E27" s="48">
        <f>'Poročilo 1'!D26</f>
        <v>2</v>
      </c>
      <c r="F27" s="48">
        <f>'Poročilo 1'!E26</f>
        <v>1</v>
      </c>
      <c r="G27" s="48">
        <f>Tabela1[[#This Row],[Vsi uradniki
za določen čas]]+Tabela1[[#This Row],[Vsi strokovno tehnični delavci
za določen čas]]</f>
        <v>3</v>
      </c>
      <c r="H27" s="34">
        <f>Tabela1[[#This Row],[skupaj uradniki in strokovno tehnični delavci
za nedoločen čas]]+Tabela1[[#This Row],[skupaj uradniki in strokovno tehnični delavci
za določen čas]]</f>
        <v>25</v>
      </c>
      <c r="I27" s="69">
        <v>23</v>
      </c>
      <c r="J27" s="34">
        <v>25</v>
      </c>
      <c r="K27" s="35">
        <v>175</v>
      </c>
      <c r="L27" s="100">
        <v>17968</v>
      </c>
      <c r="M27" s="98">
        <v>1147728.96</v>
      </c>
      <c r="N27" s="99">
        <f>(Tabela1[[#This Row],[Skupaj vsi 
zaposleni]]/Tabela1[[#This Row],[Število
prebivalcev
31.12.2025]])*1000</f>
        <v>1.3913624220837042</v>
      </c>
    </row>
    <row r="28" spans="1:14">
      <c r="A28" s="7" t="s">
        <v>93</v>
      </c>
      <c r="B28" s="34">
        <f>'Poročilo 1'!B27</f>
        <v>21</v>
      </c>
      <c r="C28" s="48">
        <f>'Poročilo 1'!C27</f>
        <v>0</v>
      </c>
      <c r="D28" s="34">
        <f>Tabela1[[#This Row],[Vsi uradniki
za nedoločen čas]]+Tabela1[[#This Row],[Vsi strokovno tehnični delavci
za nedoločen čas]]</f>
        <v>21</v>
      </c>
      <c r="E28" s="48">
        <f>'Poročilo 1'!D27</f>
        <v>1</v>
      </c>
      <c r="F28" s="48">
        <f>'Poročilo 1'!E27</f>
        <v>1</v>
      </c>
      <c r="G28" s="48">
        <f>Tabela1[[#This Row],[Vsi uradniki
za določen čas]]+Tabela1[[#This Row],[Vsi strokovno tehnični delavci
za določen čas]]</f>
        <v>2</v>
      </c>
      <c r="H28" s="34">
        <f>Tabela1[[#This Row],[skupaj uradniki in strokovno tehnični delavci
za nedoločen čas]]+Tabela1[[#This Row],[skupaj uradniki in strokovno tehnični delavci
za določen čas]]</f>
        <v>23</v>
      </c>
      <c r="I28" s="69">
        <v>21</v>
      </c>
      <c r="J28" s="34">
        <v>22</v>
      </c>
      <c r="K28" s="35">
        <v>173</v>
      </c>
      <c r="L28" s="100">
        <v>15071</v>
      </c>
      <c r="M28" s="98">
        <v>1280107.68</v>
      </c>
      <c r="N28" s="99">
        <f>(Tabela1[[#This Row],[Skupaj vsi 
zaposleni]]/Tabela1[[#This Row],[Število
prebivalcev
31.12.2025]])*1000</f>
        <v>1.5261097471966028</v>
      </c>
    </row>
    <row r="29" spans="1:14">
      <c r="A29" s="7" t="s">
        <v>94</v>
      </c>
      <c r="B29" s="34">
        <f>'Poročilo 1'!B28</f>
        <v>113</v>
      </c>
      <c r="C29" s="48">
        <f>'Poročilo 1'!C28</f>
        <v>38</v>
      </c>
      <c r="D29" s="34">
        <f>Tabela1[[#This Row],[Vsi uradniki
za nedoločen čas]]+Tabela1[[#This Row],[Vsi strokovno tehnični delavci
za nedoločen čas]]</f>
        <v>151</v>
      </c>
      <c r="E29" s="48">
        <f>'Poročilo 1'!D28</f>
        <v>7</v>
      </c>
      <c r="F29" s="48">
        <f>'Poročilo 1'!E28</f>
        <v>2</v>
      </c>
      <c r="G29" s="48">
        <f>Tabela1[[#This Row],[Vsi uradniki
za določen čas]]+Tabela1[[#This Row],[Vsi strokovno tehnični delavci
za določen čas]]</f>
        <v>9</v>
      </c>
      <c r="H29" s="34">
        <f>Tabela1[[#This Row],[skupaj uradniki in strokovno tehnični delavci
za nedoločen čas]]+Tabela1[[#This Row],[skupaj uradniki in strokovno tehnični delavci
za določen čas]]</f>
        <v>160</v>
      </c>
      <c r="I29" s="69">
        <v>160</v>
      </c>
      <c r="J29" s="34">
        <v>153</v>
      </c>
      <c r="K29" s="35">
        <v>356</v>
      </c>
      <c r="L29" s="100">
        <v>154386</v>
      </c>
      <c r="M29" s="98">
        <v>7184185.9900000002</v>
      </c>
      <c r="N29" s="99">
        <f>(Tabela1[[#This Row],[Skupaj vsi 
zaposleni]]/Tabela1[[#This Row],[Število
prebivalcev
31.12.2025]])*1000</f>
        <v>1.0363634008264999</v>
      </c>
    </row>
    <row r="30" spans="1:14">
      <c r="A30" s="7" t="s">
        <v>95</v>
      </c>
      <c r="B30" s="34">
        <f>'Poročilo 1'!B29</f>
        <v>14</v>
      </c>
      <c r="C30" s="48">
        <f>'Poročilo 1'!C29</f>
        <v>3</v>
      </c>
      <c r="D30" s="34">
        <f>Tabela1[[#This Row],[Vsi uradniki
za nedoločen čas]]+Tabela1[[#This Row],[Vsi strokovno tehnični delavci
za nedoločen čas]]</f>
        <v>17</v>
      </c>
      <c r="E30" s="48">
        <f>'Poročilo 1'!D29</f>
        <v>1</v>
      </c>
      <c r="F30" s="48">
        <f>'Poročilo 1'!E29</f>
        <v>0</v>
      </c>
      <c r="G30" s="48">
        <f>Tabela1[[#This Row],[Vsi uradniki
za določen čas]]+Tabela1[[#This Row],[Vsi strokovno tehnični delavci
za določen čas]]</f>
        <v>1</v>
      </c>
      <c r="H30" s="34">
        <f>Tabela1[[#This Row],[skupaj uradniki in strokovno tehnični delavci
za nedoločen čas]]+Tabela1[[#This Row],[skupaj uradniki in strokovno tehnični delavci
za določen čas]]</f>
        <v>18</v>
      </c>
      <c r="I30" s="69">
        <v>18</v>
      </c>
      <c r="J30" s="34">
        <v>18</v>
      </c>
      <c r="K30" s="35">
        <v>109</v>
      </c>
      <c r="L30" s="100">
        <v>8572</v>
      </c>
      <c r="M30" s="98">
        <v>916442</v>
      </c>
      <c r="N30" s="99">
        <f>(Tabela1[[#This Row],[Skupaj vsi 
zaposleni]]/Tabela1[[#This Row],[Število
prebivalcev
31.12.2025]])*1000</f>
        <v>2.0998600093327111</v>
      </c>
    </row>
    <row r="31" spans="1:14">
      <c r="A31" s="7" t="s">
        <v>96</v>
      </c>
      <c r="B31" s="34">
        <f>'Poročilo 1'!B30</f>
        <v>18</v>
      </c>
      <c r="C31" s="48">
        <f>'Poročilo 1'!C30</f>
        <v>4</v>
      </c>
      <c r="D31" s="34">
        <f>Tabela1[[#This Row],[Vsi uradniki
za nedoločen čas]]+Tabela1[[#This Row],[Vsi strokovno tehnični delavci
za nedoločen čas]]</f>
        <v>22</v>
      </c>
      <c r="E31" s="48">
        <f>'Poročilo 1'!D30</f>
        <v>1</v>
      </c>
      <c r="F31" s="48">
        <f>'Poročilo 1'!E30</f>
        <v>0</v>
      </c>
      <c r="G31" s="48">
        <f>Tabela1[[#This Row],[Vsi uradniki
za določen čas]]+Tabela1[[#This Row],[Vsi strokovno tehnični delavci
za določen čas]]</f>
        <v>1</v>
      </c>
      <c r="H31" s="34">
        <f>Tabela1[[#This Row],[skupaj uradniki in strokovno tehnični delavci
za nedoločen čas]]+Tabela1[[#This Row],[skupaj uradniki in strokovno tehnični delavci
za določen čas]]</f>
        <v>23</v>
      </c>
      <c r="I31" s="69">
        <v>22</v>
      </c>
      <c r="J31" s="34">
        <v>23</v>
      </c>
      <c r="K31" s="35">
        <v>508</v>
      </c>
      <c r="L31" s="100">
        <v>16511</v>
      </c>
      <c r="M31" s="98">
        <v>1271492.3</v>
      </c>
      <c r="N31" s="99">
        <f>(Tabela1[[#This Row],[Skupaj vsi 
zaposleni]]/Tabela1[[#This Row],[Število
prebivalcev
31.12.2025]])*1000</f>
        <v>1.3930107201259767</v>
      </c>
    </row>
    <row r="32" spans="1:14">
      <c r="A32" s="7" t="s">
        <v>97</v>
      </c>
      <c r="B32" s="34">
        <f>'Poročilo 1'!B31</f>
        <v>54</v>
      </c>
      <c r="C32" s="48">
        <f>'Poročilo 1'!C31</f>
        <v>13</v>
      </c>
      <c r="D32" s="34">
        <f>Tabela1[[#This Row],[Vsi uradniki
za nedoločen čas]]+Tabela1[[#This Row],[Vsi strokovno tehnični delavci
za nedoločen čas]]</f>
        <v>67</v>
      </c>
      <c r="E32" s="48">
        <f>'Poročilo 1'!D31</f>
        <v>0</v>
      </c>
      <c r="F32" s="48">
        <f>'Poročilo 1'!E31</f>
        <v>1</v>
      </c>
      <c r="G32" s="48">
        <f>Tabela1[[#This Row],[Vsi uradniki
za določen čas]]+Tabela1[[#This Row],[Vsi strokovno tehnični delavci
za določen čas]]</f>
        <v>1</v>
      </c>
      <c r="H32" s="34">
        <f>Tabela1[[#This Row],[skupaj uradniki in strokovno tehnični delavci
za nedoločen čas]]+Tabela1[[#This Row],[skupaj uradniki in strokovno tehnični delavci
za določen čas]]</f>
        <v>68</v>
      </c>
      <c r="I32" s="69">
        <v>70</v>
      </c>
      <c r="J32" s="34">
        <v>67</v>
      </c>
      <c r="K32" s="35">
        <v>692</v>
      </c>
      <c r="L32" s="36">
        <v>59700</v>
      </c>
      <c r="M32" s="98">
        <v>3342688.74</v>
      </c>
      <c r="N32" s="99">
        <f>(Tabela1[[#This Row],[Skupaj vsi 
zaposleni]]/Tabela1[[#This Row],[Število
prebivalcev
31.12.2025]])*1000</f>
        <v>1.1390284757118929</v>
      </c>
    </row>
    <row r="33" spans="1:14">
      <c r="A33" s="7" t="s">
        <v>98</v>
      </c>
      <c r="B33" s="34">
        <f>'Poročilo 1'!B32</f>
        <v>51</v>
      </c>
      <c r="C33" s="48">
        <f>'Poročilo 1'!C32</f>
        <v>18</v>
      </c>
      <c r="D33" s="34">
        <f>Tabela1[[#This Row],[Vsi uradniki
za nedoločen čas]]+Tabela1[[#This Row],[Vsi strokovno tehnični delavci
za nedoločen čas]]</f>
        <v>69</v>
      </c>
      <c r="E33" s="48">
        <f>'Poročilo 1'!D32</f>
        <v>1</v>
      </c>
      <c r="F33" s="48">
        <f>'Poročilo 1'!E32</f>
        <v>0</v>
      </c>
      <c r="G33" s="48">
        <f>Tabela1[[#This Row],[Vsi uradniki
za določen čas]]+Tabela1[[#This Row],[Vsi strokovno tehnični delavci
za določen čas]]</f>
        <v>1</v>
      </c>
      <c r="H33" s="34">
        <f>Tabela1[[#This Row],[skupaj uradniki in strokovno tehnični delavci
za nedoločen čas]]+Tabela1[[#This Row],[skupaj uradniki in strokovno tehnični delavci
za določen čas]]</f>
        <v>70</v>
      </c>
      <c r="I33" s="69">
        <v>74</v>
      </c>
      <c r="J33" s="34">
        <v>70</v>
      </c>
      <c r="K33" s="35">
        <v>605.20000000000005</v>
      </c>
      <c r="L33" s="100">
        <v>58446</v>
      </c>
      <c r="M33" s="98">
        <v>3603032.54</v>
      </c>
      <c r="N33" s="99">
        <f>(Tabela1[[#This Row],[Skupaj vsi 
zaposleni]]/Tabela1[[#This Row],[Število
prebivalcev
31.12.2025]])*1000</f>
        <v>1.1976867535845055</v>
      </c>
    </row>
    <row r="34" spans="1:14">
      <c r="A34" s="7" t="s">
        <v>99</v>
      </c>
      <c r="B34" s="34">
        <f>'Poročilo 1'!B33</f>
        <v>58</v>
      </c>
      <c r="C34" s="48">
        <f>'Poročilo 1'!C33</f>
        <v>17</v>
      </c>
      <c r="D34" s="34">
        <f>Tabela1[[#This Row],[Vsi uradniki
za nedoločen čas]]+Tabela1[[#This Row],[Vsi strokovno tehnični delavci
za nedoločen čas]]</f>
        <v>75</v>
      </c>
      <c r="E34" s="48">
        <f>'Poročilo 1'!D33</f>
        <v>3</v>
      </c>
      <c r="F34" s="48">
        <f>'Poročilo 1'!E33</f>
        <v>1</v>
      </c>
      <c r="G34" s="48">
        <f>Tabela1[[#This Row],[Vsi uradniki
za določen čas]]+Tabela1[[#This Row],[Vsi strokovno tehnični delavci
za določen čas]]</f>
        <v>4</v>
      </c>
      <c r="H34" s="34">
        <f>Tabela1[[#This Row],[skupaj uradniki in strokovno tehnični delavci
za nedoločen čas]]+Tabela1[[#This Row],[skupaj uradniki in strokovno tehnični delavci
za določen čas]]</f>
        <v>79</v>
      </c>
      <c r="I34" s="69">
        <v>75</v>
      </c>
      <c r="J34" s="34">
        <v>75.5</v>
      </c>
      <c r="K34" s="35">
        <v>760.1</v>
      </c>
      <c r="L34" s="100">
        <v>68151</v>
      </c>
      <c r="M34" s="98">
        <v>3640863.57</v>
      </c>
      <c r="N34" s="99">
        <f>(Tabela1[[#This Row],[Skupaj vsi 
zaposleni]]/Tabela1[[#This Row],[Število
prebivalcev
31.12.2025]])*1000</f>
        <v>1.1591906208272806</v>
      </c>
    </row>
    <row r="35" spans="1:14">
      <c r="A35" s="7" t="s">
        <v>100</v>
      </c>
      <c r="B35" s="34">
        <f>'Poročilo 1'!B34</f>
        <v>17</v>
      </c>
      <c r="C35" s="48">
        <f>'Poročilo 1'!C34</f>
        <v>4</v>
      </c>
      <c r="D35" s="34">
        <f>Tabela1[[#This Row],[Vsi uradniki
za nedoločen čas]]+Tabela1[[#This Row],[Vsi strokovno tehnični delavci
za nedoločen čas]]</f>
        <v>21</v>
      </c>
      <c r="E35" s="48">
        <f>'Poročilo 1'!D34</f>
        <v>1</v>
      </c>
      <c r="F35" s="48">
        <f>'Poročilo 1'!E34</f>
        <v>0</v>
      </c>
      <c r="G35" s="48">
        <f>Tabela1[[#This Row],[Vsi uradniki
za določen čas]]+Tabela1[[#This Row],[Vsi strokovno tehnični delavci
za določen čas]]</f>
        <v>1</v>
      </c>
      <c r="H35" s="34">
        <f>Tabela1[[#This Row],[skupaj uradniki in strokovno tehnični delavci
za nedoločen čas]]+Tabela1[[#This Row],[skupaj uradniki in strokovno tehnični delavci
za določen čas]]</f>
        <v>22</v>
      </c>
      <c r="I35" s="69">
        <v>22</v>
      </c>
      <c r="J35" s="34">
        <v>22</v>
      </c>
      <c r="K35" s="35">
        <v>212.4</v>
      </c>
      <c r="L35" s="100">
        <v>15809</v>
      </c>
      <c r="M35" s="98">
        <v>1105578.7</v>
      </c>
      <c r="N35" s="99">
        <f>(Tabela1[[#This Row],[Skupaj vsi 
zaposleni]]/Tabela1[[#This Row],[Število
prebivalcev
31.12.2025]])*1000</f>
        <v>1.3916123726990954</v>
      </c>
    </row>
    <row r="36" spans="1:14">
      <c r="A36" s="7" t="s">
        <v>101</v>
      </c>
      <c r="B36" s="34">
        <f>'Poročilo 1'!B35</f>
        <v>21</v>
      </c>
      <c r="C36" s="48">
        <f>'Poročilo 1'!C35</f>
        <v>5</v>
      </c>
      <c r="D36" s="34">
        <f>Tabela1[[#This Row],[Vsi uradniki
za nedoločen čas]]+Tabela1[[#This Row],[Vsi strokovno tehnični delavci
za nedoločen čas]]</f>
        <v>26</v>
      </c>
      <c r="E36" s="48">
        <f>'Poročilo 1'!D35</f>
        <v>1</v>
      </c>
      <c r="F36" s="48">
        <f>'Poročilo 1'!E35</f>
        <v>0</v>
      </c>
      <c r="G36" s="48">
        <f>Tabela1[[#This Row],[Vsi uradniki
za določen čas]]+Tabela1[[#This Row],[Vsi strokovno tehnični delavci
za določen čas]]</f>
        <v>1</v>
      </c>
      <c r="H36" s="34">
        <f>Tabela1[[#This Row],[skupaj uradniki in strokovno tehnični delavci
za nedoločen čas]]+Tabela1[[#This Row],[skupaj uradniki in strokovno tehnični delavci
za določen čas]]</f>
        <v>27</v>
      </c>
      <c r="I36" s="69">
        <v>30</v>
      </c>
      <c r="J36" s="34">
        <v>26</v>
      </c>
      <c r="K36" s="35">
        <v>171</v>
      </c>
      <c r="L36" s="100">
        <v>19718</v>
      </c>
      <c r="M36" s="98">
        <v>1391156.21</v>
      </c>
      <c r="N36" s="99">
        <f>(Tabela1[[#This Row],[Skupaj vsi 
zaposleni]]/Tabela1[[#This Row],[Število
prebivalcev
31.12.2025]])*1000</f>
        <v>1.369307231970788</v>
      </c>
    </row>
    <row r="37" spans="1:14">
      <c r="A37" s="7" t="s">
        <v>102</v>
      </c>
      <c r="B37" s="34">
        <f>'Poročilo 1'!B36</f>
        <v>23</v>
      </c>
      <c r="C37" s="48">
        <f>'Poročilo 1'!C36</f>
        <v>5</v>
      </c>
      <c r="D37" s="34">
        <f>Tabela1[[#This Row],[Vsi uradniki
za nedoločen čas]]+Tabela1[[#This Row],[Vsi strokovno tehnični delavci
za nedoločen čas]]</f>
        <v>28</v>
      </c>
      <c r="E37" s="48">
        <f>'Poročilo 1'!D36</f>
        <v>1</v>
      </c>
      <c r="F37" s="48">
        <f>'Poročilo 1'!E36</f>
        <v>0</v>
      </c>
      <c r="G37" s="48">
        <f>Tabela1[[#This Row],[Vsi uradniki
za določen čas]]+Tabela1[[#This Row],[Vsi strokovno tehnični delavci
za določen čas]]</f>
        <v>1</v>
      </c>
      <c r="H37" s="34">
        <f>Tabela1[[#This Row],[skupaj uradniki in strokovno tehnični delavci
za nedoločen čas]]+Tabela1[[#This Row],[skupaj uradniki in strokovno tehnični delavci
za določen čas]]</f>
        <v>29</v>
      </c>
      <c r="I37" s="69">
        <v>28</v>
      </c>
      <c r="J37" s="34">
        <v>29</v>
      </c>
      <c r="K37" s="35">
        <v>46.6</v>
      </c>
      <c r="L37" s="100">
        <v>18113</v>
      </c>
      <c r="M37" s="98">
        <v>1478511.45</v>
      </c>
      <c r="N37" s="99">
        <f>(Tabela1[[#This Row],[Skupaj vsi 
zaposleni]]/Tabela1[[#This Row],[Število
prebivalcev
31.12.2025]])*1000</f>
        <v>1.6010600121459724</v>
      </c>
    </row>
    <row r="38" spans="1:14">
      <c r="A38" s="7" t="s">
        <v>103</v>
      </c>
      <c r="B38" s="34">
        <f>'Poročilo 1'!B37</f>
        <v>24</v>
      </c>
      <c r="C38" s="48">
        <f>'Poročilo 1'!C37</f>
        <v>7</v>
      </c>
      <c r="D38" s="34">
        <f>Tabela1[[#This Row],[Vsi uradniki
za nedoločen čas]]+Tabela1[[#This Row],[Vsi strokovno tehnični delavci
za nedoločen čas]]</f>
        <v>31</v>
      </c>
      <c r="E38" s="48">
        <f>'Poročilo 1'!D37</f>
        <v>1</v>
      </c>
      <c r="F38" s="48">
        <f>'Poročilo 1'!E37</f>
        <v>0</v>
      </c>
      <c r="G38" s="48">
        <f>Tabela1[[#This Row],[Vsi uradniki
za določen čas]]+Tabela1[[#This Row],[Vsi strokovno tehnični delavci
za določen čas]]</f>
        <v>1</v>
      </c>
      <c r="H38" s="34">
        <f>Tabela1[[#This Row],[skupaj uradniki in strokovno tehnični delavci
za nedoločen čas]]+Tabela1[[#This Row],[skupaj uradniki in strokovno tehnični delavci
za določen čas]]</f>
        <v>32</v>
      </c>
      <c r="I38" s="69">
        <v>32</v>
      </c>
      <c r="J38" s="34">
        <v>32</v>
      </c>
      <c r="K38" s="35">
        <v>493</v>
      </c>
      <c r="L38" s="100">
        <v>23663</v>
      </c>
      <c r="M38" s="98">
        <v>1521721.93</v>
      </c>
      <c r="N38" s="99">
        <f>(Tabela1[[#This Row],[Skupaj vsi 
zaposleni]]/Tabela1[[#This Row],[Število
prebivalcev
31.12.2025]])*1000</f>
        <v>1.3523221907619489</v>
      </c>
    </row>
    <row r="39" spans="1:14">
      <c r="A39" s="7" t="s">
        <v>104</v>
      </c>
      <c r="B39" s="34">
        <f>'Poročilo 1'!B38</f>
        <v>55</v>
      </c>
      <c r="C39" s="48">
        <f>'Poročilo 1'!C38</f>
        <v>10</v>
      </c>
      <c r="D39" s="34">
        <f>Tabela1[[#This Row],[Vsi uradniki
za nedoločen čas]]+Tabela1[[#This Row],[Vsi strokovno tehnični delavci
za nedoločen čas]]</f>
        <v>65</v>
      </c>
      <c r="E39" s="48">
        <f>'Poročilo 1'!D38</f>
        <v>1</v>
      </c>
      <c r="F39" s="48">
        <f>'Poročilo 1'!E38</f>
        <v>0</v>
      </c>
      <c r="G39" s="48">
        <f>Tabela1[[#This Row],[Vsi uradniki
za določen čas]]+Tabela1[[#This Row],[Vsi strokovno tehnični delavci
za določen čas]]</f>
        <v>1</v>
      </c>
      <c r="H39" s="34">
        <f>Tabela1[[#This Row],[skupaj uradniki in strokovno tehnični delavci
za nedoločen čas]]+Tabela1[[#This Row],[skupaj uradniki in strokovno tehnični delavci
za določen čas]]</f>
        <v>66</v>
      </c>
      <c r="I39" s="69">
        <v>73</v>
      </c>
      <c r="J39" s="34">
        <v>66</v>
      </c>
      <c r="K39" s="35">
        <v>645</v>
      </c>
      <c r="L39" s="100">
        <v>70198</v>
      </c>
      <c r="M39" s="98">
        <v>3280736.94</v>
      </c>
      <c r="N39" s="99">
        <f>(Tabela1[[#This Row],[Skupaj vsi 
zaposleni]]/Tabela1[[#This Row],[Število
prebivalcev
31.12.2025]])*1000</f>
        <v>0.94019772643095245</v>
      </c>
    </row>
    <row r="40" spans="1:14">
      <c r="A40" s="7" t="s">
        <v>105</v>
      </c>
      <c r="B40" s="34">
        <f>'Poročilo 1'!B39</f>
        <v>17</v>
      </c>
      <c r="C40" s="48">
        <f>'Poročilo 1'!C39</f>
        <v>4</v>
      </c>
      <c r="D40" s="34">
        <f>Tabela1[[#This Row],[Vsi uradniki
za nedoločen čas]]+Tabela1[[#This Row],[Vsi strokovno tehnični delavci
za nedoločen čas]]</f>
        <v>21</v>
      </c>
      <c r="E40" s="48">
        <f>'Poročilo 1'!D39</f>
        <v>4</v>
      </c>
      <c r="F40" s="48">
        <f>'Poročilo 1'!E39</f>
        <v>0</v>
      </c>
      <c r="G40" s="48">
        <f>Tabela1[[#This Row],[Vsi uradniki
za določen čas]]+Tabela1[[#This Row],[Vsi strokovno tehnični delavci
za določen čas]]</f>
        <v>4</v>
      </c>
      <c r="H40" s="34">
        <f>Tabela1[[#This Row],[skupaj uradniki in strokovno tehnični delavci
za nedoločen čas]]+Tabela1[[#This Row],[skupaj uradniki in strokovno tehnični delavci
za določen čas]]</f>
        <v>25</v>
      </c>
      <c r="I40" s="69">
        <v>22</v>
      </c>
      <c r="J40" s="34">
        <v>22.5</v>
      </c>
      <c r="K40" s="35">
        <v>346</v>
      </c>
      <c r="L40" s="100">
        <v>15532</v>
      </c>
      <c r="M40" s="98">
        <v>951847.91</v>
      </c>
      <c r="N40" s="99">
        <f>(Tabela1[[#This Row],[Skupaj vsi 
zaposleni]]/Tabela1[[#This Row],[Število
prebivalcev
31.12.2025]])*1000</f>
        <v>1.6095802214782384</v>
      </c>
    </row>
    <row r="41" spans="1:14">
      <c r="A41" s="7" t="s">
        <v>106</v>
      </c>
      <c r="B41" s="34">
        <f>'Poročilo 1'!B40</f>
        <v>29</v>
      </c>
      <c r="C41" s="48">
        <f>'Poročilo 1'!C40</f>
        <v>5</v>
      </c>
      <c r="D41" s="34">
        <f>Tabela1[[#This Row],[Vsi uradniki
za nedoločen čas]]+Tabela1[[#This Row],[Vsi strokovno tehnični delavci
za nedoločen čas]]</f>
        <v>34</v>
      </c>
      <c r="E41" s="48">
        <f>'Poročilo 1'!D40</f>
        <v>2</v>
      </c>
      <c r="F41" s="48">
        <f>'Poročilo 1'!E40</f>
        <v>0</v>
      </c>
      <c r="G41" s="48">
        <f>Tabela1[[#This Row],[Vsi uradniki
za določen čas]]+Tabela1[[#This Row],[Vsi strokovno tehnični delavci
za določen čas]]</f>
        <v>2</v>
      </c>
      <c r="H41" s="34">
        <f>Tabela1[[#This Row],[skupaj uradniki in strokovno tehnični delavci
za nedoločen čas]]+Tabela1[[#This Row],[skupaj uradniki in strokovno tehnični delavci
za določen čas]]</f>
        <v>36</v>
      </c>
      <c r="I41" s="69">
        <v>36</v>
      </c>
      <c r="J41" s="34">
        <v>35</v>
      </c>
      <c r="K41" s="35">
        <v>640</v>
      </c>
      <c r="L41" s="100">
        <v>35497</v>
      </c>
      <c r="M41" s="98">
        <v>1751520.49</v>
      </c>
      <c r="N41" s="99">
        <f>(Tabela1[[#This Row],[Skupaj vsi 
zaposleni]]/Tabela1[[#This Row],[Število
prebivalcev
31.12.2025]])*1000</f>
        <v>1.0141702115671747</v>
      </c>
    </row>
    <row r="42" spans="1:14">
      <c r="A42" s="7" t="s">
        <v>107</v>
      </c>
      <c r="B42" s="34">
        <f>'Poročilo 1'!B41</f>
        <v>19</v>
      </c>
      <c r="C42" s="48">
        <f>'Poročilo 1'!C41</f>
        <v>10</v>
      </c>
      <c r="D42" s="34">
        <f>Tabela1[[#This Row],[Vsi uradniki
za nedoločen čas]]+Tabela1[[#This Row],[Vsi strokovno tehnični delavci
za nedoločen čas]]</f>
        <v>29</v>
      </c>
      <c r="E42" s="48">
        <f>'Poročilo 1'!D41</f>
        <v>0</v>
      </c>
      <c r="F42" s="48">
        <f>'Poročilo 1'!E41</f>
        <v>0</v>
      </c>
      <c r="G42" s="48">
        <f>Tabela1[[#This Row],[Vsi uradniki
za določen čas]]+Tabela1[[#This Row],[Vsi strokovno tehnični delavci
za določen čas]]</f>
        <v>0</v>
      </c>
      <c r="H42" s="34">
        <f>Tabela1[[#This Row],[skupaj uradniki in strokovno tehnični delavci
za nedoločen čas]]+Tabela1[[#This Row],[skupaj uradniki in strokovno tehnični delavci
za določen čas]]</f>
        <v>29</v>
      </c>
      <c r="I42" s="69">
        <v>32</v>
      </c>
      <c r="J42" s="34">
        <v>28</v>
      </c>
      <c r="K42" s="35">
        <v>303.93</v>
      </c>
      <c r="L42" s="100">
        <v>24422</v>
      </c>
      <c r="M42" s="98">
        <v>1510257.08</v>
      </c>
      <c r="N42" s="99">
        <f>(Tabela1[[#This Row],[Skupaj vsi 
zaposleni]]/Tabela1[[#This Row],[Število
prebivalcev
31.12.2025]])*1000</f>
        <v>1.1874539349766604</v>
      </c>
    </row>
    <row r="43" spans="1:14">
      <c r="A43" s="7" t="s">
        <v>108</v>
      </c>
      <c r="B43" s="34">
        <f>'Poročilo 1'!B42</f>
        <v>18</v>
      </c>
      <c r="C43" s="48">
        <f>'Poročilo 1'!C42</f>
        <v>1</v>
      </c>
      <c r="D43" s="34">
        <f>Tabela1[[#This Row],[Vsi uradniki
za nedoločen čas]]+Tabela1[[#This Row],[Vsi strokovno tehnični delavci
za nedoločen čas]]</f>
        <v>19</v>
      </c>
      <c r="E43" s="48">
        <f>'Poročilo 1'!D42</f>
        <v>1</v>
      </c>
      <c r="F43" s="48">
        <f>'Poročilo 1'!E42</f>
        <v>0</v>
      </c>
      <c r="G43" s="48">
        <f>Tabela1[[#This Row],[Vsi uradniki
za določen čas]]+Tabela1[[#This Row],[Vsi strokovno tehnični delavci
za določen čas]]</f>
        <v>1</v>
      </c>
      <c r="H43" s="34">
        <f>Tabela1[[#This Row],[skupaj uradniki in strokovno tehnični delavci
za nedoločen čas]]+Tabela1[[#This Row],[skupaj uradniki in strokovno tehnični delavci
za določen čas]]</f>
        <v>20</v>
      </c>
      <c r="I43" s="69">
        <v>20</v>
      </c>
      <c r="J43" s="34">
        <v>20</v>
      </c>
      <c r="K43" s="35">
        <v>337.6</v>
      </c>
      <c r="L43" s="100">
        <v>14007</v>
      </c>
      <c r="M43" s="98">
        <v>1057195.05</v>
      </c>
      <c r="N43" s="99">
        <f>(Tabela1[[#This Row],[Skupaj vsi 
zaposleni]]/Tabela1[[#This Row],[Število
prebivalcev
31.12.2025]])*1000</f>
        <v>1.4278574998215177</v>
      </c>
    </row>
    <row r="44" spans="1:14">
      <c r="A44" s="7" t="s">
        <v>109</v>
      </c>
      <c r="B44" s="34">
        <f>'Poročilo 1'!B43</f>
        <v>17</v>
      </c>
      <c r="C44" s="48">
        <f>'Poročilo 1'!C43</f>
        <v>5</v>
      </c>
      <c r="D44" s="34">
        <f>Tabela1[[#This Row],[Vsi uradniki
za nedoločen čas]]+Tabela1[[#This Row],[Vsi strokovno tehnični delavci
za nedoločen čas]]</f>
        <v>22</v>
      </c>
      <c r="E44" s="48">
        <f>'Poročilo 1'!D43</f>
        <v>2</v>
      </c>
      <c r="F44" s="48">
        <f>'Poročilo 1'!E43</f>
        <v>0</v>
      </c>
      <c r="G44" s="48">
        <f>Tabela1[[#This Row],[Vsi uradniki
za določen čas]]+Tabela1[[#This Row],[Vsi strokovno tehnični delavci
za določen čas]]</f>
        <v>2</v>
      </c>
      <c r="H44" s="34">
        <f>Tabela1[[#This Row],[skupaj uradniki in strokovno tehnični delavci
za nedoločen čas]]+Tabela1[[#This Row],[skupaj uradniki in strokovno tehnični delavci
za določen čas]]</f>
        <v>24</v>
      </c>
      <c r="I44" s="69">
        <v>23</v>
      </c>
      <c r="J44" s="34">
        <v>23</v>
      </c>
      <c r="K44" s="35">
        <v>209</v>
      </c>
      <c r="L44" s="36">
        <v>14772</v>
      </c>
      <c r="M44" s="98">
        <v>1174308.1000000001</v>
      </c>
      <c r="N44" s="99">
        <f>(Tabela1[[#This Row],[Skupaj vsi 
zaposleni]]/Tabela1[[#This Row],[Število
prebivalcev
31.12.2025]])*1000</f>
        <v>1.6246953696181965</v>
      </c>
    </row>
    <row r="45" spans="1:14">
      <c r="A45" s="7" t="s">
        <v>110</v>
      </c>
      <c r="B45" s="34">
        <f>'Poročilo 1'!B44</f>
        <v>19</v>
      </c>
      <c r="C45" s="48">
        <f>'Poročilo 1'!C44</f>
        <v>4</v>
      </c>
      <c r="D45" s="34">
        <f>Tabela1[[#This Row],[Vsi uradniki
za nedoločen čas]]+Tabela1[[#This Row],[Vsi strokovno tehnični delavci
za nedoločen čas]]</f>
        <v>23</v>
      </c>
      <c r="E45" s="48">
        <f>'Poročilo 1'!D44</f>
        <v>2</v>
      </c>
      <c r="F45" s="48">
        <f>'Poročilo 1'!E44</f>
        <v>0</v>
      </c>
      <c r="G45" s="48">
        <f>Tabela1[[#This Row],[Vsi uradniki
za določen čas]]+Tabela1[[#This Row],[Vsi strokovno tehnični delavci
za določen čas]]</f>
        <v>2</v>
      </c>
      <c r="H45" s="34">
        <f>Tabela1[[#This Row],[skupaj uradniki in strokovno tehnični delavci
za nedoločen čas]]+Tabela1[[#This Row],[skupaj uradniki in strokovno tehnični delavci
za določen čas]]</f>
        <v>25</v>
      </c>
      <c r="I45" s="69">
        <v>26</v>
      </c>
      <c r="J45" s="34">
        <v>25</v>
      </c>
      <c r="K45" s="35">
        <v>290</v>
      </c>
      <c r="L45" s="100">
        <v>18249</v>
      </c>
      <c r="M45" s="98">
        <v>1128045.1499999999</v>
      </c>
      <c r="N45" s="99">
        <f>(Tabela1[[#This Row],[Skupaj vsi 
zaposleni]]/Tabela1[[#This Row],[Število
prebivalcev
31.12.2025]])*1000</f>
        <v>1.3699380787988384</v>
      </c>
    </row>
    <row r="46" spans="1:14">
      <c r="A46" s="7" t="s">
        <v>111</v>
      </c>
      <c r="B46" s="34">
        <f>'Poročilo 1'!B45</f>
        <v>30</v>
      </c>
      <c r="C46" s="48">
        <f>'Poročilo 1'!C45</f>
        <v>4</v>
      </c>
      <c r="D46" s="34">
        <f>Tabela1[[#This Row],[Vsi uradniki
za nedoločen čas]]+Tabela1[[#This Row],[Vsi strokovno tehnični delavci
za nedoločen čas]]</f>
        <v>34</v>
      </c>
      <c r="E46" s="48">
        <f>'Poročilo 1'!D45</f>
        <v>10</v>
      </c>
      <c r="F46" s="48">
        <f>'Poročilo 1'!E45</f>
        <v>0</v>
      </c>
      <c r="G46" s="48">
        <f>Tabela1[[#This Row],[Vsi uradniki
za določen čas]]+Tabela1[[#This Row],[Vsi strokovno tehnični delavci
za določen čas]]</f>
        <v>10</v>
      </c>
      <c r="H46" s="34">
        <f>Tabela1[[#This Row],[skupaj uradniki in strokovno tehnični delavci
za nedoločen čas]]+Tabela1[[#This Row],[skupaj uradniki in strokovno tehnični delavci
za določen čas]]</f>
        <v>44</v>
      </c>
      <c r="I46" s="69">
        <v>37</v>
      </c>
      <c r="J46" s="34">
        <v>43</v>
      </c>
      <c r="K46" s="35">
        <v>660</v>
      </c>
      <c r="L46" s="100">
        <v>27138</v>
      </c>
      <c r="M46" s="98">
        <v>1675033.86</v>
      </c>
      <c r="N46" s="99">
        <f>(Tabela1[[#This Row],[Skupaj vsi 
zaposleni]]/Tabela1[[#This Row],[Število
prebivalcev
31.12.2025]])*1000</f>
        <v>1.621342766600339</v>
      </c>
    </row>
    <row r="47" spans="1:14">
      <c r="A47" s="7" t="s">
        <v>112</v>
      </c>
      <c r="B47" s="34">
        <f>'Poročilo 1'!B46</f>
        <v>21</v>
      </c>
      <c r="C47" s="48">
        <f>'Poročilo 1'!C46</f>
        <v>5</v>
      </c>
      <c r="D47" s="34">
        <f>Tabela1[[#This Row],[Vsi uradniki
za nedoločen čas]]+Tabela1[[#This Row],[Vsi strokovno tehnični delavci
za nedoločen čas]]</f>
        <v>26</v>
      </c>
      <c r="E47" s="48">
        <f>'Poročilo 1'!D46</f>
        <v>0</v>
      </c>
      <c r="F47" s="48">
        <f>'Poročilo 1'!E46</f>
        <v>0</v>
      </c>
      <c r="G47" s="48">
        <f>Tabela1[[#This Row],[Vsi uradniki
za določen čas]]+Tabela1[[#This Row],[Vsi strokovno tehnični delavci
za določen čas]]</f>
        <v>0</v>
      </c>
      <c r="H47" s="34">
        <f>Tabela1[[#This Row],[skupaj uradniki in strokovno tehnični delavci
za nedoločen čas]]+Tabela1[[#This Row],[skupaj uradniki in strokovno tehnični delavci
za določen čas]]</f>
        <v>26</v>
      </c>
      <c r="I47" s="69">
        <v>26</v>
      </c>
      <c r="J47" s="34">
        <v>26</v>
      </c>
      <c r="K47" s="35">
        <v>286</v>
      </c>
      <c r="L47" s="100">
        <v>21803</v>
      </c>
      <c r="M47" s="98">
        <v>1306041.2</v>
      </c>
      <c r="N47" s="99">
        <f>(Tabela1[[#This Row],[Skupaj vsi 
zaposleni]]/Tabela1[[#This Row],[Število
prebivalcev
31.12.2025]])*1000</f>
        <v>1.1924964454432876</v>
      </c>
    </row>
    <row r="48" spans="1:14">
      <c r="A48" s="7" t="s">
        <v>113</v>
      </c>
      <c r="B48" s="34">
        <f>'Poročilo 1'!B47</f>
        <v>30</v>
      </c>
      <c r="C48" s="48">
        <f>'Poročilo 1'!C47</f>
        <v>6</v>
      </c>
      <c r="D48" s="34">
        <f>Tabela1[[#This Row],[Vsi uradniki
za nedoločen čas]]+Tabela1[[#This Row],[Vsi strokovno tehnični delavci
za nedoločen čas]]</f>
        <v>36</v>
      </c>
      <c r="E48" s="48">
        <f>'Poročilo 1'!D47</f>
        <v>5</v>
      </c>
      <c r="F48" s="48">
        <f>'Poročilo 1'!E47</f>
        <v>0</v>
      </c>
      <c r="G48" s="48">
        <f>Tabela1[[#This Row],[Vsi uradniki
za določen čas]]+Tabela1[[#This Row],[Vsi strokovno tehnični delavci
za določen čas]]</f>
        <v>5</v>
      </c>
      <c r="H48" s="34">
        <f>Tabela1[[#This Row],[skupaj uradniki in strokovno tehnični delavci
za nedoločen čas]]+Tabela1[[#This Row],[skupaj uradniki in strokovno tehnični delavci
za določen čas]]</f>
        <v>41</v>
      </c>
      <c r="I48" s="69">
        <v>37</v>
      </c>
      <c r="J48" s="34">
        <v>39</v>
      </c>
      <c r="K48" s="35">
        <v>386</v>
      </c>
      <c r="L48" s="100">
        <v>36924</v>
      </c>
      <c r="M48" s="98">
        <v>1933996.65</v>
      </c>
      <c r="N48" s="99">
        <f>(Tabela1[[#This Row],[Skupaj vsi 
zaposleni]]/Tabela1[[#This Row],[Število
prebivalcev
31.12.2025]])*1000</f>
        <v>1.1103889069439932</v>
      </c>
    </row>
    <row r="49" spans="1:14">
      <c r="A49" s="7" t="s">
        <v>114</v>
      </c>
      <c r="B49" s="34">
        <f>'Poročilo 1'!B48</f>
        <v>26</v>
      </c>
      <c r="C49" s="48">
        <f>'Poročilo 1'!C48</f>
        <v>3</v>
      </c>
      <c r="D49" s="34">
        <f>Tabela1[[#This Row],[Vsi uradniki
za nedoločen čas]]+Tabela1[[#This Row],[Vsi strokovno tehnični delavci
za nedoločen čas]]</f>
        <v>29</v>
      </c>
      <c r="E49" s="48">
        <f>'Poročilo 1'!D48</f>
        <v>1</v>
      </c>
      <c r="F49" s="48">
        <f>'Poročilo 1'!E48</f>
        <v>0</v>
      </c>
      <c r="G49" s="48">
        <f>Tabela1[[#This Row],[Vsi uradniki
za določen čas]]+Tabela1[[#This Row],[Vsi strokovno tehnični delavci
za določen čas]]</f>
        <v>1</v>
      </c>
      <c r="H49" s="34">
        <f>Tabela1[[#This Row],[skupaj uradniki in strokovno tehnični delavci
za nedoločen čas]]+Tabela1[[#This Row],[skupaj uradniki in strokovno tehnični delavci
za določen čas]]</f>
        <v>30</v>
      </c>
      <c r="I49" s="69">
        <v>28</v>
      </c>
      <c r="J49" s="34">
        <v>29</v>
      </c>
      <c r="K49" s="35">
        <v>224.2</v>
      </c>
      <c r="L49" s="100">
        <v>24371</v>
      </c>
      <c r="M49" s="98">
        <v>1452592.95</v>
      </c>
      <c r="N49" s="99">
        <f>(Tabela1[[#This Row],[Skupaj vsi 
zaposleni]]/Tabela1[[#This Row],[Število
prebivalcev
31.12.2025]])*1000</f>
        <v>1.230971236305445</v>
      </c>
    </row>
    <row r="50" spans="1:14">
      <c r="A50" s="7" t="s">
        <v>115</v>
      </c>
      <c r="B50" s="34">
        <f>'Poročilo 1'!B49</f>
        <v>21</v>
      </c>
      <c r="C50" s="48">
        <f>'Poročilo 1'!C49</f>
        <v>1</v>
      </c>
      <c r="D50" s="34">
        <f>Tabela1[[#This Row],[Vsi uradniki
za nedoločen čas]]+Tabela1[[#This Row],[Vsi strokovno tehnični delavci
za nedoločen čas]]</f>
        <v>22</v>
      </c>
      <c r="E50" s="48">
        <f>'Poročilo 1'!D49</f>
        <v>1</v>
      </c>
      <c r="F50" s="48">
        <f>'Poročilo 1'!E49</f>
        <v>0</v>
      </c>
      <c r="G50" s="48">
        <f>Tabela1[[#This Row],[Vsi uradniki
za določen čas]]+Tabela1[[#This Row],[Vsi strokovno tehnični delavci
za določen čas]]</f>
        <v>1</v>
      </c>
      <c r="H50" s="34">
        <f>Tabela1[[#This Row],[skupaj uradniki in strokovno tehnični delavci
za nedoločen čas]]+Tabela1[[#This Row],[skupaj uradniki in strokovno tehnični delavci
za določen čas]]</f>
        <v>23</v>
      </c>
      <c r="I50" s="69">
        <v>22</v>
      </c>
      <c r="J50" s="34">
        <v>23</v>
      </c>
      <c r="K50" s="35">
        <v>240</v>
      </c>
      <c r="L50" s="100">
        <v>20668</v>
      </c>
      <c r="M50" s="98">
        <v>1209082.28</v>
      </c>
      <c r="N50" s="99">
        <f>(Tabela1[[#This Row],[Skupaj vsi 
zaposleni]]/Tabela1[[#This Row],[Število
prebivalcev
31.12.2025]])*1000</f>
        <v>1.1128314302303077</v>
      </c>
    </row>
    <row r="51" spans="1:14">
      <c r="A51" s="7" t="s">
        <v>116</v>
      </c>
      <c r="B51" s="34">
        <f>'Poročilo 1'!B50</f>
        <v>32</v>
      </c>
      <c r="C51" s="48">
        <f>'Poročilo 1'!C50</f>
        <v>2</v>
      </c>
      <c r="D51" s="34">
        <f>Tabela1[[#This Row],[Vsi uradniki
za nedoločen čas]]+Tabela1[[#This Row],[Vsi strokovno tehnični delavci
za nedoločen čas]]</f>
        <v>34</v>
      </c>
      <c r="E51" s="48">
        <f>'Poročilo 1'!D50</f>
        <v>5</v>
      </c>
      <c r="F51" s="48">
        <f>'Poročilo 1'!E50</f>
        <v>0</v>
      </c>
      <c r="G51" s="48">
        <f>Tabela1[[#This Row],[Vsi uradniki
za določen čas]]+Tabela1[[#This Row],[Vsi strokovno tehnični delavci
za določen čas]]</f>
        <v>5</v>
      </c>
      <c r="H51" s="34">
        <f>Tabela1[[#This Row],[skupaj uradniki in strokovno tehnični delavci
za nedoločen čas]]+Tabela1[[#This Row],[skupaj uradniki in strokovno tehnični delavci
za določen čas]]</f>
        <v>39</v>
      </c>
      <c r="I51" s="69">
        <v>37</v>
      </c>
      <c r="J51" s="34">
        <v>36.75</v>
      </c>
      <c r="K51" s="35">
        <v>512.29999999999995</v>
      </c>
      <c r="L51" s="100">
        <v>43384</v>
      </c>
      <c r="M51" s="98">
        <v>2212508.31</v>
      </c>
      <c r="N51" s="99">
        <f>(Tabela1[[#This Row],[Skupaj vsi 
zaposleni]]/Tabela1[[#This Row],[Število
prebivalcev
31.12.2025]])*1000</f>
        <v>0.89894892126129444</v>
      </c>
    </row>
    <row r="52" spans="1:14">
      <c r="A52" s="7" t="s">
        <v>117</v>
      </c>
      <c r="B52" s="34">
        <f>'Poročilo 1'!B51</f>
        <v>34</v>
      </c>
      <c r="C52" s="48">
        <f>'Poročilo 1'!C51</f>
        <v>6</v>
      </c>
      <c r="D52" s="34">
        <f>Tabela1[[#This Row],[Vsi uradniki
za nedoločen čas]]+Tabela1[[#This Row],[Vsi strokovno tehnični delavci
za nedoločen čas]]</f>
        <v>40</v>
      </c>
      <c r="E52" s="48">
        <f>'Poročilo 1'!D51</f>
        <v>3</v>
      </c>
      <c r="F52" s="48">
        <f>'Poročilo 1'!E51</f>
        <v>0</v>
      </c>
      <c r="G52" s="48">
        <f>Tabela1[[#This Row],[Vsi uradniki
za določen čas]]+Tabela1[[#This Row],[Vsi strokovno tehnični delavci
za določen čas]]</f>
        <v>3</v>
      </c>
      <c r="H52" s="34">
        <f>Tabela1[[#This Row],[skupaj uradniki in strokovno tehnični delavci
za nedoločen čas]]+Tabela1[[#This Row],[skupaj uradniki in strokovno tehnični delavci
za določen čas]]</f>
        <v>43</v>
      </c>
      <c r="I52" s="69">
        <v>42</v>
      </c>
      <c r="J52" s="34">
        <v>42</v>
      </c>
      <c r="K52" s="35">
        <v>400</v>
      </c>
      <c r="L52" s="100">
        <v>33363</v>
      </c>
      <c r="M52" s="98">
        <v>2114599.86</v>
      </c>
      <c r="N52" s="99">
        <f>(Tabela1[[#This Row],[Skupaj vsi 
zaposleni]]/Tabela1[[#This Row],[Število
prebivalcev
31.12.2025]])*1000</f>
        <v>1.2888529209003987</v>
      </c>
    </row>
    <row r="53" spans="1:14">
      <c r="A53" s="7" t="s">
        <v>118</v>
      </c>
      <c r="B53" s="34">
        <f>'Poročilo 1'!B52</f>
        <v>23</v>
      </c>
      <c r="C53" s="48">
        <f>'Poročilo 1'!C52</f>
        <v>7</v>
      </c>
      <c r="D53" s="34">
        <f>Tabela1[[#This Row],[Vsi uradniki
za nedoločen čas]]+Tabela1[[#This Row],[Vsi strokovno tehnični delavci
za nedoločen čas]]</f>
        <v>30</v>
      </c>
      <c r="E53" s="48">
        <f>'Poročilo 1'!D52</f>
        <v>1</v>
      </c>
      <c r="F53" s="48">
        <f>'Poročilo 1'!E52</f>
        <v>0</v>
      </c>
      <c r="G53" s="48">
        <f>Tabela1[[#This Row],[Vsi uradniki
za določen čas]]+Tabela1[[#This Row],[Vsi strokovno tehnični delavci
za določen čas]]</f>
        <v>1</v>
      </c>
      <c r="H53" s="34">
        <f>Tabela1[[#This Row],[skupaj uradniki in strokovno tehnični delavci
za nedoločen čas]]+Tabela1[[#This Row],[skupaj uradniki in strokovno tehnični delavci
za določen čas]]</f>
        <v>31</v>
      </c>
      <c r="I53" s="69">
        <v>30</v>
      </c>
      <c r="J53" s="34">
        <v>30</v>
      </c>
      <c r="K53" s="35">
        <v>939.23</v>
      </c>
      <c r="L53" s="100">
        <v>18588</v>
      </c>
      <c r="M53" s="98">
        <v>1368746.7</v>
      </c>
      <c r="N53" s="99">
        <f>(Tabela1[[#This Row],[Skupaj vsi 
zaposleni]]/Tabela1[[#This Row],[Število
prebivalcev
31.12.2025]])*1000</f>
        <v>1.6677426296535398</v>
      </c>
    </row>
    <row r="54" spans="1:14">
      <c r="A54" s="7" t="s">
        <v>119</v>
      </c>
      <c r="B54" s="34">
        <f>'Poročilo 1'!B53</f>
        <v>16</v>
      </c>
      <c r="C54" s="48">
        <f>'Poročilo 1'!C53</f>
        <v>4</v>
      </c>
      <c r="D54" s="34">
        <f>Tabela1[[#This Row],[Vsi uradniki
za nedoločen čas]]+Tabela1[[#This Row],[Vsi strokovno tehnični delavci
za nedoločen čas]]</f>
        <v>20</v>
      </c>
      <c r="E54" s="48">
        <f>'Poročilo 1'!D53</f>
        <v>2</v>
      </c>
      <c r="F54" s="48">
        <f>'Poročilo 1'!E53</f>
        <v>0</v>
      </c>
      <c r="G54" s="48">
        <f>Tabela1[[#This Row],[Vsi uradniki
za določen čas]]+Tabela1[[#This Row],[Vsi strokovno tehnični delavci
za določen čas]]</f>
        <v>2</v>
      </c>
      <c r="H54" s="34">
        <f>Tabela1[[#This Row],[skupaj uradniki in strokovno tehnični delavci
za nedoločen čas]]+Tabela1[[#This Row],[skupaj uradniki in strokovno tehnični delavci
za določen čas]]</f>
        <v>22</v>
      </c>
      <c r="I54" s="69">
        <v>23</v>
      </c>
      <c r="J54" s="34">
        <v>22</v>
      </c>
      <c r="K54" s="35">
        <v>57.57</v>
      </c>
      <c r="L54" s="100">
        <v>16041</v>
      </c>
      <c r="M54" s="98">
        <v>1038553.59</v>
      </c>
      <c r="N54" s="99">
        <f>(Tabela1[[#This Row],[Skupaj vsi 
zaposleni]]/Tabela1[[#This Row],[Število
prebivalcev
31.12.2025]])*1000</f>
        <v>1.3714855682314071</v>
      </c>
    </row>
    <row r="55" spans="1:14">
      <c r="A55" s="7" t="s">
        <v>120</v>
      </c>
      <c r="B55" s="34">
        <f>'Poročilo 1'!B54</f>
        <v>25</v>
      </c>
      <c r="C55" s="48">
        <f>'Poročilo 1'!C54</f>
        <v>2</v>
      </c>
      <c r="D55" s="34">
        <f>Tabela1[[#This Row],[Vsi uradniki
za nedoločen čas]]+Tabela1[[#This Row],[Vsi strokovno tehnični delavci
za nedoločen čas]]</f>
        <v>27</v>
      </c>
      <c r="E55" s="48">
        <f>'Poročilo 1'!D54</f>
        <v>1</v>
      </c>
      <c r="F55" s="48">
        <f>'Poročilo 1'!E54</f>
        <v>1</v>
      </c>
      <c r="G55" s="48">
        <f>Tabela1[[#This Row],[Vsi uradniki
za določen čas]]+Tabela1[[#This Row],[Vsi strokovno tehnični delavci
za določen čas]]</f>
        <v>2</v>
      </c>
      <c r="H55" s="34">
        <f>Tabela1[[#This Row],[skupaj uradniki in strokovno tehnični delavci
za nedoločen čas]]+Tabela1[[#This Row],[skupaj uradniki in strokovno tehnični delavci
za določen čas]]</f>
        <v>29</v>
      </c>
      <c r="I55" s="69">
        <v>28</v>
      </c>
      <c r="J55" s="34">
        <v>29</v>
      </c>
      <c r="K55" s="35">
        <v>317.10000000000002</v>
      </c>
      <c r="L55" s="100">
        <v>22723</v>
      </c>
      <c r="M55" s="98">
        <v>1389933.85</v>
      </c>
      <c r="N55" s="99">
        <f>(Tabela1[[#This Row],[Skupaj vsi 
zaposleni]]/Tabela1[[#This Row],[Število
prebivalcev
31.12.2025]])*1000</f>
        <v>1.2762399331074241</v>
      </c>
    </row>
    <row r="56" spans="1:14">
      <c r="A56" s="7" t="s">
        <v>121</v>
      </c>
      <c r="B56" s="34">
        <f>'Poročilo 1'!B55</f>
        <v>19</v>
      </c>
      <c r="C56" s="48">
        <f>'Poročilo 1'!C55</f>
        <v>2</v>
      </c>
      <c r="D56" s="34">
        <f>Tabela1[[#This Row],[Vsi uradniki
za nedoločen čas]]+Tabela1[[#This Row],[Vsi strokovno tehnični delavci
za nedoločen čas]]</f>
        <v>21</v>
      </c>
      <c r="E56" s="48">
        <f>'Poročilo 1'!D55</f>
        <v>0</v>
      </c>
      <c r="F56" s="48">
        <f>'Poročilo 1'!E55</f>
        <v>0</v>
      </c>
      <c r="G56" s="48">
        <f>Tabela1[[#This Row],[Vsi uradniki
za določen čas]]+Tabela1[[#This Row],[Vsi strokovno tehnični delavci
za določen čas]]</f>
        <v>0</v>
      </c>
      <c r="H56" s="34">
        <f>Tabela1[[#This Row],[skupaj uradniki in strokovno tehnični delavci
za nedoločen čas]]+Tabela1[[#This Row],[skupaj uradniki in strokovno tehnični delavci
za določen čas]]</f>
        <v>21</v>
      </c>
      <c r="I56" s="69">
        <v>21</v>
      </c>
      <c r="J56" s="34">
        <v>21</v>
      </c>
      <c r="K56" s="35">
        <v>155.4</v>
      </c>
      <c r="L56" s="100">
        <v>15151</v>
      </c>
      <c r="M56" s="98">
        <v>1096933.78</v>
      </c>
      <c r="N56" s="99">
        <f>(Tabela1[[#This Row],[Skupaj vsi 
zaposleni]]/Tabela1[[#This Row],[Število
prebivalcev
31.12.2025]])*1000</f>
        <v>1.3860471256022704</v>
      </c>
    </row>
    <row r="57" spans="1:14">
      <c r="A57" s="7" t="s">
        <v>122</v>
      </c>
      <c r="B57" s="34">
        <f>'Poročilo 1'!B56</f>
        <v>42</v>
      </c>
      <c r="C57" s="48">
        <f>'Poročilo 1'!C56</f>
        <v>9</v>
      </c>
      <c r="D57" s="34">
        <f>Tabela1[[#This Row],[Vsi uradniki
za nedoločen čas]]+Tabela1[[#This Row],[Vsi strokovno tehnični delavci
za nedoločen čas]]</f>
        <v>51</v>
      </c>
      <c r="E57" s="48">
        <f>'Poročilo 1'!D56</f>
        <v>1</v>
      </c>
      <c r="F57" s="48">
        <f>'Poročilo 1'!E56</f>
        <v>0</v>
      </c>
      <c r="G57" s="48">
        <f>Tabela1[[#This Row],[Vsi uradniki
za določen čas]]+Tabela1[[#This Row],[Vsi strokovno tehnični delavci
za določen čas]]</f>
        <v>1</v>
      </c>
      <c r="H57" s="34">
        <f>Tabela1[[#This Row],[skupaj uradniki in strokovno tehnični delavci
za nedoločen čas]]+Tabela1[[#This Row],[skupaj uradniki in strokovno tehnični delavci
za določen čas]]</f>
        <v>52</v>
      </c>
      <c r="I57" s="69">
        <v>50</v>
      </c>
      <c r="J57" s="34">
        <v>49</v>
      </c>
      <c r="K57" s="35">
        <v>197</v>
      </c>
      <c r="L57" s="100">
        <v>46344</v>
      </c>
      <c r="M57" s="98">
        <v>2519056.92</v>
      </c>
      <c r="N57" s="99">
        <f>(Tabela1[[#This Row],[Skupaj vsi 
zaposleni]]/Tabela1[[#This Row],[Število
prebivalcev
31.12.2025]])*1000</f>
        <v>1.12204384602106</v>
      </c>
    </row>
    <row r="58" spans="1:14">
      <c r="A58" s="7" t="s">
        <v>123</v>
      </c>
      <c r="B58" s="34">
        <f>'Poročilo 1'!B57</f>
        <v>28</v>
      </c>
      <c r="C58" s="48">
        <f>'Poročilo 1'!C57</f>
        <v>0</v>
      </c>
      <c r="D58" s="34">
        <f>Tabela1[[#This Row],[Vsi uradniki
za nedoločen čas]]+Tabela1[[#This Row],[Vsi strokovno tehnični delavci
za nedoločen čas]]</f>
        <v>28</v>
      </c>
      <c r="E58" s="48">
        <f>'Poročilo 1'!D57</f>
        <v>3</v>
      </c>
      <c r="F58" s="48">
        <f>'Poročilo 1'!E57</f>
        <v>0</v>
      </c>
      <c r="G58" s="48">
        <f>Tabela1[[#This Row],[Vsi uradniki
za določen čas]]+Tabela1[[#This Row],[Vsi strokovno tehnični delavci
za določen čas]]</f>
        <v>3</v>
      </c>
      <c r="H58" s="34">
        <f>Tabela1[[#This Row],[skupaj uradniki in strokovno tehnični delavci
za nedoločen čas]]+Tabela1[[#This Row],[skupaj uradniki in strokovno tehnični delavci
za določen čas]]</f>
        <v>31</v>
      </c>
      <c r="I58" s="69">
        <v>29</v>
      </c>
      <c r="J58" s="34">
        <v>29</v>
      </c>
      <c r="K58" s="35">
        <v>168.5</v>
      </c>
      <c r="L58" s="100">
        <v>26772</v>
      </c>
      <c r="M58" s="98">
        <v>1676220.66</v>
      </c>
      <c r="N58" s="99">
        <f>(Tabela1[[#This Row],[Skupaj vsi 
zaposleni]]/Tabela1[[#This Row],[Število
prebivalcev
31.12.2025]])*1000</f>
        <v>1.1579261915434036</v>
      </c>
    </row>
    <row r="59" spans="1:14">
      <c r="A59" s="7" t="s">
        <v>124</v>
      </c>
      <c r="B59" s="34">
        <f>'Poročilo 1'!B58</f>
        <v>18</v>
      </c>
      <c r="C59" s="48">
        <f>'Poročilo 1'!C58</f>
        <v>7</v>
      </c>
      <c r="D59" s="34">
        <f>Tabela1[[#This Row],[Vsi uradniki
za nedoločen čas]]+Tabela1[[#This Row],[Vsi strokovno tehnični delavci
za nedoločen čas]]</f>
        <v>25</v>
      </c>
      <c r="E59" s="48">
        <f>'Poročilo 1'!D58</f>
        <v>2</v>
      </c>
      <c r="F59" s="48">
        <f>'Poročilo 1'!E58</f>
        <v>0</v>
      </c>
      <c r="G59" s="48">
        <f>Tabela1[[#This Row],[Vsi uradniki
za določen čas]]+Tabela1[[#This Row],[Vsi strokovno tehnični delavci
za določen čas]]</f>
        <v>2</v>
      </c>
      <c r="H59" s="34">
        <f>Tabela1[[#This Row],[skupaj uradniki in strokovno tehnični delavci
za nedoločen čas]]+Tabela1[[#This Row],[skupaj uradniki in strokovno tehnični delavci
za določen čas]]</f>
        <v>27</v>
      </c>
      <c r="I59" s="69">
        <v>27</v>
      </c>
      <c r="J59" s="34">
        <v>27</v>
      </c>
      <c r="K59" s="35">
        <v>147</v>
      </c>
      <c r="L59" s="100">
        <v>16434</v>
      </c>
      <c r="M59" s="98">
        <v>1343320.93</v>
      </c>
      <c r="N59" s="99">
        <f>(Tabela1[[#This Row],[Skupaj vsi 
zaposleni]]/Tabela1[[#This Row],[Število
prebivalcev
31.12.2025]])*1000</f>
        <v>1.6429353778751368</v>
      </c>
    </row>
    <row r="60" spans="1:14">
      <c r="A60" s="7" t="s">
        <v>125</v>
      </c>
      <c r="B60" s="34">
        <f>'Poročilo 1'!B59</f>
        <v>38</v>
      </c>
      <c r="C60" s="48">
        <f>'Poročilo 1'!C59</f>
        <v>7</v>
      </c>
      <c r="D60" s="34">
        <f>Tabela1[[#This Row],[Vsi uradniki
za nedoločen čas]]+Tabela1[[#This Row],[Vsi strokovno tehnični delavci
za nedoločen čas]]</f>
        <v>45</v>
      </c>
      <c r="E60" s="48">
        <f>'Poročilo 1'!D59</f>
        <v>4</v>
      </c>
      <c r="F60" s="48">
        <f>'Poročilo 1'!E59</f>
        <v>0</v>
      </c>
      <c r="G60" s="48">
        <f>Tabela1[[#This Row],[Vsi uradniki
za določen čas]]+Tabela1[[#This Row],[Vsi strokovno tehnični delavci
za določen čas]]</f>
        <v>4</v>
      </c>
      <c r="H60" s="34">
        <f>Tabela1[[#This Row],[skupaj uradniki in strokovno tehnični delavci
za nedoločen čas]]+Tabela1[[#This Row],[skupaj uradniki in strokovno tehnični delavci
za določen čas]]</f>
        <v>49</v>
      </c>
      <c r="I60" s="69">
        <v>44</v>
      </c>
      <c r="J60" s="34">
        <v>46</v>
      </c>
      <c r="K60" s="35">
        <v>334</v>
      </c>
      <c r="L60" s="100">
        <v>44240</v>
      </c>
      <c r="M60" s="98">
        <v>2095347</v>
      </c>
      <c r="N60" s="99">
        <f>(Tabela1[[#This Row],[Skupaj vsi 
zaposleni]]/Tabela1[[#This Row],[Število
prebivalcev
31.12.2025]])*1000</f>
        <v>1.1075949367088609</v>
      </c>
    </row>
    <row r="61" spans="1:14" s="33" customFormat="1">
      <c r="A61" s="101" t="s">
        <v>59</v>
      </c>
      <c r="B61" s="102">
        <f>SUBTOTAL(109,B3:B60)</f>
        <v>1915</v>
      </c>
      <c r="C61" s="103">
        <f>'Poročilo 1'!C60</f>
        <v>390</v>
      </c>
      <c r="D61" s="104">
        <f>Tabela1[[#This Row],[Vsi uradniki
za nedoločen čas]]+Tabela1[[#This Row],[Vsi strokovno tehnični delavci
za nedoločen čas]]</f>
        <v>2305</v>
      </c>
      <c r="E61" s="103">
        <f>'Poročilo 1'!D60</f>
        <v>107</v>
      </c>
      <c r="F61" s="103">
        <f>'Poročilo 1'!E60</f>
        <v>18</v>
      </c>
      <c r="G61" s="103">
        <f>Tabela1[[#This Row],[Vsi uradniki
za določen čas]]+Tabela1[[#This Row],[Vsi strokovno tehnični delavci
za določen čas]]</f>
        <v>125</v>
      </c>
      <c r="H61" s="104">
        <f>Tabela1[[#This Row],[skupaj uradniki in strokovno tehnični delavci
za nedoločen čas]]+Tabela1[[#This Row],[skupaj uradniki in strokovno tehnični delavci
za določen čas]]</f>
        <v>2430</v>
      </c>
      <c r="I61" s="102">
        <f>SUBTOTAL(109,I3:I60)</f>
        <v>2422</v>
      </c>
      <c r="J61" s="105">
        <f>SUBTOTAL(109,J3:J60)</f>
        <v>2379.75</v>
      </c>
      <c r="K61" s="106">
        <f>SUBTOTAL(109,K2:K60)</f>
        <v>20299.3</v>
      </c>
      <c r="L61" s="107">
        <f>SUBTOTAL(109,L2:L60)</f>
        <v>2140900</v>
      </c>
      <c r="M61" s="108">
        <f t="shared" ref="M61" si="0">SUBTOTAL(109,M3:M60)</f>
        <v>119957187.95999999</v>
      </c>
      <c r="N61" s="109"/>
    </row>
  </sheetData>
  <pageMargins left="0.7" right="0.7" top="0.75" bottom="0.75" header="0.3" footer="0.3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CF9C-585B-48AA-A4F6-E6366A576ED9}">
  <dimension ref="A1:I60"/>
  <sheetViews>
    <sheetView topLeftCell="A37" workbookViewId="0">
      <selection activeCell="C2" sqref="C2:I60"/>
    </sheetView>
  </sheetViews>
  <sheetFormatPr defaultRowHeight="15"/>
  <cols>
    <col min="1" max="1" width="16.28515625" customWidth="1"/>
    <col min="2" max="2" width="36.28515625" bestFit="1" customWidth="1"/>
    <col min="3" max="3" width="28.140625" customWidth="1"/>
    <col min="4" max="4" width="24.28515625" customWidth="1"/>
    <col min="5" max="5" width="25.5703125" customWidth="1"/>
    <col min="6" max="6" width="23.5703125" customWidth="1"/>
    <col min="7" max="7" width="18.28515625" customWidth="1"/>
    <col min="8" max="8" width="23.85546875" customWidth="1"/>
    <col min="9" max="9" width="30.5703125" customWidth="1"/>
  </cols>
  <sheetData>
    <row r="1" spans="1:9" ht="51">
      <c r="A1" s="60" t="s">
        <v>225</v>
      </c>
      <c r="B1" s="61" t="s">
        <v>210</v>
      </c>
      <c r="C1" s="61" t="s">
        <v>226</v>
      </c>
      <c r="D1" s="61" t="s">
        <v>227</v>
      </c>
      <c r="E1" s="61" t="s">
        <v>228</v>
      </c>
      <c r="F1" s="62" t="s">
        <v>229</v>
      </c>
      <c r="G1" s="62" t="s">
        <v>230</v>
      </c>
      <c r="H1" s="61" t="s">
        <v>231</v>
      </c>
      <c r="I1" s="63" t="s">
        <v>232</v>
      </c>
    </row>
    <row r="2" spans="1:9">
      <c r="A2" s="64" t="s">
        <v>233</v>
      </c>
      <c r="B2" s="65" t="s">
        <v>0</v>
      </c>
      <c r="C2" s="69">
        <v>32</v>
      </c>
      <c r="D2" s="70">
        <v>4</v>
      </c>
      <c r="E2" s="71">
        <f>D2/C2</f>
        <v>0.125</v>
      </c>
      <c r="F2" s="72">
        <v>5</v>
      </c>
      <c r="G2" s="73">
        <f>F2/C2</f>
        <v>0.15625</v>
      </c>
      <c r="H2" s="70">
        <v>6</v>
      </c>
      <c r="I2" s="74">
        <f>H2/C2</f>
        <v>0.1875</v>
      </c>
    </row>
    <row r="3" spans="1:9">
      <c r="A3" s="64" t="s">
        <v>234</v>
      </c>
      <c r="B3" s="65" t="s">
        <v>1</v>
      </c>
      <c r="C3" s="69">
        <v>38</v>
      </c>
      <c r="D3" s="70">
        <v>5</v>
      </c>
      <c r="E3" s="71">
        <f t="shared" ref="E3:E59" si="0">D3/C3</f>
        <v>0.13157894736842105</v>
      </c>
      <c r="F3" s="72">
        <v>9</v>
      </c>
      <c r="G3" s="75">
        <f t="shared" ref="G3:G59" si="1">F3/C3</f>
        <v>0.23684210526315788</v>
      </c>
      <c r="H3" s="70">
        <v>7</v>
      </c>
      <c r="I3" s="74">
        <f t="shared" ref="I3:I59" si="2">H3/C3</f>
        <v>0.18421052631578946</v>
      </c>
    </row>
    <row r="4" spans="1:9">
      <c r="A4" s="64" t="s">
        <v>235</v>
      </c>
      <c r="B4" s="65" t="s">
        <v>2</v>
      </c>
      <c r="C4" s="69">
        <v>92</v>
      </c>
      <c r="D4" s="70">
        <v>13</v>
      </c>
      <c r="E4" s="71">
        <f t="shared" si="0"/>
        <v>0.14130434782608695</v>
      </c>
      <c r="F4" s="72">
        <v>18</v>
      </c>
      <c r="G4" s="75">
        <f t="shared" si="1"/>
        <v>0.19565217391304349</v>
      </c>
      <c r="H4" s="70">
        <v>24</v>
      </c>
      <c r="I4" s="66">
        <f t="shared" si="2"/>
        <v>0.2608695652173913</v>
      </c>
    </row>
    <row r="5" spans="1:9">
      <c r="A5" s="64" t="s">
        <v>236</v>
      </c>
      <c r="B5" s="65" t="s">
        <v>3</v>
      </c>
      <c r="C5" s="69">
        <v>23</v>
      </c>
      <c r="D5" s="70">
        <v>4</v>
      </c>
      <c r="E5" s="71">
        <f t="shared" si="0"/>
        <v>0.17391304347826086</v>
      </c>
      <c r="F5" s="72">
        <v>6</v>
      </c>
      <c r="G5" s="75">
        <f t="shared" si="1"/>
        <v>0.2608695652173913</v>
      </c>
      <c r="H5" s="70">
        <v>5</v>
      </c>
      <c r="I5" s="66">
        <f t="shared" si="2"/>
        <v>0.21739130434782608</v>
      </c>
    </row>
    <row r="6" spans="1:9">
      <c r="A6" s="64" t="s">
        <v>237</v>
      </c>
      <c r="B6" s="65" t="s">
        <v>4</v>
      </c>
      <c r="C6" s="69">
        <v>28</v>
      </c>
      <c r="D6" s="70">
        <v>3</v>
      </c>
      <c r="E6" s="71">
        <f t="shared" si="0"/>
        <v>0.10714285714285714</v>
      </c>
      <c r="F6" s="72">
        <v>5</v>
      </c>
      <c r="G6" s="73">
        <f t="shared" si="1"/>
        <v>0.17857142857142858</v>
      </c>
      <c r="H6" s="70">
        <v>9</v>
      </c>
      <c r="I6" s="66">
        <f t="shared" si="2"/>
        <v>0.32142857142857145</v>
      </c>
    </row>
    <row r="7" spans="1:9">
      <c r="A7" s="64" t="s">
        <v>238</v>
      </c>
      <c r="B7" s="65" t="s">
        <v>5</v>
      </c>
      <c r="C7" s="69">
        <v>47</v>
      </c>
      <c r="D7" s="70">
        <v>3</v>
      </c>
      <c r="E7" s="71">
        <f t="shared" si="0"/>
        <v>6.3829787234042548E-2</v>
      </c>
      <c r="F7" s="72">
        <v>4</v>
      </c>
      <c r="G7" s="73">
        <f t="shared" si="1"/>
        <v>8.5106382978723402E-2</v>
      </c>
      <c r="H7" s="70">
        <v>5</v>
      </c>
      <c r="I7" s="74">
        <f t="shared" si="2"/>
        <v>0.10638297872340426</v>
      </c>
    </row>
    <row r="8" spans="1:9">
      <c r="A8" s="64" t="s">
        <v>239</v>
      </c>
      <c r="B8" s="65" t="s">
        <v>6</v>
      </c>
      <c r="C8" s="69">
        <v>16</v>
      </c>
      <c r="D8" s="70">
        <v>2</v>
      </c>
      <c r="E8" s="71">
        <f t="shared" si="0"/>
        <v>0.125</v>
      </c>
      <c r="F8" s="72">
        <v>2</v>
      </c>
      <c r="G8" s="73">
        <f t="shared" si="1"/>
        <v>0.125</v>
      </c>
      <c r="H8" s="70">
        <v>3</v>
      </c>
      <c r="I8" s="74">
        <f t="shared" si="2"/>
        <v>0.1875</v>
      </c>
    </row>
    <row r="9" spans="1:9">
      <c r="A9" s="64" t="s">
        <v>240</v>
      </c>
      <c r="B9" s="65" t="s">
        <v>7</v>
      </c>
      <c r="C9" s="69">
        <v>28</v>
      </c>
      <c r="D9" s="70">
        <v>5</v>
      </c>
      <c r="E9" s="71">
        <f t="shared" si="0"/>
        <v>0.17857142857142858</v>
      </c>
      <c r="F9" s="72">
        <v>7</v>
      </c>
      <c r="G9" s="75">
        <f t="shared" si="1"/>
        <v>0.25</v>
      </c>
      <c r="H9" s="70">
        <v>6</v>
      </c>
      <c r="I9" s="66">
        <f t="shared" si="2"/>
        <v>0.21428571428571427</v>
      </c>
    </row>
    <row r="10" spans="1:9">
      <c r="A10" s="64" t="s">
        <v>241</v>
      </c>
      <c r="B10" s="65" t="s">
        <v>8</v>
      </c>
      <c r="C10" s="69">
        <v>37</v>
      </c>
      <c r="D10" s="70">
        <v>7</v>
      </c>
      <c r="E10" s="71">
        <f t="shared" si="0"/>
        <v>0.1891891891891892</v>
      </c>
      <c r="F10" s="72">
        <v>9</v>
      </c>
      <c r="G10" s="75">
        <f t="shared" si="1"/>
        <v>0.24324324324324326</v>
      </c>
      <c r="H10" s="70">
        <v>10</v>
      </c>
      <c r="I10" s="66">
        <f t="shared" si="2"/>
        <v>0.27027027027027029</v>
      </c>
    </row>
    <row r="11" spans="1:9">
      <c r="A11" s="64" t="s">
        <v>242</v>
      </c>
      <c r="B11" s="65" t="s">
        <v>9</v>
      </c>
      <c r="C11" s="69">
        <v>18</v>
      </c>
      <c r="D11" s="70">
        <v>3</v>
      </c>
      <c r="E11" s="71">
        <f t="shared" si="0"/>
        <v>0.16666666666666666</v>
      </c>
      <c r="F11" s="72">
        <v>4</v>
      </c>
      <c r="G11" s="75">
        <f t="shared" si="1"/>
        <v>0.22222222222222221</v>
      </c>
      <c r="H11" s="70">
        <v>5</v>
      </c>
      <c r="I11" s="66">
        <f t="shared" si="2"/>
        <v>0.27777777777777779</v>
      </c>
    </row>
    <row r="12" spans="1:9">
      <c r="A12" s="64" t="s">
        <v>243</v>
      </c>
      <c r="B12" s="65" t="s">
        <v>10</v>
      </c>
      <c r="C12" s="69">
        <v>21</v>
      </c>
      <c r="D12" s="70">
        <v>4</v>
      </c>
      <c r="E12" s="71">
        <f t="shared" si="0"/>
        <v>0.19047619047619047</v>
      </c>
      <c r="F12" s="72">
        <v>4</v>
      </c>
      <c r="G12" s="73">
        <f t="shared" si="1"/>
        <v>0.19047619047619047</v>
      </c>
      <c r="H12" s="70">
        <v>5</v>
      </c>
      <c r="I12" s="66">
        <f t="shared" si="2"/>
        <v>0.23809523809523808</v>
      </c>
    </row>
    <row r="13" spans="1:9">
      <c r="A13" s="64" t="s">
        <v>244</v>
      </c>
      <c r="B13" s="65" t="s">
        <v>11</v>
      </c>
      <c r="C13" s="69">
        <v>22</v>
      </c>
      <c r="D13" s="70">
        <v>5</v>
      </c>
      <c r="E13" s="76">
        <f t="shared" si="0"/>
        <v>0.22727272727272727</v>
      </c>
      <c r="F13" s="72">
        <v>6</v>
      </c>
      <c r="G13" s="75">
        <f t="shared" si="1"/>
        <v>0.27272727272727271</v>
      </c>
      <c r="H13" s="70">
        <v>6</v>
      </c>
      <c r="I13" s="66">
        <f t="shared" si="2"/>
        <v>0.27272727272727271</v>
      </c>
    </row>
    <row r="14" spans="1:9">
      <c r="A14" s="64" t="s">
        <v>245</v>
      </c>
      <c r="B14" s="65" t="s">
        <v>12</v>
      </c>
      <c r="C14" s="69">
        <v>30</v>
      </c>
      <c r="D14" s="70">
        <v>1</v>
      </c>
      <c r="E14" s="71">
        <f t="shared" si="0"/>
        <v>3.3333333333333333E-2</v>
      </c>
      <c r="F14" s="72">
        <v>3</v>
      </c>
      <c r="G14" s="73">
        <f t="shared" si="1"/>
        <v>0.1</v>
      </c>
      <c r="H14" s="70">
        <v>3</v>
      </c>
      <c r="I14" s="74">
        <f t="shared" si="2"/>
        <v>0.1</v>
      </c>
    </row>
    <row r="15" spans="1:9">
      <c r="A15" s="64" t="s">
        <v>246</v>
      </c>
      <c r="B15" s="65" t="s">
        <v>13</v>
      </c>
      <c r="C15" s="69">
        <v>32</v>
      </c>
      <c r="D15" s="70">
        <v>10</v>
      </c>
      <c r="E15" s="76">
        <f t="shared" si="0"/>
        <v>0.3125</v>
      </c>
      <c r="F15" s="72">
        <v>11</v>
      </c>
      <c r="G15" s="75">
        <f t="shared" si="1"/>
        <v>0.34375</v>
      </c>
      <c r="H15" s="70">
        <v>12</v>
      </c>
      <c r="I15" s="66">
        <f t="shared" si="2"/>
        <v>0.375</v>
      </c>
    </row>
    <row r="16" spans="1:9">
      <c r="A16" s="64" t="s">
        <v>247</v>
      </c>
      <c r="B16" s="65" t="s">
        <v>14</v>
      </c>
      <c r="C16" s="69">
        <v>35</v>
      </c>
      <c r="D16" s="70">
        <v>6</v>
      </c>
      <c r="E16" s="71">
        <f t="shared" si="0"/>
        <v>0.17142857142857143</v>
      </c>
      <c r="F16" s="72">
        <v>9</v>
      </c>
      <c r="G16" s="75">
        <f t="shared" si="1"/>
        <v>0.25714285714285712</v>
      </c>
      <c r="H16" s="70">
        <v>9</v>
      </c>
      <c r="I16" s="66">
        <f t="shared" si="2"/>
        <v>0.25714285714285712</v>
      </c>
    </row>
    <row r="17" spans="1:9">
      <c r="A17" s="64" t="s">
        <v>248</v>
      </c>
      <c r="B17" s="65" t="s">
        <v>15</v>
      </c>
      <c r="C17" s="69">
        <v>27</v>
      </c>
      <c r="D17" s="70">
        <v>5</v>
      </c>
      <c r="E17" s="71">
        <f t="shared" si="0"/>
        <v>0.18518518518518517</v>
      </c>
      <c r="F17" s="72">
        <v>9</v>
      </c>
      <c r="G17" s="75">
        <f t="shared" si="1"/>
        <v>0.33333333333333331</v>
      </c>
      <c r="H17" s="70">
        <v>8</v>
      </c>
      <c r="I17" s="66">
        <f t="shared" si="2"/>
        <v>0.29629629629629628</v>
      </c>
    </row>
    <row r="18" spans="1:9">
      <c r="A18" s="64" t="s">
        <v>249</v>
      </c>
      <c r="B18" s="65" t="s">
        <v>16</v>
      </c>
      <c r="C18" s="69">
        <v>62</v>
      </c>
      <c r="D18" s="70">
        <v>6</v>
      </c>
      <c r="E18" s="71">
        <f t="shared" si="0"/>
        <v>9.6774193548387094E-2</v>
      </c>
      <c r="F18" s="72">
        <v>8</v>
      </c>
      <c r="G18" s="73">
        <f t="shared" si="1"/>
        <v>0.12903225806451613</v>
      </c>
      <c r="H18" s="70">
        <v>8</v>
      </c>
      <c r="I18" s="74">
        <f t="shared" si="2"/>
        <v>0.12903225806451613</v>
      </c>
    </row>
    <row r="19" spans="1:9">
      <c r="A19" s="64" t="s">
        <v>250</v>
      </c>
      <c r="B19" s="65" t="s">
        <v>17</v>
      </c>
      <c r="C19" s="69">
        <v>91</v>
      </c>
      <c r="D19" s="70">
        <v>8</v>
      </c>
      <c r="E19" s="71">
        <f t="shared" si="0"/>
        <v>8.7912087912087919E-2</v>
      </c>
      <c r="F19" s="72">
        <v>15</v>
      </c>
      <c r="G19" s="73">
        <f t="shared" si="1"/>
        <v>0.16483516483516483</v>
      </c>
      <c r="H19" s="70">
        <v>20</v>
      </c>
      <c r="I19" s="66">
        <f t="shared" si="2"/>
        <v>0.21978021978021978</v>
      </c>
    </row>
    <row r="20" spans="1:9">
      <c r="A20" s="64" t="s">
        <v>251</v>
      </c>
      <c r="B20" s="65" t="s">
        <v>18</v>
      </c>
      <c r="C20" s="69">
        <v>37</v>
      </c>
      <c r="D20" s="70">
        <v>5</v>
      </c>
      <c r="E20" s="71">
        <f t="shared" si="0"/>
        <v>0.13513513513513514</v>
      </c>
      <c r="F20" s="72">
        <v>5</v>
      </c>
      <c r="G20" s="73">
        <f t="shared" si="1"/>
        <v>0.13513513513513514</v>
      </c>
      <c r="H20" s="70">
        <v>6</v>
      </c>
      <c r="I20" s="74">
        <f t="shared" si="2"/>
        <v>0.16216216216216217</v>
      </c>
    </row>
    <row r="21" spans="1:9">
      <c r="A21" s="64" t="s">
        <v>252</v>
      </c>
      <c r="B21" s="65" t="s">
        <v>19</v>
      </c>
      <c r="C21" s="69">
        <v>26</v>
      </c>
      <c r="D21" s="70">
        <v>3</v>
      </c>
      <c r="E21" s="71">
        <f t="shared" si="0"/>
        <v>0.11538461538461539</v>
      </c>
      <c r="F21" s="72">
        <v>3</v>
      </c>
      <c r="G21" s="73">
        <f t="shared" si="1"/>
        <v>0.11538461538461539</v>
      </c>
      <c r="H21" s="70">
        <v>3</v>
      </c>
      <c r="I21" s="74">
        <f t="shared" si="2"/>
        <v>0.11538461538461539</v>
      </c>
    </row>
    <row r="22" spans="1:9">
      <c r="A22" s="64" t="s">
        <v>253</v>
      </c>
      <c r="B22" s="65" t="s">
        <v>20</v>
      </c>
      <c r="C22" s="69">
        <v>25</v>
      </c>
      <c r="D22" s="70">
        <v>3</v>
      </c>
      <c r="E22" s="71">
        <f t="shared" si="0"/>
        <v>0.12</v>
      </c>
      <c r="F22" s="72">
        <v>5</v>
      </c>
      <c r="G22" s="75">
        <f t="shared" si="1"/>
        <v>0.2</v>
      </c>
      <c r="H22" s="70">
        <v>5</v>
      </c>
      <c r="I22" s="66">
        <f t="shared" si="2"/>
        <v>0.2</v>
      </c>
    </row>
    <row r="23" spans="1:9">
      <c r="A23" s="64" t="s">
        <v>254</v>
      </c>
      <c r="B23" s="65" t="s">
        <v>21</v>
      </c>
      <c r="C23" s="69">
        <v>35</v>
      </c>
      <c r="D23" s="70">
        <v>3</v>
      </c>
      <c r="E23" s="71">
        <f t="shared" si="0"/>
        <v>8.5714285714285715E-2</v>
      </c>
      <c r="F23" s="72">
        <v>6</v>
      </c>
      <c r="G23" s="73">
        <f t="shared" si="1"/>
        <v>0.17142857142857143</v>
      </c>
      <c r="H23" s="70">
        <v>5</v>
      </c>
      <c r="I23" s="74">
        <f t="shared" si="2"/>
        <v>0.14285714285714285</v>
      </c>
    </row>
    <row r="24" spans="1:9">
      <c r="A24" s="64" t="s">
        <v>255</v>
      </c>
      <c r="B24" s="65" t="s">
        <v>22</v>
      </c>
      <c r="C24" s="69">
        <v>24</v>
      </c>
      <c r="D24" s="70">
        <v>2</v>
      </c>
      <c r="E24" s="71">
        <f t="shared" si="0"/>
        <v>8.3333333333333329E-2</v>
      </c>
      <c r="F24" s="72">
        <v>3</v>
      </c>
      <c r="G24" s="73">
        <f t="shared" si="1"/>
        <v>0.125</v>
      </c>
      <c r="H24" s="70">
        <v>2</v>
      </c>
      <c r="I24" s="74">
        <f t="shared" si="2"/>
        <v>8.3333333333333329E-2</v>
      </c>
    </row>
    <row r="25" spans="1:9">
      <c r="A25" s="64" t="s">
        <v>256</v>
      </c>
      <c r="B25" s="65" t="s">
        <v>23</v>
      </c>
      <c r="C25" s="69">
        <v>295</v>
      </c>
      <c r="D25" s="70">
        <v>39</v>
      </c>
      <c r="E25" s="71">
        <f t="shared" si="0"/>
        <v>0.13220338983050847</v>
      </c>
      <c r="F25" s="72">
        <v>56</v>
      </c>
      <c r="G25" s="73">
        <f t="shared" si="1"/>
        <v>0.18983050847457628</v>
      </c>
      <c r="H25" s="70">
        <v>53</v>
      </c>
      <c r="I25" s="74">
        <f t="shared" si="2"/>
        <v>0.17966101694915254</v>
      </c>
    </row>
    <row r="26" spans="1:9">
      <c r="A26" s="64" t="s">
        <v>257</v>
      </c>
      <c r="B26" s="65" t="s">
        <v>24</v>
      </c>
      <c r="C26" s="69">
        <v>25</v>
      </c>
      <c r="D26" s="70">
        <v>1</v>
      </c>
      <c r="E26" s="71">
        <f t="shared" si="0"/>
        <v>0.04</v>
      </c>
      <c r="F26" s="72">
        <v>3</v>
      </c>
      <c r="G26" s="73">
        <f t="shared" si="1"/>
        <v>0.12</v>
      </c>
      <c r="H26" s="70">
        <v>2</v>
      </c>
      <c r="I26" s="74">
        <f t="shared" si="2"/>
        <v>0.08</v>
      </c>
    </row>
    <row r="27" spans="1:9">
      <c r="A27" s="64" t="s">
        <v>258</v>
      </c>
      <c r="B27" s="65" t="s">
        <v>25</v>
      </c>
      <c r="C27" s="69">
        <v>23</v>
      </c>
      <c r="D27" s="70">
        <v>4</v>
      </c>
      <c r="E27" s="71">
        <f t="shared" si="0"/>
        <v>0.17391304347826086</v>
      </c>
      <c r="F27" s="72">
        <v>5</v>
      </c>
      <c r="G27" s="75">
        <f t="shared" si="1"/>
        <v>0.21739130434782608</v>
      </c>
      <c r="H27" s="70">
        <v>4</v>
      </c>
      <c r="I27" s="74">
        <f t="shared" si="2"/>
        <v>0.17391304347826086</v>
      </c>
    </row>
    <row r="28" spans="1:9">
      <c r="A28" s="64" t="s">
        <v>259</v>
      </c>
      <c r="B28" s="65" t="s">
        <v>26</v>
      </c>
      <c r="C28" s="69">
        <v>160</v>
      </c>
      <c r="D28" s="70">
        <v>27</v>
      </c>
      <c r="E28" s="71">
        <f t="shared" si="0"/>
        <v>0.16875000000000001</v>
      </c>
      <c r="F28" s="72">
        <v>34</v>
      </c>
      <c r="G28" s="75">
        <f t="shared" si="1"/>
        <v>0.21249999999999999</v>
      </c>
      <c r="H28" s="70">
        <v>31</v>
      </c>
      <c r="I28" s="74">
        <f t="shared" si="2"/>
        <v>0.19375000000000001</v>
      </c>
    </row>
    <row r="29" spans="1:9">
      <c r="A29" s="64" t="s">
        <v>260</v>
      </c>
      <c r="B29" s="65" t="s">
        <v>27</v>
      </c>
      <c r="C29" s="69">
        <v>18</v>
      </c>
      <c r="D29" s="70">
        <v>4</v>
      </c>
      <c r="E29" s="76">
        <f t="shared" si="0"/>
        <v>0.22222222222222221</v>
      </c>
      <c r="F29" s="72">
        <v>4</v>
      </c>
      <c r="G29" s="75">
        <f t="shared" si="1"/>
        <v>0.22222222222222221</v>
      </c>
      <c r="H29" s="70">
        <v>3</v>
      </c>
      <c r="I29" s="74">
        <f t="shared" si="2"/>
        <v>0.16666666666666666</v>
      </c>
    </row>
    <row r="30" spans="1:9">
      <c r="A30" s="64" t="s">
        <v>261</v>
      </c>
      <c r="B30" s="65" t="s">
        <v>28</v>
      </c>
      <c r="C30" s="69">
        <v>23</v>
      </c>
      <c r="D30" s="70">
        <v>5</v>
      </c>
      <c r="E30" s="76">
        <f t="shared" si="0"/>
        <v>0.21739130434782608</v>
      </c>
      <c r="F30" s="72">
        <v>7</v>
      </c>
      <c r="G30" s="75">
        <f t="shared" si="1"/>
        <v>0.30434782608695654</v>
      </c>
      <c r="H30" s="70">
        <v>6</v>
      </c>
      <c r="I30" s="66">
        <f t="shared" si="2"/>
        <v>0.2608695652173913</v>
      </c>
    </row>
    <row r="31" spans="1:9">
      <c r="A31" s="64" t="s">
        <v>262</v>
      </c>
      <c r="B31" s="65" t="s">
        <v>29</v>
      </c>
      <c r="C31" s="69">
        <v>68</v>
      </c>
      <c r="D31" s="70">
        <v>10</v>
      </c>
      <c r="E31" s="71">
        <f t="shared" si="0"/>
        <v>0.14705882352941177</v>
      </c>
      <c r="F31" s="72">
        <v>13</v>
      </c>
      <c r="G31" s="73">
        <f t="shared" si="1"/>
        <v>0.19117647058823528</v>
      </c>
      <c r="H31" s="70">
        <v>14</v>
      </c>
      <c r="I31" s="66">
        <f t="shared" si="2"/>
        <v>0.20588235294117646</v>
      </c>
    </row>
    <row r="32" spans="1:9">
      <c r="A32" s="64" t="s">
        <v>263</v>
      </c>
      <c r="B32" s="65" t="s">
        <v>30</v>
      </c>
      <c r="C32" s="69">
        <v>70</v>
      </c>
      <c r="D32" s="70">
        <v>9</v>
      </c>
      <c r="E32" s="71">
        <f t="shared" si="0"/>
        <v>0.12857142857142856</v>
      </c>
      <c r="F32" s="72">
        <v>12</v>
      </c>
      <c r="G32" s="73">
        <f t="shared" si="1"/>
        <v>0.17142857142857143</v>
      </c>
      <c r="H32" s="70">
        <v>15</v>
      </c>
      <c r="I32" s="66">
        <f t="shared" si="2"/>
        <v>0.21428571428571427</v>
      </c>
    </row>
    <row r="33" spans="1:9">
      <c r="A33" s="64" t="s">
        <v>264</v>
      </c>
      <c r="B33" s="65" t="s">
        <v>31</v>
      </c>
      <c r="C33" s="69">
        <v>79</v>
      </c>
      <c r="D33" s="70">
        <v>5</v>
      </c>
      <c r="E33" s="71">
        <f t="shared" si="0"/>
        <v>6.3291139240506333E-2</v>
      </c>
      <c r="F33" s="72">
        <v>13</v>
      </c>
      <c r="G33" s="73">
        <f t="shared" si="1"/>
        <v>0.16455696202531644</v>
      </c>
      <c r="H33" s="70">
        <v>10</v>
      </c>
      <c r="I33" s="74">
        <f t="shared" si="2"/>
        <v>0.12658227848101267</v>
      </c>
    </row>
    <row r="34" spans="1:9">
      <c r="A34" s="64" t="s">
        <v>265</v>
      </c>
      <c r="B34" s="65" t="s">
        <v>32</v>
      </c>
      <c r="C34" s="69">
        <v>22</v>
      </c>
      <c r="D34" s="70">
        <v>5</v>
      </c>
      <c r="E34" s="76">
        <f t="shared" si="0"/>
        <v>0.22727272727272727</v>
      </c>
      <c r="F34" s="72">
        <v>7</v>
      </c>
      <c r="G34" s="73">
        <f t="shared" si="1"/>
        <v>0.31818181818181818</v>
      </c>
      <c r="H34" s="70">
        <v>6</v>
      </c>
      <c r="I34" s="66">
        <f t="shared" si="2"/>
        <v>0.27272727272727271</v>
      </c>
    </row>
    <row r="35" spans="1:9">
      <c r="A35" s="64" t="s">
        <v>266</v>
      </c>
      <c r="B35" s="65" t="s">
        <v>33</v>
      </c>
      <c r="C35" s="69">
        <v>27</v>
      </c>
      <c r="D35" s="70">
        <v>2</v>
      </c>
      <c r="E35" s="71">
        <f t="shared" si="0"/>
        <v>7.407407407407407E-2</v>
      </c>
      <c r="F35" s="72">
        <v>4</v>
      </c>
      <c r="G35" s="73">
        <f t="shared" si="1"/>
        <v>0.14814814814814814</v>
      </c>
      <c r="H35" s="70">
        <v>4</v>
      </c>
      <c r="I35" s="66">
        <f t="shared" si="2"/>
        <v>0.14814814814814814</v>
      </c>
    </row>
    <row r="36" spans="1:9">
      <c r="A36" s="64" t="s">
        <v>267</v>
      </c>
      <c r="B36" s="65" t="s">
        <v>34</v>
      </c>
      <c r="C36" s="69">
        <v>29</v>
      </c>
      <c r="D36" s="70">
        <v>3</v>
      </c>
      <c r="E36" s="71">
        <f t="shared" si="0"/>
        <v>0.10344827586206896</v>
      </c>
      <c r="F36" s="72">
        <v>3</v>
      </c>
      <c r="G36" s="73">
        <f t="shared" si="1"/>
        <v>0.10344827586206896</v>
      </c>
      <c r="H36" s="70">
        <v>4</v>
      </c>
      <c r="I36" s="74">
        <f t="shared" si="2"/>
        <v>0.13793103448275862</v>
      </c>
    </row>
    <row r="37" spans="1:9">
      <c r="A37" s="64" t="s">
        <v>268</v>
      </c>
      <c r="B37" s="65" t="s">
        <v>35</v>
      </c>
      <c r="C37" s="69">
        <v>32</v>
      </c>
      <c r="D37" s="70">
        <v>4</v>
      </c>
      <c r="E37" s="71">
        <f t="shared" si="0"/>
        <v>0.125</v>
      </c>
      <c r="F37" s="72">
        <v>6</v>
      </c>
      <c r="G37" s="73">
        <f t="shared" si="1"/>
        <v>0.1875</v>
      </c>
      <c r="H37" s="70">
        <v>8</v>
      </c>
      <c r="I37" s="66">
        <f t="shared" si="2"/>
        <v>0.25</v>
      </c>
    </row>
    <row r="38" spans="1:9">
      <c r="A38" s="64" t="s">
        <v>269</v>
      </c>
      <c r="B38" s="65" t="s">
        <v>36</v>
      </c>
      <c r="C38" s="69">
        <v>66</v>
      </c>
      <c r="D38" s="70">
        <v>9</v>
      </c>
      <c r="E38" s="71">
        <f t="shared" si="0"/>
        <v>0.13636363636363635</v>
      </c>
      <c r="F38" s="72">
        <v>12</v>
      </c>
      <c r="G38" s="73">
        <f t="shared" si="1"/>
        <v>0.18181818181818182</v>
      </c>
      <c r="H38" s="70">
        <v>11</v>
      </c>
      <c r="I38" s="74">
        <f t="shared" si="2"/>
        <v>0.16666666666666666</v>
      </c>
    </row>
    <row r="39" spans="1:9">
      <c r="A39" s="64" t="s">
        <v>270</v>
      </c>
      <c r="B39" s="65" t="s">
        <v>37</v>
      </c>
      <c r="C39" s="69">
        <v>25</v>
      </c>
      <c r="D39" s="70">
        <v>3</v>
      </c>
      <c r="E39" s="71">
        <f t="shared" si="0"/>
        <v>0.12</v>
      </c>
      <c r="F39" s="72">
        <v>6</v>
      </c>
      <c r="G39" s="75">
        <f t="shared" si="1"/>
        <v>0.24</v>
      </c>
      <c r="H39" s="70">
        <v>5</v>
      </c>
      <c r="I39" s="66">
        <f t="shared" si="2"/>
        <v>0.2</v>
      </c>
    </row>
    <row r="40" spans="1:9">
      <c r="A40" s="64" t="s">
        <v>271</v>
      </c>
      <c r="B40" s="65" t="s">
        <v>38</v>
      </c>
      <c r="C40" s="69">
        <v>36</v>
      </c>
      <c r="D40" s="70">
        <v>3</v>
      </c>
      <c r="E40" s="71">
        <f t="shared" si="0"/>
        <v>8.3333333333333329E-2</v>
      </c>
      <c r="F40" s="72">
        <v>3</v>
      </c>
      <c r="G40" s="73">
        <f t="shared" si="1"/>
        <v>8.3333333333333329E-2</v>
      </c>
      <c r="H40" s="70">
        <v>5</v>
      </c>
      <c r="I40" s="74">
        <f t="shared" si="2"/>
        <v>0.1388888888888889</v>
      </c>
    </row>
    <row r="41" spans="1:9">
      <c r="A41" s="64" t="s">
        <v>272</v>
      </c>
      <c r="B41" s="65" t="s">
        <v>39</v>
      </c>
      <c r="C41" s="69">
        <v>29</v>
      </c>
      <c r="D41" s="70">
        <v>5</v>
      </c>
      <c r="E41" s="71">
        <f t="shared" si="0"/>
        <v>0.17241379310344829</v>
      </c>
      <c r="F41" s="72">
        <v>8</v>
      </c>
      <c r="G41" s="75">
        <f t="shared" si="1"/>
        <v>0.27586206896551724</v>
      </c>
      <c r="H41" s="70">
        <v>6</v>
      </c>
      <c r="I41" s="66">
        <f t="shared" si="2"/>
        <v>0.20689655172413793</v>
      </c>
    </row>
    <row r="42" spans="1:9">
      <c r="A42" s="64" t="s">
        <v>273</v>
      </c>
      <c r="B42" s="65" t="s">
        <v>40</v>
      </c>
      <c r="C42" s="69">
        <v>20</v>
      </c>
      <c r="D42" s="70">
        <v>0</v>
      </c>
      <c r="E42" s="71">
        <f t="shared" si="0"/>
        <v>0</v>
      </c>
      <c r="F42" s="72">
        <v>1</v>
      </c>
      <c r="G42" s="73">
        <f t="shared" si="1"/>
        <v>0.05</v>
      </c>
      <c r="H42" s="70">
        <v>0</v>
      </c>
      <c r="I42" s="74">
        <f t="shared" si="2"/>
        <v>0</v>
      </c>
    </row>
    <row r="43" spans="1:9">
      <c r="A43" s="64" t="s">
        <v>274</v>
      </c>
      <c r="B43" s="65" t="s">
        <v>41</v>
      </c>
      <c r="C43" s="69">
        <v>24</v>
      </c>
      <c r="D43" s="70">
        <v>6</v>
      </c>
      <c r="E43" s="76">
        <f t="shared" si="0"/>
        <v>0.25</v>
      </c>
      <c r="F43" s="72">
        <v>7</v>
      </c>
      <c r="G43" s="75">
        <f t="shared" si="1"/>
        <v>0.29166666666666669</v>
      </c>
      <c r="H43" s="70">
        <v>8</v>
      </c>
      <c r="I43" s="66">
        <f t="shared" si="2"/>
        <v>0.33333333333333331</v>
      </c>
    </row>
    <row r="44" spans="1:9">
      <c r="A44" s="64" t="s">
        <v>275</v>
      </c>
      <c r="B44" s="65" t="s">
        <v>42</v>
      </c>
      <c r="C44" s="69">
        <v>25</v>
      </c>
      <c r="D44" s="70">
        <v>1</v>
      </c>
      <c r="E44" s="71">
        <f t="shared" si="0"/>
        <v>0.04</v>
      </c>
      <c r="F44" s="72">
        <v>2</v>
      </c>
      <c r="G44" s="73">
        <f t="shared" si="1"/>
        <v>0.08</v>
      </c>
      <c r="H44" s="70">
        <v>4</v>
      </c>
      <c r="I44" s="74">
        <f t="shared" si="2"/>
        <v>0.16</v>
      </c>
    </row>
    <row r="45" spans="1:9">
      <c r="A45" s="64" t="s">
        <v>276</v>
      </c>
      <c r="B45" s="65" t="s">
        <v>43</v>
      </c>
      <c r="C45" s="69">
        <v>44</v>
      </c>
      <c r="D45" s="70">
        <v>5</v>
      </c>
      <c r="E45" s="71">
        <f t="shared" si="0"/>
        <v>0.11363636363636363</v>
      </c>
      <c r="F45" s="72">
        <v>8</v>
      </c>
      <c r="G45" s="73">
        <f t="shared" si="1"/>
        <v>0.18181818181818182</v>
      </c>
      <c r="H45" s="70">
        <v>7</v>
      </c>
      <c r="I45" s="74">
        <f t="shared" si="2"/>
        <v>0.15909090909090909</v>
      </c>
    </row>
    <row r="46" spans="1:9">
      <c r="A46" s="64" t="s">
        <v>277</v>
      </c>
      <c r="B46" s="65" t="s">
        <v>44</v>
      </c>
      <c r="C46" s="69">
        <v>26</v>
      </c>
      <c r="D46" s="70">
        <v>6</v>
      </c>
      <c r="E46" s="76">
        <f t="shared" si="0"/>
        <v>0.23076923076923078</v>
      </c>
      <c r="F46" s="72">
        <v>7</v>
      </c>
      <c r="G46" s="75">
        <f t="shared" si="1"/>
        <v>0.26923076923076922</v>
      </c>
      <c r="H46" s="70">
        <v>9</v>
      </c>
      <c r="I46" s="66">
        <f t="shared" si="2"/>
        <v>0.34615384615384615</v>
      </c>
    </row>
    <row r="47" spans="1:9">
      <c r="A47" s="64" t="s">
        <v>278</v>
      </c>
      <c r="B47" s="65" t="s">
        <v>45</v>
      </c>
      <c r="C47" s="69">
        <v>41</v>
      </c>
      <c r="D47" s="70">
        <v>7</v>
      </c>
      <c r="E47" s="71">
        <f t="shared" si="0"/>
        <v>0.17073170731707318</v>
      </c>
      <c r="F47" s="72">
        <v>9</v>
      </c>
      <c r="G47" s="75">
        <f t="shared" si="1"/>
        <v>0.21951219512195122</v>
      </c>
      <c r="H47" s="70">
        <v>10</v>
      </c>
      <c r="I47" s="66">
        <f t="shared" si="2"/>
        <v>0.24390243902439024</v>
      </c>
    </row>
    <row r="48" spans="1:9">
      <c r="A48" s="64" t="s">
        <v>279</v>
      </c>
      <c r="B48" s="65" t="s">
        <v>46</v>
      </c>
      <c r="C48" s="69">
        <v>30</v>
      </c>
      <c r="D48" s="70">
        <v>1</v>
      </c>
      <c r="E48" s="71">
        <f t="shared" si="0"/>
        <v>3.3333333333333333E-2</v>
      </c>
      <c r="F48" s="72">
        <v>5</v>
      </c>
      <c r="G48" s="73">
        <f t="shared" si="1"/>
        <v>0.16666666666666666</v>
      </c>
      <c r="H48" s="70">
        <v>6</v>
      </c>
      <c r="I48" s="66">
        <f t="shared" si="2"/>
        <v>0.2</v>
      </c>
    </row>
    <row r="49" spans="1:9">
      <c r="A49" s="64" t="s">
        <v>280</v>
      </c>
      <c r="B49" s="65" t="s">
        <v>47</v>
      </c>
      <c r="C49" s="69">
        <v>23</v>
      </c>
      <c r="D49" s="70">
        <v>5</v>
      </c>
      <c r="E49" s="76">
        <f t="shared" si="0"/>
        <v>0.21739130434782608</v>
      </c>
      <c r="F49" s="72">
        <v>7</v>
      </c>
      <c r="G49" s="75">
        <f t="shared" si="1"/>
        <v>0.30434782608695654</v>
      </c>
      <c r="H49" s="70">
        <v>8</v>
      </c>
      <c r="I49" s="66">
        <f t="shared" si="2"/>
        <v>0.34782608695652173</v>
      </c>
    </row>
    <row r="50" spans="1:9">
      <c r="A50" s="64" t="s">
        <v>281</v>
      </c>
      <c r="B50" s="65" t="s">
        <v>48</v>
      </c>
      <c r="C50" s="69">
        <v>39</v>
      </c>
      <c r="D50" s="70">
        <v>2</v>
      </c>
      <c r="E50" s="71">
        <f t="shared" si="0"/>
        <v>5.128205128205128E-2</v>
      </c>
      <c r="F50" s="72">
        <v>6</v>
      </c>
      <c r="G50" s="73">
        <f t="shared" si="1"/>
        <v>0.15384615384615385</v>
      </c>
      <c r="H50" s="70">
        <v>8</v>
      </c>
      <c r="I50" s="66">
        <f t="shared" si="2"/>
        <v>0.20512820512820512</v>
      </c>
    </row>
    <row r="51" spans="1:9">
      <c r="A51" s="64" t="s">
        <v>282</v>
      </c>
      <c r="B51" s="65" t="s">
        <v>49</v>
      </c>
      <c r="C51" s="69">
        <v>43</v>
      </c>
      <c r="D51" s="70">
        <v>4</v>
      </c>
      <c r="E51" s="71">
        <f t="shared" si="0"/>
        <v>9.3023255813953487E-2</v>
      </c>
      <c r="F51" s="72">
        <v>4</v>
      </c>
      <c r="G51" s="73">
        <f t="shared" si="1"/>
        <v>9.3023255813953487E-2</v>
      </c>
      <c r="H51" s="70">
        <v>4</v>
      </c>
      <c r="I51" s="74">
        <f t="shared" si="2"/>
        <v>9.3023255813953487E-2</v>
      </c>
    </row>
    <row r="52" spans="1:9">
      <c r="A52" s="64" t="s">
        <v>283</v>
      </c>
      <c r="B52" s="65" t="s">
        <v>50</v>
      </c>
      <c r="C52" s="69">
        <v>31</v>
      </c>
      <c r="D52" s="70">
        <v>3</v>
      </c>
      <c r="E52" s="71">
        <f t="shared" si="0"/>
        <v>9.6774193548387094E-2</v>
      </c>
      <c r="F52" s="72">
        <v>6</v>
      </c>
      <c r="G52" s="73">
        <f t="shared" si="1"/>
        <v>0.19354838709677419</v>
      </c>
      <c r="H52" s="70">
        <v>8</v>
      </c>
      <c r="I52" s="66">
        <f t="shared" si="2"/>
        <v>0.25806451612903225</v>
      </c>
    </row>
    <row r="53" spans="1:9">
      <c r="A53" s="64" t="s">
        <v>284</v>
      </c>
      <c r="B53" s="65" t="s">
        <v>51</v>
      </c>
      <c r="C53" s="69">
        <v>22</v>
      </c>
      <c r="D53" s="70">
        <v>1</v>
      </c>
      <c r="E53" s="71">
        <f t="shared" si="0"/>
        <v>4.5454545454545456E-2</v>
      </c>
      <c r="F53" s="72">
        <v>2</v>
      </c>
      <c r="G53" s="73">
        <f t="shared" si="1"/>
        <v>9.0909090909090912E-2</v>
      </c>
      <c r="H53" s="70">
        <v>5</v>
      </c>
      <c r="I53" s="66">
        <f t="shared" si="2"/>
        <v>0.22727272727272727</v>
      </c>
    </row>
    <row r="54" spans="1:9">
      <c r="A54" s="64" t="s">
        <v>285</v>
      </c>
      <c r="B54" s="65" t="s">
        <v>52</v>
      </c>
      <c r="C54" s="69">
        <v>29</v>
      </c>
      <c r="D54" s="70">
        <v>5</v>
      </c>
      <c r="E54" s="71">
        <f t="shared" si="0"/>
        <v>0.17241379310344829</v>
      </c>
      <c r="F54" s="72">
        <v>5</v>
      </c>
      <c r="G54" s="73">
        <f t="shared" si="1"/>
        <v>0.17241379310344829</v>
      </c>
      <c r="H54" s="70">
        <v>8</v>
      </c>
      <c r="I54" s="66">
        <f t="shared" si="2"/>
        <v>0.27586206896551724</v>
      </c>
    </row>
    <row r="55" spans="1:9">
      <c r="A55" s="64" t="s">
        <v>286</v>
      </c>
      <c r="B55" s="65" t="s">
        <v>53</v>
      </c>
      <c r="C55" s="69">
        <v>21</v>
      </c>
      <c r="D55" s="70">
        <v>3</v>
      </c>
      <c r="E55" s="71">
        <f t="shared" si="0"/>
        <v>0.14285714285714285</v>
      </c>
      <c r="F55" s="72">
        <v>4</v>
      </c>
      <c r="G55" s="73">
        <f t="shared" si="1"/>
        <v>0.19047619047619047</v>
      </c>
      <c r="H55" s="70">
        <v>6</v>
      </c>
      <c r="I55" s="66">
        <f t="shared" si="2"/>
        <v>0.2857142857142857</v>
      </c>
    </row>
    <row r="56" spans="1:9">
      <c r="A56" s="64" t="s">
        <v>287</v>
      </c>
      <c r="B56" s="65" t="s">
        <v>54</v>
      </c>
      <c r="C56" s="69">
        <v>52</v>
      </c>
      <c r="D56" s="70">
        <v>11</v>
      </c>
      <c r="E56" s="76">
        <f t="shared" si="0"/>
        <v>0.21153846153846154</v>
      </c>
      <c r="F56" s="72">
        <v>14</v>
      </c>
      <c r="G56" s="75">
        <f t="shared" si="1"/>
        <v>0.26923076923076922</v>
      </c>
      <c r="H56" s="70">
        <v>14</v>
      </c>
      <c r="I56" s="66">
        <f t="shared" si="2"/>
        <v>0.26923076923076922</v>
      </c>
    </row>
    <row r="57" spans="1:9">
      <c r="A57" s="64" t="s">
        <v>288</v>
      </c>
      <c r="B57" s="65" t="s">
        <v>55</v>
      </c>
      <c r="C57" s="69">
        <v>31</v>
      </c>
      <c r="D57" s="70">
        <v>4</v>
      </c>
      <c r="E57" s="71">
        <f t="shared" si="0"/>
        <v>0.12903225806451613</v>
      </c>
      <c r="F57" s="72">
        <v>4</v>
      </c>
      <c r="G57" s="73">
        <f t="shared" si="1"/>
        <v>0.12903225806451613</v>
      </c>
      <c r="H57" s="70">
        <v>5</v>
      </c>
      <c r="I57" s="74">
        <f t="shared" si="2"/>
        <v>0.16129032258064516</v>
      </c>
    </row>
    <row r="58" spans="1:9">
      <c r="A58" s="64" t="s">
        <v>289</v>
      </c>
      <c r="B58" s="65" t="s">
        <v>56</v>
      </c>
      <c r="C58" s="69">
        <v>27</v>
      </c>
      <c r="D58" s="70">
        <v>6</v>
      </c>
      <c r="E58" s="76">
        <f t="shared" si="0"/>
        <v>0.22222222222222221</v>
      </c>
      <c r="F58" s="72">
        <v>6</v>
      </c>
      <c r="G58" s="75">
        <f t="shared" si="1"/>
        <v>0.22222222222222221</v>
      </c>
      <c r="H58" s="70">
        <v>5</v>
      </c>
      <c r="I58" s="74">
        <f t="shared" si="2"/>
        <v>0.18518518518518517</v>
      </c>
    </row>
    <row r="59" spans="1:9">
      <c r="A59" s="64" t="s">
        <v>290</v>
      </c>
      <c r="B59" s="65" t="s">
        <v>57</v>
      </c>
      <c r="C59" s="69">
        <v>49</v>
      </c>
      <c r="D59" s="70">
        <v>3</v>
      </c>
      <c r="E59" s="71">
        <f t="shared" si="0"/>
        <v>6.1224489795918366E-2</v>
      </c>
      <c r="F59" s="72">
        <v>6</v>
      </c>
      <c r="G59" s="73">
        <f t="shared" si="1"/>
        <v>0.12244897959183673</v>
      </c>
      <c r="H59" s="70">
        <v>5</v>
      </c>
      <c r="I59" s="74">
        <f t="shared" si="2"/>
        <v>0.10204081632653061</v>
      </c>
    </row>
    <row r="60" spans="1:9" ht="15.75" thickBot="1">
      <c r="A60" s="67"/>
      <c r="B60" s="68"/>
      <c r="C60" s="77">
        <f>SUM(C2:C59)</f>
        <v>2430</v>
      </c>
      <c r="D60" s="78">
        <f>SUM(D2:D59)</f>
        <v>321</v>
      </c>
      <c r="E60" s="79"/>
      <c r="F60" s="80">
        <f>SUM(F2:F59)</f>
        <v>455</v>
      </c>
      <c r="G60" s="81"/>
      <c r="H60" s="78">
        <f>SUM(H2:H59)</f>
        <v>479</v>
      </c>
      <c r="I60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Vsebina posameznega lista</vt:lpstr>
      <vt:lpstr>Poročilo 1</vt:lpstr>
      <vt:lpstr>Poročilo 2</vt:lpstr>
      <vt:lpstr>Poročilo 3</vt:lpstr>
      <vt:lpstr>Poročilo 4</vt:lpstr>
      <vt:lpstr>Poročilo 5</vt:lpstr>
      <vt:lpstr>Poročilo 6</vt:lpstr>
      <vt:lpstr>Poročilo 7</vt:lpstr>
      <vt:lpstr>Poročilo 8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Špela Kunej</dc:creator>
  <cp:lastModifiedBy>Tatjana Verbič</cp:lastModifiedBy>
  <dcterms:created xsi:type="dcterms:W3CDTF">2025-02-17T08:16:38Z</dcterms:created>
  <dcterms:modified xsi:type="dcterms:W3CDTF">2026-04-21T08:50:39Z</dcterms:modified>
</cp:coreProperties>
</file>