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SUE_PorocilaUE\Poročila-UE-2025\Statistika-Krpan\"/>
    </mc:Choice>
  </mc:AlternateContent>
  <xr:revisionPtr revIDLastSave="0" documentId="13_ncr:1_{C1D2A8B7-8DD5-4838-8887-A0DF9C5174E3}" xr6:coauthVersionLast="47" xr6:coauthVersionMax="47" xr10:uidLastSave="{00000000-0000-0000-0000-000000000000}"/>
  <bookViews>
    <workbookView xWindow="-120" yWindow="-120" windowWidth="29040" windowHeight="17520" activeTab="1" xr2:uid="{76BFA6FE-2F77-4323-95D3-AA2D9DC2C642}"/>
  </bookViews>
  <sheets>
    <sheet name="2025" sheetId="1" r:id="rId1"/>
    <sheet name="PRIMERJAVA 2025 z 2024" sheetId="2" r:id="rId2"/>
    <sheet name="podatki za 3 leta" sheetId="3" r:id="rId3"/>
  </sheets>
  <definedNames>
    <definedName name="_xlnm.Print_Titles" localSheetId="0">'2025'!$3:$4</definedName>
    <definedName name="_xlnm.Print_Titles" localSheetId="1">'PRIMERJAVA 2025 z 2024'!$3:$4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5" i="2"/>
  <c r="G64" i="2"/>
  <c r="G63" i="2"/>
  <c r="C64" i="2"/>
  <c r="C63" i="2"/>
  <c r="O3" i="3" l="1"/>
  <c r="O2" i="3"/>
  <c r="O4" i="3"/>
  <c r="J3" i="3"/>
  <c r="K3" i="3"/>
  <c r="L3" i="3"/>
  <c r="M3" i="3"/>
  <c r="J2" i="3"/>
  <c r="K2" i="3"/>
  <c r="L2" i="3"/>
  <c r="M2" i="3"/>
  <c r="M4" i="3"/>
  <c r="L4" i="3"/>
  <c r="K4" i="3"/>
  <c r="J4" i="3"/>
  <c r="D6" i="2" l="1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H57" i="2" l="1"/>
  <c r="I57" i="2" s="1"/>
  <c r="J57" i="2"/>
  <c r="L57" i="2" s="1"/>
  <c r="H49" i="2"/>
  <c r="I49" i="2" s="1"/>
  <c r="J49" i="2"/>
  <c r="H33" i="2"/>
  <c r="I33" i="2" s="1"/>
  <c r="J33" i="2"/>
  <c r="H25" i="2"/>
  <c r="I25" i="2" s="1"/>
  <c r="J25" i="2"/>
  <c r="L25" i="2" s="1"/>
  <c r="F64" i="2"/>
  <c r="H5" i="2"/>
  <c r="I5" i="2" s="1"/>
  <c r="J5" i="2"/>
  <c r="L5" i="2" s="1"/>
  <c r="F63" i="2"/>
  <c r="H63" i="2" s="1"/>
  <c r="I63" i="2" s="1"/>
  <c r="J47" i="2"/>
  <c r="L47" i="2" s="1"/>
  <c r="H47" i="2"/>
  <c r="I47" i="2" s="1"/>
  <c r="H39" i="2"/>
  <c r="I39" i="2" s="1"/>
  <c r="J39" i="2"/>
  <c r="L39" i="2" s="1"/>
  <c r="H31" i="2"/>
  <c r="I31" i="2" s="1"/>
  <c r="J31" i="2"/>
  <c r="L31" i="2" s="1"/>
  <c r="H15" i="2"/>
  <c r="I15" i="2" s="1"/>
  <c r="J15" i="2"/>
  <c r="L15" i="2" s="1"/>
  <c r="J61" i="2"/>
  <c r="H61" i="2"/>
  <c r="I61" i="2" s="1"/>
  <c r="J53" i="2"/>
  <c r="L53" i="2" s="1"/>
  <c r="H53" i="2"/>
  <c r="I53" i="2" s="1"/>
  <c r="J45" i="2"/>
  <c r="H45" i="2"/>
  <c r="I45" i="2" s="1"/>
  <c r="J37" i="2"/>
  <c r="H37" i="2"/>
  <c r="I37" i="2" s="1"/>
  <c r="J29" i="2"/>
  <c r="H29" i="2"/>
  <c r="I29" i="2" s="1"/>
  <c r="J21" i="2"/>
  <c r="L21" i="2" s="1"/>
  <c r="H21" i="2"/>
  <c r="I21" i="2" s="1"/>
  <c r="J13" i="2"/>
  <c r="L13" i="2" s="1"/>
  <c r="H13" i="2"/>
  <c r="I13" i="2" s="1"/>
  <c r="H60" i="2"/>
  <c r="I60" i="2" s="1"/>
  <c r="J60" i="2"/>
  <c r="L60" i="2" s="1"/>
  <c r="H52" i="2"/>
  <c r="I52" i="2" s="1"/>
  <c r="J52" i="2"/>
  <c r="L52" i="2" s="1"/>
  <c r="J44" i="2"/>
  <c r="L44" i="2" s="1"/>
  <c r="H44" i="2"/>
  <c r="I44" i="2" s="1"/>
  <c r="H36" i="2"/>
  <c r="I36" i="2" s="1"/>
  <c r="J36" i="2"/>
  <c r="L36" i="2" s="1"/>
  <c r="H28" i="2"/>
  <c r="I28" i="2" s="1"/>
  <c r="J28" i="2"/>
  <c r="L28" i="2" s="1"/>
  <c r="H20" i="2"/>
  <c r="I20" i="2" s="1"/>
  <c r="J20" i="2"/>
  <c r="L20" i="2" s="1"/>
  <c r="H12" i="2"/>
  <c r="I12" i="2" s="1"/>
  <c r="J12" i="2"/>
  <c r="L12" i="2" s="1"/>
  <c r="J59" i="2"/>
  <c r="L59" i="2" s="1"/>
  <c r="H59" i="2"/>
  <c r="I59" i="2" s="1"/>
  <c r="H51" i="2"/>
  <c r="I51" i="2" s="1"/>
  <c r="J51" i="2"/>
  <c r="L51" i="2" s="1"/>
  <c r="J43" i="2"/>
  <c r="L43" i="2" s="1"/>
  <c r="H43" i="2"/>
  <c r="I43" i="2" s="1"/>
  <c r="J35" i="2"/>
  <c r="L35" i="2" s="1"/>
  <c r="H35" i="2"/>
  <c r="I35" i="2" s="1"/>
  <c r="H27" i="2"/>
  <c r="I27" i="2" s="1"/>
  <c r="J27" i="2"/>
  <c r="J19" i="2"/>
  <c r="L19" i="2" s="1"/>
  <c r="H19" i="2"/>
  <c r="I19" i="2" s="1"/>
  <c r="J11" i="2"/>
  <c r="H11" i="2"/>
  <c r="I11" i="2" s="1"/>
  <c r="J58" i="2"/>
  <c r="L58" i="2" s="1"/>
  <c r="H58" i="2"/>
  <c r="I58" i="2" s="1"/>
  <c r="J50" i="2"/>
  <c r="L50" i="2" s="1"/>
  <c r="H50" i="2"/>
  <c r="I50" i="2" s="1"/>
  <c r="J42" i="2"/>
  <c r="L42" i="2" s="1"/>
  <c r="H42" i="2"/>
  <c r="I42" i="2" s="1"/>
  <c r="J34" i="2"/>
  <c r="L34" i="2" s="1"/>
  <c r="H34" i="2"/>
  <c r="I34" i="2" s="1"/>
  <c r="J26" i="2"/>
  <c r="L26" i="2" s="1"/>
  <c r="H26" i="2"/>
  <c r="I26" i="2" s="1"/>
  <c r="J18" i="2"/>
  <c r="L18" i="2" s="1"/>
  <c r="H18" i="2"/>
  <c r="I18" i="2" s="1"/>
  <c r="J10" i="2"/>
  <c r="L10" i="2" s="1"/>
  <c r="H10" i="2"/>
  <c r="I10" i="2" s="1"/>
  <c r="H9" i="2"/>
  <c r="I9" i="2" s="1"/>
  <c r="J9" i="2"/>
  <c r="H56" i="2"/>
  <c r="I56" i="2" s="1"/>
  <c r="J56" i="2"/>
  <c r="L56" i="2" s="1"/>
  <c r="H48" i="2"/>
  <c r="I48" i="2" s="1"/>
  <c r="J48" i="2"/>
  <c r="L48" i="2" s="1"/>
  <c r="H40" i="2"/>
  <c r="I40" i="2" s="1"/>
  <c r="J40" i="2"/>
  <c r="L40" i="2" s="1"/>
  <c r="H32" i="2"/>
  <c r="I32" i="2" s="1"/>
  <c r="J32" i="2"/>
  <c r="L32" i="2" s="1"/>
  <c r="H24" i="2"/>
  <c r="I24" i="2" s="1"/>
  <c r="J24" i="2"/>
  <c r="L24" i="2" s="1"/>
  <c r="H16" i="2"/>
  <c r="I16" i="2" s="1"/>
  <c r="J16" i="2"/>
  <c r="L16" i="2" s="1"/>
  <c r="H8" i="2"/>
  <c r="I8" i="2" s="1"/>
  <c r="J8" i="2"/>
  <c r="L8" i="2" s="1"/>
  <c r="H7" i="2"/>
  <c r="I7" i="2" s="1"/>
  <c r="J7" i="2"/>
  <c r="L7" i="2" s="1"/>
  <c r="B64" i="2"/>
  <c r="B63" i="2"/>
  <c r="D5" i="2"/>
  <c r="H41" i="2"/>
  <c r="I41" i="2" s="1"/>
  <c r="J41" i="2"/>
  <c r="L41" i="2" s="1"/>
  <c r="H17" i="2"/>
  <c r="I17" i="2" s="1"/>
  <c r="J17" i="2"/>
  <c r="L17" i="2" s="1"/>
  <c r="H55" i="2"/>
  <c r="I55" i="2" s="1"/>
  <c r="J55" i="2"/>
  <c r="L55" i="2" s="1"/>
  <c r="H23" i="2"/>
  <c r="I23" i="2" s="1"/>
  <c r="J23" i="2"/>
  <c r="L23" i="2" s="1"/>
  <c r="J62" i="2"/>
  <c r="L62" i="2" s="1"/>
  <c r="H62" i="2"/>
  <c r="I62" i="2" s="1"/>
  <c r="J54" i="2"/>
  <c r="L54" i="2" s="1"/>
  <c r="H54" i="2"/>
  <c r="I54" i="2" s="1"/>
  <c r="J46" i="2"/>
  <c r="L46" i="2" s="1"/>
  <c r="H46" i="2"/>
  <c r="I46" i="2" s="1"/>
  <c r="J38" i="2"/>
  <c r="L38" i="2" s="1"/>
  <c r="H38" i="2"/>
  <c r="I38" i="2" s="1"/>
  <c r="J30" i="2"/>
  <c r="L30" i="2" s="1"/>
  <c r="H30" i="2"/>
  <c r="I30" i="2" s="1"/>
  <c r="J22" i="2"/>
  <c r="L22" i="2" s="1"/>
  <c r="H22" i="2"/>
  <c r="I22" i="2" s="1"/>
  <c r="J14" i="2"/>
  <c r="L14" i="2" s="1"/>
  <c r="H14" i="2"/>
  <c r="I14" i="2" s="1"/>
  <c r="J6" i="2"/>
  <c r="L6" i="2" s="1"/>
  <c r="H6" i="2"/>
  <c r="I6" i="2" s="1"/>
  <c r="L27" i="2"/>
  <c r="L11" i="2"/>
  <c r="L61" i="2"/>
  <c r="L49" i="2"/>
  <c r="L45" i="2"/>
  <c r="L37" i="2"/>
  <c r="L33" i="2"/>
  <c r="L29" i="2"/>
  <c r="L9" i="2"/>
  <c r="D63" i="2" l="1"/>
  <c r="E63" i="2" s="1"/>
  <c r="E5" i="2"/>
  <c r="C63" i="1"/>
  <c r="D63" i="1"/>
  <c r="E63" i="1"/>
  <c r="F63" i="1"/>
  <c r="G63" i="1"/>
  <c r="H63" i="1"/>
  <c r="I63" i="1"/>
  <c r="B63" i="1"/>
  <c r="N63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M5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5" i="1"/>
  <c r="O63" i="1" l="1"/>
  <c r="L63" i="1"/>
  <c r="M63" i="1"/>
  <c r="J63" i="1"/>
  <c r="K63" i="1"/>
  <c r="C64" i="1"/>
  <c r="D64" i="1"/>
  <c r="E64" i="1"/>
  <c r="F64" i="1"/>
  <c r="G64" i="1"/>
  <c r="H64" i="1"/>
  <c r="I64" i="1"/>
  <c r="N64" i="1"/>
  <c r="B64" i="1"/>
</calcChain>
</file>

<file path=xl/sharedStrings.xml><?xml version="1.0" encoding="utf-8"?>
<sst xmlns="http://schemas.openxmlformats.org/spreadsheetml/2006/main" count="180" uniqueCount="104">
  <si>
    <t>Število nerešenih upravnih zadev, prenesenih iz preteklega poročevalnega obdobja</t>
  </si>
  <si>
    <t>Število upravnih zadev, vrnjenih v ponovni postopek z odločbo organa druge stopnje in upravnega oziroma ustavnega sodišca v poročevalnem obdobju</t>
  </si>
  <si>
    <t>Število upravnih zadev, začetih v poročevalnem obdobju</t>
  </si>
  <si>
    <t xml:space="preserve">Skupno število vseh upravnih zadev v poročevalnem obdobju </t>
  </si>
  <si>
    <t>Število upravnih zadev, rešenih v zakonitem roku</t>
  </si>
  <si>
    <t>Skupno število rešenih upravnih zadev v poročevalnem obdobju</t>
  </si>
  <si>
    <t>Število prejetih pritožb v poročevalnem obdobju</t>
  </si>
  <si>
    <t>Število zaostankov
(nerešene zadeve s pretečenim rokom za rešitev)</t>
  </si>
  <si>
    <t>% rešenih v zakonitem roku</t>
  </si>
  <si>
    <t>% rešenih zadev</t>
  </si>
  <si>
    <t>% zaostankov</t>
  </si>
  <si>
    <t>%pritožb glede na št. rešenih zadev</t>
  </si>
  <si>
    <t>št. rešenih zadev na uradnika</t>
  </si>
  <si>
    <t>Oznake vrstic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</si>
  <si>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</si>
  <si>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</si>
  <si>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</si>
  <si>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</si>
  <si>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</si>
  <si>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</si>
  <si>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</si>
  <si>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</si>
  <si>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</si>
  <si>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</si>
  <si>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</si>
  <si>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</si>
  <si>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</si>
  <si>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</si>
  <si>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</si>
  <si>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</si>
  <si>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</si>
  <si>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</si>
  <si>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</si>
  <si>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</si>
  <si>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</si>
  <si>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</si>
  <si>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</si>
  <si>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</si>
  <si>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</si>
  <si>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</si>
  <si>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</si>
  <si>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</si>
  <si>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</si>
  <si>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</si>
  <si>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</si>
  <si>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</si>
  <si>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</si>
  <si>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</si>
  <si>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</si>
  <si>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</si>
  <si>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</si>
  <si>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ob Dravi </t>
  </si>
  <si>
    <t>Radovljica</t>
  </si>
  <si>
    <t>Ravne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</si>
  <si>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</si>
  <si>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</si>
  <si>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</si>
  <si>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</si>
  <si>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</si>
  <si>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</si>
  <si>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</si>
  <si>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</si>
  <si>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</si>
  <si>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</si>
  <si>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</si>
  <si>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</si>
  <si>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</si>
  <si>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</si>
  <si>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</si>
  <si>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</si>
  <si>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</si>
  <si>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</si>
  <si>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Skupna vsota</t>
  </si>
  <si>
    <t>SKUPAJ ZUP zadeve</t>
  </si>
  <si>
    <t>Upravna enota</t>
  </si>
  <si>
    <t>povprečje</t>
  </si>
  <si>
    <t>4=1+2+3</t>
  </si>
  <si>
    <t>9=5/4</t>
  </si>
  <si>
    <t>10=6/4</t>
  </si>
  <si>
    <t>11=8/4</t>
  </si>
  <si>
    <t>12=7/6</t>
  </si>
  <si>
    <t>3=2-1</t>
  </si>
  <si>
    <t>7=6-5</t>
  </si>
  <si>
    <t>9=5/1</t>
  </si>
  <si>
    <t>10=6/2</t>
  </si>
  <si>
    <t>8=7/5</t>
  </si>
  <si>
    <t>4=3/1</t>
  </si>
  <si>
    <t>Skupno število rešenih upravnih zadev v 2024</t>
  </si>
  <si>
    <t>11=10-9</t>
  </si>
  <si>
    <t xml:space="preserve">število uradnikov
za NDČ
na dan 31.12.2024
</t>
  </si>
  <si>
    <t>leto</t>
  </si>
  <si>
    <t>Skupno število vseh upravnih zadev v 2024</t>
  </si>
  <si>
    <t>Skupno število vseh upravnih zadev v 2025</t>
  </si>
  <si>
    <t>Razlika vseh upravnih zadev
2025-2024</t>
  </si>
  <si>
    <t>Skupno število rešenih upravnih zadev v 2025</t>
  </si>
  <si>
    <t>Razlika vseh rešenih upravnih zadev
2025-2024</t>
  </si>
  <si>
    <t>% rešenih v 2024</t>
  </si>
  <si>
    <t>%rešenih v 2025</t>
  </si>
  <si>
    <t>%rešenih 
razlika 2025-2024</t>
  </si>
  <si>
    <t>Primerjava leta 2024 in 2025</t>
  </si>
  <si>
    <t>Razlika vseh zadev %</t>
  </si>
  <si>
    <t>Razlika rešenih zadev %</t>
  </si>
  <si>
    <t>Poročevalno obdobje od 1.1.2025 do 31.12.2025</t>
  </si>
  <si>
    <t xml:space="preserve">število uradnikov
za NDČ
na dan 31.12.2025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</si>
</sst>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b/>
      <sz val="8"/>
      <color rgb="FF333333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3" fillId="4" borderId="1" xfId="0" quotePrefix="1" applyFont="1" applyFill="1" applyBorder="1" applyAlignment="1">
      <alignment horizontal="center" vertical="center"/>
    </xf>
    <xf numFmtId="0" fontId="3" fillId="4" borderId="2" xfId="0" quotePrefix="1" applyFont="1" applyFill="1" applyBorder="1" applyAlignment="1">
      <alignment horizontal="center" vertical="center"/>
    </xf>
    <xf numFmtId="10" fontId="2" fillId="0" borderId="6" xfId="1" applyNumberFormat="1" applyFont="1" applyFill="1" applyBorder="1"/>
    <xf numFmtId="10" fontId="2" fillId="0" borderId="7" xfId="1" applyNumberFormat="1" applyFont="1" applyFill="1" applyBorder="1"/>
    <xf numFmtId="0" fontId="7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2" fillId="0" borderId="10" xfId="0" applyFont="1" applyBorder="1"/>
    <xf numFmtId="164" fontId="2" fillId="0" borderId="7" xfId="0" applyNumberFormat="1" applyFont="1" applyBorder="1"/>
    <xf numFmtId="0" fontId="3" fillId="4" borderId="3" xfId="0" quotePrefix="1" applyFont="1" applyFill="1" applyBorder="1" applyAlignment="1">
      <alignment horizontal="center" vertical="center"/>
    </xf>
    <xf numFmtId="10" fontId="2" fillId="0" borderId="22" xfId="1" applyNumberFormat="1" applyFont="1" applyFill="1" applyBorder="1"/>
    <xf numFmtId="0" fontId="2" fillId="0" borderId="6" xfId="0" applyFont="1" applyBorder="1"/>
    <xf numFmtId="0" fontId="2" fillId="0" borderId="14" xfId="0" applyFont="1" applyBorder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quotePrefix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64" fontId="2" fillId="5" borderId="18" xfId="0" applyNumberFormat="1" applyFont="1" applyFill="1" applyBorder="1"/>
    <xf numFmtId="10" fontId="3" fillId="4" borderId="19" xfId="1" applyNumberFormat="1" applyFont="1" applyFill="1" applyBorder="1"/>
    <xf numFmtId="0" fontId="3" fillId="4" borderId="18" xfId="0" applyFont="1" applyFill="1" applyBorder="1"/>
    <xf numFmtId="0" fontId="3" fillId="4" borderId="1" xfId="0" applyFont="1" applyFill="1" applyBorder="1" applyAlignment="1">
      <alignment horizontal="center" vertical="center"/>
    </xf>
    <xf numFmtId="164" fontId="5" fillId="5" borderId="18" xfId="0" applyNumberFormat="1" applyFont="1" applyFill="1" applyBorder="1"/>
    <xf numFmtId="164" fontId="5" fillId="5" borderId="11" xfId="0" applyNumberFormat="1" applyFont="1" applyFill="1" applyBorder="1"/>
    <xf numFmtId="165" fontId="5" fillId="5" borderId="11" xfId="0" applyNumberFormat="1" applyFont="1" applyFill="1" applyBorder="1"/>
    <xf numFmtId="164" fontId="5" fillId="5" borderId="10" xfId="0" applyNumberFormat="1" applyFont="1" applyFill="1" applyBorder="1"/>
    <xf numFmtId="165" fontId="2" fillId="0" borderId="7" xfId="0" applyNumberFormat="1" applyFont="1" applyBorder="1"/>
    <xf numFmtId="0" fontId="5" fillId="5" borderId="29" xfId="0" quotePrefix="1" applyFont="1" applyFill="1" applyBorder="1" applyAlignment="1">
      <alignment horizontal="center" vertical="center"/>
    </xf>
    <xf numFmtId="0" fontId="5" fillId="5" borderId="30" xfId="0" quotePrefix="1" applyFont="1" applyFill="1" applyBorder="1" applyAlignment="1">
      <alignment horizontal="center" vertical="center"/>
    </xf>
    <xf numFmtId="0" fontId="5" fillId="5" borderId="31" xfId="0" quotePrefix="1" applyFont="1" applyFill="1" applyBorder="1" applyAlignment="1">
      <alignment horizontal="center" vertical="center"/>
    </xf>
    <xf numFmtId="0" fontId="5" fillId="5" borderId="33" xfId="0" quotePrefix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10" fontId="0" fillId="0" borderId="6" xfId="1" applyNumberFormat="1" applyFont="1" applyBorder="1"/>
    <xf numFmtId="0" fontId="5" fillId="5" borderId="29" xfId="0" applyFont="1" applyFill="1" applyBorder="1" applyAlignment="1">
      <alignment horizontal="center" vertical="center"/>
    </xf>
    <xf numFmtId="43" fontId="0" fillId="5" borderId="28" xfId="2" applyFont="1" applyFill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22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2" fillId="0" borderId="2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24" xfId="0" applyNumberFormat="1" applyFont="1" applyBorder="1"/>
    <xf numFmtId="10" fontId="0" fillId="0" borderId="22" xfId="1" applyNumberFormat="1" applyFont="1" applyBorder="1"/>
    <xf numFmtId="43" fontId="0" fillId="5" borderId="35" xfId="2" applyFont="1" applyFill="1" applyBorder="1"/>
    <xf numFmtId="10" fontId="9" fillId="6" borderId="11" xfId="1" applyNumberFormat="1" applyFont="1" applyFill="1" applyBorder="1"/>
    <xf numFmtId="164" fontId="10" fillId="7" borderId="11" xfId="0" applyNumberFormat="1" applyFont="1" applyFill="1" applyBorder="1"/>
    <xf numFmtId="164" fontId="10" fillId="4" borderId="11" xfId="0" applyNumberFormat="1" applyFont="1" applyFill="1" applyBorder="1"/>
    <xf numFmtId="0" fontId="2" fillId="5" borderId="37" xfId="0" applyFont="1" applyFill="1" applyBorder="1"/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5" borderId="36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 vertical="center"/>
    </xf>
    <xf numFmtId="43" fontId="2" fillId="0" borderId="22" xfId="0" applyNumberFormat="1" applyFont="1" applyBorder="1"/>
    <xf numFmtId="43" fontId="3" fillId="4" borderId="21" xfId="0" applyNumberFormat="1" applyFont="1" applyFill="1" applyBorder="1"/>
    <xf numFmtId="49" fontId="4" fillId="5" borderId="0" xfId="0" applyNumberFormat="1" applyFont="1" applyFill="1" applyBorder="1" applyAlignment="1">
      <alignment horizontal="center" vertical="center" wrapText="1" shrinkToFit="1" readingOrder="1"/>
    </xf>
    <xf numFmtId="49" fontId="4" fillId="5" borderId="41" xfId="0" applyNumberFormat="1" applyFont="1" applyFill="1" applyBorder="1" applyAlignment="1">
      <alignment horizontal="center" vertical="center" wrapText="1" shrinkToFit="1" readingOrder="1"/>
    </xf>
    <xf numFmtId="49" fontId="4" fillId="5" borderId="42" xfId="0" applyNumberFormat="1" applyFont="1" applyFill="1" applyBorder="1" applyAlignment="1">
      <alignment horizontal="center" vertical="center" wrapText="1" shrinkToFit="1" readingOrder="1"/>
    </xf>
    <xf numFmtId="49" fontId="4" fillId="5" borderId="43" xfId="0" applyNumberFormat="1" applyFont="1" applyFill="1" applyBorder="1" applyAlignment="1">
      <alignment horizontal="center" vertical="center" wrapText="1" shrinkToFit="1" readingOrder="1"/>
    </xf>
    <xf numFmtId="49" fontId="4" fillId="5" borderId="44" xfId="0" applyNumberFormat="1" applyFont="1" applyFill="1" applyBorder="1" applyAlignment="1">
      <alignment horizontal="center" vertical="center" wrapText="1" shrinkToFit="1" readingOrder="1"/>
    </xf>
    <xf numFmtId="49" fontId="4" fillId="5" borderId="45" xfId="0" applyNumberFormat="1" applyFont="1" applyFill="1" applyBorder="1" applyAlignment="1">
      <alignment horizontal="center" vertical="center" wrapText="1" shrinkToFit="1" readingOrder="1"/>
    </xf>
    <xf numFmtId="49" fontId="4" fillId="2" borderId="41" xfId="0" applyNumberFormat="1" applyFont="1" applyFill="1" applyBorder="1" applyAlignment="1">
      <alignment horizontal="center" vertical="center" wrapText="1" shrinkToFit="1" readingOrder="1"/>
    </xf>
    <xf numFmtId="49" fontId="4" fillId="2" borderId="42" xfId="0" applyNumberFormat="1" applyFont="1" applyFill="1" applyBorder="1" applyAlignment="1">
      <alignment horizontal="center" vertical="center" wrapText="1" shrinkToFit="1" readingOrder="1"/>
    </xf>
    <xf numFmtId="49" fontId="4" fillId="2" borderId="45" xfId="0" applyNumberFormat="1" applyFont="1" applyFill="1" applyBorder="1" applyAlignment="1">
      <alignment horizontal="center" vertical="center" wrapText="1" shrinkToFit="1" readingOrder="1"/>
    </xf>
    <xf numFmtId="49" fontId="4" fillId="3" borderId="41" xfId="0" applyNumberFormat="1" applyFont="1" applyFill="1" applyBorder="1" applyAlignment="1">
      <alignment horizontal="center" vertical="center" wrapText="1" shrinkToFit="1" readingOrder="1"/>
    </xf>
    <xf numFmtId="49" fontId="4" fillId="3" borderId="45" xfId="0" applyNumberFormat="1" applyFont="1" applyFill="1" applyBorder="1" applyAlignment="1">
      <alignment horizontal="center" vertical="center" wrapText="1" shrinkToFit="1" readingOrder="1"/>
    </xf>
    <xf numFmtId="43" fontId="0" fillId="5" borderId="18" xfId="2" applyFont="1" applyFill="1" applyBorder="1"/>
    <xf numFmtId="43" fontId="0" fillId="5" borderId="19" xfId="2" applyFont="1" applyFill="1" applyBorder="1"/>
    <xf numFmtId="43" fontId="0" fillId="5" borderId="20" xfId="2" applyFont="1" applyFill="1" applyBorder="1"/>
    <xf numFmtId="43" fontId="0" fillId="5" borderId="25" xfId="2" applyFont="1" applyFill="1" applyBorder="1"/>
    <xf numFmtId="43" fontId="0" fillId="5" borderId="21" xfId="2" applyFont="1" applyFill="1" applyBorder="1"/>
    <xf numFmtId="10" fontId="0" fillId="5" borderId="25" xfId="1" applyNumberFormat="1" applyFont="1" applyFill="1" applyBorder="1"/>
    <xf numFmtId="10" fontId="0" fillId="5" borderId="19" xfId="1" applyNumberFormat="1" applyFont="1" applyFill="1" applyBorder="1"/>
    <xf numFmtId="10" fontId="0" fillId="5" borderId="21" xfId="1" applyNumberFormat="1" applyFont="1" applyFill="1" applyBorder="1"/>
    <xf numFmtId="0" fontId="2" fillId="5" borderId="46" xfId="0" applyFont="1" applyFill="1" applyBorder="1"/>
    <xf numFmtId="0" fontId="2" fillId="5" borderId="39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center" vertical="center"/>
    </xf>
    <xf numFmtId="10" fontId="0" fillId="0" borderId="32" xfId="1" applyNumberFormat="1" applyFont="1" applyBorder="1"/>
    <xf numFmtId="10" fontId="0" fillId="0" borderId="26" xfId="1" applyNumberFormat="1" applyFont="1" applyBorder="1"/>
    <xf numFmtId="10" fontId="0" fillId="0" borderId="27" xfId="1" applyNumberFormat="1" applyFont="1" applyBorder="1"/>
    <xf numFmtId="0" fontId="0" fillId="5" borderId="32" xfId="0" applyFill="1" applyBorder="1"/>
    <xf numFmtId="49" fontId="4" fillId="5" borderId="38" xfId="0" applyNumberFormat="1" applyFont="1" applyFill="1" applyBorder="1" applyAlignment="1">
      <alignment horizontal="center" vertical="center" wrapText="1" shrinkToFit="1" readingOrder="1"/>
    </xf>
    <xf numFmtId="49" fontId="4" fillId="5" borderId="6" xfId="0" applyNumberFormat="1" applyFont="1" applyFill="1" applyBorder="1" applyAlignment="1">
      <alignment horizontal="center" vertical="center" wrapText="1" shrinkToFit="1" readingOrder="1"/>
    </xf>
    <xf numFmtId="49" fontId="4" fillId="5" borderId="7" xfId="0" applyNumberFormat="1" applyFont="1" applyFill="1" applyBorder="1" applyAlignment="1">
      <alignment horizontal="center" vertical="center" wrapText="1" shrinkToFit="1" readingOrder="1"/>
    </xf>
    <xf numFmtId="49" fontId="4" fillId="5" borderId="8" xfId="0" applyNumberFormat="1" applyFont="1" applyFill="1" applyBorder="1" applyAlignment="1">
      <alignment horizontal="center" vertical="center" wrapText="1" shrinkToFit="1" readingOrder="1"/>
    </xf>
    <xf numFmtId="49" fontId="4" fillId="5" borderId="9" xfId="0" applyNumberFormat="1" applyFont="1" applyFill="1" applyBorder="1" applyAlignment="1">
      <alignment horizontal="center" vertical="center" wrapText="1" shrinkToFit="1" readingOrder="1"/>
    </xf>
    <xf numFmtId="49" fontId="4" fillId="5" borderId="22" xfId="0" applyNumberFormat="1" applyFont="1" applyFill="1" applyBorder="1" applyAlignment="1">
      <alignment horizontal="center" vertical="center" wrapText="1" shrinkToFit="1" readingOrder="1"/>
    </xf>
    <xf numFmtId="0" fontId="2" fillId="5" borderId="40" xfId="0" applyFont="1" applyFill="1" applyBorder="1" applyAlignment="1">
      <alignment horizontal="left"/>
    </xf>
    <xf numFmtId="43" fontId="0" fillId="5" borderId="14" xfId="2" applyFont="1" applyFill="1" applyBorder="1"/>
    <xf numFmtId="43" fontId="0" fillId="5" borderId="15" xfId="2" applyFont="1" applyFill="1" applyBorder="1"/>
    <xf numFmtId="164" fontId="5" fillId="5" borderId="15" xfId="0" applyNumberFormat="1" applyFont="1" applyFill="1" applyBorder="1"/>
    <xf numFmtId="43" fontId="0" fillId="5" borderId="16" xfId="2" applyFont="1" applyFill="1" applyBorder="1"/>
    <xf numFmtId="166" fontId="0" fillId="5" borderId="15" xfId="2" applyNumberFormat="1" applyFont="1" applyFill="1" applyBorder="1"/>
    <xf numFmtId="43" fontId="0" fillId="5" borderId="24" xfId="2" applyFont="1" applyFill="1" applyBorder="1"/>
    <xf numFmtId="0" fontId="0" fillId="5" borderId="27" xfId="0" applyFill="1" applyBorder="1"/>
    <xf numFmtId="0" fontId="10" fillId="4" borderId="13" xfId="0" applyFont="1" applyFill="1" applyBorder="1" applyAlignment="1">
      <alignment horizontal="left"/>
    </xf>
    <xf numFmtId="43" fontId="9" fillId="8" borderId="23" xfId="0" applyNumberFormat="1" applyFont="1" applyFill="1" applyBorder="1"/>
    <xf numFmtId="49" fontId="4" fillId="2" borderId="7" xfId="0" applyNumberFormat="1" applyFont="1" applyFill="1" applyBorder="1" applyAlignment="1">
      <alignment horizontal="center" vertical="center" wrapText="1" shrinkToFit="1" readingOrder="1"/>
    </xf>
    <xf numFmtId="49" fontId="4" fillId="3" borderId="7" xfId="0" applyNumberFormat="1" applyFont="1" applyFill="1" applyBorder="1" applyAlignment="1">
      <alignment horizontal="center" vertical="center" wrapText="1" shrinkToFit="1" readingOrder="1"/>
    </xf>
    <xf numFmtId="49" fontId="4" fillId="3" borderId="22" xfId="0" applyNumberFormat="1" applyFont="1" applyFill="1" applyBorder="1" applyAlignment="1">
      <alignment horizontal="center" vertical="center" wrapText="1" shrinkToFit="1" readingOrder="1"/>
    </xf>
    <xf numFmtId="0" fontId="9" fillId="5" borderId="17" xfId="0" applyFont="1" applyFill="1" applyBorder="1" applyAlignment="1">
      <alignment horizontal="left"/>
    </xf>
    <xf numFmtId="164" fontId="9" fillId="5" borderId="15" xfId="0" applyNumberFormat="1" applyFont="1" applyFill="1" applyBorder="1"/>
    <xf numFmtId="10" fontId="9" fillId="6" borderId="15" xfId="1" applyNumberFormat="1" applyFont="1" applyFill="1" applyBorder="1"/>
    <xf numFmtId="164" fontId="10" fillId="7" borderId="15" xfId="0" applyNumberFormat="1" applyFont="1" applyFill="1" applyBorder="1"/>
    <xf numFmtId="43" fontId="9" fillId="8" borderId="24" xfId="0" applyNumberFormat="1" applyFont="1" applyFill="1" applyBorder="1"/>
    <xf numFmtId="10" fontId="2" fillId="0" borderId="8" xfId="1" applyNumberFormat="1" applyFont="1" applyBorder="1"/>
    <xf numFmtId="164" fontId="0" fillId="0" borderId="7" xfId="3" applyNumberFormat="1" applyFont="1" applyBorder="1"/>
    <xf numFmtId="10" fontId="5" fillId="0" borderId="8" xfId="1" applyNumberFormat="1" applyFont="1" applyBorder="1"/>
    <xf numFmtId="164" fontId="0" fillId="0" borderId="7" xfId="3" applyNumberFormat="1" applyFont="1" applyBorder="1"/>
    <xf numFmtId="10" fontId="2" fillId="0" borderId="22" xfId="1" applyNumberFormat="1" applyFont="1" applyBorder="1"/>
  </cellXfs>
  <cellStyles count="4">
    <cellStyle name="Navadno" xfId="0" builtinId="0"/>
    <cellStyle name="Odstotek" xfId="1" builtinId="5"/>
    <cellStyle name="Vejica" xfId="2" builtinId="3"/>
    <cellStyle name="Vejica 2" xfId="3" xr:uid="{AA7C3AC6-2F2D-4478-B888-63EC8662E349}"/>
  </cellStyles>
  <dxfs count="46"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5" formatCode="_-* #,##0.00_-;\-* #,##0.00_-;_-* &quot;-&quot;??_-;_-@_-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rgb="FF000000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4" formatCode="0.00%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4" formatCode="0.00%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4" formatCode="0.00%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4" formatCode="0.00%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fill>
        <patternFill patternType="solid">
          <fgColor indexed="64"/>
          <bgColor theme="9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charset val="238"/>
        <scheme val="none"/>
      </font>
      <numFmt numFmtId="30" formatCode="@"/>
      <fill>
        <patternFill patternType="solid">
          <fgColor rgb="FF000000"/>
          <bgColor rgb="FFE2EFDA"/>
        </patternFill>
      </fill>
      <alignment horizontal="center" vertical="center" textRotation="0" wrapText="1" indent="0" justifyLastLine="0" shrinkToFit="1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#,##0_ ;[Red]\-#,##0\ 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#,##0_ ;[Red]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charset val="238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1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-* #,##0.00_-;\-* #,##0.00_-;_-* &quot;-&quot;??_-;_-@_-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charset val="238"/>
        <scheme val="none"/>
      </font>
      <numFmt numFmtId="30" formatCode="@"/>
      <fill>
        <patternFill patternType="solid">
          <fgColor rgb="FF000000"/>
          <bgColor rgb="FFE2EFDA"/>
        </patternFill>
      </fill>
      <alignment horizontal="center" vertical="center" textRotation="0" wrapText="1" indent="0" justifyLastLine="0" shrinkToFit="1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leta'!$B$1</c:f>
              <c:strCache>
                <c:ptCount val="1"/>
                <c:pt idx="0">
                  <c:v>Število nerešenih upravnih zadev, prenesenih iz preteklega poročevalnega obdobja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leta'!$B$2:$B$4</c:f>
              <c:numCache>
                <c:formatCode>_-* #,##0_-;\-* #,##0_-;_-* "-"??_-;_-@_-</c:formatCode>
                <c:ptCount val="3"/>
                <c:pt idx="0">
                  <c:v>83112</c:v>
                </c:pt>
                <c:pt idx="1">
                  <c:v>82730</c:v>
                </c:pt>
                <c:pt idx="2">
                  <c:v>73733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1-4801-A346-E8289EA7B8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3526304"/>
        <c:axId val="683525224"/>
      </c:barChart>
      <c:catAx>
        <c:axId val="68352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83525224"/>
        <c:crosses val="autoZero"/>
        <c:auto val="1"/>
        <c:lblAlgn val="ctr"/>
        <c:lblOffset val="100"/>
        <c:noMultiLvlLbl val="0"/>
      </c:catAx>
      <c:valAx>
        <c:axId val="68352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835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delež rešenih zadev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leta'!$A$2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leta'!$K$1</c:f>
              <c:strCache>
                <c:ptCount val="1"/>
                <c:pt idx="0">
                  <c:v>%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leta'!$J$2:$M$2</c15:sqref>
                  </c15:fullRef>
                </c:ext>
              </c:extLst>
              <c:f>'podatki za 3 leta'!$K$2</c:f>
              <c:numCache>
                <c:formatCode>0.00%</c:formatCode>
                <c:ptCount val="1"/>
                <c:pt idx="0">
                  <c:v>0.93989956048198242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191-9AC4-2B6EA8506F6C}"/>
            </c:ext>
          </c:extLst>
        </c:ser>
        <c:ser>
          <c:idx val="1"/>
          <c:order val="1"/>
          <c:tx>
            <c:strRef>
              <c:f>'podatki za 3 leta'!$A$3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leta'!$K$1</c:f>
              <c:strCache>
                <c:ptCount val="1"/>
                <c:pt idx="0">
                  <c:v>%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leta'!$J$3:$M$3</c15:sqref>
                  </c15:fullRef>
                </c:ext>
              </c:extLst>
              <c:f>'podatki za 3 leta'!$K$3</c:f>
              <c:numCache>
                <c:formatCode>0.00%</c:formatCode>
                <c:ptCount val="1"/>
                <c:pt idx="0">
                  <c:v>0.94318150944698553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A-4191-9AC4-2B6EA8506F6C}"/>
            </c:ext>
          </c:extLst>
        </c:ser>
        <c:ser>
          <c:idx val="2"/>
          <c:order val="2"/>
          <c:tx>
            <c:strRef>
              <c:f>'podatki za 3 leta'!$A$4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leta'!$K$1</c:f>
              <c:strCache>
                <c:ptCount val="1"/>
                <c:pt idx="0">
                  <c:v>%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leta'!$J$4:$M$4</c15:sqref>
                  </c15:fullRef>
                </c:ext>
              </c:extLst>
              <c:f>'podatki za 3 leta'!$K$4</c:f>
              <c:numCache>
                <c:formatCode>0.00%</c:formatCode>
                <c:ptCount val="1"/>
                <c:pt idx="0">
                  <c:v>0.95631197156211889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A-4191-9AC4-2B6EA8506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5098664"/>
        <c:axId val="675101544"/>
      </c:barChart>
      <c:catAx>
        <c:axId val="675098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101544"/>
        <c:crosses val="autoZero"/>
        <c:auto val="1"/>
        <c:lblAlgn val="ctr"/>
        <c:lblOffset val="100"/>
        <c:noMultiLvlLbl val="0"/>
      </c:catAx>
      <c:valAx>
        <c:axId val="67510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50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Delež pritožb glede na število rešenih zadev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leta'!$A$2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leta'!$M$1</c:f>
              <c:strCache>
                <c:ptCount val="1"/>
                <c:pt idx="0">
                  <c:v>%pritožb glede na št.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leta'!$J$2:$M$2</c15:sqref>
                  </c15:fullRef>
                </c:ext>
              </c:extLst>
              <c:f>'podatki za 3 leta'!$M$2</c:f>
              <c:numCache>
                <c:formatCode>0.00%</c:formatCode>
                <c:ptCount val="1"/>
                <c:pt idx="0">
                  <c:v>7.7066043464659665E-4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191-9AC4-2B6EA8506F6C}"/>
            </c:ext>
          </c:extLst>
        </c:ser>
        <c:ser>
          <c:idx val="1"/>
          <c:order val="1"/>
          <c:tx>
            <c:strRef>
              <c:f>'podatki za 3 leta'!$A$3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leta'!$M$1</c:f>
              <c:strCache>
                <c:ptCount val="1"/>
                <c:pt idx="0">
                  <c:v>%pritožb glede na št.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leta'!$J$3:$M$3</c15:sqref>
                  </c15:fullRef>
                </c:ext>
              </c:extLst>
              <c:f>'podatki za 3 leta'!$M$3</c:f>
              <c:numCache>
                <c:formatCode>0.00%</c:formatCode>
                <c:ptCount val="1"/>
                <c:pt idx="0">
                  <c:v>7.3492546423310843E-4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A-4191-9AC4-2B6EA8506F6C}"/>
            </c:ext>
          </c:extLst>
        </c:ser>
        <c:ser>
          <c:idx val="2"/>
          <c:order val="2"/>
          <c:tx>
            <c:strRef>
              <c:f>'podatki za 3 leta'!$A$4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leta'!$M$1</c:f>
              <c:strCache>
                <c:ptCount val="1"/>
                <c:pt idx="0">
                  <c:v>%pritožb glede na št. rešenih zadev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leta'!$J$4:$M$4</c15:sqref>
                  </c15:fullRef>
                </c:ext>
              </c:extLst>
              <c:f>'podatki za 3 leta'!$M$4</c:f>
              <c:numCache>
                <c:formatCode>0.00%</c:formatCode>
                <c:ptCount val="1"/>
                <c:pt idx="0">
                  <c:v>4.3101643909102043E-4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A-4191-9AC4-2B6EA8506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5098664"/>
        <c:axId val="675101544"/>
      </c:barChart>
      <c:catAx>
        <c:axId val="675098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101544"/>
        <c:crosses val="autoZero"/>
        <c:auto val="1"/>
        <c:lblAlgn val="ctr"/>
        <c:lblOffset val="100"/>
        <c:noMultiLvlLbl val="0"/>
      </c:catAx>
      <c:valAx>
        <c:axId val="67510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50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leta'!$D$1</c:f>
              <c:strCache>
                <c:ptCount val="1"/>
                <c:pt idx="0">
                  <c:v>Število upravnih zadev, začetih v poročevalnem obdobju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leta'!$D$2:$D$4</c:f>
              <c:numCache>
                <c:formatCode>_-* #,##0_-;\-* #,##0_-;_-* "-"??_-;_-@_-</c:formatCode>
                <c:ptCount val="3"/>
                <c:pt idx="0">
                  <c:v>1362117</c:v>
                </c:pt>
                <c:pt idx="1">
                  <c:v>1278874</c:v>
                </c:pt>
                <c:pt idx="2">
                  <c:v>1274919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9-40B9-88EB-FA197429B2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1448504"/>
        <c:axId val="681449224"/>
      </c:barChart>
      <c:catAx>
        <c:axId val="68144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81449224"/>
        <c:crosses val="autoZero"/>
        <c:auto val="1"/>
        <c:lblAlgn val="ctr"/>
        <c:lblOffset val="100"/>
        <c:noMultiLvlLbl val="0"/>
      </c:catAx>
      <c:valAx>
        <c:axId val="68144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81448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leta'!$F$1</c:f>
              <c:strCache>
                <c:ptCount val="1"/>
                <c:pt idx="0">
                  <c:v>Število upravnih zadev, rešenih v zakonitem roku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leta'!$F$2:$F$4</c:f>
              <c:numCache>
                <c:formatCode>_-* #,##0_-;\-* #,##0_-;_-* "-"??_-;_-@_-</c:formatCode>
                <c:ptCount val="3"/>
                <c:pt idx="0">
                  <c:v>1337733</c:v>
                </c:pt>
                <c:pt idx="1">
                  <c:v>1251685</c:v>
                </c:pt>
                <c:pt idx="2">
                  <c:v>1275902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B2E-9C39-C62327DCD2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3813088"/>
        <c:axId val="513814888"/>
      </c:barChart>
      <c:catAx>
        <c:axId val="5138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3814888"/>
        <c:crosses val="autoZero"/>
        <c:auto val="1"/>
        <c:lblAlgn val="ctr"/>
        <c:lblOffset val="100"/>
        <c:noMultiLvlLbl val="0"/>
      </c:catAx>
      <c:valAx>
        <c:axId val="51381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381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leta'!$G$1</c:f>
              <c:strCache>
                <c:ptCount val="1"/>
                <c:pt idx="0">
                  <c:v>Skupno število rešenih upravnih zadev v poročevalnem obdobju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leta'!$G$2:$G$4</c:f>
              <c:numCache>
                <c:formatCode>_-* #,##0_-;\-* #,##0_-;_-* "-"??_-;_-@_-</c:formatCode>
                <c:ptCount val="3"/>
                <c:pt idx="0">
                  <c:v>1358575</c:v>
                </c:pt>
                <c:pt idx="1">
                  <c:v>1284484</c:v>
                </c:pt>
                <c:pt idx="2">
                  <c:v>1289974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1-41C8-96FA-5A43008A0E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7344368"/>
        <c:axId val="527343648"/>
      </c:barChart>
      <c:catAx>
        <c:axId val="52734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343648"/>
        <c:crosses val="autoZero"/>
        <c:auto val="1"/>
        <c:lblAlgn val="ctr"/>
        <c:lblOffset val="100"/>
        <c:noMultiLvlLbl val="0"/>
      </c:catAx>
      <c:valAx>
        <c:axId val="5273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34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leta'!$H$1</c:f>
              <c:strCache>
                <c:ptCount val="1"/>
                <c:pt idx="0">
                  <c:v>Število prejetih pritožb v poročevalnem obdobju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leta'!$H$2:$H$4</c:f>
              <c:numCache>
                <c:formatCode>_-* #,##0_-;\-* #,##0_-;_-* "-"??_-;_-@_-</c:formatCode>
                <c:ptCount val="3"/>
                <c:pt idx="0">
                  <c:v>1047</c:v>
                </c:pt>
                <c:pt idx="1">
                  <c:v>944</c:v>
                </c:pt>
                <c:pt idx="2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3-4F48-85E4-DCC145510E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229184"/>
        <c:axId val="527343288"/>
      </c:barChart>
      <c:catAx>
        <c:axId val="5212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343288"/>
        <c:crosses val="autoZero"/>
        <c:auto val="1"/>
        <c:lblAlgn val="ctr"/>
        <c:lblOffset val="100"/>
        <c:noMultiLvlLbl val="0"/>
      </c:catAx>
      <c:valAx>
        <c:axId val="52734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2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leta'!$I$1</c:f>
              <c:strCache>
                <c:ptCount val="1"/>
                <c:pt idx="0">
                  <c:v>Število zaostankov
(nerešene zadeve s pretečenim rokom za rešitev)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leta'!$I$2:$I$4</c:f>
              <c:numCache>
                <c:formatCode>_-* #,##0_-;\-* #,##0_-;_-* "-"??_-;_-@_-</c:formatCode>
                <c:ptCount val="3"/>
                <c:pt idx="0">
                  <c:v>5154</c:v>
                </c:pt>
                <c:pt idx="1">
                  <c:v>18336</c:v>
                </c:pt>
                <c:pt idx="2">
                  <c:v>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8-4778-86FE-0C21D37C22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1795680"/>
        <c:axId val="481797480"/>
      </c:barChart>
      <c:catAx>
        <c:axId val="4817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81797480"/>
        <c:crosses val="autoZero"/>
        <c:auto val="1"/>
        <c:lblAlgn val="ctr"/>
        <c:lblOffset val="100"/>
        <c:noMultiLvlLbl val="0"/>
      </c:catAx>
      <c:valAx>
        <c:axId val="48179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817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delež rešenih zadev v zakonitem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leta'!$A$2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leta'!$J$1</c:f>
              <c:strCache>
                <c:ptCount val="1"/>
                <c:pt idx="0">
                  <c:v>% rešenih v zakonitem roku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leta'!$J$2:$M$2</c15:sqref>
                  </c15:fullRef>
                </c:ext>
              </c:extLst>
              <c:f>'podatki za 3 leta'!$J$2</c:f>
              <c:numCache>
                <c:formatCode>0.00%</c:formatCode>
                <c:ptCount val="1"/>
                <c:pt idx="0">
                  <c:v>0.92548049150193679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191-9AC4-2B6EA8506F6C}"/>
            </c:ext>
          </c:extLst>
        </c:ser>
        <c:ser>
          <c:idx val="1"/>
          <c:order val="1"/>
          <c:tx>
            <c:strRef>
              <c:f>'podatki za 3 leta'!$A$3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leta'!$J$1</c:f>
              <c:strCache>
                <c:ptCount val="1"/>
                <c:pt idx="0">
                  <c:v>% rešenih v zakonitem roku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leta'!$J$3:$M$3</c15:sqref>
                  </c15:fullRef>
                </c:ext>
              </c:extLst>
              <c:f>'podatki za 3 leta'!$J$3</c:f>
              <c:numCache>
                <c:formatCode>0.00%</c:formatCode>
                <c:ptCount val="1"/>
                <c:pt idx="0">
                  <c:v>0.91909758911138639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A-4191-9AC4-2B6EA8506F6C}"/>
            </c:ext>
          </c:extLst>
        </c:ser>
        <c:ser>
          <c:idx val="2"/>
          <c:order val="2"/>
          <c:tx>
            <c:strRef>
              <c:f>'podatki za 3 leta'!$A$4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leta'!$J$1</c:f>
              <c:strCache>
                <c:ptCount val="1"/>
                <c:pt idx="0">
                  <c:v>% rešenih v zakonitem roku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leta'!$J$4:$M$4</c15:sqref>
                  </c15:fullRef>
                </c:ext>
              </c:extLst>
              <c:f>'podatki za 3 leta'!$J$4</c:f>
              <c:numCache>
                <c:formatCode>0.00%</c:formatCode>
                <c:ptCount val="1"/>
                <c:pt idx="0">
                  <c:v>0.94587980621318768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A-4191-9AC4-2B6EA8506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5098664"/>
        <c:axId val="675101544"/>
      </c:barChart>
      <c:catAx>
        <c:axId val="675098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101544"/>
        <c:crosses val="autoZero"/>
        <c:auto val="1"/>
        <c:lblAlgn val="ctr"/>
        <c:lblOffset val="100"/>
        <c:noMultiLvlLbl val="0"/>
      </c:catAx>
      <c:valAx>
        <c:axId val="67510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50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Delež zaostankov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leta'!$A$2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leta'!$L$1</c:f>
              <c:strCache>
                <c:ptCount val="1"/>
                <c:pt idx="0">
                  <c:v>% zaostankov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leta'!$J$2:$M$2</c15:sqref>
                  </c15:fullRef>
                </c:ext>
              </c:extLst>
              <c:f>'podatki za 3 leta'!$L$2</c:f>
              <c:numCache>
                <c:formatCode>0.00%</c:formatCode>
                <c:ptCount val="1"/>
                <c:pt idx="0">
                  <c:v>3.5656789906513349E-3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A-4191-9AC4-2B6EA8506F6C}"/>
            </c:ext>
          </c:extLst>
        </c:ser>
        <c:ser>
          <c:idx val="1"/>
          <c:order val="1"/>
          <c:tx>
            <c:strRef>
              <c:f>'podatki za 3 leta'!$A$3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leta'!$L$1</c:f>
              <c:strCache>
                <c:ptCount val="1"/>
                <c:pt idx="0">
                  <c:v>% zaostankov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leta'!$J$3:$M$3</c15:sqref>
                  </c15:fullRef>
                </c:ext>
              </c:extLst>
              <c:f>'podatki za 3 leta'!$L$3</c:f>
              <c:numCache>
                <c:formatCode>0.00%</c:formatCode>
                <c:ptCount val="1"/>
                <c:pt idx="0">
                  <c:v>1.3463909365332637E-2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A-4191-9AC4-2B6EA8506F6C}"/>
            </c:ext>
          </c:extLst>
        </c:ser>
        <c:ser>
          <c:idx val="2"/>
          <c:order val="2"/>
          <c:tx>
            <c:strRef>
              <c:f>'podatki za 3 leta'!$A$4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'podatki za 3 leta'!$J$1:$M$1</c15:sqref>
                  </c15:fullRef>
                </c:ext>
              </c:extLst>
              <c:f>'podatki za 3 leta'!$L$1</c:f>
              <c:strCache>
                <c:ptCount val="1"/>
                <c:pt idx="0">
                  <c:v>% zaostankov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'podatki za 3 leta'!$J$4:$M$4</c15:sqref>
                  </c15:fullRef>
                </c:ext>
              </c:extLst>
              <c:f>'podatki za 3 leta'!$L$4</c:f>
              <c:numCache>
                <c:formatCode>0.00%</c:formatCode>
                <c:ptCount val="1"/>
                <c:pt idx="0">
                  <c:v>6.3251303835333101E-3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A-4191-9AC4-2B6EA8506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5098664"/>
        <c:axId val="675101544"/>
      </c:barChart>
      <c:catAx>
        <c:axId val="675098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101544"/>
        <c:crosses val="autoZero"/>
        <c:auto val="1"/>
        <c:lblAlgn val="ctr"/>
        <c:lblOffset val="100"/>
        <c:noMultiLvlLbl val="0"/>
      </c:catAx>
      <c:valAx>
        <c:axId val="67510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509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uradnikov in število rešenih zadev na uradnika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'podatki za 3 leta'!$N$1</c:f>
              <c:strCache>
                <c:ptCount val="1"/>
                <c:pt idx="0">
                  <c:v>število uradnikov
za NDČ
na dan 31.12.2024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leta'!$N$2:$N$4</c:f>
              <c:numCache>
                <c:formatCode>_-* #,##0_-;\-* #,##0_-;_-* "-"??_-;_-@_-</c:formatCode>
                <c:ptCount val="3"/>
                <c:pt idx="0">
                  <c:v>1875</c:v>
                </c:pt>
                <c:pt idx="1">
                  <c:v>1878</c:v>
                </c:pt>
                <c:pt idx="2">
                  <c:v>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6-4BE3-A232-BB9D086F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4660064"/>
        <c:axId val="674664384"/>
      </c:barChart>
      <c:lineChart>
        <c:grouping val="standard"/>
        <c:varyColors val="0"/>
        <c:ser>
          <c:idx val="1"/>
          <c:order val="1"/>
          <c:tx>
            <c:strRef>
              <c:f>'podatki za 3 leta'!$O$1</c:f>
              <c:strCache>
                <c:ptCount val="1"/>
                <c:pt idx="0">
                  <c:v>št. rešenih zadev na uradnika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'podatki za 3 leta'!$A$2:$A$4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'podatki za 3 leta'!$O$2:$O$4</c:f>
              <c:numCache>
                <c:formatCode>_(* #,##0.00_);_(* \(#,##0.00\);_(* "-"??_);_(@_)</c:formatCode>
                <c:ptCount val="3"/>
                <c:pt idx="0">
                  <c:v>724.57333333333338</c:v>
                </c:pt>
                <c:pt idx="1">
                  <c:v>683.96379126730562</c:v>
                </c:pt>
                <c:pt idx="2">
                  <c:v>683.97348886532347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6-4BE3-A232-BB9D086F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60064"/>
        <c:axId val="674664384"/>
      </c:lineChart>
      <c:catAx>
        <c:axId val="6746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4664384"/>
        <c:crosses val="autoZero"/>
        <c:auto val="1"/>
        <c:lblAlgn val="ctr"/>
        <c:lblOffset val="100"/>
        <c:noMultiLvlLbl val="0"/>
      </c:catAx>
      <c:valAx>
        <c:axId val="67466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7466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14287</xdr:rowOff>
    </xdr:from>
    <xdr:to>
      <xdr:col>5</xdr:col>
      <xdr:colOff>57150</xdr:colOff>
      <xdr:row>21</xdr:row>
      <xdr:rowOff>90487</xdr:rowOff>
    </xdr:to>
    <xdr:graphicFrame macro="">
      <xdr:nvGraphicFramePr>
        <xdr:cNvPr id="10" name="Grafikon 9" descr="Število nerešenih upravnih zadev, prenesenih iz preteklega poročevalnega obdobja&#10;">
          <a:extLst>
            <a:ext uri="{FF2B5EF4-FFF2-40B4-BE49-F238E27FC236}">
              <a16:creationId xmlns:a16="http://schemas.microsoft.com/office/drawing/2014/main" id="{43213821-6577-E6CE-896F-3C08DC1E9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7</xdr:row>
      <xdr:rowOff>38100</xdr:rowOff>
    </xdr:from>
    <xdr:to>
      <xdr:col>9</xdr:col>
      <xdr:colOff>381000</xdr:colOff>
      <xdr:row>21</xdr:row>
      <xdr:rowOff>119062</xdr:rowOff>
    </xdr:to>
    <xdr:graphicFrame macro="">
      <xdr:nvGraphicFramePr>
        <xdr:cNvPr id="11" name="Grafikon 10" descr="Število upravnih zadev, začetih v poročevalnem obdobju&#10;">
          <a:extLst>
            <a:ext uri="{FF2B5EF4-FFF2-40B4-BE49-F238E27FC236}">
              <a16:creationId xmlns:a16="http://schemas.microsoft.com/office/drawing/2014/main" id="{B39B7600-9130-EBB5-A900-DFA5730B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7</xdr:row>
      <xdr:rowOff>4762</xdr:rowOff>
    </xdr:from>
    <xdr:to>
      <xdr:col>16</xdr:col>
      <xdr:colOff>152400</xdr:colOff>
      <xdr:row>21</xdr:row>
      <xdr:rowOff>80962</xdr:rowOff>
    </xdr:to>
    <xdr:graphicFrame macro="">
      <xdr:nvGraphicFramePr>
        <xdr:cNvPr id="12" name="Grafikon 11" descr="Število upravnih zadev, rešenih v zakonitem roku&#10;">
          <a:extLst>
            <a:ext uri="{FF2B5EF4-FFF2-40B4-BE49-F238E27FC236}">
              <a16:creationId xmlns:a16="http://schemas.microsoft.com/office/drawing/2014/main" id="{774D566C-B1EA-4F38-49D2-3051C9A9A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23</xdr:row>
      <xdr:rowOff>128587</xdr:rowOff>
    </xdr:from>
    <xdr:to>
      <xdr:col>4</xdr:col>
      <xdr:colOff>1085850</xdr:colOff>
      <xdr:row>38</xdr:row>
      <xdr:rowOff>14287</xdr:rowOff>
    </xdr:to>
    <xdr:graphicFrame macro="">
      <xdr:nvGraphicFramePr>
        <xdr:cNvPr id="13" name="Grafikon 12" descr="Skupno število rešenih upravnih zadev v poročevalnem obdobju&#10;">
          <a:extLst>
            <a:ext uri="{FF2B5EF4-FFF2-40B4-BE49-F238E27FC236}">
              <a16:creationId xmlns:a16="http://schemas.microsoft.com/office/drawing/2014/main" id="{E2E0D91E-4E32-06A5-0B21-CD349A57A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400050</xdr:colOff>
      <xdr:row>23</xdr:row>
      <xdr:rowOff>52387</xdr:rowOff>
    </xdr:from>
    <xdr:to>
      <xdr:col>9</xdr:col>
      <xdr:colOff>438150</xdr:colOff>
      <xdr:row>37</xdr:row>
      <xdr:rowOff>128587</xdr:rowOff>
    </xdr:to>
    <xdr:graphicFrame macro="">
      <xdr:nvGraphicFramePr>
        <xdr:cNvPr id="14" name="Grafikon 13" descr="Število prejetih pritožb v poročevalnem obdobju&#10;">
          <a:extLst>
            <a:ext uri="{FF2B5EF4-FFF2-40B4-BE49-F238E27FC236}">
              <a16:creationId xmlns:a16="http://schemas.microsoft.com/office/drawing/2014/main" id="{5A44F40E-7D27-3D6C-B0F4-2DDB2B7F6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47625</xdr:colOff>
      <xdr:row>23</xdr:row>
      <xdr:rowOff>23812</xdr:rowOff>
    </xdr:from>
    <xdr:to>
      <xdr:col>16</xdr:col>
      <xdr:colOff>152400</xdr:colOff>
      <xdr:row>37</xdr:row>
      <xdr:rowOff>100012</xdr:rowOff>
    </xdr:to>
    <xdr:graphicFrame macro="">
      <xdr:nvGraphicFramePr>
        <xdr:cNvPr id="15" name="Grafikon 14" descr="Število zaostankov&#10;(nerešene zadeve s pretečenim rokom za rešitev)&#10;">
          <a:extLst>
            <a:ext uri="{FF2B5EF4-FFF2-40B4-BE49-F238E27FC236}">
              <a16:creationId xmlns:a16="http://schemas.microsoft.com/office/drawing/2014/main" id="{FE72C8A5-0CEC-2EBA-DB4D-39F283EA0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462643</xdr:colOff>
      <xdr:row>39</xdr:row>
      <xdr:rowOff>55108</xdr:rowOff>
    </xdr:from>
    <xdr:to>
      <xdr:col>4</xdr:col>
      <xdr:colOff>963386</xdr:colOff>
      <xdr:row>53</xdr:row>
      <xdr:rowOff>131308</xdr:rowOff>
    </xdr:to>
    <xdr:graphicFrame macro="">
      <xdr:nvGraphicFramePr>
        <xdr:cNvPr id="16" name="Grafikon 15" descr="delež rešenih zadev v zakonitem roku&#10;">
          <a:extLst>
            <a:ext uri="{FF2B5EF4-FFF2-40B4-BE49-F238E27FC236}">
              <a16:creationId xmlns:a16="http://schemas.microsoft.com/office/drawing/2014/main" id="{FC7860D4-894B-8887-3769-FEDB229FC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427265</xdr:colOff>
      <xdr:row>54</xdr:row>
      <xdr:rowOff>95929</xdr:rowOff>
    </xdr:from>
    <xdr:to>
      <xdr:col>4</xdr:col>
      <xdr:colOff>960665</xdr:colOff>
      <xdr:row>68</xdr:row>
      <xdr:rowOff>172129</xdr:rowOff>
    </xdr:to>
    <xdr:graphicFrame macro="">
      <xdr:nvGraphicFramePr>
        <xdr:cNvPr id="17" name="Grafikon 16" descr="Delež zaostankov&#10;">
          <a:extLst>
            <a:ext uri="{FF2B5EF4-FFF2-40B4-BE49-F238E27FC236}">
              <a16:creationId xmlns:a16="http://schemas.microsoft.com/office/drawing/2014/main" id="{956157C2-F167-0743-2780-4C5AFF1BD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598715</xdr:colOff>
      <xdr:row>7</xdr:row>
      <xdr:rowOff>50344</xdr:rowOff>
    </xdr:from>
    <xdr:to>
      <xdr:col>26</xdr:col>
      <xdr:colOff>435429</xdr:colOff>
      <xdr:row>26</xdr:row>
      <xdr:rowOff>81642</xdr:rowOff>
    </xdr:to>
    <xdr:graphicFrame macro="">
      <xdr:nvGraphicFramePr>
        <xdr:cNvPr id="18" name="Grafikon 17" descr="Število uradnikov in število rešenih zadev na uradnika&#10;">
          <a:extLst>
            <a:ext uri="{FF2B5EF4-FFF2-40B4-BE49-F238E27FC236}">
              <a16:creationId xmlns:a16="http://schemas.microsoft.com/office/drawing/2014/main" id="{CB7F0963-928B-3B64-8B0E-5C4690B77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319768</xdr:colOff>
      <xdr:row>39</xdr:row>
      <xdr:rowOff>55108</xdr:rowOff>
    </xdr:from>
    <xdr:to>
      <xdr:col>9</xdr:col>
      <xdr:colOff>325211</xdr:colOff>
      <xdr:row>53</xdr:row>
      <xdr:rowOff>131308</xdr:rowOff>
    </xdr:to>
    <xdr:graphicFrame macro="">
      <xdr:nvGraphicFramePr>
        <xdr:cNvPr id="2" name="Grafikon 1" descr="delež rešenih zadev&#10;">
          <a:extLst>
            <a:ext uri="{FF2B5EF4-FFF2-40B4-BE49-F238E27FC236}">
              <a16:creationId xmlns:a16="http://schemas.microsoft.com/office/drawing/2014/main" id="{E9E6EF67-2BA8-4C25-D3BB-ED793B952D9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360590</xdr:colOff>
      <xdr:row>54</xdr:row>
      <xdr:rowOff>38779</xdr:rowOff>
    </xdr:from>
    <xdr:to>
      <xdr:col>9</xdr:col>
      <xdr:colOff>398690</xdr:colOff>
      <xdr:row>68</xdr:row>
      <xdr:rowOff>114979</xdr:rowOff>
    </xdr:to>
    <xdr:graphicFrame macro="">
      <xdr:nvGraphicFramePr>
        <xdr:cNvPr id="3" name="Grafikon 2" descr="Delež pritožb glede na število rešenih zadev&#10;">
          <a:extLst>
            <a:ext uri="{FF2B5EF4-FFF2-40B4-BE49-F238E27FC236}">
              <a16:creationId xmlns:a16="http://schemas.microsoft.com/office/drawing/2014/main" id="{F1ACF9C4-6428-4CEB-EBB6-41A927C4C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14652A-0D10-424C-A884-E0899FB301B5}" name="Tabela1" displayName="Tabela1" ref="A3:O64" totalsRowShown="0" headerRowDxfId="45" tableBorderDxfId="44">
  <autoFilter ref="A3:O64" xr:uid="{AF14652A-0D10-424C-A884-E0899FB301B5}"/>
  <tableColumns count="15">
    <tableColumn id="1" xr3:uid="{B61F3AB2-48C1-4201-A030-1CB12587DFAD}" name="Upravna enota" dataDxfId="43"/>
    <tableColumn id="2" xr3:uid="{DCDF4021-A830-451C-92D3-74D4DD08719D}" name="Število nerešenih upravnih zadev, prenesenih iz preteklega poročevalnega obdobja" dataDxfId="42"/>
    <tableColumn id="3" xr3:uid="{2CA49D2B-3108-4B45-AB85-CCE6A4E47F77}" name="Število upravnih zadev, vrnjenih v ponovni postopek z odločbo organa druge stopnje in upravnega oziroma ustavnega sodišca v poročevalnem obdobju" dataDxfId="41"/>
    <tableColumn id="4" xr3:uid="{DDFC6A00-C391-4CE6-8E1C-5832CD17B570}" name="Število upravnih zadev, začetih v poročevalnem obdobju" dataDxfId="40"/>
    <tableColumn id="5" xr3:uid="{AA82958E-1827-4E0C-BB9E-A7B747018E8E}" name="Skupno število vseh upravnih zadev v poročevalnem obdobju " dataDxfId="39"/>
    <tableColumn id="6" xr3:uid="{0736075C-942E-4ECE-807B-6DD85147C3F8}" name="Število upravnih zadev, rešenih v zakonitem roku" dataDxfId="38"/>
    <tableColumn id="7" xr3:uid="{07C1B75C-023F-4F5F-901A-437862A8BE8C}" name="Skupno število rešenih upravnih zadev v poročevalnem obdobju" dataDxfId="37"/>
    <tableColumn id="8" xr3:uid="{DCF61F56-A401-4CE8-91F9-3EB2E4564102}" name="Število prejetih pritožb v poročevalnem obdobju" dataDxfId="36"/>
    <tableColumn id="9" xr3:uid="{89306019-8E51-404A-97F3-AA9FEE3215EF}" name="Število zaostankov_x000a_(nerešene zadeve s pretečenim rokom za rešitev)" dataDxfId="35"/>
    <tableColumn id="10" xr3:uid="{C5AADB44-C42C-4637-87AB-F0C6DA762024}" name="% rešenih v zakonitem roku" dataDxfId="34" dataCellStyle="Odstotek"/>
    <tableColumn id="11" xr3:uid="{35F6089F-8B06-46A1-BEBE-8F8ECCDF6AE3}" name="% rešenih zadev" dataDxfId="33" dataCellStyle="Odstotek"/>
    <tableColumn id="12" xr3:uid="{27A92FD0-FE64-492A-B23A-860093FFE18B}" name="% zaostankov" dataDxfId="32" dataCellStyle="Odstotek"/>
    <tableColumn id="13" xr3:uid="{1ACD6542-C8B4-4BB9-95F3-61BA621ED1A4}" name="%pritožb glede na št. rešenih zadev" dataDxfId="31" dataCellStyle="Odstotek"/>
    <tableColumn id="14" xr3:uid="{A60DCC48-E597-4BC1-8940-E54A9C3DE981}" name="število uradnikov_x000a_za NDČ_x000a_na dan 31.12.2025_x000a_" dataDxfId="30"/>
    <tableColumn id="15" xr3:uid="{A2191984-20B9-4EE3-8A75-CAB5DBACE4FF}" name="št. rešenih zadev na uradnika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D62528-E482-4CEB-AD7D-ECCCDF6C4F2F}" name="Tabela2" displayName="Tabela2" ref="A3:L64" totalsRowShown="0" headerRowDxfId="28" headerRowBorderDxfId="27" tableBorderDxfId="26">
  <autoFilter ref="A3:L64" xr:uid="{D4D62528-E482-4CEB-AD7D-ECCCDF6C4F2F}"/>
  <tableColumns count="12">
    <tableColumn id="1" xr3:uid="{1649F424-FAE1-4629-B648-AC590053C750}" name="Upravna enota" dataDxfId="25"/>
    <tableColumn id="2" xr3:uid="{05EFAD1F-AE8B-4101-A5E2-1B8E4681151E}" name="Skupno število vseh upravnih zadev v 2024" dataDxfId="24" dataCellStyle="Vejica"/>
    <tableColumn id="3" xr3:uid="{E4693E23-9207-48D1-A893-D26469407DAD}" name="Skupno število vseh upravnih zadev v 2025" dataDxfId="23"/>
    <tableColumn id="4" xr3:uid="{3B7F9C72-D50D-4AF6-8DFD-92C3FF094155}" name="Razlika vseh upravnih zadev_x000a_2025-2024" dataDxfId="22"/>
    <tableColumn id="5" xr3:uid="{12644A65-B352-4096-8FF4-4D372B999FC5}" name="Razlika vseh zadev %" dataDxfId="21" dataCellStyle="Odstotek"/>
    <tableColumn id="6" xr3:uid="{FAA4E169-BCCF-4AE9-B737-D731DE70B94A}" name="Skupno število rešenih upravnih zadev v 2024" dataDxfId="20"/>
    <tableColumn id="7" xr3:uid="{B533B085-034C-4351-AB40-6F197E3D8158}" name="Skupno število rešenih upravnih zadev v 2025" dataDxfId="19"/>
    <tableColumn id="8" xr3:uid="{7A01DFF5-832F-4257-A56C-274B7030F7CD}" name="Razlika vseh rešenih upravnih zadev_x000a_2025-2024" dataDxfId="18"/>
    <tableColumn id="9" xr3:uid="{9AF1AC5F-A0A6-4483-988E-90E3935A3EA9}" name="Razlika rešenih zadev %" dataDxfId="17" dataCellStyle="Odstotek"/>
    <tableColumn id="10" xr3:uid="{6546D8F2-1F57-4FCE-840C-1F922D5254B0}" name="% rešenih v 2024" dataDxfId="16" dataCellStyle="Odstotek"/>
    <tableColumn id="11" xr3:uid="{73D62AC8-50C4-4BC8-A7A2-D3DEB92AB632}" name="%rešenih v 2025" dataDxfId="15" dataCellStyle="Odstotek"/>
    <tableColumn id="12" xr3:uid="{F96A6117-67D5-4794-9BB3-9DA59DFF86B3}" name="%rešenih _x000a_razlika 2025-2024" dataDxfId="14" dataCellStyle="Odstote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A48BC9-76B5-4485-A812-00774AB0F994}" name="Tabela3" displayName="Tabela3" ref="A1:O4" totalsRowShown="0" headerRowDxfId="13" dataDxfId="11" headerRowBorderDxfId="12" tableBorderDxfId="10" totalsRowBorderDxfId="9" dataCellStyle="Odstotek">
  <autoFilter ref="A1:O4" xr:uid="{AAA48BC9-76B5-4485-A812-00774AB0F994}"/>
  <tableColumns count="15">
    <tableColumn id="1" xr3:uid="{DA58AEE7-517A-4E06-8806-EADCEDAFF36E}" name="leto"/>
    <tableColumn id="2" xr3:uid="{52BDE8D5-B152-4B3C-A4B9-682A56DA4C88}" name="Število nerešenih upravnih zadev, prenesenih iz preteklega poročevalnega obdobja"/>
    <tableColumn id="3" xr3:uid="{3A457D9D-A741-42A0-A31A-48D2A43DEB53}" name="Število upravnih zadev, vrnjenih v ponovni postopek z odločbo organa druge stopnje in upravnega oziroma ustavnega sodišca v poročevalnem obdobju"/>
    <tableColumn id="4" xr3:uid="{70220001-33CF-4A9B-978C-360BFE4566F9}" name="Število upravnih zadev, začetih v poročevalnem obdobju"/>
    <tableColumn id="5" xr3:uid="{51175EE0-E9DE-4E7A-938F-15ED689C4A1D}" name="Skupno število vseh upravnih zadev v poročevalnem obdobju "/>
    <tableColumn id="6" xr3:uid="{32AF72DA-4D14-4AD6-A7D4-2C9EA8D55D28}" name="Število upravnih zadev, rešenih v zakonitem roku"/>
    <tableColumn id="7" xr3:uid="{779616ED-9DB2-4064-882D-7CA74CFDA87A}" name="Skupno število rešenih upravnih zadev v poročevalnem obdobju"/>
    <tableColumn id="8" xr3:uid="{4150045A-A2FB-47C9-9838-22C5670C5A81}" name="Število prejetih pritožb v poročevalnem obdobju"/>
    <tableColumn id="9" xr3:uid="{F9455041-83ED-404F-A81C-CD9B22B43C11}" name="Število zaostankov_x000a_(nerešene zadeve s pretečenim rokom za rešitev)"/>
    <tableColumn id="10" xr3:uid="{1E8CBAA9-703E-4109-A686-BF831E502372}" name="% rešenih v zakonitem roku" dataDxfId="8" dataCellStyle="Odstotek">
      <calculatedColumnFormula>F2/E2</calculatedColumnFormula>
    </tableColumn>
    <tableColumn id="11" xr3:uid="{A1BCEA3B-1A42-4D11-BC04-114D895550DA}" name="% rešenih zadev" dataDxfId="7" dataCellStyle="Odstotek">
      <calculatedColumnFormula>G2/E2</calculatedColumnFormula>
    </tableColumn>
    <tableColumn id="12" xr3:uid="{BF287D3B-1E42-48B3-B461-F628CAB7B2B5}" name="% zaostankov" dataDxfId="6" dataCellStyle="Odstotek">
      <calculatedColumnFormula>I2/E2</calculatedColumnFormula>
    </tableColumn>
    <tableColumn id="13" xr3:uid="{070AE611-E6CD-480F-9FCA-1F5AA94DE1E9}" name="%pritožb glede na št. rešenih zadev" dataDxfId="5" dataCellStyle="Odstotek">
      <calculatedColumnFormula>H2/G2</calculatedColumnFormula>
    </tableColumn>
    <tableColumn id="14" xr3:uid="{A38B1404-178D-408C-BA01-E3918FD152F1}" name="število uradnikov_x000a_za NDČ_x000a_na dan 31.12.2024_x000a_" dataDxfId="4"/>
    <tableColumn id="15" xr3:uid="{3AF8669F-EA12-4B22-8E92-3F81C1AFCFFF}" name="št. rešenih zadev na uradnika" dataDxfId="3">
      <calculatedColumnFormula>G2/N2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6C7C-819E-4DEF-B694-8B7A33DF81B6}">
  <sheetPr>
    <pageSetUpPr fitToPage="1"/>
  </sheetPr>
  <dimension ref="A1:O64"/>
  <sheetViews>
    <sheetView zoomScale="97" zoomScaleNormal="9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64" sqref="N64"/>
    </sheetView>
  </sheetViews>
  <sheetFormatPr defaultRowHeight="15" x14ac:dyDescent="0.25"/>
  <cols>
    <col min="1" max="1" width="22.140625" customWidth="1"/>
    <col min="2" max="8" width="14.5703125" customWidth="1"/>
    <col min="9" max="9" width="15.85546875" customWidth="1"/>
    <col min="10" max="13" width="10.85546875" customWidth="1"/>
    <col min="14" max="15" width="11" customWidth="1"/>
  </cols>
  <sheetData>
    <row r="1" spans="1:15" ht="19.5" customHeight="1" x14ac:dyDescent="0.25">
      <c r="A1" s="5" t="s">
        <v>73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9.5" customHeight="1" x14ac:dyDescent="0.25">
      <c r="A2" s="8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35.75" thickBot="1" x14ac:dyDescent="0.3">
      <c r="A3" s="68" t="s">
        <v>74</v>
      </c>
      <c r="B3" s="69" t="s">
        <v>0</v>
      </c>
      <c r="C3" s="70" t="s">
        <v>1</v>
      </c>
      <c r="D3" s="70" t="s">
        <v>2</v>
      </c>
      <c r="E3" s="71" t="s">
        <v>3</v>
      </c>
      <c r="F3" s="69" t="s">
        <v>4</v>
      </c>
      <c r="G3" s="71" t="s">
        <v>5</v>
      </c>
      <c r="H3" s="72" t="s">
        <v>6</v>
      </c>
      <c r="I3" s="73" t="s">
        <v>7</v>
      </c>
      <c r="J3" s="74" t="s">
        <v>8</v>
      </c>
      <c r="K3" s="75" t="s">
        <v>9</v>
      </c>
      <c r="L3" s="75" t="s">
        <v>10</v>
      </c>
      <c r="M3" s="76" t="s">
        <v>11</v>
      </c>
      <c r="N3" s="77" t="s">
        <v>103</v>
      </c>
      <c r="O3" s="78" t="s">
        <v>12</v>
      </c>
    </row>
    <row r="4" spans="1:15" ht="15.75" thickBot="1" x14ac:dyDescent="0.3">
      <c r="A4" s="60" t="s">
        <v>13</v>
      </c>
      <c r="B4" s="15">
        <v>1</v>
      </c>
      <c r="C4" s="16">
        <v>2</v>
      </c>
      <c r="D4" s="16">
        <v>3</v>
      </c>
      <c r="E4" s="17" t="s">
        <v>76</v>
      </c>
      <c r="F4" s="15">
        <v>5</v>
      </c>
      <c r="G4" s="18">
        <v>6</v>
      </c>
      <c r="H4" s="19">
        <v>7</v>
      </c>
      <c r="I4" s="20">
        <v>8</v>
      </c>
      <c r="J4" s="1" t="s">
        <v>77</v>
      </c>
      <c r="K4" s="2" t="s">
        <v>78</v>
      </c>
      <c r="L4" s="2" t="s">
        <v>79</v>
      </c>
      <c r="M4" s="11" t="s">
        <v>80</v>
      </c>
      <c r="N4" s="24">
        <v>13</v>
      </c>
      <c r="O4" s="65">
        <v>14</v>
      </c>
    </row>
    <row r="5" spans="1:15" x14ac:dyDescent="0.25">
      <c r="A5" s="61" t="s">
        <v>14</v>
      </c>
      <c r="B5" s="40">
        <v>808</v>
      </c>
      <c r="C5" s="41">
        <v>4</v>
      </c>
      <c r="D5" s="41">
        <v>17582</v>
      </c>
      <c r="E5" s="42">
        <v>18394</v>
      </c>
      <c r="F5" s="40">
        <v>17069</v>
      </c>
      <c r="G5" s="42">
        <v>17561</v>
      </c>
      <c r="H5" s="43">
        <v>10</v>
      </c>
      <c r="I5" s="44">
        <v>198</v>
      </c>
      <c r="J5" s="3">
        <f>F5/E5</f>
        <v>0.92796564096988143</v>
      </c>
      <c r="K5" s="4">
        <f>G5/E5</f>
        <v>0.95471349353049906</v>
      </c>
      <c r="L5" s="4">
        <f>I5/E5</f>
        <v>1.0764379689029031E-2</v>
      </c>
      <c r="M5" s="12">
        <f>H5/G5</f>
        <v>5.6944365355048119E-4</v>
      </c>
      <c r="N5" s="13">
        <v>28</v>
      </c>
      <c r="O5" s="66">
        <f>G5/N5</f>
        <v>627.17857142857144</v>
      </c>
    </row>
    <row r="6" spans="1:15" x14ac:dyDescent="0.25">
      <c r="A6" s="62" t="s">
        <v>15</v>
      </c>
      <c r="B6" s="45">
        <v>784</v>
      </c>
      <c r="C6" s="46">
        <v>1</v>
      </c>
      <c r="D6" s="46">
        <v>16769</v>
      </c>
      <c r="E6" s="42">
        <v>17554</v>
      </c>
      <c r="F6" s="45">
        <v>16976</v>
      </c>
      <c r="G6" s="47">
        <v>17007</v>
      </c>
      <c r="H6" s="48">
        <v>10</v>
      </c>
      <c r="I6" s="49">
        <v>14</v>
      </c>
      <c r="J6" s="3">
        <f t="shared" ref="J6:J63" si="0">F6/E6</f>
        <v>0.96707303178762671</v>
      </c>
      <c r="K6" s="4">
        <f t="shared" ref="K6:K62" si="1">G6/E6</f>
        <v>0.96883901105161219</v>
      </c>
      <c r="L6" s="4">
        <f t="shared" ref="L6:L63" si="2">I6/E6</f>
        <v>7.9753902244502674E-4</v>
      </c>
      <c r="M6" s="12">
        <f t="shared" ref="M6:M63" si="3">H6/G6</f>
        <v>5.8799317927912039E-4</v>
      </c>
      <c r="N6" s="9">
        <v>29</v>
      </c>
      <c r="O6" s="66">
        <f t="shared" ref="O6:O62" si="4">G6/N6</f>
        <v>586.44827586206895</v>
      </c>
    </row>
    <row r="7" spans="1:15" x14ac:dyDescent="0.25">
      <c r="A7" s="62" t="s">
        <v>16</v>
      </c>
      <c r="B7" s="45">
        <v>2091</v>
      </c>
      <c r="C7" s="46">
        <v>14</v>
      </c>
      <c r="D7" s="46">
        <v>44143</v>
      </c>
      <c r="E7" s="42">
        <v>46248</v>
      </c>
      <c r="F7" s="45">
        <v>44354</v>
      </c>
      <c r="G7" s="47">
        <v>44396</v>
      </c>
      <c r="H7" s="48">
        <v>9</v>
      </c>
      <c r="I7" s="49">
        <v>21</v>
      </c>
      <c r="J7" s="3">
        <f t="shared" si="0"/>
        <v>0.9590468777028196</v>
      </c>
      <c r="K7" s="4">
        <f t="shared" si="1"/>
        <v>0.95995502508216568</v>
      </c>
      <c r="L7" s="4">
        <f t="shared" si="2"/>
        <v>4.5407368967306696E-4</v>
      </c>
      <c r="M7" s="12">
        <f t="shared" si="3"/>
        <v>2.0272096585277952E-4</v>
      </c>
      <c r="N7" s="9">
        <v>65</v>
      </c>
      <c r="O7" s="66">
        <f t="shared" si="4"/>
        <v>683.01538461538462</v>
      </c>
    </row>
    <row r="8" spans="1:15" x14ac:dyDescent="0.25">
      <c r="A8" s="62" t="s">
        <v>17</v>
      </c>
      <c r="B8" s="45">
        <v>581</v>
      </c>
      <c r="C8" s="46">
        <v>1</v>
      </c>
      <c r="D8" s="46">
        <v>13270</v>
      </c>
      <c r="E8" s="42">
        <v>13852</v>
      </c>
      <c r="F8" s="45">
        <v>13301</v>
      </c>
      <c r="G8" s="47">
        <v>13373</v>
      </c>
      <c r="H8" s="48">
        <v>10</v>
      </c>
      <c r="I8" s="49">
        <v>129</v>
      </c>
      <c r="J8" s="3">
        <f t="shared" si="0"/>
        <v>0.96022235056309557</v>
      </c>
      <c r="K8" s="4">
        <f t="shared" si="1"/>
        <v>0.96542015593416108</v>
      </c>
      <c r="L8" s="4">
        <f t="shared" si="2"/>
        <v>9.3127346231591107E-3</v>
      </c>
      <c r="M8" s="12">
        <f t="shared" si="3"/>
        <v>7.4777536827936892E-4</v>
      </c>
      <c r="N8" s="9">
        <v>21</v>
      </c>
      <c r="O8" s="66">
        <f t="shared" si="4"/>
        <v>636.80952380952385</v>
      </c>
    </row>
    <row r="9" spans="1:15" x14ac:dyDescent="0.25">
      <c r="A9" s="62" t="s">
        <v>18</v>
      </c>
      <c r="B9" s="45">
        <v>441</v>
      </c>
      <c r="C9" s="46">
        <v>3</v>
      </c>
      <c r="D9" s="46">
        <v>11782</v>
      </c>
      <c r="E9" s="42">
        <v>12226</v>
      </c>
      <c r="F9" s="45">
        <v>11526</v>
      </c>
      <c r="G9" s="47">
        <v>11604</v>
      </c>
      <c r="H9" s="48">
        <v>8</v>
      </c>
      <c r="I9" s="49">
        <v>38</v>
      </c>
      <c r="J9" s="3">
        <f t="shared" si="0"/>
        <v>0.94274496973662691</v>
      </c>
      <c r="K9" s="4">
        <f t="shared" si="1"/>
        <v>0.9491248159659742</v>
      </c>
      <c r="L9" s="4">
        <f t="shared" si="2"/>
        <v>3.108130214297399E-3</v>
      </c>
      <c r="M9" s="12">
        <f t="shared" si="3"/>
        <v>6.8941744226128923E-4</v>
      </c>
      <c r="N9" s="9">
        <v>24</v>
      </c>
      <c r="O9" s="66">
        <f t="shared" si="4"/>
        <v>483.5</v>
      </c>
    </row>
    <row r="10" spans="1:15" x14ac:dyDescent="0.25">
      <c r="A10" s="62" t="s">
        <v>19</v>
      </c>
      <c r="B10" s="45">
        <v>1652</v>
      </c>
      <c r="C10" s="46">
        <v>9</v>
      </c>
      <c r="D10" s="46">
        <v>40545</v>
      </c>
      <c r="E10" s="42">
        <v>42206</v>
      </c>
      <c r="F10" s="45">
        <v>40829</v>
      </c>
      <c r="G10" s="47">
        <v>40907</v>
      </c>
      <c r="H10" s="48">
        <v>11</v>
      </c>
      <c r="I10" s="49">
        <v>9</v>
      </c>
      <c r="J10" s="3">
        <f t="shared" si="0"/>
        <v>0.96737430697057292</v>
      </c>
      <c r="K10" s="4">
        <f t="shared" si="1"/>
        <v>0.96922238544282802</v>
      </c>
      <c r="L10" s="4">
        <f t="shared" si="2"/>
        <v>2.1323982372174573E-4</v>
      </c>
      <c r="M10" s="12">
        <f t="shared" si="3"/>
        <v>2.6890263280123205E-4</v>
      </c>
      <c r="N10" s="9">
        <v>41</v>
      </c>
      <c r="O10" s="66">
        <f t="shared" si="4"/>
        <v>997.73170731707319</v>
      </c>
    </row>
    <row r="11" spans="1:15" x14ac:dyDescent="0.25">
      <c r="A11" s="62" t="s">
        <v>20</v>
      </c>
      <c r="B11" s="45">
        <v>142</v>
      </c>
      <c r="C11" s="46">
        <v>0</v>
      </c>
      <c r="D11" s="46">
        <v>5825</v>
      </c>
      <c r="E11" s="42">
        <v>5967</v>
      </c>
      <c r="F11" s="45">
        <v>5835</v>
      </c>
      <c r="G11" s="47">
        <v>5835</v>
      </c>
      <c r="H11" s="48">
        <v>8</v>
      </c>
      <c r="I11" s="49">
        <v>0</v>
      </c>
      <c r="J11" s="3">
        <f t="shared" si="0"/>
        <v>0.97787833081950726</v>
      </c>
      <c r="K11" s="4">
        <f t="shared" si="1"/>
        <v>0.97787833081950726</v>
      </c>
      <c r="L11" s="4">
        <f t="shared" si="2"/>
        <v>0</v>
      </c>
      <c r="M11" s="12">
        <f t="shared" si="3"/>
        <v>1.3710368466152527E-3</v>
      </c>
      <c r="N11" s="9">
        <v>13</v>
      </c>
      <c r="O11" s="66">
        <f t="shared" si="4"/>
        <v>448.84615384615387</v>
      </c>
    </row>
    <row r="12" spans="1:15" x14ac:dyDescent="0.25">
      <c r="A12" s="62" t="s">
        <v>21</v>
      </c>
      <c r="B12" s="45">
        <v>267</v>
      </c>
      <c r="C12" s="46">
        <v>1</v>
      </c>
      <c r="D12" s="46">
        <v>10577</v>
      </c>
      <c r="E12" s="42">
        <v>10845</v>
      </c>
      <c r="F12" s="45">
        <v>10546</v>
      </c>
      <c r="G12" s="47">
        <v>10555</v>
      </c>
      <c r="H12" s="48">
        <v>9</v>
      </c>
      <c r="I12" s="49">
        <v>1</v>
      </c>
      <c r="J12" s="3">
        <f t="shared" si="0"/>
        <v>0.97242969110189026</v>
      </c>
      <c r="K12" s="4">
        <f t="shared" si="1"/>
        <v>0.97325956662056246</v>
      </c>
      <c r="L12" s="4">
        <f t="shared" si="2"/>
        <v>9.2208390963577683E-5</v>
      </c>
      <c r="M12" s="12">
        <f t="shared" si="3"/>
        <v>8.5267645665561341E-4</v>
      </c>
      <c r="N12" s="9">
        <v>23</v>
      </c>
      <c r="O12" s="66">
        <f t="shared" si="4"/>
        <v>458.91304347826087</v>
      </c>
    </row>
    <row r="13" spans="1:15" x14ac:dyDescent="0.25">
      <c r="A13" s="62" t="s">
        <v>22</v>
      </c>
      <c r="B13" s="45">
        <v>897</v>
      </c>
      <c r="C13" s="46">
        <v>6</v>
      </c>
      <c r="D13" s="46">
        <v>32111</v>
      </c>
      <c r="E13" s="42">
        <v>33014</v>
      </c>
      <c r="F13" s="45">
        <v>32001</v>
      </c>
      <c r="G13" s="47">
        <v>32231</v>
      </c>
      <c r="H13" s="48">
        <v>9</v>
      </c>
      <c r="I13" s="49">
        <v>26</v>
      </c>
      <c r="J13" s="3">
        <f t="shared" si="0"/>
        <v>0.96931604773732361</v>
      </c>
      <c r="K13" s="4">
        <f t="shared" si="1"/>
        <v>0.9762827891197674</v>
      </c>
      <c r="L13" s="4">
        <f t="shared" si="2"/>
        <v>7.8754467801538737E-4</v>
      </c>
      <c r="M13" s="12">
        <f t="shared" si="3"/>
        <v>2.7923427755887189E-4</v>
      </c>
      <c r="N13" s="9">
        <v>29</v>
      </c>
      <c r="O13" s="66">
        <f t="shared" si="4"/>
        <v>1111.4137931034484</v>
      </c>
    </row>
    <row r="14" spans="1:15" x14ac:dyDescent="0.25">
      <c r="A14" s="62" t="s">
        <v>23</v>
      </c>
      <c r="B14" s="45">
        <v>132</v>
      </c>
      <c r="C14" s="46">
        <v>2</v>
      </c>
      <c r="D14" s="46">
        <v>5826</v>
      </c>
      <c r="E14" s="42">
        <v>5960</v>
      </c>
      <c r="F14" s="45">
        <v>5794</v>
      </c>
      <c r="G14" s="47">
        <v>5825</v>
      </c>
      <c r="H14" s="48">
        <v>10</v>
      </c>
      <c r="I14" s="49">
        <v>5</v>
      </c>
      <c r="J14" s="3">
        <f t="shared" si="0"/>
        <v>0.97214765100671141</v>
      </c>
      <c r="K14" s="4">
        <f t="shared" si="1"/>
        <v>0.9773489932885906</v>
      </c>
      <c r="L14" s="4">
        <f t="shared" si="2"/>
        <v>8.3892617449664428E-4</v>
      </c>
      <c r="M14" s="12">
        <f t="shared" si="3"/>
        <v>1.7167381974248926E-3</v>
      </c>
      <c r="N14" s="9">
        <v>15</v>
      </c>
      <c r="O14" s="66">
        <f t="shared" si="4"/>
        <v>388.33333333333331</v>
      </c>
    </row>
    <row r="15" spans="1:15" x14ac:dyDescent="0.25">
      <c r="A15" s="62" t="s">
        <v>24</v>
      </c>
      <c r="B15" s="45">
        <v>541</v>
      </c>
      <c r="C15" s="46">
        <v>0</v>
      </c>
      <c r="D15" s="46">
        <v>9943</v>
      </c>
      <c r="E15" s="42">
        <v>10484</v>
      </c>
      <c r="F15" s="45">
        <v>9517</v>
      </c>
      <c r="G15" s="47">
        <v>9873</v>
      </c>
      <c r="H15" s="48">
        <v>10</v>
      </c>
      <c r="I15" s="49">
        <v>60</v>
      </c>
      <c r="J15" s="3">
        <f t="shared" si="0"/>
        <v>0.9077642121327737</v>
      </c>
      <c r="K15" s="4">
        <f t="shared" si="1"/>
        <v>0.94172071728347961</v>
      </c>
      <c r="L15" s="4">
        <f t="shared" si="2"/>
        <v>5.7230064860740179E-3</v>
      </c>
      <c r="M15" s="12">
        <f t="shared" si="3"/>
        <v>1.0128633647320977E-3</v>
      </c>
      <c r="N15" s="9">
        <v>17</v>
      </c>
      <c r="O15" s="66">
        <f t="shared" si="4"/>
        <v>580.76470588235293</v>
      </c>
    </row>
    <row r="16" spans="1:15" x14ac:dyDescent="0.25">
      <c r="A16" s="62" t="s">
        <v>25</v>
      </c>
      <c r="B16" s="45">
        <v>228</v>
      </c>
      <c r="C16" s="46">
        <v>1</v>
      </c>
      <c r="D16" s="46">
        <v>7939</v>
      </c>
      <c r="E16" s="42">
        <v>8168</v>
      </c>
      <c r="F16" s="45">
        <v>7926</v>
      </c>
      <c r="G16" s="47">
        <v>7946</v>
      </c>
      <c r="H16" s="48">
        <v>9</v>
      </c>
      <c r="I16" s="49">
        <v>14</v>
      </c>
      <c r="J16" s="3">
        <f t="shared" si="0"/>
        <v>0.9703721841332027</v>
      </c>
      <c r="K16" s="4">
        <f t="shared" si="1"/>
        <v>0.97282076395690498</v>
      </c>
      <c r="L16" s="4">
        <f t="shared" si="2"/>
        <v>1.7140058765915769E-3</v>
      </c>
      <c r="M16" s="12">
        <f t="shared" si="3"/>
        <v>1.1326453561540397E-3</v>
      </c>
      <c r="N16" s="9">
        <v>19</v>
      </c>
      <c r="O16" s="66">
        <f t="shared" si="4"/>
        <v>418.21052631578948</v>
      </c>
    </row>
    <row r="17" spans="1:15" x14ac:dyDescent="0.25">
      <c r="A17" s="62" t="s">
        <v>26</v>
      </c>
      <c r="B17" s="45">
        <v>614</v>
      </c>
      <c r="C17" s="46">
        <v>3</v>
      </c>
      <c r="D17" s="46">
        <v>12793</v>
      </c>
      <c r="E17" s="42">
        <v>13410</v>
      </c>
      <c r="F17" s="45">
        <v>12854</v>
      </c>
      <c r="G17" s="47">
        <v>12888</v>
      </c>
      <c r="H17" s="48">
        <v>9</v>
      </c>
      <c r="I17" s="49">
        <v>23</v>
      </c>
      <c r="J17" s="3">
        <f t="shared" si="0"/>
        <v>0.95853840417598812</v>
      </c>
      <c r="K17" s="4">
        <f t="shared" si="1"/>
        <v>0.96107382550335574</v>
      </c>
      <c r="L17" s="4">
        <f t="shared" si="2"/>
        <v>1.7151379567486951E-3</v>
      </c>
      <c r="M17" s="12">
        <f t="shared" si="3"/>
        <v>6.9832402234636874E-4</v>
      </c>
      <c r="N17" s="9">
        <v>20</v>
      </c>
      <c r="O17" s="66">
        <f t="shared" si="4"/>
        <v>644.4</v>
      </c>
    </row>
    <row r="18" spans="1:15" x14ac:dyDescent="0.25">
      <c r="A18" s="62" t="s">
        <v>27</v>
      </c>
      <c r="B18" s="45">
        <v>785</v>
      </c>
      <c r="C18" s="46">
        <v>9</v>
      </c>
      <c r="D18" s="46">
        <v>16175</v>
      </c>
      <c r="E18" s="42">
        <v>16969</v>
      </c>
      <c r="F18" s="45">
        <v>15989</v>
      </c>
      <c r="G18" s="47">
        <v>16202</v>
      </c>
      <c r="H18" s="48">
        <v>8</v>
      </c>
      <c r="I18" s="49">
        <v>29</v>
      </c>
      <c r="J18" s="3">
        <f t="shared" si="0"/>
        <v>0.94224762802757966</v>
      </c>
      <c r="K18" s="4">
        <f t="shared" si="1"/>
        <v>0.95479992928280988</v>
      </c>
      <c r="L18" s="4">
        <f t="shared" si="2"/>
        <v>1.7089987624491719E-3</v>
      </c>
      <c r="M18" s="12">
        <f t="shared" si="3"/>
        <v>4.937662017034934E-4</v>
      </c>
      <c r="N18" s="9">
        <v>27</v>
      </c>
      <c r="O18" s="66">
        <f t="shared" si="4"/>
        <v>600.07407407407402</v>
      </c>
    </row>
    <row r="19" spans="1:15" x14ac:dyDescent="0.25">
      <c r="A19" s="62" t="s">
        <v>28</v>
      </c>
      <c r="B19" s="45">
        <v>1071</v>
      </c>
      <c r="C19" s="46">
        <v>1</v>
      </c>
      <c r="D19" s="46">
        <v>30228</v>
      </c>
      <c r="E19" s="42">
        <v>31300</v>
      </c>
      <c r="F19" s="45">
        <v>29488</v>
      </c>
      <c r="G19" s="47">
        <v>30001</v>
      </c>
      <c r="H19" s="48">
        <v>9</v>
      </c>
      <c r="I19" s="49">
        <v>247</v>
      </c>
      <c r="J19" s="3">
        <f t="shared" si="0"/>
        <v>0.94210862619808311</v>
      </c>
      <c r="K19" s="4">
        <f t="shared" si="1"/>
        <v>0.95849840255591057</v>
      </c>
      <c r="L19" s="4">
        <f t="shared" si="2"/>
        <v>7.8913738019169323E-3</v>
      </c>
      <c r="M19" s="12">
        <f t="shared" si="3"/>
        <v>2.9999000033332222E-4</v>
      </c>
      <c r="N19" s="9">
        <v>26</v>
      </c>
      <c r="O19" s="66">
        <f t="shared" si="4"/>
        <v>1153.8846153846155</v>
      </c>
    </row>
    <row r="20" spans="1:15" x14ac:dyDescent="0.25">
      <c r="A20" s="62" t="s">
        <v>29</v>
      </c>
      <c r="B20" s="45">
        <v>318</v>
      </c>
      <c r="C20" s="46">
        <v>5</v>
      </c>
      <c r="D20" s="46">
        <v>8600</v>
      </c>
      <c r="E20" s="42">
        <v>8923</v>
      </c>
      <c r="F20" s="45">
        <v>8664</v>
      </c>
      <c r="G20" s="47">
        <v>8688</v>
      </c>
      <c r="H20" s="48">
        <v>11</v>
      </c>
      <c r="I20" s="49">
        <v>37</v>
      </c>
      <c r="J20" s="3">
        <f t="shared" si="0"/>
        <v>0.97097388770592852</v>
      </c>
      <c r="K20" s="4">
        <f t="shared" si="1"/>
        <v>0.97366356606522475</v>
      </c>
      <c r="L20" s="4">
        <f t="shared" si="2"/>
        <v>4.1465874705816433E-3</v>
      </c>
      <c r="M20" s="12">
        <f t="shared" si="3"/>
        <v>1.2661141804788214E-3</v>
      </c>
      <c r="N20" s="9">
        <v>22</v>
      </c>
      <c r="O20" s="66">
        <f t="shared" si="4"/>
        <v>394.90909090909093</v>
      </c>
    </row>
    <row r="21" spans="1:15" x14ac:dyDescent="0.25">
      <c r="A21" s="62" t="s">
        <v>30</v>
      </c>
      <c r="B21" s="45">
        <v>3375</v>
      </c>
      <c r="C21" s="46">
        <v>10</v>
      </c>
      <c r="D21" s="46">
        <v>42830</v>
      </c>
      <c r="E21" s="42">
        <v>46215</v>
      </c>
      <c r="F21" s="45">
        <v>43207</v>
      </c>
      <c r="G21" s="47">
        <v>44408</v>
      </c>
      <c r="H21" s="48">
        <v>9</v>
      </c>
      <c r="I21" s="49">
        <v>462</v>
      </c>
      <c r="J21" s="3">
        <f t="shared" si="0"/>
        <v>0.93491290706480579</v>
      </c>
      <c r="K21" s="4">
        <f t="shared" si="1"/>
        <v>0.96090014064697604</v>
      </c>
      <c r="L21" s="4">
        <f t="shared" si="2"/>
        <v>9.9967543005517693E-3</v>
      </c>
      <c r="M21" s="12">
        <f t="shared" si="3"/>
        <v>2.0266618627274365E-4</v>
      </c>
      <c r="N21" s="9">
        <v>53</v>
      </c>
      <c r="O21" s="66">
        <f t="shared" si="4"/>
        <v>837.88679245283015</v>
      </c>
    </row>
    <row r="22" spans="1:15" x14ac:dyDescent="0.25">
      <c r="A22" s="62" t="s">
        <v>31</v>
      </c>
      <c r="B22" s="45">
        <v>1946</v>
      </c>
      <c r="C22" s="46">
        <v>3</v>
      </c>
      <c r="D22" s="46">
        <v>49804</v>
      </c>
      <c r="E22" s="42">
        <v>51753</v>
      </c>
      <c r="F22" s="45">
        <v>49798</v>
      </c>
      <c r="G22" s="47">
        <v>50049</v>
      </c>
      <c r="H22" s="48">
        <v>14</v>
      </c>
      <c r="I22" s="49">
        <v>98</v>
      </c>
      <c r="J22" s="3">
        <f t="shared" si="0"/>
        <v>0.96222441211137522</v>
      </c>
      <c r="K22" s="4">
        <f t="shared" si="1"/>
        <v>0.96707437250014494</v>
      </c>
      <c r="L22" s="4">
        <f t="shared" si="2"/>
        <v>1.8936100322686608E-3</v>
      </c>
      <c r="M22" s="12">
        <f t="shared" si="3"/>
        <v>2.7972586864872428E-4</v>
      </c>
      <c r="N22" s="9">
        <v>67</v>
      </c>
      <c r="O22" s="66">
        <f t="shared" si="4"/>
        <v>747</v>
      </c>
    </row>
    <row r="23" spans="1:15" x14ac:dyDescent="0.25">
      <c r="A23" s="62" t="s">
        <v>32</v>
      </c>
      <c r="B23" s="45">
        <v>648</v>
      </c>
      <c r="C23" s="46">
        <v>4</v>
      </c>
      <c r="D23" s="46">
        <v>18439</v>
      </c>
      <c r="E23" s="42">
        <v>19091</v>
      </c>
      <c r="F23" s="45">
        <v>18474</v>
      </c>
      <c r="G23" s="47">
        <v>18478</v>
      </c>
      <c r="H23" s="48">
        <v>9</v>
      </c>
      <c r="I23" s="49">
        <v>15</v>
      </c>
      <c r="J23" s="3">
        <f t="shared" si="0"/>
        <v>0.96768110628044623</v>
      </c>
      <c r="K23" s="4">
        <f t="shared" si="1"/>
        <v>0.96789062909224244</v>
      </c>
      <c r="L23" s="4">
        <f t="shared" si="2"/>
        <v>7.8571054423550368E-4</v>
      </c>
      <c r="M23" s="12">
        <f t="shared" si="3"/>
        <v>4.8706569975105529E-4</v>
      </c>
      <c r="N23" s="9">
        <v>31</v>
      </c>
      <c r="O23" s="66">
        <f t="shared" si="4"/>
        <v>596.06451612903231</v>
      </c>
    </row>
    <row r="24" spans="1:15" x14ac:dyDescent="0.25">
      <c r="A24" s="62" t="s">
        <v>33</v>
      </c>
      <c r="B24" s="45">
        <v>412</v>
      </c>
      <c r="C24" s="46">
        <v>0</v>
      </c>
      <c r="D24" s="46">
        <v>12786</v>
      </c>
      <c r="E24" s="42">
        <v>13198</v>
      </c>
      <c r="F24" s="45">
        <v>12717</v>
      </c>
      <c r="G24" s="47">
        <v>12719</v>
      </c>
      <c r="H24" s="48">
        <v>8</v>
      </c>
      <c r="I24" s="49">
        <v>5</v>
      </c>
      <c r="J24" s="3">
        <f t="shared" si="0"/>
        <v>0.96355508410365209</v>
      </c>
      <c r="K24" s="4">
        <f t="shared" si="1"/>
        <v>0.9637066222154872</v>
      </c>
      <c r="L24" s="4">
        <f t="shared" si="2"/>
        <v>3.7884527958781633E-4</v>
      </c>
      <c r="M24" s="12">
        <f t="shared" si="3"/>
        <v>6.2898026574416226E-4</v>
      </c>
      <c r="N24" s="9">
        <v>23</v>
      </c>
      <c r="O24" s="66">
        <f t="shared" si="4"/>
        <v>553</v>
      </c>
    </row>
    <row r="25" spans="1:15" x14ac:dyDescent="0.25">
      <c r="A25" s="62" t="s">
        <v>34</v>
      </c>
      <c r="B25" s="45">
        <v>606</v>
      </c>
      <c r="C25" s="46">
        <v>2</v>
      </c>
      <c r="D25" s="46">
        <v>12503</v>
      </c>
      <c r="E25" s="42">
        <v>13111</v>
      </c>
      <c r="F25" s="45">
        <v>12814</v>
      </c>
      <c r="G25" s="47">
        <v>12817</v>
      </c>
      <c r="H25" s="48">
        <v>8</v>
      </c>
      <c r="I25" s="49">
        <v>1</v>
      </c>
      <c r="J25" s="3">
        <f t="shared" si="0"/>
        <v>0.97734726565479368</v>
      </c>
      <c r="K25" s="4">
        <f t="shared" si="1"/>
        <v>0.97757608115323014</v>
      </c>
      <c r="L25" s="4">
        <f t="shared" si="2"/>
        <v>7.6271832812142479E-5</v>
      </c>
      <c r="M25" s="12">
        <f t="shared" si="3"/>
        <v>6.2417102286026367E-4</v>
      </c>
      <c r="N25" s="9">
        <v>19</v>
      </c>
      <c r="O25" s="66">
        <f t="shared" si="4"/>
        <v>674.57894736842104</v>
      </c>
    </row>
    <row r="26" spans="1:15" x14ac:dyDescent="0.25">
      <c r="A26" s="62" t="s">
        <v>35</v>
      </c>
      <c r="B26" s="45">
        <v>568</v>
      </c>
      <c r="C26" s="46">
        <v>7</v>
      </c>
      <c r="D26" s="46">
        <v>12280</v>
      </c>
      <c r="E26" s="42">
        <v>12855</v>
      </c>
      <c r="F26" s="45">
        <v>12222</v>
      </c>
      <c r="G26" s="47">
        <v>12261</v>
      </c>
      <c r="H26" s="48">
        <v>9</v>
      </c>
      <c r="I26" s="49">
        <v>1</v>
      </c>
      <c r="J26" s="3">
        <f t="shared" si="0"/>
        <v>0.95075845974329054</v>
      </c>
      <c r="K26" s="4">
        <f t="shared" si="1"/>
        <v>0.95379229871645277</v>
      </c>
      <c r="L26" s="4">
        <f t="shared" si="2"/>
        <v>7.7790742901594705E-5</v>
      </c>
      <c r="M26" s="12">
        <f t="shared" si="3"/>
        <v>7.3403474431123076E-4</v>
      </c>
      <c r="N26" s="9">
        <v>26</v>
      </c>
      <c r="O26" s="66">
        <f t="shared" si="4"/>
        <v>471.57692307692309</v>
      </c>
    </row>
    <row r="27" spans="1:15" x14ac:dyDescent="0.25">
      <c r="A27" s="62" t="s">
        <v>36</v>
      </c>
      <c r="B27" s="45">
        <v>494</v>
      </c>
      <c r="C27" s="46">
        <v>1</v>
      </c>
      <c r="D27" s="46">
        <v>16730</v>
      </c>
      <c r="E27" s="42">
        <v>17225</v>
      </c>
      <c r="F27" s="45">
        <v>16598</v>
      </c>
      <c r="G27" s="47">
        <v>16657</v>
      </c>
      <c r="H27" s="48">
        <v>10</v>
      </c>
      <c r="I27" s="49">
        <v>51</v>
      </c>
      <c r="J27" s="3">
        <f t="shared" si="0"/>
        <v>0.96359941944847605</v>
      </c>
      <c r="K27" s="4">
        <f t="shared" si="1"/>
        <v>0.96702467343976783</v>
      </c>
      <c r="L27" s="4">
        <f t="shared" si="2"/>
        <v>2.960812772133527E-3</v>
      </c>
      <c r="M27" s="12">
        <f t="shared" si="3"/>
        <v>6.0034820195713516E-4</v>
      </c>
      <c r="N27" s="9">
        <v>20</v>
      </c>
      <c r="O27" s="66">
        <f t="shared" si="4"/>
        <v>832.85</v>
      </c>
    </row>
    <row r="28" spans="1:15" x14ac:dyDescent="0.25">
      <c r="A28" s="62" t="s">
        <v>37</v>
      </c>
      <c r="B28" s="45">
        <v>22730</v>
      </c>
      <c r="C28" s="46">
        <v>37</v>
      </c>
      <c r="D28" s="46">
        <v>153709</v>
      </c>
      <c r="E28" s="42">
        <v>176476</v>
      </c>
      <c r="F28" s="45">
        <v>156642</v>
      </c>
      <c r="G28" s="47">
        <v>161931</v>
      </c>
      <c r="H28" s="48">
        <v>13</v>
      </c>
      <c r="I28" s="49">
        <v>4125</v>
      </c>
      <c r="J28" s="3">
        <f t="shared" si="0"/>
        <v>0.88761077993608195</v>
      </c>
      <c r="K28" s="4">
        <f t="shared" si="1"/>
        <v>0.91758086085360047</v>
      </c>
      <c r="L28" s="4">
        <f t="shared" si="2"/>
        <v>2.337428318864888E-2</v>
      </c>
      <c r="M28" s="12">
        <f t="shared" si="3"/>
        <v>8.0281107385244332E-5</v>
      </c>
      <c r="N28" s="9">
        <v>249</v>
      </c>
      <c r="O28" s="66">
        <f t="shared" si="4"/>
        <v>650.32530120481931</v>
      </c>
    </row>
    <row r="29" spans="1:15" x14ac:dyDescent="0.25">
      <c r="A29" s="62" t="s">
        <v>38</v>
      </c>
      <c r="B29" s="45">
        <v>269</v>
      </c>
      <c r="C29" s="46">
        <v>0</v>
      </c>
      <c r="D29" s="46">
        <v>10257</v>
      </c>
      <c r="E29" s="42">
        <v>10526</v>
      </c>
      <c r="F29" s="45">
        <v>10186</v>
      </c>
      <c r="G29" s="47">
        <v>10186</v>
      </c>
      <c r="H29" s="48">
        <v>10</v>
      </c>
      <c r="I29" s="49">
        <v>0</v>
      </c>
      <c r="J29" s="3">
        <f t="shared" si="0"/>
        <v>0.96769903097092913</v>
      </c>
      <c r="K29" s="4">
        <f t="shared" si="1"/>
        <v>0.96769903097092913</v>
      </c>
      <c r="L29" s="4">
        <f t="shared" si="2"/>
        <v>0</v>
      </c>
      <c r="M29" s="12">
        <f t="shared" si="3"/>
        <v>9.8173964264677014E-4</v>
      </c>
      <c r="N29" s="9">
        <v>17</v>
      </c>
      <c r="O29" s="66">
        <f t="shared" si="4"/>
        <v>599.17647058823525</v>
      </c>
    </row>
    <row r="30" spans="1:15" x14ac:dyDescent="0.25">
      <c r="A30" s="62" t="s">
        <v>39</v>
      </c>
      <c r="B30" s="45">
        <v>652</v>
      </c>
      <c r="C30" s="46">
        <v>5</v>
      </c>
      <c r="D30" s="46">
        <v>15247</v>
      </c>
      <c r="E30" s="42">
        <v>15904</v>
      </c>
      <c r="F30" s="45">
        <v>15258</v>
      </c>
      <c r="G30" s="47">
        <v>15266</v>
      </c>
      <c r="H30" s="48">
        <v>8</v>
      </c>
      <c r="I30" s="49">
        <v>0</v>
      </c>
      <c r="J30" s="3">
        <f t="shared" si="0"/>
        <v>0.95938128772635811</v>
      </c>
      <c r="K30" s="4">
        <f t="shared" si="1"/>
        <v>0.95988430583501005</v>
      </c>
      <c r="L30" s="4">
        <f t="shared" si="2"/>
        <v>0</v>
      </c>
      <c r="M30" s="12">
        <f t="shared" si="3"/>
        <v>5.240403511070353E-4</v>
      </c>
      <c r="N30" s="9">
        <v>21</v>
      </c>
      <c r="O30" s="66">
        <f t="shared" si="4"/>
        <v>726.95238095238096</v>
      </c>
    </row>
    <row r="31" spans="1:15" x14ac:dyDescent="0.25">
      <c r="A31" s="62" t="s">
        <v>40</v>
      </c>
      <c r="B31" s="45">
        <v>5887</v>
      </c>
      <c r="C31" s="46">
        <v>18</v>
      </c>
      <c r="D31" s="46">
        <v>86260</v>
      </c>
      <c r="E31" s="42">
        <v>92165</v>
      </c>
      <c r="F31" s="45">
        <v>86928</v>
      </c>
      <c r="G31" s="47">
        <v>88252</v>
      </c>
      <c r="H31" s="48">
        <v>12</v>
      </c>
      <c r="I31" s="49">
        <v>1069</v>
      </c>
      <c r="J31" s="3">
        <f t="shared" si="0"/>
        <v>0.94317799598546082</v>
      </c>
      <c r="K31" s="4">
        <f t="shared" si="1"/>
        <v>0.95754353604947651</v>
      </c>
      <c r="L31" s="4">
        <f t="shared" si="2"/>
        <v>1.1598763087940108E-2</v>
      </c>
      <c r="M31" s="12">
        <f t="shared" si="3"/>
        <v>1.3597425554095092E-4</v>
      </c>
      <c r="N31" s="9">
        <v>113</v>
      </c>
      <c r="O31" s="66">
        <f t="shared" si="4"/>
        <v>780.99115044247787</v>
      </c>
    </row>
    <row r="32" spans="1:15" x14ac:dyDescent="0.25">
      <c r="A32" s="62" t="s">
        <v>41</v>
      </c>
      <c r="B32" s="45">
        <v>189</v>
      </c>
      <c r="C32" s="46">
        <v>1</v>
      </c>
      <c r="D32" s="46">
        <v>7201</v>
      </c>
      <c r="E32" s="42">
        <v>7391</v>
      </c>
      <c r="F32" s="45">
        <v>7032</v>
      </c>
      <c r="G32" s="47">
        <v>7115</v>
      </c>
      <c r="H32" s="48">
        <v>8</v>
      </c>
      <c r="I32" s="49">
        <v>12</v>
      </c>
      <c r="J32" s="3">
        <f t="shared" si="0"/>
        <v>0.951427411716953</v>
      </c>
      <c r="K32" s="4">
        <f t="shared" si="1"/>
        <v>0.96265728588824251</v>
      </c>
      <c r="L32" s="4">
        <f t="shared" si="2"/>
        <v>1.6235962657285888E-3</v>
      </c>
      <c r="M32" s="12">
        <f t="shared" si="3"/>
        <v>1.1243851018973999E-3</v>
      </c>
      <c r="N32" s="9">
        <v>14</v>
      </c>
      <c r="O32" s="66">
        <f t="shared" si="4"/>
        <v>508.21428571428572</v>
      </c>
    </row>
    <row r="33" spans="1:15" x14ac:dyDescent="0.25">
      <c r="A33" s="62" t="s">
        <v>42</v>
      </c>
      <c r="B33" s="45">
        <v>540</v>
      </c>
      <c r="C33" s="46">
        <v>1</v>
      </c>
      <c r="D33" s="46">
        <v>13213</v>
      </c>
      <c r="E33" s="42">
        <v>13754</v>
      </c>
      <c r="F33" s="45">
        <v>13077</v>
      </c>
      <c r="G33" s="47">
        <v>13120</v>
      </c>
      <c r="H33" s="48">
        <v>9</v>
      </c>
      <c r="I33" s="49">
        <v>2</v>
      </c>
      <c r="J33" s="3">
        <f t="shared" si="0"/>
        <v>0.95077795550385347</v>
      </c>
      <c r="K33" s="4">
        <f t="shared" si="1"/>
        <v>0.95390431874363824</v>
      </c>
      <c r="L33" s="4">
        <f t="shared" si="2"/>
        <v>1.4541224371092046E-4</v>
      </c>
      <c r="M33" s="12">
        <f t="shared" si="3"/>
        <v>6.8597560975609752E-4</v>
      </c>
      <c r="N33" s="9">
        <v>18</v>
      </c>
      <c r="O33" s="66">
        <f t="shared" si="4"/>
        <v>728.88888888888891</v>
      </c>
    </row>
    <row r="34" spans="1:15" x14ac:dyDescent="0.25">
      <c r="A34" s="62" t="s">
        <v>43</v>
      </c>
      <c r="B34" s="45">
        <v>953</v>
      </c>
      <c r="C34" s="46">
        <v>7</v>
      </c>
      <c r="D34" s="46">
        <v>28019</v>
      </c>
      <c r="E34" s="42">
        <v>28979</v>
      </c>
      <c r="F34" s="45">
        <v>27860</v>
      </c>
      <c r="G34" s="47">
        <v>28099</v>
      </c>
      <c r="H34" s="48">
        <v>7</v>
      </c>
      <c r="I34" s="49">
        <v>84</v>
      </c>
      <c r="J34" s="3">
        <f t="shared" si="0"/>
        <v>0.96138583111908626</v>
      </c>
      <c r="K34" s="4">
        <f t="shared" si="1"/>
        <v>0.96963318264950482</v>
      </c>
      <c r="L34" s="4">
        <f t="shared" si="2"/>
        <v>2.8986507470927223E-3</v>
      </c>
      <c r="M34" s="12">
        <f t="shared" si="3"/>
        <v>2.4911918573614718E-4</v>
      </c>
      <c r="N34" s="9">
        <v>54</v>
      </c>
      <c r="O34" s="66">
        <f t="shared" si="4"/>
        <v>520.35185185185185</v>
      </c>
    </row>
    <row r="35" spans="1:15" x14ac:dyDescent="0.25">
      <c r="A35" s="62" t="s">
        <v>44</v>
      </c>
      <c r="B35" s="45">
        <v>1618</v>
      </c>
      <c r="C35" s="46">
        <v>8</v>
      </c>
      <c r="D35" s="46">
        <v>33783</v>
      </c>
      <c r="E35" s="42">
        <v>35409</v>
      </c>
      <c r="F35" s="45">
        <v>33865</v>
      </c>
      <c r="G35" s="47">
        <v>33877</v>
      </c>
      <c r="H35" s="48">
        <v>11</v>
      </c>
      <c r="I35" s="49">
        <v>2</v>
      </c>
      <c r="J35" s="3">
        <f t="shared" si="0"/>
        <v>0.95639526674009434</v>
      </c>
      <c r="K35" s="4">
        <f t="shared" si="1"/>
        <v>0.9567341636307154</v>
      </c>
      <c r="L35" s="4">
        <f t="shared" si="2"/>
        <v>5.6482815103504758E-5</v>
      </c>
      <c r="M35" s="12">
        <f t="shared" si="3"/>
        <v>3.2470407651208783E-4</v>
      </c>
      <c r="N35" s="9">
        <v>51</v>
      </c>
      <c r="O35" s="66">
        <f t="shared" si="4"/>
        <v>664.25490196078431</v>
      </c>
    </row>
    <row r="36" spans="1:15" x14ac:dyDescent="0.25">
      <c r="A36" s="62" t="s">
        <v>45</v>
      </c>
      <c r="B36" s="45">
        <v>1295</v>
      </c>
      <c r="C36" s="46">
        <v>7</v>
      </c>
      <c r="D36" s="46">
        <v>39746</v>
      </c>
      <c r="E36" s="42">
        <v>41048</v>
      </c>
      <c r="F36" s="45">
        <v>39407</v>
      </c>
      <c r="G36" s="47">
        <v>39663</v>
      </c>
      <c r="H36" s="48">
        <v>10</v>
      </c>
      <c r="I36" s="49">
        <v>13</v>
      </c>
      <c r="J36" s="3">
        <f t="shared" si="0"/>
        <v>0.9600224127850322</v>
      </c>
      <c r="K36" s="4">
        <f t="shared" si="1"/>
        <v>0.9662590138374586</v>
      </c>
      <c r="L36" s="4">
        <f t="shared" si="2"/>
        <v>3.1670239719352951E-4</v>
      </c>
      <c r="M36" s="12">
        <f t="shared" si="3"/>
        <v>2.5212414592945564E-4</v>
      </c>
      <c r="N36" s="9">
        <v>58</v>
      </c>
      <c r="O36" s="66">
        <f t="shared" si="4"/>
        <v>683.84482758620686</v>
      </c>
    </row>
    <row r="37" spans="1:15" x14ac:dyDescent="0.25">
      <c r="A37" s="62" t="s">
        <v>46</v>
      </c>
      <c r="B37" s="45">
        <v>240</v>
      </c>
      <c r="C37" s="46">
        <v>0</v>
      </c>
      <c r="D37" s="46">
        <v>7632</v>
      </c>
      <c r="E37" s="42">
        <v>7872</v>
      </c>
      <c r="F37" s="45">
        <v>7673</v>
      </c>
      <c r="G37" s="47">
        <v>7675</v>
      </c>
      <c r="H37" s="48">
        <v>10</v>
      </c>
      <c r="I37" s="49">
        <v>0</v>
      </c>
      <c r="J37" s="3">
        <f t="shared" si="0"/>
        <v>0.97472052845528456</v>
      </c>
      <c r="K37" s="4">
        <f t="shared" si="1"/>
        <v>0.97497459349593496</v>
      </c>
      <c r="L37" s="4">
        <f t="shared" si="2"/>
        <v>0</v>
      </c>
      <c r="M37" s="12">
        <f t="shared" si="3"/>
        <v>1.3029315960912053E-3</v>
      </c>
      <c r="N37" s="9">
        <v>17</v>
      </c>
      <c r="O37" s="66">
        <f t="shared" si="4"/>
        <v>451.47058823529414</v>
      </c>
    </row>
    <row r="38" spans="1:15" x14ac:dyDescent="0.25">
      <c r="A38" s="62" t="s">
        <v>47</v>
      </c>
      <c r="B38" s="45">
        <v>1174</v>
      </c>
      <c r="C38" s="46">
        <v>2</v>
      </c>
      <c r="D38" s="46">
        <v>16732</v>
      </c>
      <c r="E38" s="42">
        <v>17908</v>
      </c>
      <c r="F38" s="45">
        <v>16847</v>
      </c>
      <c r="G38" s="47">
        <v>16889</v>
      </c>
      <c r="H38" s="48">
        <v>10</v>
      </c>
      <c r="I38" s="49">
        <v>19</v>
      </c>
      <c r="J38" s="3">
        <f t="shared" si="0"/>
        <v>0.94075273620728161</v>
      </c>
      <c r="K38" s="4">
        <f t="shared" si="1"/>
        <v>0.94309805673442038</v>
      </c>
      <c r="L38" s="4">
        <f t="shared" si="2"/>
        <v>1.0609783337056065E-3</v>
      </c>
      <c r="M38" s="12">
        <f t="shared" si="3"/>
        <v>5.9210136775415952E-4</v>
      </c>
      <c r="N38" s="9">
        <v>21</v>
      </c>
      <c r="O38" s="66">
        <f t="shared" si="4"/>
        <v>804.23809523809518</v>
      </c>
    </row>
    <row r="39" spans="1:15" x14ac:dyDescent="0.25">
      <c r="A39" s="62" t="s">
        <v>48</v>
      </c>
      <c r="B39" s="45">
        <v>531</v>
      </c>
      <c r="C39" s="46">
        <v>8</v>
      </c>
      <c r="D39" s="46">
        <v>14439</v>
      </c>
      <c r="E39" s="42">
        <v>14978</v>
      </c>
      <c r="F39" s="45">
        <v>14314</v>
      </c>
      <c r="G39" s="47">
        <v>14321</v>
      </c>
      <c r="H39" s="48">
        <v>9</v>
      </c>
      <c r="I39" s="49">
        <v>19</v>
      </c>
      <c r="J39" s="3">
        <f t="shared" si="0"/>
        <v>0.9556683135265055</v>
      </c>
      <c r="K39" s="4">
        <f t="shared" si="1"/>
        <v>0.95613566564294294</v>
      </c>
      <c r="L39" s="4">
        <f t="shared" si="2"/>
        <v>1.2685271731873414E-3</v>
      </c>
      <c r="M39" s="12">
        <f t="shared" si="3"/>
        <v>6.2844773409678094E-4</v>
      </c>
      <c r="N39" s="9">
        <v>23</v>
      </c>
      <c r="O39" s="66">
        <f t="shared" si="4"/>
        <v>622.6521739130435</v>
      </c>
    </row>
    <row r="40" spans="1:15" x14ac:dyDescent="0.25">
      <c r="A40" s="62" t="s">
        <v>49</v>
      </c>
      <c r="B40" s="45">
        <v>671</v>
      </c>
      <c r="C40" s="46">
        <v>1</v>
      </c>
      <c r="D40" s="46">
        <v>14808</v>
      </c>
      <c r="E40" s="42">
        <v>15480</v>
      </c>
      <c r="F40" s="45">
        <v>15041</v>
      </c>
      <c r="G40" s="47">
        <v>15045</v>
      </c>
      <c r="H40" s="48">
        <v>10</v>
      </c>
      <c r="I40" s="49">
        <v>20</v>
      </c>
      <c r="J40" s="3">
        <f t="shared" si="0"/>
        <v>0.97164082687338504</v>
      </c>
      <c r="K40" s="4">
        <f t="shared" si="1"/>
        <v>0.9718992248062015</v>
      </c>
      <c r="L40" s="4">
        <f t="shared" si="2"/>
        <v>1.2919896640826874E-3</v>
      </c>
      <c r="M40" s="12">
        <f t="shared" si="3"/>
        <v>6.646726487205051E-4</v>
      </c>
      <c r="N40" s="9">
        <v>24</v>
      </c>
      <c r="O40" s="66">
        <f t="shared" si="4"/>
        <v>626.875</v>
      </c>
    </row>
    <row r="41" spans="1:15" x14ac:dyDescent="0.25">
      <c r="A41" s="62" t="s">
        <v>50</v>
      </c>
      <c r="B41" s="45">
        <v>2149</v>
      </c>
      <c r="C41" s="46">
        <v>13</v>
      </c>
      <c r="D41" s="46">
        <v>37241</v>
      </c>
      <c r="E41" s="42">
        <v>39403</v>
      </c>
      <c r="F41" s="45">
        <v>37000</v>
      </c>
      <c r="G41" s="47">
        <v>37628</v>
      </c>
      <c r="H41" s="48">
        <v>9</v>
      </c>
      <c r="I41" s="49">
        <v>393</v>
      </c>
      <c r="J41" s="3">
        <f t="shared" si="0"/>
        <v>0.93901479582772884</v>
      </c>
      <c r="K41" s="4">
        <f t="shared" si="1"/>
        <v>0.95495266857853467</v>
      </c>
      <c r="L41" s="4">
        <f t="shared" si="2"/>
        <v>9.9738598583864174E-3</v>
      </c>
      <c r="M41" s="12">
        <f t="shared" si="3"/>
        <v>2.3918358669076221E-4</v>
      </c>
      <c r="N41" s="9">
        <v>55</v>
      </c>
      <c r="O41" s="66">
        <f t="shared" si="4"/>
        <v>684.14545454545453</v>
      </c>
    </row>
    <row r="42" spans="1:15" x14ac:dyDescent="0.25">
      <c r="A42" s="62" t="s">
        <v>51</v>
      </c>
      <c r="B42" s="45">
        <v>358</v>
      </c>
      <c r="C42" s="46">
        <v>1</v>
      </c>
      <c r="D42" s="46">
        <v>8438</v>
      </c>
      <c r="E42" s="42">
        <v>8797</v>
      </c>
      <c r="F42" s="45">
        <v>8270</v>
      </c>
      <c r="G42" s="47">
        <v>8433</v>
      </c>
      <c r="H42" s="48">
        <v>9</v>
      </c>
      <c r="I42" s="49">
        <v>13</v>
      </c>
      <c r="J42" s="3">
        <f t="shared" si="0"/>
        <v>0.94009321359554399</v>
      </c>
      <c r="K42" s="4">
        <f t="shared" si="1"/>
        <v>0.95862225758781405</v>
      </c>
      <c r="L42" s="4">
        <f t="shared" si="2"/>
        <v>1.4777765147209276E-3</v>
      </c>
      <c r="M42" s="12">
        <f t="shared" si="3"/>
        <v>1.0672358591248667E-3</v>
      </c>
      <c r="N42" s="9">
        <v>17</v>
      </c>
      <c r="O42" s="66">
        <f t="shared" si="4"/>
        <v>496.05882352941177</v>
      </c>
    </row>
    <row r="43" spans="1:15" x14ac:dyDescent="0.25">
      <c r="A43" s="62" t="s">
        <v>52</v>
      </c>
      <c r="B43" s="45">
        <v>822</v>
      </c>
      <c r="C43" s="46">
        <v>6</v>
      </c>
      <c r="D43" s="46">
        <v>22338</v>
      </c>
      <c r="E43" s="42">
        <v>23166</v>
      </c>
      <c r="F43" s="45">
        <v>22195</v>
      </c>
      <c r="G43" s="47">
        <v>22199</v>
      </c>
      <c r="H43" s="48">
        <v>10</v>
      </c>
      <c r="I43" s="49">
        <v>57</v>
      </c>
      <c r="J43" s="3">
        <f t="shared" si="0"/>
        <v>0.95808512475179142</v>
      </c>
      <c r="K43" s="4">
        <f t="shared" si="1"/>
        <v>0.9582577915911249</v>
      </c>
      <c r="L43" s="4">
        <f t="shared" si="2"/>
        <v>2.4605024605024606E-3</v>
      </c>
      <c r="M43" s="12">
        <f t="shared" si="3"/>
        <v>4.5047074192531195E-4</v>
      </c>
      <c r="N43" s="9">
        <v>29</v>
      </c>
      <c r="O43" s="66">
        <f t="shared" si="4"/>
        <v>765.48275862068965</v>
      </c>
    </row>
    <row r="44" spans="1:15" x14ac:dyDescent="0.25">
      <c r="A44" s="62" t="s">
        <v>53</v>
      </c>
      <c r="B44" s="45">
        <v>450</v>
      </c>
      <c r="C44" s="46">
        <v>0</v>
      </c>
      <c r="D44" s="46">
        <v>12979</v>
      </c>
      <c r="E44" s="42">
        <v>13429</v>
      </c>
      <c r="F44" s="45">
        <v>13049</v>
      </c>
      <c r="G44" s="47">
        <v>13062</v>
      </c>
      <c r="H44" s="48">
        <v>10</v>
      </c>
      <c r="I44" s="49">
        <v>0</v>
      </c>
      <c r="J44" s="3">
        <f t="shared" si="0"/>
        <v>0.97170303075433762</v>
      </c>
      <c r="K44" s="4">
        <f t="shared" si="1"/>
        <v>0.97267108496537347</v>
      </c>
      <c r="L44" s="4">
        <f t="shared" si="2"/>
        <v>0</v>
      </c>
      <c r="M44" s="12">
        <f t="shared" si="3"/>
        <v>7.6557954371459197E-4</v>
      </c>
      <c r="N44" s="9">
        <v>19</v>
      </c>
      <c r="O44" s="66">
        <f t="shared" si="4"/>
        <v>687.47368421052636</v>
      </c>
    </row>
    <row r="45" spans="1:15" x14ac:dyDescent="0.25">
      <c r="A45" s="62" t="s">
        <v>54</v>
      </c>
      <c r="B45" s="45">
        <v>400</v>
      </c>
      <c r="C45" s="46">
        <v>3</v>
      </c>
      <c r="D45" s="46">
        <v>11273</v>
      </c>
      <c r="E45" s="42">
        <v>11676</v>
      </c>
      <c r="F45" s="45">
        <v>11118</v>
      </c>
      <c r="G45" s="47">
        <v>11196</v>
      </c>
      <c r="H45" s="48">
        <v>8</v>
      </c>
      <c r="I45" s="49">
        <v>8</v>
      </c>
      <c r="J45" s="3">
        <f t="shared" si="0"/>
        <v>0.95220966084275438</v>
      </c>
      <c r="K45" s="4">
        <f t="shared" si="1"/>
        <v>0.95889003083247693</v>
      </c>
      <c r="L45" s="4">
        <f t="shared" si="2"/>
        <v>6.8516615279205209E-4</v>
      </c>
      <c r="M45" s="12">
        <f t="shared" si="3"/>
        <v>7.1454090746695244E-4</v>
      </c>
      <c r="N45" s="9">
        <v>18</v>
      </c>
      <c r="O45" s="66">
        <f t="shared" si="4"/>
        <v>622</v>
      </c>
    </row>
    <row r="46" spans="1:15" x14ac:dyDescent="0.25">
      <c r="A46" s="62" t="s">
        <v>55</v>
      </c>
      <c r="B46" s="45">
        <v>667</v>
      </c>
      <c r="C46" s="46">
        <v>4</v>
      </c>
      <c r="D46" s="46">
        <v>11901</v>
      </c>
      <c r="E46" s="42">
        <v>12572</v>
      </c>
      <c r="F46" s="45">
        <v>12221</v>
      </c>
      <c r="G46" s="47">
        <v>12277</v>
      </c>
      <c r="H46" s="48">
        <v>10</v>
      </c>
      <c r="I46" s="49">
        <v>68</v>
      </c>
      <c r="J46" s="3">
        <f t="shared" si="0"/>
        <v>0.97208081450843142</v>
      </c>
      <c r="K46" s="4">
        <f t="shared" si="1"/>
        <v>0.97653515749284125</v>
      </c>
      <c r="L46" s="4">
        <f t="shared" si="2"/>
        <v>5.4088450524976137E-3</v>
      </c>
      <c r="M46" s="12">
        <f t="shared" si="3"/>
        <v>8.145312372729494E-4</v>
      </c>
      <c r="N46" s="9">
        <v>17</v>
      </c>
      <c r="O46" s="66">
        <f t="shared" si="4"/>
        <v>722.17647058823525</v>
      </c>
    </row>
    <row r="47" spans="1:15" x14ac:dyDescent="0.25">
      <c r="A47" s="62" t="s">
        <v>56</v>
      </c>
      <c r="B47" s="45">
        <v>329</v>
      </c>
      <c r="C47" s="46">
        <v>1</v>
      </c>
      <c r="D47" s="46">
        <v>11707</v>
      </c>
      <c r="E47" s="42">
        <v>12037</v>
      </c>
      <c r="F47" s="45">
        <v>11581</v>
      </c>
      <c r="G47" s="47">
        <v>11583</v>
      </c>
      <c r="H47" s="48">
        <v>11</v>
      </c>
      <c r="I47" s="49">
        <v>0</v>
      </c>
      <c r="J47" s="3">
        <f t="shared" si="0"/>
        <v>0.96211680651325082</v>
      </c>
      <c r="K47" s="4">
        <f t="shared" si="1"/>
        <v>0.9622829608706488</v>
      </c>
      <c r="L47" s="4">
        <f t="shared" si="2"/>
        <v>0</v>
      </c>
      <c r="M47" s="12">
        <f t="shared" si="3"/>
        <v>9.4966761633428305E-4</v>
      </c>
      <c r="N47" s="9">
        <v>19</v>
      </c>
      <c r="O47" s="66">
        <f t="shared" si="4"/>
        <v>609.63157894736844</v>
      </c>
    </row>
    <row r="48" spans="1:15" x14ac:dyDescent="0.25">
      <c r="A48" s="62" t="s">
        <v>57</v>
      </c>
      <c r="B48" s="45">
        <v>2007</v>
      </c>
      <c r="C48" s="46">
        <v>1</v>
      </c>
      <c r="D48" s="46">
        <v>16989</v>
      </c>
      <c r="E48" s="42">
        <v>18997</v>
      </c>
      <c r="F48" s="45">
        <v>17410</v>
      </c>
      <c r="G48" s="47">
        <v>18141</v>
      </c>
      <c r="H48" s="48">
        <v>10</v>
      </c>
      <c r="I48" s="49">
        <v>383</v>
      </c>
      <c r="J48" s="3">
        <f t="shared" si="0"/>
        <v>0.91646049376217298</v>
      </c>
      <c r="K48" s="4">
        <f t="shared" si="1"/>
        <v>0.95494025372427227</v>
      </c>
      <c r="L48" s="4">
        <f t="shared" si="2"/>
        <v>2.0161078064957625E-2</v>
      </c>
      <c r="M48" s="12">
        <f t="shared" si="3"/>
        <v>5.5123752825092336E-4</v>
      </c>
      <c r="N48" s="9">
        <v>30</v>
      </c>
      <c r="O48" s="66">
        <f t="shared" si="4"/>
        <v>604.70000000000005</v>
      </c>
    </row>
    <row r="49" spans="1:15" x14ac:dyDescent="0.25">
      <c r="A49" s="62" t="s">
        <v>58</v>
      </c>
      <c r="B49" s="45">
        <v>290</v>
      </c>
      <c r="C49" s="46">
        <v>3</v>
      </c>
      <c r="D49" s="46">
        <v>11917</v>
      </c>
      <c r="E49" s="42">
        <v>12210</v>
      </c>
      <c r="F49" s="45">
        <v>12015</v>
      </c>
      <c r="G49" s="47">
        <v>12020</v>
      </c>
      <c r="H49" s="48">
        <v>9</v>
      </c>
      <c r="I49" s="49">
        <v>2</v>
      </c>
      <c r="J49" s="3">
        <f t="shared" si="0"/>
        <v>0.98402948402948398</v>
      </c>
      <c r="K49" s="4">
        <f t="shared" si="1"/>
        <v>0.98443898443898448</v>
      </c>
      <c r="L49" s="4">
        <f t="shared" si="2"/>
        <v>1.6380016380016381E-4</v>
      </c>
      <c r="M49" s="12">
        <f t="shared" si="3"/>
        <v>7.4875207986688848E-4</v>
      </c>
      <c r="N49" s="9">
        <v>21</v>
      </c>
      <c r="O49" s="66">
        <f t="shared" si="4"/>
        <v>572.38095238095241</v>
      </c>
    </row>
    <row r="50" spans="1:15" x14ac:dyDescent="0.25">
      <c r="A50" s="62" t="s">
        <v>59</v>
      </c>
      <c r="B50" s="45">
        <v>1364</v>
      </c>
      <c r="C50" s="46">
        <v>0</v>
      </c>
      <c r="D50" s="46">
        <v>20766</v>
      </c>
      <c r="E50" s="42">
        <v>22130</v>
      </c>
      <c r="F50" s="45">
        <v>20935</v>
      </c>
      <c r="G50" s="47">
        <v>21250</v>
      </c>
      <c r="H50" s="48">
        <v>9</v>
      </c>
      <c r="I50" s="49">
        <v>16</v>
      </c>
      <c r="J50" s="3">
        <f t="shared" si="0"/>
        <v>0.94600090375056489</v>
      </c>
      <c r="K50" s="4">
        <f t="shared" si="1"/>
        <v>0.96023497514685952</v>
      </c>
      <c r="L50" s="4">
        <f t="shared" si="2"/>
        <v>7.2300045187528243E-4</v>
      </c>
      <c r="M50" s="12">
        <f t="shared" si="3"/>
        <v>4.235294117647059E-4</v>
      </c>
      <c r="N50" s="9">
        <v>30</v>
      </c>
      <c r="O50" s="66">
        <f t="shared" si="4"/>
        <v>708.33333333333337</v>
      </c>
    </row>
    <row r="51" spans="1:15" x14ac:dyDescent="0.25">
      <c r="A51" s="62" t="s">
        <v>60</v>
      </c>
      <c r="B51" s="45">
        <v>752</v>
      </c>
      <c r="C51" s="46">
        <v>0</v>
      </c>
      <c r="D51" s="46">
        <v>14540</v>
      </c>
      <c r="E51" s="42">
        <v>15292</v>
      </c>
      <c r="F51" s="45">
        <v>14695</v>
      </c>
      <c r="G51" s="47">
        <v>14916</v>
      </c>
      <c r="H51" s="48">
        <v>12</v>
      </c>
      <c r="I51" s="49">
        <v>0</v>
      </c>
      <c r="J51" s="3">
        <f t="shared" si="0"/>
        <v>0.96095997907402564</v>
      </c>
      <c r="K51" s="4">
        <f t="shared" si="1"/>
        <v>0.97541198012032437</v>
      </c>
      <c r="L51" s="4">
        <f t="shared" si="2"/>
        <v>0</v>
      </c>
      <c r="M51" s="12">
        <f t="shared" si="3"/>
        <v>8.045052292839903E-4</v>
      </c>
      <c r="N51" s="9">
        <v>26</v>
      </c>
      <c r="O51" s="66">
        <f t="shared" si="4"/>
        <v>573.69230769230774</v>
      </c>
    </row>
    <row r="52" spans="1:15" x14ac:dyDescent="0.25">
      <c r="A52" s="62" t="s">
        <v>61</v>
      </c>
      <c r="B52" s="45">
        <v>387</v>
      </c>
      <c r="C52" s="46">
        <v>0</v>
      </c>
      <c r="D52" s="46">
        <v>15531</v>
      </c>
      <c r="E52" s="42">
        <v>15918</v>
      </c>
      <c r="F52" s="45">
        <v>15407</v>
      </c>
      <c r="G52" s="47">
        <v>15407</v>
      </c>
      <c r="H52" s="48">
        <v>8</v>
      </c>
      <c r="I52" s="49">
        <v>0</v>
      </c>
      <c r="J52" s="3">
        <f t="shared" si="0"/>
        <v>0.96789797713280568</v>
      </c>
      <c r="K52" s="4">
        <f t="shared" si="1"/>
        <v>0.96789797713280568</v>
      </c>
      <c r="L52" s="4">
        <f t="shared" si="2"/>
        <v>0</v>
      </c>
      <c r="M52" s="12">
        <f t="shared" si="3"/>
        <v>5.1924449925358604E-4</v>
      </c>
      <c r="N52" s="9">
        <v>21</v>
      </c>
      <c r="O52" s="66">
        <f t="shared" si="4"/>
        <v>733.66666666666663</v>
      </c>
    </row>
    <row r="53" spans="1:15" x14ac:dyDescent="0.25">
      <c r="A53" s="62" t="s">
        <v>62</v>
      </c>
      <c r="B53" s="45">
        <v>1021</v>
      </c>
      <c r="C53" s="46">
        <v>2</v>
      </c>
      <c r="D53" s="46">
        <v>28331</v>
      </c>
      <c r="E53" s="42">
        <v>29354</v>
      </c>
      <c r="F53" s="45">
        <v>27814</v>
      </c>
      <c r="G53" s="47">
        <v>27999</v>
      </c>
      <c r="H53" s="48">
        <v>12</v>
      </c>
      <c r="I53" s="49">
        <v>139</v>
      </c>
      <c r="J53" s="3">
        <f t="shared" si="0"/>
        <v>0.94753696259453568</v>
      </c>
      <c r="K53" s="4">
        <f t="shared" si="1"/>
        <v>0.95383934046467267</v>
      </c>
      <c r="L53" s="4">
        <f t="shared" si="2"/>
        <v>4.7353001294542481E-3</v>
      </c>
      <c r="M53" s="12">
        <f t="shared" si="3"/>
        <v>4.2858673524054429E-4</v>
      </c>
      <c r="N53" s="9">
        <v>32</v>
      </c>
      <c r="O53" s="66">
        <f t="shared" si="4"/>
        <v>874.96875</v>
      </c>
    </row>
    <row r="54" spans="1:15" x14ac:dyDescent="0.25">
      <c r="A54" s="62" t="s">
        <v>63</v>
      </c>
      <c r="B54" s="45">
        <v>768</v>
      </c>
      <c r="C54" s="46">
        <v>4</v>
      </c>
      <c r="D54" s="46">
        <v>21625</v>
      </c>
      <c r="E54" s="42">
        <v>22397</v>
      </c>
      <c r="F54" s="45">
        <v>21493</v>
      </c>
      <c r="G54" s="47">
        <v>21493</v>
      </c>
      <c r="H54" s="48">
        <v>9</v>
      </c>
      <c r="I54" s="49">
        <v>0</v>
      </c>
      <c r="J54" s="3">
        <f t="shared" si="0"/>
        <v>0.95963745144438983</v>
      </c>
      <c r="K54" s="4">
        <f t="shared" si="1"/>
        <v>0.95963745144438983</v>
      </c>
      <c r="L54" s="4">
        <f t="shared" si="2"/>
        <v>0</v>
      </c>
      <c r="M54" s="12">
        <f t="shared" si="3"/>
        <v>4.1874098543711908E-4</v>
      </c>
      <c r="N54" s="9">
        <v>34</v>
      </c>
      <c r="O54" s="66">
        <f t="shared" si="4"/>
        <v>632.14705882352939</v>
      </c>
    </row>
    <row r="55" spans="1:15" x14ac:dyDescent="0.25">
      <c r="A55" s="62" t="s">
        <v>64</v>
      </c>
      <c r="B55" s="45">
        <v>604</v>
      </c>
      <c r="C55" s="46">
        <v>6</v>
      </c>
      <c r="D55" s="46">
        <v>9972</v>
      </c>
      <c r="E55" s="42">
        <v>10582</v>
      </c>
      <c r="F55" s="45">
        <v>9910</v>
      </c>
      <c r="G55" s="47">
        <v>9942</v>
      </c>
      <c r="H55" s="48">
        <v>12</v>
      </c>
      <c r="I55" s="49">
        <v>79</v>
      </c>
      <c r="J55" s="3">
        <f t="shared" si="0"/>
        <v>0.93649593649593654</v>
      </c>
      <c r="K55" s="4">
        <f t="shared" si="1"/>
        <v>0.93951993951993951</v>
      </c>
      <c r="L55" s="4">
        <f t="shared" si="2"/>
        <v>7.4655074655074656E-3</v>
      </c>
      <c r="M55" s="12">
        <f t="shared" si="3"/>
        <v>1.2070006035003018E-3</v>
      </c>
      <c r="N55" s="9">
        <v>23</v>
      </c>
      <c r="O55" s="66">
        <f t="shared" si="4"/>
        <v>432.26086956521738</v>
      </c>
    </row>
    <row r="56" spans="1:15" x14ac:dyDescent="0.25">
      <c r="A56" s="62" t="s">
        <v>65</v>
      </c>
      <c r="B56" s="45">
        <v>484</v>
      </c>
      <c r="C56" s="46">
        <v>0</v>
      </c>
      <c r="D56" s="46">
        <v>10037</v>
      </c>
      <c r="E56" s="42">
        <v>10521</v>
      </c>
      <c r="F56" s="45">
        <v>9867</v>
      </c>
      <c r="G56" s="47">
        <v>9929</v>
      </c>
      <c r="H56" s="48">
        <v>9</v>
      </c>
      <c r="I56" s="49">
        <v>14</v>
      </c>
      <c r="J56" s="3">
        <f t="shared" si="0"/>
        <v>0.93783860849729117</v>
      </c>
      <c r="K56" s="4">
        <f t="shared" si="1"/>
        <v>0.94373158445014738</v>
      </c>
      <c r="L56" s="4">
        <f t="shared" si="2"/>
        <v>1.3306719893546241E-3</v>
      </c>
      <c r="M56" s="12">
        <f t="shared" si="3"/>
        <v>9.0643569342330546E-4</v>
      </c>
      <c r="N56" s="9">
        <v>16</v>
      </c>
      <c r="O56" s="66">
        <f t="shared" si="4"/>
        <v>620.5625</v>
      </c>
    </row>
    <row r="57" spans="1:15" x14ac:dyDescent="0.25">
      <c r="A57" s="62" t="s">
        <v>66</v>
      </c>
      <c r="B57" s="45">
        <v>626</v>
      </c>
      <c r="C57" s="46">
        <v>2</v>
      </c>
      <c r="D57" s="46">
        <v>15426</v>
      </c>
      <c r="E57" s="42">
        <v>16054</v>
      </c>
      <c r="F57" s="45">
        <v>15262</v>
      </c>
      <c r="G57" s="47">
        <v>15468</v>
      </c>
      <c r="H57" s="48">
        <v>10</v>
      </c>
      <c r="I57" s="49">
        <v>41</v>
      </c>
      <c r="J57" s="3">
        <f t="shared" si="0"/>
        <v>0.95066650056060797</v>
      </c>
      <c r="K57" s="4">
        <f t="shared" si="1"/>
        <v>0.96349819359661149</v>
      </c>
      <c r="L57" s="4">
        <f t="shared" si="2"/>
        <v>2.5538806527968107E-3</v>
      </c>
      <c r="M57" s="12">
        <f t="shared" si="3"/>
        <v>6.464959917248513E-4</v>
      </c>
      <c r="N57" s="9">
        <v>25</v>
      </c>
      <c r="O57" s="66">
        <f t="shared" si="4"/>
        <v>618.72</v>
      </c>
    </row>
    <row r="58" spans="1:15" x14ac:dyDescent="0.25">
      <c r="A58" s="62" t="s">
        <v>67</v>
      </c>
      <c r="B58" s="45">
        <v>578</v>
      </c>
      <c r="C58" s="46">
        <v>8</v>
      </c>
      <c r="D58" s="46">
        <v>10247</v>
      </c>
      <c r="E58" s="42">
        <v>10833</v>
      </c>
      <c r="F58" s="45">
        <v>9827</v>
      </c>
      <c r="G58" s="47">
        <v>10045</v>
      </c>
      <c r="H58" s="48">
        <v>10</v>
      </c>
      <c r="I58" s="49">
        <v>246</v>
      </c>
      <c r="J58" s="3">
        <f t="shared" si="0"/>
        <v>0.90713560417243611</v>
      </c>
      <c r="K58" s="4">
        <f t="shared" si="1"/>
        <v>0.92725930028616266</v>
      </c>
      <c r="L58" s="4">
        <f t="shared" si="2"/>
        <v>2.2708391027416227E-2</v>
      </c>
      <c r="M58" s="12">
        <f t="shared" si="3"/>
        <v>9.9552015928322545E-4</v>
      </c>
      <c r="N58" s="9">
        <v>19</v>
      </c>
      <c r="O58" s="66">
        <f t="shared" si="4"/>
        <v>528.68421052631584</v>
      </c>
    </row>
    <row r="59" spans="1:15" x14ac:dyDescent="0.25">
      <c r="A59" s="62" t="s">
        <v>68</v>
      </c>
      <c r="B59" s="45">
        <v>1428</v>
      </c>
      <c r="C59" s="46">
        <v>3</v>
      </c>
      <c r="D59" s="46">
        <v>27975</v>
      </c>
      <c r="E59" s="42">
        <v>29406</v>
      </c>
      <c r="F59" s="45">
        <v>28165</v>
      </c>
      <c r="G59" s="47">
        <v>28165</v>
      </c>
      <c r="H59" s="48">
        <v>8</v>
      </c>
      <c r="I59" s="49">
        <v>58</v>
      </c>
      <c r="J59" s="3">
        <f t="shared" si="0"/>
        <v>0.95779772835475752</v>
      </c>
      <c r="K59" s="4">
        <f t="shared" si="1"/>
        <v>0.95779772835475752</v>
      </c>
      <c r="L59" s="4">
        <f t="shared" si="2"/>
        <v>1.9723865877712033E-3</v>
      </c>
      <c r="M59" s="12">
        <f t="shared" si="3"/>
        <v>2.840404757677969E-4</v>
      </c>
      <c r="N59" s="9">
        <v>42</v>
      </c>
      <c r="O59" s="66">
        <f t="shared" si="4"/>
        <v>670.59523809523807</v>
      </c>
    </row>
    <row r="60" spans="1:15" x14ac:dyDescent="0.25">
      <c r="A60" s="62" t="s">
        <v>69</v>
      </c>
      <c r="B60" s="45">
        <v>803</v>
      </c>
      <c r="C60" s="46">
        <v>1</v>
      </c>
      <c r="D60" s="46">
        <v>27256</v>
      </c>
      <c r="E60" s="42">
        <v>28060</v>
      </c>
      <c r="F60" s="45">
        <v>27247</v>
      </c>
      <c r="G60" s="47">
        <v>27302</v>
      </c>
      <c r="H60" s="48">
        <v>11</v>
      </c>
      <c r="I60" s="49">
        <v>149</v>
      </c>
      <c r="J60" s="3">
        <f t="shared" si="0"/>
        <v>0.97102637205987175</v>
      </c>
      <c r="K60" s="4">
        <f t="shared" si="1"/>
        <v>0.97298645759087665</v>
      </c>
      <c r="L60" s="4">
        <f t="shared" si="2"/>
        <v>5.3100498930862437E-3</v>
      </c>
      <c r="M60" s="12">
        <f t="shared" si="3"/>
        <v>4.0290088638195002E-4</v>
      </c>
      <c r="N60" s="9">
        <v>28</v>
      </c>
      <c r="O60" s="66">
        <f t="shared" si="4"/>
        <v>975.07142857142856</v>
      </c>
    </row>
    <row r="61" spans="1:15" x14ac:dyDescent="0.25">
      <c r="A61" s="62" t="s">
        <v>70</v>
      </c>
      <c r="B61" s="45">
        <v>240</v>
      </c>
      <c r="C61" s="46">
        <v>0</v>
      </c>
      <c r="D61" s="46">
        <v>10576</v>
      </c>
      <c r="E61" s="42">
        <v>10816</v>
      </c>
      <c r="F61" s="45">
        <v>10653</v>
      </c>
      <c r="G61" s="47">
        <v>10653</v>
      </c>
      <c r="H61" s="48">
        <v>7</v>
      </c>
      <c r="I61" s="49">
        <v>0</v>
      </c>
      <c r="J61" s="3">
        <f t="shared" si="0"/>
        <v>0.98492973372781067</v>
      </c>
      <c r="K61" s="4">
        <f t="shared" si="1"/>
        <v>0.98492973372781067</v>
      </c>
      <c r="L61" s="4">
        <f t="shared" si="2"/>
        <v>0</v>
      </c>
      <c r="M61" s="12">
        <f t="shared" si="3"/>
        <v>6.570918989955881E-4</v>
      </c>
      <c r="N61" s="9">
        <v>18</v>
      </c>
      <c r="O61" s="66">
        <f t="shared" si="4"/>
        <v>591.83333333333337</v>
      </c>
    </row>
    <row r="62" spans="1:15" ht="15.75" thickBot="1" x14ac:dyDescent="0.3">
      <c r="A62" s="63" t="s">
        <v>71</v>
      </c>
      <c r="B62" s="50">
        <v>1056</v>
      </c>
      <c r="C62" s="51">
        <v>13</v>
      </c>
      <c r="D62" s="51">
        <v>27328</v>
      </c>
      <c r="E62" s="42">
        <v>28397</v>
      </c>
      <c r="F62" s="50">
        <v>27139</v>
      </c>
      <c r="G62" s="52">
        <v>27146</v>
      </c>
      <c r="H62" s="53">
        <v>9</v>
      </c>
      <c r="I62" s="54">
        <v>17</v>
      </c>
      <c r="J62" s="3">
        <f t="shared" si="0"/>
        <v>0.95569954572666127</v>
      </c>
      <c r="K62" s="4">
        <f t="shared" si="1"/>
        <v>0.95594605063915206</v>
      </c>
      <c r="L62" s="4">
        <f t="shared" si="2"/>
        <v>5.986547874775504E-4</v>
      </c>
      <c r="M62" s="12">
        <f t="shared" si="3"/>
        <v>3.3154055846165183E-4</v>
      </c>
      <c r="N62" s="14">
        <v>38</v>
      </c>
      <c r="O62" s="66">
        <f t="shared" si="4"/>
        <v>714.36842105263156</v>
      </c>
    </row>
    <row r="63" spans="1:15" ht="15.75" thickBot="1" x14ac:dyDescent="0.3">
      <c r="A63" s="64" t="s">
        <v>72</v>
      </c>
      <c r="B63" s="21">
        <f>SUM(B5:B62)</f>
        <v>73733</v>
      </c>
      <c r="C63" s="25">
        <f t="shared" ref="C63:I63" si="5">SUM(C5:C62)</f>
        <v>253</v>
      </c>
      <c r="D63" s="25">
        <f t="shared" si="5"/>
        <v>1274919</v>
      </c>
      <c r="E63" s="25">
        <f t="shared" si="5"/>
        <v>1348905</v>
      </c>
      <c r="F63" s="25">
        <f t="shared" si="5"/>
        <v>1275902</v>
      </c>
      <c r="G63" s="25">
        <f t="shared" si="5"/>
        <v>1289974</v>
      </c>
      <c r="H63" s="25">
        <f t="shared" si="5"/>
        <v>556</v>
      </c>
      <c r="I63" s="25">
        <f t="shared" si="5"/>
        <v>8532</v>
      </c>
      <c r="J63" s="22">
        <f t="shared" si="0"/>
        <v>0.94587980621318768</v>
      </c>
      <c r="K63" s="22">
        <f>G63/E63</f>
        <v>0.95631197156211889</v>
      </c>
      <c r="L63" s="22">
        <f t="shared" si="2"/>
        <v>6.3251303835333101E-3</v>
      </c>
      <c r="M63" s="22">
        <f t="shared" si="3"/>
        <v>4.3101643909102043E-4</v>
      </c>
      <c r="N63" s="23">
        <f>SUM(N5:N62)</f>
        <v>1915</v>
      </c>
      <c r="O63" s="67">
        <f>G63/N63</f>
        <v>673.61566579634462</v>
      </c>
    </row>
    <row r="64" spans="1:15" x14ac:dyDescent="0.25">
      <c r="A64" s="64" t="s">
        <v>75</v>
      </c>
      <c r="B64" s="79">
        <f>AVERAGE(B5:B62)</f>
        <v>1271.2586206896551</v>
      </c>
      <c r="C64" s="80">
        <f t="shared" ref="C64:N64" si="6">AVERAGE(C5:C62)</f>
        <v>4.3620689655172411</v>
      </c>
      <c r="D64" s="80">
        <f t="shared" si="6"/>
        <v>21981.362068965518</v>
      </c>
      <c r="E64" s="81">
        <f t="shared" si="6"/>
        <v>23256.982758620688</v>
      </c>
      <c r="F64" s="82">
        <f t="shared" si="6"/>
        <v>21998.310344827587</v>
      </c>
      <c r="G64" s="83">
        <f t="shared" si="6"/>
        <v>22240.931034482757</v>
      </c>
      <c r="H64" s="79">
        <f t="shared" si="6"/>
        <v>9.5862068965517242</v>
      </c>
      <c r="I64" s="81">
        <f t="shared" si="6"/>
        <v>147.10344827586206</v>
      </c>
      <c r="J64" s="84"/>
      <c r="K64" s="85"/>
      <c r="L64" s="85"/>
      <c r="M64" s="86"/>
      <c r="N64" s="79">
        <f t="shared" si="6"/>
        <v>33.017241379310342</v>
      </c>
      <c r="O64" s="83"/>
    </row>
  </sheetData>
  <pageMargins left="0.23622047244094491" right="0.23622047244094491" top="0.35433070866141736" bottom="0.35433070866141736" header="0.31496062992125984" footer="0.31496062992125984"/>
  <pageSetup paperSize="9"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413C-40C3-49EB-8FB4-6328C4F852D9}">
  <sheetPr>
    <pageSetUpPr fitToPage="1"/>
  </sheetPr>
  <dimension ref="A1:L64"/>
  <sheetViews>
    <sheetView tabSelected="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F5" sqref="F5:F62"/>
    </sheetView>
  </sheetViews>
  <sheetFormatPr defaultRowHeight="15" x14ac:dyDescent="0.25"/>
  <cols>
    <col min="1" max="1" width="20" customWidth="1"/>
    <col min="2" max="12" width="14.28515625" customWidth="1"/>
  </cols>
  <sheetData>
    <row r="1" spans="1:12" ht="19.5" customHeight="1" x14ac:dyDescent="0.25">
      <c r="A1" s="5" t="s">
        <v>73</v>
      </c>
      <c r="B1" s="5"/>
      <c r="C1" s="6"/>
      <c r="D1" s="6"/>
      <c r="E1" s="6"/>
      <c r="F1" s="6"/>
      <c r="G1" s="6"/>
      <c r="H1" s="6"/>
      <c r="I1" s="6"/>
    </row>
    <row r="2" spans="1:12" ht="19.5" customHeight="1" x14ac:dyDescent="0.25">
      <c r="A2" s="8" t="s">
        <v>99</v>
      </c>
      <c r="B2" s="8"/>
      <c r="C2" s="6"/>
      <c r="D2" s="6"/>
      <c r="E2" s="6"/>
      <c r="F2" s="6"/>
      <c r="G2" s="6"/>
      <c r="H2" s="6"/>
      <c r="I2" s="6"/>
    </row>
    <row r="3" spans="1:12" ht="45" x14ac:dyDescent="0.25">
      <c r="A3" s="94" t="s">
        <v>74</v>
      </c>
      <c r="B3" s="95" t="s">
        <v>91</v>
      </c>
      <c r="C3" s="96" t="s">
        <v>92</v>
      </c>
      <c r="D3" s="96" t="s">
        <v>93</v>
      </c>
      <c r="E3" s="97" t="s">
        <v>100</v>
      </c>
      <c r="F3" s="98" t="s">
        <v>87</v>
      </c>
      <c r="G3" s="96" t="s">
        <v>94</v>
      </c>
      <c r="H3" s="96" t="s">
        <v>95</v>
      </c>
      <c r="I3" s="97" t="s">
        <v>101</v>
      </c>
      <c r="J3" s="95" t="s">
        <v>96</v>
      </c>
      <c r="K3" s="97" t="s">
        <v>97</v>
      </c>
      <c r="L3" s="99" t="s">
        <v>98</v>
      </c>
    </row>
    <row r="4" spans="1:12" ht="15.75" thickBot="1" x14ac:dyDescent="0.3">
      <c r="A4" s="87" t="s">
        <v>13</v>
      </c>
      <c r="B4" s="30">
        <v>1</v>
      </c>
      <c r="C4" s="31">
        <v>2</v>
      </c>
      <c r="D4" s="31" t="s">
        <v>81</v>
      </c>
      <c r="E4" s="32" t="s">
        <v>86</v>
      </c>
      <c r="F4" s="33">
        <v>5</v>
      </c>
      <c r="G4" s="34">
        <v>6</v>
      </c>
      <c r="H4" s="34" t="s">
        <v>82</v>
      </c>
      <c r="I4" s="36" t="s">
        <v>85</v>
      </c>
      <c r="J4" s="38" t="s">
        <v>83</v>
      </c>
      <c r="K4" s="35" t="s">
        <v>84</v>
      </c>
      <c r="L4" s="89" t="s">
        <v>88</v>
      </c>
    </row>
    <row r="5" spans="1:12" x14ac:dyDescent="0.25">
      <c r="A5" s="61" t="s">
        <v>14</v>
      </c>
      <c r="B5" s="10">
        <v>18097</v>
      </c>
      <c r="C5" s="119">
        <v>18394</v>
      </c>
      <c r="D5" s="29">
        <f>C5-B5</f>
        <v>297</v>
      </c>
      <c r="E5" s="118">
        <f>D5/B5</f>
        <v>1.6411559927059734E-2</v>
      </c>
      <c r="F5" s="10">
        <v>17222</v>
      </c>
      <c r="G5" s="121">
        <v>17561</v>
      </c>
      <c r="H5" s="29">
        <f>G5-F5</f>
        <v>339</v>
      </c>
      <c r="I5" s="122">
        <f>H5/F5</f>
        <v>1.9684124956451051E-2</v>
      </c>
      <c r="J5" s="37">
        <f>F5/B5</f>
        <v>0.95164944465933576</v>
      </c>
      <c r="K5" s="55">
        <f>G5/C5</f>
        <v>0.95471349353049906</v>
      </c>
      <c r="L5" s="90">
        <f>K5-J5</f>
        <v>3.0640488711632941E-3</v>
      </c>
    </row>
    <row r="6" spans="1:12" x14ac:dyDescent="0.25">
      <c r="A6" s="62" t="s">
        <v>15</v>
      </c>
      <c r="B6" s="10">
        <v>17158</v>
      </c>
      <c r="C6" s="119">
        <v>17554</v>
      </c>
      <c r="D6" s="29">
        <f t="shared" ref="D6:D62" si="0">C6-B6</f>
        <v>396</v>
      </c>
      <c r="E6" s="118">
        <f t="shared" ref="E6:E63" si="1">D6/B6</f>
        <v>2.3079613008509151E-2</v>
      </c>
      <c r="F6" s="10">
        <v>16373</v>
      </c>
      <c r="G6" s="121">
        <v>17007</v>
      </c>
      <c r="H6" s="29">
        <f t="shared" ref="H6:H63" si="2">G6-F6</f>
        <v>634</v>
      </c>
      <c r="I6" s="122">
        <f t="shared" ref="I6:I63" si="3">H6/F6</f>
        <v>3.8722286691504307E-2</v>
      </c>
      <c r="J6" s="37">
        <f t="shared" ref="J6:J62" si="4">F6/B6</f>
        <v>0.95424874694020279</v>
      </c>
      <c r="K6" s="55">
        <f t="shared" ref="K6:K62" si="5">G6/C6</f>
        <v>0.96883901105161219</v>
      </c>
      <c r="L6" s="91">
        <f t="shared" ref="L6:L62" si="6">K6-J6</f>
        <v>1.4590264111409401E-2</v>
      </c>
    </row>
    <row r="7" spans="1:12" x14ac:dyDescent="0.25">
      <c r="A7" s="62" t="s">
        <v>16</v>
      </c>
      <c r="B7" s="10">
        <v>47456</v>
      </c>
      <c r="C7" s="119">
        <v>46248</v>
      </c>
      <c r="D7" s="29">
        <f t="shared" si="0"/>
        <v>-1208</v>
      </c>
      <c r="E7" s="118">
        <f t="shared" si="1"/>
        <v>-2.5455158462575858E-2</v>
      </c>
      <c r="F7" s="10">
        <v>45365</v>
      </c>
      <c r="G7" s="121">
        <v>44396</v>
      </c>
      <c r="H7" s="29">
        <f t="shared" si="2"/>
        <v>-969</v>
      </c>
      <c r="I7" s="122">
        <f t="shared" si="3"/>
        <v>-2.1360079356331975E-2</v>
      </c>
      <c r="J7" s="37">
        <f t="shared" si="4"/>
        <v>0.95593813216453138</v>
      </c>
      <c r="K7" s="55">
        <f t="shared" si="5"/>
        <v>0.95995502508216568</v>
      </c>
      <c r="L7" s="91">
        <f t="shared" si="6"/>
        <v>4.016892917634296E-3</v>
      </c>
    </row>
    <row r="8" spans="1:12" x14ac:dyDescent="0.25">
      <c r="A8" s="62" t="s">
        <v>17</v>
      </c>
      <c r="B8" s="10">
        <v>14185</v>
      </c>
      <c r="C8" s="119">
        <v>13852</v>
      </c>
      <c r="D8" s="29">
        <f t="shared" si="0"/>
        <v>-333</v>
      </c>
      <c r="E8" s="118">
        <f t="shared" si="1"/>
        <v>-2.3475502291152625E-2</v>
      </c>
      <c r="F8" s="10">
        <v>13565</v>
      </c>
      <c r="G8" s="121">
        <v>13373</v>
      </c>
      <c r="H8" s="29">
        <f t="shared" si="2"/>
        <v>-192</v>
      </c>
      <c r="I8" s="122">
        <f t="shared" si="3"/>
        <v>-1.4154072981938813E-2</v>
      </c>
      <c r="J8" s="37">
        <f t="shared" si="4"/>
        <v>0.95629185759605217</v>
      </c>
      <c r="K8" s="55">
        <f t="shared" si="5"/>
        <v>0.96542015593416108</v>
      </c>
      <c r="L8" s="91">
        <f t="shared" si="6"/>
        <v>9.1282983381089089E-3</v>
      </c>
    </row>
    <row r="9" spans="1:12" x14ac:dyDescent="0.25">
      <c r="A9" s="62" t="s">
        <v>18</v>
      </c>
      <c r="B9" s="10">
        <v>12184</v>
      </c>
      <c r="C9" s="119">
        <v>12226</v>
      </c>
      <c r="D9" s="29">
        <f t="shared" si="0"/>
        <v>42</v>
      </c>
      <c r="E9" s="118">
        <f t="shared" si="1"/>
        <v>3.4471437951411688E-3</v>
      </c>
      <c r="F9" s="10">
        <v>11743</v>
      </c>
      <c r="G9" s="121">
        <v>11604</v>
      </c>
      <c r="H9" s="29">
        <f t="shared" si="2"/>
        <v>-139</v>
      </c>
      <c r="I9" s="122">
        <f t="shared" si="3"/>
        <v>-1.1836838967895768E-2</v>
      </c>
      <c r="J9" s="37">
        <f t="shared" si="4"/>
        <v>0.96380499015101773</v>
      </c>
      <c r="K9" s="55">
        <f t="shared" si="5"/>
        <v>0.9491248159659742</v>
      </c>
      <c r="L9" s="91">
        <f t="shared" si="6"/>
        <v>-1.4680174185043526E-2</v>
      </c>
    </row>
    <row r="10" spans="1:12" x14ac:dyDescent="0.25">
      <c r="A10" s="62" t="s">
        <v>19</v>
      </c>
      <c r="B10" s="10">
        <v>39590</v>
      </c>
      <c r="C10" s="119">
        <v>42206</v>
      </c>
      <c r="D10" s="29">
        <f t="shared" si="0"/>
        <v>2616</v>
      </c>
      <c r="E10" s="118">
        <f t="shared" si="1"/>
        <v>6.6077292245516547E-2</v>
      </c>
      <c r="F10" s="10">
        <v>37904</v>
      </c>
      <c r="G10" s="121">
        <v>40907</v>
      </c>
      <c r="H10" s="29">
        <f t="shared" si="2"/>
        <v>3003</v>
      </c>
      <c r="I10" s="122">
        <f t="shared" si="3"/>
        <v>7.9226466863655545E-2</v>
      </c>
      <c r="J10" s="37">
        <f t="shared" si="4"/>
        <v>0.9574134882546097</v>
      </c>
      <c r="K10" s="55">
        <f t="shared" si="5"/>
        <v>0.96922238544282802</v>
      </c>
      <c r="L10" s="91">
        <f t="shared" si="6"/>
        <v>1.1808897188218315E-2</v>
      </c>
    </row>
    <row r="11" spans="1:12" x14ac:dyDescent="0.25">
      <c r="A11" s="62" t="s">
        <v>20</v>
      </c>
      <c r="B11" s="10">
        <v>5732</v>
      </c>
      <c r="C11" s="119">
        <v>5967</v>
      </c>
      <c r="D11" s="29">
        <f t="shared" si="0"/>
        <v>235</v>
      </c>
      <c r="E11" s="118">
        <f t="shared" si="1"/>
        <v>4.0997906489881365E-2</v>
      </c>
      <c r="F11" s="10">
        <v>5589</v>
      </c>
      <c r="G11" s="121">
        <v>5835</v>
      </c>
      <c r="H11" s="29">
        <f t="shared" si="2"/>
        <v>246</v>
      </c>
      <c r="I11" s="122">
        <f t="shared" si="3"/>
        <v>4.40150295222759E-2</v>
      </c>
      <c r="J11" s="37">
        <f t="shared" si="4"/>
        <v>0.97505233775296585</v>
      </c>
      <c r="K11" s="55">
        <f t="shared" si="5"/>
        <v>0.97787833081950726</v>
      </c>
      <c r="L11" s="91">
        <f t="shared" si="6"/>
        <v>2.8259930665414101E-3</v>
      </c>
    </row>
    <row r="12" spans="1:12" x14ac:dyDescent="0.25">
      <c r="A12" s="62" t="s">
        <v>21</v>
      </c>
      <c r="B12" s="10">
        <v>10510</v>
      </c>
      <c r="C12" s="119">
        <v>10845</v>
      </c>
      <c r="D12" s="29">
        <f t="shared" si="0"/>
        <v>335</v>
      </c>
      <c r="E12" s="118">
        <f t="shared" si="1"/>
        <v>3.1874405328258804E-2</v>
      </c>
      <c r="F12" s="10">
        <v>10234</v>
      </c>
      <c r="G12" s="121">
        <v>10555</v>
      </c>
      <c r="H12" s="29">
        <f t="shared" si="2"/>
        <v>321</v>
      </c>
      <c r="I12" s="122">
        <f t="shared" si="3"/>
        <v>3.1366034786007427E-2</v>
      </c>
      <c r="J12" s="37">
        <f t="shared" si="4"/>
        <v>0.97373929590865838</v>
      </c>
      <c r="K12" s="55">
        <f t="shared" si="5"/>
        <v>0.97325956662056246</v>
      </c>
      <c r="L12" s="91">
        <f t="shared" si="6"/>
        <v>-4.797292880959203E-4</v>
      </c>
    </row>
    <row r="13" spans="1:12" x14ac:dyDescent="0.25">
      <c r="A13" s="62" t="s">
        <v>22</v>
      </c>
      <c r="B13" s="10">
        <v>34931</v>
      </c>
      <c r="C13" s="119">
        <v>33014</v>
      </c>
      <c r="D13" s="29">
        <f t="shared" si="0"/>
        <v>-1917</v>
      </c>
      <c r="E13" s="118">
        <f t="shared" si="1"/>
        <v>-5.4879619821934671E-2</v>
      </c>
      <c r="F13" s="10">
        <v>34017</v>
      </c>
      <c r="G13" s="121">
        <v>32231</v>
      </c>
      <c r="H13" s="29">
        <f t="shared" si="2"/>
        <v>-1786</v>
      </c>
      <c r="I13" s="122">
        <f t="shared" si="3"/>
        <v>-5.2503160184613575E-2</v>
      </c>
      <c r="J13" s="37">
        <f t="shared" si="4"/>
        <v>0.97383413014228049</v>
      </c>
      <c r="K13" s="55">
        <f t="shared" si="5"/>
        <v>0.9762827891197674</v>
      </c>
      <c r="L13" s="91">
        <f t="shared" si="6"/>
        <v>2.4486589774869172E-3</v>
      </c>
    </row>
    <row r="14" spans="1:12" x14ac:dyDescent="0.25">
      <c r="A14" s="62" t="s">
        <v>23</v>
      </c>
      <c r="B14" s="10">
        <v>6007</v>
      </c>
      <c r="C14" s="119">
        <v>5960</v>
      </c>
      <c r="D14" s="29">
        <f t="shared" si="0"/>
        <v>-47</v>
      </c>
      <c r="E14" s="118">
        <f t="shared" si="1"/>
        <v>-7.8242050940569331E-3</v>
      </c>
      <c r="F14" s="10">
        <v>5875</v>
      </c>
      <c r="G14" s="121">
        <v>5825</v>
      </c>
      <c r="H14" s="29">
        <f t="shared" si="2"/>
        <v>-50</v>
      </c>
      <c r="I14" s="122">
        <f t="shared" si="3"/>
        <v>-8.5106382978723406E-3</v>
      </c>
      <c r="J14" s="37">
        <f t="shared" si="4"/>
        <v>0.97802563675711673</v>
      </c>
      <c r="K14" s="55">
        <f t="shared" si="5"/>
        <v>0.9773489932885906</v>
      </c>
      <c r="L14" s="91">
        <f t="shared" si="6"/>
        <v>-6.766434685261391E-4</v>
      </c>
    </row>
    <row r="15" spans="1:12" x14ac:dyDescent="0.25">
      <c r="A15" s="62" t="s">
        <v>24</v>
      </c>
      <c r="B15" s="10">
        <v>10966</v>
      </c>
      <c r="C15" s="119">
        <v>10484</v>
      </c>
      <c r="D15" s="29">
        <f t="shared" si="0"/>
        <v>-482</v>
      </c>
      <c r="E15" s="118">
        <f t="shared" si="1"/>
        <v>-4.3954039759255881E-2</v>
      </c>
      <c r="F15" s="10">
        <v>10417</v>
      </c>
      <c r="G15" s="121">
        <v>9873</v>
      </c>
      <c r="H15" s="29">
        <f t="shared" si="2"/>
        <v>-544</v>
      </c>
      <c r="I15" s="122">
        <f t="shared" si="3"/>
        <v>-5.2222328885475663E-2</v>
      </c>
      <c r="J15" s="37">
        <f t="shared" si="4"/>
        <v>0.94993616633229983</v>
      </c>
      <c r="K15" s="55">
        <f t="shared" si="5"/>
        <v>0.94172071728347961</v>
      </c>
      <c r="L15" s="91">
        <f t="shared" si="6"/>
        <v>-8.2154490488202114E-3</v>
      </c>
    </row>
    <row r="16" spans="1:12" x14ac:dyDescent="0.25">
      <c r="A16" s="62" t="s">
        <v>25</v>
      </c>
      <c r="B16" s="10">
        <v>8045</v>
      </c>
      <c r="C16" s="119">
        <v>8168</v>
      </c>
      <c r="D16" s="29">
        <f t="shared" si="0"/>
        <v>123</v>
      </c>
      <c r="E16" s="118">
        <f t="shared" si="1"/>
        <v>1.528899937849596E-2</v>
      </c>
      <c r="F16" s="10">
        <v>7811</v>
      </c>
      <c r="G16" s="121">
        <v>7946</v>
      </c>
      <c r="H16" s="29">
        <f t="shared" si="2"/>
        <v>135</v>
      </c>
      <c r="I16" s="122">
        <f t="shared" si="3"/>
        <v>1.728331839713225E-2</v>
      </c>
      <c r="J16" s="37">
        <f t="shared" si="4"/>
        <v>0.97091361093847106</v>
      </c>
      <c r="K16" s="55">
        <f t="shared" si="5"/>
        <v>0.97282076395690498</v>
      </c>
      <c r="L16" s="91">
        <f t="shared" si="6"/>
        <v>1.9071530184339158E-3</v>
      </c>
    </row>
    <row r="17" spans="1:12" x14ac:dyDescent="0.25">
      <c r="A17" s="62" t="s">
        <v>26</v>
      </c>
      <c r="B17" s="10">
        <v>13101</v>
      </c>
      <c r="C17" s="119">
        <v>13410</v>
      </c>
      <c r="D17" s="29">
        <f t="shared" si="0"/>
        <v>309</v>
      </c>
      <c r="E17" s="118">
        <f t="shared" si="1"/>
        <v>2.3585985802610489E-2</v>
      </c>
      <c r="F17" s="10">
        <v>12489</v>
      </c>
      <c r="G17" s="121">
        <v>12888</v>
      </c>
      <c r="H17" s="29">
        <f t="shared" si="2"/>
        <v>399</v>
      </c>
      <c r="I17" s="122">
        <f t="shared" si="3"/>
        <v>3.1948114340619747E-2</v>
      </c>
      <c r="J17" s="37">
        <f t="shared" si="4"/>
        <v>0.95328600870162583</v>
      </c>
      <c r="K17" s="55">
        <f t="shared" si="5"/>
        <v>0.96107382550335574</v>
      </c>
      <c r="L17" s="91">
        <f t="shared" si="6"/>
        <v>7.7878168017299076E-3</v>
      </c>
    </row>
    <row r="18" spans="1:12" x14ac:dyDescent="0.25">
      <c r="A18" s="62" t="s">
        <v>27</v>
      </c>
      <c r="B18" s="10">
        <v>19339</v>
      </c>
      <c r="C18" s="119">
        <v>16969</v>
      </c>
      <c r="D18" s="29">
        <f t="shared" si="0"/>
        <v>-2370</v>
      </c>
      <c r="E18" s="118">
        <f t="shared" si="1"/>
        <v>-0.12255028698484927</v>
      </c>
      <c r="F18" s="10">
        <v>18527</v>
      </c>
      <c r="G18" s="121">
        <v>16202</v>
      </c>
      <c r="H18" s="29">
        <f t="shared" si="2"/>
        <v>-2325</v>
      </c>
      <c r="I18" s="122">
        <f t="shared" si="3"/>
        <v>-0.12549252442381389</v>
      </c>
      <c r="J18" s="37">
        <f t="shared" si="4"/>
        <v>0.95801230673768034</v>
      </c>
      <c r="K18" s="55">
        <f t="shared" si="5"/>
        <v>0.95479992928280988</v>
      </c>
      <c r="L18" s="91">
        <f t="shared" si="6"/>
        <v>-3.2123774548704631E-3</v>
      </c>
    </row>
    <row r="19" spans="1:12" x14ac:dyDescent="0.25">
      <c r="A19" s="62" t="s">
        <v>28</v>
      </c>
      <c r="B19" s="10">
        <v>30859</v>
      </c>
      <c r="C19" s="119">
        <v>31300</v>
      </c>
      <c r="D19" s="29">
        <f t="shared" si="0"/>
        <v>441</v>
      </c>
      <c r="E19" s="118">
        <f t="shared" si="1"/>
        <v>1.4290806571826695E-2</v>
      </c>
      <c r="F19" s="10">
        <v>29785</v>
      </c>
      <c r="G19" s="121">
        <v>30001</v>
      </c>
      <c r="H19" s="29">
        <f t="shared" si="2"/>
        <v>216</v>
      </c>
      <c r="I19" s="122">
        <f t="shared" si="3"/>
        <v>7.2519724693637733E-3</v>
      </c>
      <c r="J19" s="37">
        <f t="shared" si="4"/>
        <v>0.96519653909718395</v>
      </c>
      <c r="K19" s="55">
        <f t="shared" si="5"/>
        <v>0.95849840255591057</v>
      </c>
      <c r="L19" s="91">
        <f t="shared" si="6"/>
        <v>-6.6981365412733807E-3</v>
      </c>
    </row>
    <row r="20" spans="1:12" x14ac:dyDescent="0.25">
      <c r="A20" s="62" t="s">
        <v>29</v>
      </c>
      <c r="B20" s="10">
        <v>9013</v>
      </c>
      <c r="C20" s="119">
        <v>8923</v>
      </c>
      <c r="D20" s="29">
        <f t="shared" si="0"/>
        <v>-90</v>
      </c>
      <c r="E20" s="118">
        <f t="shared" si="1"/>
        <v>-9.9855763896593806E-3</v>
      </c>
      <c r="F20" s="10">
        <v>8685</v>
      </c>
      <c r="G20" s="121">
        <v>8688</v>
      </c>
      <c r="H20" s="29">
        <f t="shared" si="2"/>
        <v>3</v>
      </c>
      <c r="I20" s="122">
        <f t="shared" si="3"/>
        <v>3.4542314335060447E-4</v>
      </c>
      <c r="J20" s="37">
        <f t="shared" si="4"/>
        <v>0.96360812160213027</v>
      </c>
      <c r="K20" s="55">
        <f t="shared" si="5"/>
        <v>0.97366356606522475</v>
      </c>
      <c r="L20" s="91">
        <f t="shared" si="6"/>
        <v>1.0055444463094476E-2</v>
      </c>
    </row>
    <row r="21" spans="1:12" x14ac:dyDescent="0.25">
      <c r="A21" s="62" t="s">
        <v>30</v>
      </c>
      <c r="B21" s="10">
        <v>45942</v>
      </c>
      <c r="C21" s="119">
        <v>46215</v>
      </c>
      <c r="D21" s="29">
        <f t="shared" si="0"/>
        <v>273</v>
      </c>
      <c r="E21" s="118">
        <f t="shared" si="1"/>
        <v>5.9422750424448214E-3</v>
      </c>
      <c r="F21" s="10">
        <v>42644</v>
      </c>
      <c r="G21" s="121">
        <v>44408</v>
      </c>
      <c r="H21" s="29">
        <f t="shared" si="2"/>
        <v>1764</v>
      </c>
      <c r="I21" s="122">
        <f t="shared" si="3"/>
        <v>4.1365725541694022E-2</v>
      </c>
      <c r="J21" s="37">
        <f t="shared" si="4"/>
        <v>0.92821383483522701</v>
      </c>
      <c r="K21" s="55">
        <f t="shared" si="5"/>
        <v>0.96090014064697604</v>
      </c>
      <c r="L21" s="91">
        <f t="shared" si="6"/>
        <v>3.2686305811749028E-2</v>
      </c>
    </row>
    <row r="22" spans="1:12" x14ac:dyDescent="0.25">
      <c r="A22" s="62" t="s">
        <v>31</v>
      </c>
      <c r="B22" s="10">
        <v>51577</v>
      </c>
      <c r="C22" s="119">
        <v>51753</v>
      </c>
      <c r="D22" s="29">
        <f t="shared" si="0"/>
        <v>176</v>
      </c>
      <c r="E22" s="118">
        <f t="shared" si="1"/>
        <v>3.4123737324776547E-3</v>
      </c>
      <c r="F22" s="10">
        <v>49655</v>
      </c>
      <c r="G22" s="121">
        <v>50049</v>
      </c>
      <c r="H22" s="29">
        <f t="shared" si="2"/>
        <v>394</v>
      </c>
      <c r="I22" s="122">
        <f t="shared" si="3"/>
        <v>7.9347497734367136E-3</v>
      </c>
      <c r="J22" s="37">
        <f t="shared" si="4"/>
        <v>0.96273532776237469</v>
      </c>
      <c r="K22" s="55">
        <f t="shared" si="5"/>
        <v>0.96707437250014494</v>
      </c>
      <c r="L22" s="91">
        <f t="shared" si="6"/>
        <v>4.3390447377702479E-3</v>
      </c>
    </row>
    <row r="23" spans="1:12" x14ac:dyDescent="0.25">
      <c r="A23" s="62" t="s">
        <v>32</v>
      </c>
      <c r="B23" s="10">
        <v>18503</v>
      </c>
      <c r="C23" s="119">
        <v>19091</v>
      </c>
      <c r="D23" s="29">
        <f t="shared" si="0"/>
        <v>588</v>
      </c>
      <c r="E23" s="118">
        <f t="shared" si="1"/>
        <v>3.1778630492352591E-2</v>
      </c>
      <c r="F23" s="10">
        <v>17855</v>
      </c>
      <c r="G23" s="121">
        <v>18478</v>
      </c>
      <c r="H23" s="29">
        <f t="shared" si="2"/>
        <v>623</v>
      </c>
      <c r="I23" s="122">
        <f t="shared" si="3"/>
        <v>3.4892187062447497E-2</v>
      </c>
      <c r="J23" s="37">
        <f t="shared" si="4"/>
        <v>0.96497865211046863</v>
      </c>
      <c r="K23" s="55">
        <f t="shared" si="5"/>
        <v>0.96789062909224244</v>
      </c>
      <c r="L23" s="91">
        <f t="shared" si="6"/>
        <v>2.9119769817738117E-3</v>
      </c>
    </row>
    <row r="24" spans="1:12" x14ac:dyDescent="0.25">
      <c r="A24" s="62" t="s">
        <v>33</v>
      </c>
      <c r="B24" s="10">
        <v>15534</v>
      </c>
      <c r="C24" s="119">
        <v>13198</v>
      </c>
      <c r="D24" s="29">
        <f t="shared" si="0"/>
        <v>-2336</v>
      </c>
      <c r="E24" s="118">
        <f t="shared" si="1"/>
        <v>-0.15037981202523495</v>
      </c>
      <c r="F24" s="10">
        <v>15109</v>
      </c>
      <c r="G24" s="121">
        <v>12719</v>
      </c>
      <c r="H24" s="29">
        <f t="shared" si="2"/>
        <v>-2390</v>
      </c>
      <c r="I24" s="122">
        <f t="shared" si="3"/>
        <v>-0.1581838639221656</v>
      </c>
      <c r="J24" s="37">
        <f t="shared" si="4"/>
        <v>0.97264065919917597</v>
      </c>
      <c r="K24" s="55">
        <f t="shared" si="5"/>
        <v>0.9637066222154872</v>
      </c>
      <c r="L24" s="91">
        <f t="shared" si="6"/>
        <v>-8.9340369836887756E-3</v>
      </c>
    </row>
    <row r="25" spans="1:12" x14ac:dyDescent="0.25">
      <c r="A25" s="62" t="s">
        <v>34</v>
      </c>
      <c r="B25" s="10">
        <v>16028</v>
      </c>
      <c r="C25" s="119">
        <v>13111</v>
      </c>
      <c r="D25" s="29">
        <f t="shared" si="0"/>
        <v>-2917</v>
      </c>
      <c r="E25" s="118">
        <f t="shared" si="1"/>
        <v>-0.18199401048165709</v>
      </c>
      <c r="F25" s="10">
        <v>15410</v>
      </c>
      <c r="G25" s="121">
        <v>12817</v>
      </c>
      <c r="H25" s="29">
        <f t="shared" si="2"/>
        <v>-2593</v>
      </c>
      <c r="I25" s="122">
        <f t="shared" si="3"/>
        <v>-0.16826735885788449</v>
      </c>
      <c r="J25" s="37">
        <f t="shared" si="4"/>
        <v>0.96144247566758179</v>
      </c>
      <c r="K25" s="55">
        <f t="shared" si="5"/>
        <v>0.97757608115323014</v>
      </c>
      <c r="L25" s="91">
        <f t="shared" si="6"/>
        <v>1.613360548564835E-2</v>
      </c>
    </row>
    <row r="26" spans="1:12" x14ac:dyDescent="0.25">
      <c r="A26" s="62" t="s">
        <v>35</v>
      </c>
      <c r="B26" s="10">
        <v>11721</v>
      </c>
      <c r="C26" s="119">
        <v>12855</v>
      </c>
      <c r="D26" s="29">
        <f t="shared" si="0"/>
        <v>1134</v>
      </c>
      <c r="E26" s="118">
        <f t="shared" si="1"/>
        <v>9.6749424110570775E-2</v>
      </c>
      <c r="F26" s="10">
        <v>11170</v>
      </c>
      <c r="G26" s="121">
        <v>12261</v>
      </c>
      <c r="H26" s="29">
        <f t="shared" si="2"/>
        <v>1091</v>
      </c>
      <c r="I26" s="122">
        <f t="shared" si="3"/>
        <v>9.7672336615935537E-2</v>
      </c>
      <c r="J26" s="37">
        <f t="shared" si="4"/>
        <v>0.95299035918436992</v>
      </c>
      <c r="K26" s="55">
        <f t="shared" si="5"/>
        <v>0.95379229871645277</v>
      </c>
      <c r="L26" s="91">
        <f t="shared" si="6"/>
        <v>8.0193953208285151E-4</v>
      </c>
    </row>
    <row r="27" spans="1:12" x14ac:dyDescent="0.25">
      <c r="A27" s="62" t="s">
        <v>36</v>
      </c>
      <c r="B27" s="10">
        <v>16497</v>
      </c>
      <c r="C27" s="119">
        <v>17225</v>
      </c>
      <c r="D27" s="29">
        <f t="shared" si="0"/>
        <v>728</v>
      </c>
      <c r="E27" s="118">
        <f t="shared" si="1"/>
        <v>4.4129235618597322E-2</v>
      </c>
      <c r="F27" s="10">
        <v>15961</v>
      </c>
      <c r="G27" s="121">
        <v>16657</v>
      </c>
      <c r="H27" s="29">
        <f t="shared" si="2"/>
        <v>696</v>
      </c>
      <c r="I27" s="122">
        <f t="shared" si="3"/>
        <v>4.3606290332685919E-2</v>
      </c>
      <c r="J27" s="37">
        <f t="shared" si="4"/>
        <v>0.96750924410498873</v>
      </c>
      <c r="K27" s="55">
        <f t="shared" si="5"/>
        <v>0.96702467343976783</v>
      </c>
      <c r="L27" s="91">
        <f t="shared" si="6"/>
        <v>-4.8457066522089587E-4</v>
      </c>
    </row>
    <row r="28" spans="1:12" x14ac:dyDescent="0.25">
      <c r="A28" s="62" t="s">
        <v>37</v>
      </c>
      <c r="B28" s="10">
        <v>173816</v>
      </c>
      <c r="C28" s="119">
        <v>176476</v>
      </c>
      <c r="D28" s="29">
        <f t="shared" si="0"/>
        <v>2660</v>
      </c>
      <c r="E28" s="118">
        <f t="shared" si="1"/>
        <v>1.5303539374971234E-2</v>
      </c>
      <c r="F28" s="10">
        <v>149677</v>
      </c>
      <c r="G28" s="121">
        <v>161931</v>
      </c>
      <c r="H28" s="29">
        <f t="shared" si="2"/>
        <v>12254</v>
      </c>
      <c r="I28" s="122">
        <f t="shared" si="3"/>
        <v>8.1869625927831258E-2</v>
      </c>
      <c r="J28" s="37">
        <f t="shared" si="4"/>
        <v>0.86112325677728174</v>
      </c>
      <c r="K28" s="55">
        <f t="shared" si="5"/>
        <v>0.91758086085360047</v>
      </c>
      <c r="L28" s="91">
        <f t="shared" si="6"/>
        <v>5.6457604076318724E-2</v>
      </c>
    </row>
    <row r="29" spans="1:12" x14ac:dyDescent="0.25">
      <c r="A29" s="62" t="s">
        <v>38</v>
      </c>
      <c r="B29" s="10">
        <v>10276</v>
      </c>
      <c r="C29" s="119">
        <v>10526</v>
      </c>
      <c r="D29" s="29">
        <f t="shared" si="0"/>
        <v>250</v>
      </c>
      <c r="E29" s="118">
        <f t="shared" si="1"/>
        <v>2.4328532502919425E-2</v>
      </c>
      <c r="F29" s="10">
        <v>10010</v>
      </c>
      <c r="G29" s="121">
        <v>10186</v>
      </c>
      <c r="H29" s="29">
        <f t="shared" si="2"/>
        <v>176</v>
      </c>
      <c r="I29" s="122">
        <f t="shared" si="3"/>
        <v>1.7582417582417582E-2</v>
      </c>
      <c r="J29" s="37">
        <f t="shared" si="4"/>
        <v>0.97411444141689374</v>
      </c>
      <c r="K29" s="55">
        <f t="shared" si="5"/>
        <v>0.96769903097092913</v>
      </c>
      <c r="L29" s="91">
        <f t="shared" si="6"/>
        <v>-6.4154104459646089E-3</v>
      </c>
    </row>
    <row r="30" spans="1:12" x14ac:dyDescent="0.25">
      <c r="A30" s="62" t="s">
        <v>39</v>
      </c>
      <c r="B30" s="10">
        <v>13865</v>
      </c>
      <c r="C30" s="119">
        <v>15904</v>
      </c>
      <c r="D30" s="29">
        <f t="shared" si="0"/>
        <v>2039</v>
      </c>
      <c r="E30" s="118">
        <f t="shared" si="1"/>
        <v>0.14706094482509918</v>
      </c>
      <c r="F30" s="10">
        <v>13221</v>
      </c>
      <c r="G30" s="121">
        <v>15266</v>
      </c>
      <c r="H30" s="29">
        <f t="shared" si="2"/>
        <v>2045</v>
      </c>
      <c r="I30" s="122">
        <f t="shared" si="3"/>
        <v>0.15467816352772104</v>
      </c>
      <c r="J30" s="37">
        <f t="shared" si="4"/>
        <v>0.95355210962856107</v>
      </c>
      <c r="K30" s="55">
        <f t="shared" si="5"/>
        <v>0.95988430583501005</v>
      </c>
      <c r="L30" s="91">
        <f t="shared" si="6"/>
        <v>6.3321962064489812E-3</v>
      </c>
    </row>
    <row r="31" spans="1:12" x14ac:dyDescent="0.25">
      <c r="A31" s="62" t="s">
        <v>40</v>
      </c>
      <c r="B31" s="10">
        <v>93712</v>
      </c>
      <c r="C31" s="119">
        <v>92165</v>
      </c>
      <c r="D31" s="29">
        <f t="shared" si="0"/>
        <v>-1547</v>
      </c>
      <c r="E31" s="118">
        <f t="shared" si="1"/>
        <v>-1.6508024585965512E-2</v>
      </c>
      <c r="F31" s="10">
        <v>86966</v>
      </c>
      <c r="G31" s="121">
        <v>88252</v>
      </c>
      <c r="H31" s="29">
        <f t="shared" si="2"/>
        <v>1286</v>
      </c>
      <c r="I31" s="122">
        <f t="shared" si="3"/>
        <v>1.478738817468896E-2</v>
      </c>
      <c r="J31" s="37">
        <f t="shared" si="4"/>
        <v>0.92801348813385698</v>
      </c>
      <c r="K31" s="55">
        <f t="shared" si="5"/>
        <v>0.95754353604947651</v>
      </c>
      <c r="L31" s="91">
        <f t="shared" si="6"/>
        <v>2.9530047915619528E-2</v>
      </c>
    </row>
    <row r="32" spans="1:12" x14ac:dyDescent="0.25">
      <c r="A32" s="62" t="s">
        <v>41</v>
      </c>
      <c r="B32" s="10">
        <v>7511</v>
      </c>
      <c r="C32" s="119">
        <v>7391</v>
      </c>
      <c r="D32" s="29">
        <f t="shared" si="0"/>
        <v>-120</v>
      </c>
      <c r="E32" s="118">
        <f t="shared" si="1"/>
        <v>-1.5976567700705633E-2</v>
      </c>
      <c r="F32" s="10">
        <v>7321</v>
      </c>
      <c r="G32" s="121">
        <v>7115</v>
      </c>
      <c r="H32" s="29">
        <f t="shared" si="2"/>
        <v>-206</v>
      </c>
      <c r="I32" s="122">
        <f t="shared" si="3"/>
        <v>-2.8138232481901379E-2</v>
      </c>
      <c r="J32" s="37">
        <f t="shared" si="4"/>
        <v>0.97470376780721613</v>
      </c>
      <c r="K32" s="55">
        <f t="shared" si="5"/>
        <v>0.96265728588824251</v>
      </c>
      <c r="L32" s="91">
        <f t="shared" si="6"/>
        <v>-1.2046481918973617E-2</v>
      </c>
    </row>
    <row r="33" spans="1:12" x14ac:dyDescent="0.25">
      <c r="A33" s="62" t="s">
        <v>42</v>
      </c>
      <c r="B33" s="10">
        <v>14075</v>
      </c>
      <c r="C33" s="119">
        <v>13754</v>
      </c>
      <c r="D33" s="29">
        <f t="shared" si="0"/>
        <v>-321</v>
      </c>
      <c r="E33" s="118">
        <f t="shared" si="1"/>
        <v>-2.2806394316163409E-2</v>
      </c>
      <c r="F33" s="10">
        <v>13538</v>
      </c>
      <c r="G33" s="121">
        <v>13120</v>
      </c>
      <c r="H33" s="29">
        <f t="shared" si="2"/>
        <v>-418</v>
      </c>
      <c r="I33" s="122">
        <f t="shared" si="3"/>
        <v>-3.0876052592702024E-2</v>
      </c>
      <c r="J33" s="37">
        <f t="shared" si="4"/>
        <v>0.96184724689165191</v>
      </c>
      <c r="K33" s="55">
        <f t="shared" si="5"/>
        <v>0.95390431874363824</v>
      </c>
      <c r="L33" s="91">
        <f t="shared" si="6"/>
        <v>-7.9429281480136726E-3</v>
      </c>
    </row>
    <row r="34" spans="1:12" x14ac:dyDescent="0.25">
      <c r="A34" s="62" t="s">
        <v>43</v>
      </c>
      <c r="B34" s="10">
        <v>27412</v>
      </c>
      <c r="C34" s="119">
        <v>28979</v>
      </c>
      <c r="D34" s="29">
        <f t="shared" si="0"/>
        <v>1567</v>
      </c>
      <c r="E34" s="118">
        <f t="shared" si="1"/>
        <v>5.7164745366992557E-2</v>
      </c>
      <c r="F34" s="10">
        <v>26443</v>
      </c>
      <c r="G34" s="121">
        <v>28099</v>
      </c>
      <c r="H34" s="29">
        <f t="shared" si="2"/>
        <v>1656</v>
      </c>
      <c r="I34" s="122">
        <f t="shared" si="3"/>
        <v>6.2625269447490833E-2</v>
      </c>
      <c r="J34" s="37">
        <f t="shared" si="4"/>
        <v>0.96465051802130453</v>
      </c>
      <c r="K34" s="55">
        <f t="shared" si="5"/>
        <v>0.96963318264950482</v>
      </c>
      <c r="L34" s="91">
        <f t="shared" si="6"/>
        <v>4.9826646282002951E-3</v>
      </c>
    </row>
    <row r="35" spans="1:12" x14ac:dyDescent="0.25">
      <c r="A35" s="62" t="s">
        <v>44</v>
      </c>
      <c r="B35" s="10">
        <v>37075</v>
      </c>
      <c r="C35" s="119">
        <v>35409</v>
      </c>
      <c r="D35" s="29">
        <f t="shared" si="0"/>
        <v>-1666</v>
      </c>
      <c r="E35" s="118">
        <f t="shared" si="1"/>
        <v>-4.4935940660822654E-2</v>
      </c>
      <c r="F35" s="10">
        <v>35381</v>
      </c>
      <c r="G35" s="121">
        <v>33877</v>
      </c>
      <c r="H35" s="29">
        <f t="shared" si="2"/>
        <v>-1504</v>
      </c>
      <c r="I35" s="122">
        <f t="shared" si="3"/>
        <v>-4.2508691105395555E-2</v>
      </c>
      <c r="J35" s="37">
        <f t="shared" si="4"/>
        <v>0.95430883344571815</v>
      </c>
      <c r="K35" s="55">
        <f t="shared" si="5"/>
        <v>0.9567341636307154</v>
      </c>
      <c r="L35" s="91">
        <f t="shared" si="6"/>
        <v>2.4253301849972431E-3</v>
      </c>
    </row>
    <row r="36" spans="1:12" x14ac:dyDescent="0.25">
      <c r="A36" s="62" t="s">
        <v>45</v>
      </c>
      <c r="B36" s="10">
        <v>41127</v>
      </c>
      <c r="C36" s="119">
        <v>41048</v>
      </c>
      <c r="D36" s="29">
        <f t="shared" si="0"/>
        <v>-79</v>
      </c>
      <c r="E36" s="118">
        <f t="shared" si="1"/>
        <v>-1.9208792277579205E-3</v>
      </c>
      <c r="F36" s="10">
        <v>39824</v>
      </c>
      <c r="G36" s="121">
        <v>39663</v>
      </c>
      <c r="H36" s="29">
        <f t="shared" si="2"/>
        <v>-161</v>
      </c>
      <c r="I36" s="122">
        <f t="shared" si="3"/>
        <v>-4.042788268380876E-3</v>
      </c>
      <c r="J36" s="37">
        <f t="shared" si="4"/>
        <v>0.96831765020546112</v>
      </c>
      <c r="K36" s="55">
        <f t="shared" si="5"/>
        <v>0.9662590138374586</v>
      </c>
      <c r="L36" s="91">
        <f t="shared" si="6"/>
        <v>-2.0586363680025199E-3</v>
      </c>
    </row>
    <row r="37" spans="1:12" x14ac:dyDescent="0.25">
      <c r="A37" s="62" t="s">
        <v>46</v>
      </c>
      <c r="B37" s="10">
        <v>8333</v>
      </c>
      <c r="C37" s="119">
        <v>7872</v>
      </c>
      <c r="D37" s="29">
        <f t="shared" si="0"/>
        <v>-461</v>
      </c>
      <c r="E37" s="118">
        <f t="shared" si="1"/>
        <v>-5.5322212888515541E-2</v>
      </c>
      <c r="F37" s="10">
        <v>8090</v>
      </c>
      <c r="G37" s="121">
        <v>7675</v>
      </c>
      <c r="H37" s="29">
        <f t="shared" si="2"/>
        <v>-415</v>
      </c>
      <c r="I37" s="122">
        <f t="shared" si="3"/>
        <v>-5.1297898640296664E-2</v>
      </c>
      <c r="J37" s="37">
        <f t="shared" si="4"/>
        <v>0.97083883355334211</v>
      </c>
      <c r="K37" s="55">
        <f t="shared" si="5"/>
        <v>0.97497459349593496</v>
      </c>
      <c r="L37" s="91">
        <f t="shared" si="6"/>
        <v>4.1357599425928537E-3</v>
      </c>
    </row>
    <row r="38" spans="1:12" x14ac:dyDescent="0.25">
      <c r="A38" s="62" t="s">
        <v>47</v>
      </c>
      <c r="B38" s="10">
        <v>16286</v>
      </c>
      <c r="C38" s="119">
        <v>17908</v>
      </c>
      <c r="D38" s="29">
        <f t="shared" si="0"/>
        <v>1622</v>
      </c>
      <c r="E38" s="118">
        <f t="shared" si="1"/>
        <v>9.9594743951860493E-2</v>
      </c>
      <c r="F38" s="10">
        <v>15190</v>
      </c>
      <c r="G38" s="121">
        <v>16889</v>
      </c>
      <c r="H38" s="29">
        <f t="shared" si="2"/>
        <v>1699</v>
      </c>
      <c r="I38" s="122">
        <f t="shared" si="3"/>
        <v>0.11184990125082291</v>
      </c>
      <c r="J38" s="37">
        <f t="shared" si="4"/>
        <v>0.93270293503622748</v>
      </c>
      <c r="K38" s="55">
        <f t="shared" si="5"/>
        <v>0.94309805673442038</v>
      </c>
      <c r="L38" s="91">
        <f t="shared" si="6"/>
        <v>1.03951216981929E-2</v>
      </c>
    </row>
    <row r="39" spans="1:12" x14ac:dyDescent="0.25">
      <c r="A39" s="62" t="s">
        <v>48</v>
      </c>
      <c r="B39" s="10">
        <v>15999</v>
      </c>
      <c r="C39" s="119">
        <v>14978</v>
      </c>
      <c r="D39" s="29">
        <f t="shared" si="0"/>
        <v>-1021</v>
      </c>
      <c r="E39" s="118">
        <f t="shared" si="1"/>
        <v>-6.3816488530533164E-2</v>
      </c>
      <c r="F39" s="10">
        <v>15462</v>
      </c>
      <c r="G39" s="121">
        <v>14321</v>
      </c>
      <c r="H39" s="29">
        <f t="shared" si="2"/>
        <v>-1141</v>
      </c>
      <c r="I39" s="122">
        <f t="shared" si="3"/>
        <v>-7.3793817099987072E-2</v>
      </c>
      <c r="J39" s="37">
        <f t="shared" si="4"/>
        <v>0.96643540221263824</v>
      </c>
      <c r="K39" s="55">
        <f t="shared" si="5"/>
        <v>0.95613566564294294</v>
      </c>
      <c r="L39" s="91">
        <f t="shared" si="6"/>
        <v>-1.0299736569695295E-2</v>
      </c>
    </row>
    <row r="40" spans="1:12" x14ac:dyDescent="0.25">
      <c r="A40" s="62" t="s">
        <v>49</v>
      </c>
      <c r="B40" s="10">
        <v>16526</v>
      </c>
      <c r="C40" s="119">
        <v>15480</v>
      </c>
      <c r="D40" s="29">
        <f t="shared" si="0"/>
        <v>-1046</v>
      </c>
      <c r="E40" s="118">
        <f t="shared" si="1"/>
        <v>-6.3294203073944094E-2</v>
      </c>
      <c r="F40" s="10">
        <v>15838</v>
      </c>
      <c r="G40" s="121">
        <v>15045</v>
      </c>
      <c r="H40" s="29">
        <f t="shared" si="2"/>
        <v>-793</v>
      </c>
      <c r="I40" s="122">
        <f t="shared" si="3"/>
        <v>-5.0069453213789618E-2</v>
      </c>
      <c r="J40" s="37">
        <f t="shared" si="4"/>
        <v>0.95836863124773086</v>
      </c>
      <c r="K40" s="55">
        <f t="shared" si="5"/>
        <v>0.9718992248062015</v>
      </c>
      <c r="L40" s="91">
        <f t="shared" si="6"/>
        <v>1.3530593558470638E-2</v>
      </c>
    </row>
    <row r="41" spans="1:12" x14ac:dyDescent="0.25">
      <c r="A41" s="62" t="s">
        <v>50</v>
      </c>
      <c r="B41" s="10">
        <v>42180</v>
      </c>
      <c r="C41" s="119">
        <v>39403</v>
      </c>
      <c r="D41" s="29">
        <f t="shared" si="0"/>
        <v>-2777</v>
      </c>
      <c r="E41" s="118">
        <f t="shared" si="1"/>
        <v>-6.5836889521100048E-2</v>
      </c>
      <c r="F41" s="10">
        <v>39509</v>
      </c>
      <c r="G41" s="121">
        <v>37628</v>
      </c>
      <c r="H41" s="29">
        <f t="shared" si="2"/>
        <v>-1881</v>
      </c>
      <c r="I41" s="122">
        <f t="shared" si="3"/>
        <v>-4.7609405451922347E-2</v>
      </c>
      <c r="J41" s="37">
        <f t="shared" si="4"/>
        <v>0.93667614983404457</v>
      </c>
      <c r="K41" s="55">
        <f t="shared" si="5"/>
        <v>0.95495266857853467</v>
      </c>
      <c r="L41" s="91">
        <f t="shared" si="6"/>
        <v>1.82765187444901E-2</v>
      </c>
    </row>
    <row r="42" spans="1:12" x14ac:dyDescent="0.25">
      <c r="A42" s="62" t="s">
        <v>51</v>
      </c>
      <c r="B42" s="10">
        <v>9096</v>
      </c>
      <c r="C42" s="119">
        <v>8797</v>
      </c>
      <c r="D42" s="29">
        <f t="shared" si="0"/>
        <v>-299</v>
      </c>
      <c r="E42" s="118">
        <f t="shared" si="1"/>
        <v>-3.2871591908531221E-2</v>
      </c>
      <c r="F42" s="10">
        <v>8741</v>
      </c>
      <c r="G42" s="121">
        <v>8433</v>
      </c>
      <c r="H42" s="29">
        <f t="shared" si="2"/>
        <v>-308</v>
      </c>
      <c r="I42" s="122">
        <f t="shared" si="3"/>
        <v>-3.5236242992792585E-2</v>
      </c>
      <c r="J42" s="37">
        <f t="shared" si="4"/>
        <v>0.96097185576077393</v>
      </c>
      <c r="K42" s="55">
        <f t="shared" si="5"/>
        <v>0.95862225758781405</v>
      </c>
      <c r="L42" s="91">
        <f t="shared" si="6"/>
        <v>-2.3495981729598769E-3</v>
      </c>
    </row>
    <row r="43" spans="1:12" x14ac:dyDescent="0.25">
      <c r="A43" s="62" t="s">
        <v>52</v>
      </c>
      <c r="B43" s="10">
        <v>23693</v>
      </c>
      <c r="C43" s="119">
        <v>23166</v>
      </c>
      <c r="D43" s="29">
        <f t="shared" si="0"/>
        <v>-527</v>
      </c>
      <c r="E43" s="118">
        <f t="shared" si="1"/>
        <v>-2.2242856539906302E-2</v>
      </c>
      <c r="F43" s="10">
        <v>22875</v>
      </c>
      <c r="G43" s="121">
        <v>22199</v>
      </c>
      <c r="H43" s="29">
        <f t="shared" si="2"/>
        <v>-676</v>
      </c>
      <c r="I43" s="122">
        <f t="shared" si="3"/>
        <v>-2.955191256830601E-2</v>
      </c>
      <c r="J43" s="37">
        <f t="shared" si="4"/>
        <v>0.96547503482041108</v>
      </c>
      <c r="K43" s="55">
        <f t="shared" si="5"/>
        <v>0.9582577915911249</v>
      </c>
      <c r="L43" s="91">
        <f t="shared" si="6"/>
        <v>-7.2172432292861854E-3</v>
      </c>
    </row>
    <row r="44" spans="1:12" x14ac:dyDescent="0.25">
      <c r="A44" s="62" t="s">
        <v>53</v>
      </c>
      <c r="B44" s="10">
        <v>14288</v>
      </c>
      <c r="C44" s="119">
        <v>13429</v>
      </c>
      <c r="D44" s="29">
        <f t="shared" si="0"/>
        <v>-859</v>
      </c>
      <c r="E44" s="118">
        <f t="shared" si="1"/>
        <v>-6.0120380739081748E-2</v>
      </c>
      <c r="F44" s="10">
        <v>13823</v>
      </c>
      <c r="G44" s="121">
        <v>13062</v>
      </c>
      <c r="H44" s="29">
        <f t="shared" si="2"/>
        <v>-761</v>
      </c>
      <c r="I44" s="122">
        <f t="shared" si="3"/>
        <v>-5.5053172249149969E-2</v>
      </c>
      <c r="J44" s="37">
        <f t="shared" si="4"/>
        <v>0.96745520716685329</v>
      </c>
      <c r="K44" s="55">
        <f t="shared" si="5"/>
        <v>0.97267108496537347</v>
      </c>
      <c r="L44" s="91">
        <f t="shared" si="6"/>
        <v>5.2158777985201743E-3</v>
      </c>
    </row>
    <row r="45" spans="1:12" x14ac:dyDescent="0.25">
      <c r="A45" s="62" t="s">
        <v>54</v>
      </c>
      <c r="B45" s="10">
        <v>11117</v>
      </c>
      <c r="C45" s="119">
        <v>11676</v>
      </c>
      <c r="D45" s="29">
        <f t="shared" si="0"/>
        <v>559</v>
      </c>
      <c r="E45" s="118">
        <f t="shared" si="1"/>
        <v>5.0283349824592968E-2</v>
      </c>
      <c r="F45" s="10">
        <v>10656</v>
      </c>
      <c r="G45" s="121">
        <v>11196</v>
      </c>
      <c r="H45" s="29">
        <f t="shared" si="2"/>
        <v>540</v>
      </c>
      <c r="I45" s="122">
        <f t="shared" si="3"/>
        <v>5.0675675675675678E-2</v>
      </c>
      <c r="J45" s="37">
        <f t="shared" si="4"/>
        <v>0.95853197805163259</v>
      </c>
      <c r="K45" s="55">
        <f t="shared" si="5"/>
        <v>0.95889003083247693</v>
      </c>
      <c r="L45" s="91">
        <f t="shared" si="6"/>
        <v>3.5805278084433123E-4</v>
      </c>
    </row>
    <row r="46" spans="1:12" x14ac:dyDescent="0.25">
      <c r="A46" s="62" t="s">
        <v>55</v>
      </c>
      <c r="B46" s="10">
        <v>11704</v>
      </c>
      <c r="C46" s="119">
        <v>12572</v>
      </c>
      <c r="D46" s="29">
        <f t="shared" si="0"/>
        <v>868</v>
      </c>
      <c r="E46" s="118">
        <f t="shared" si="1"/>
        <v>7.4162679425837319E-2</v>
      </c>
      <c r="F46" s="10">
        <v>11026</v>
      </c>
      <c r="G46" s="121">
        <v>12277</v>
      </c>
      <c r="H46" s="29">
        <f t="shared" si="2"/>
        <v>1251</v>
      </c>
      <c r="I46" s="122">
        <f t="shared" si="3"/>
        <v>0.11345909668057319</v>
      </c>
      <c r="J46" s="37">
        <f t="shared" si="4"/>
        <v>0.94207108680792895</v>
      </c>
      <c r="K46" s="55">
        <f t="shared" si="5"/>
        <v>0.97653515749284125</v>
      </c>
      <c r="L46" s="91">
        <f t="shared" si="6"/>
        <v>3.4464070684912307E-2</v>
      </c>
    </row>
    <row r="47" spans="1:12" x14ac:dyDescent="0.25">
      <c r="A47" s="62" t="s">
        <v>56</v>
      </c>
      <c r="B47" s="10">
        <v>12665</v>
      </c>
      <c r="C47" s="119">
        <v>12037</v>
      </c>
      <c r="D47" s="29">
        <f t="shared" si="0"/>
        <v>-628</v>
      </c>
      <c r="E47" s="118">
        <f t="shared" si="1"/>
        <v>-4.9585471772601655E-2</v>
      </c>
      <c r="F47" s="10">
        <v>12355</v>
      </c>
      <c r="G47" s="121">
        <v>11583</v>
      </c>
      <c r="H47" s="29">
        <f t="shared" si="2"/>
        <v>-772</v>
      </c>
      <c r="I47" s="122">
        <f t="shared" si="3"/>
        <v>-6.248482395791178E-2</v>
      </c>
      <c r="J47" s="37">
        <f t="shared" si="4"/>
        <v>0.97552309514409796</v>
      </c>
      <c r="K47" s="55">
        <f t="shared" si="5"/>
        <v>0.9622829608706488</v>
      </c>
      <c r="L47" s="91">
        <f t="shared" si="6"/>
        <v>-1.3240134273449167E-2</v>
      </c>
    </row>
    <row r="48" spans="1:12" x14ac:dyDescent="0.25">
      <c r="A48" s="62" t="s">
        <v>57</v>
      </c>
      <c r="B48" s="10">
        <v>18246</v>
      </c>
      <c r="C48" s="119">
        <v>18997</v>
      </c>
      <c r="D48" s="29">
        <f t="shared" si="0"/>
        <v>751</v>
      </c>
      <c r="E48" s="118">
        <f t="shared" si="1"/>
        <v>4.1159706236983451E-2</v>
      </c>
      <c r="F48" s="10">
        <v>15945</v>
      </c>
      <c r="G48" s="121">
        <v>18141</v>
      </c>
      <c r="H48" s="29">
        <f t="shared" si="2"/>
        <v>2196</v>
      </c>
      <c r="I48" s="122">
        <f t="shared" si="3"/>
        <v>0.13772342427093132</v>
      </c>
      <c r="J48" s="37">
        <f t="shared" si="4"/>
        <v>0.87389016770799077</v>
      </c>
      <c r="K48" s="55">
        <f t="shared" si="5"/>
        <v>0.95494025372427227</v>
      </c>
      <c r="L48" s="91">
        <f t="shared" si="6"/>
        <v>8.1050086016281497E-2</v>
      </c>
    </row>
    <row r="49" spans="1:12" x14ac:dyDescent="0.25">
      <c r="A49" s="62" t="s">
        <v>58</v>
      </c>
      <c r="B49" s="10">
        <v>12546</v>
      </c>
      <c r="C49" s="119">
        <v>12210</v>
      </c>
      <c r="D49" s="29">
        <f t="shared" si="0"/>
        <v>-336</v>
      </c>
      <c r="E49" s="118">
        <f t="shared" si="1"/>
        <v>-2.6781444285031087E-2</v>
      </c>
      <c r="F49" s="10">
        <v>12258</v>
      </c>
      <c r="G49" s="121">
        <v>12020</v>
      </c>
      <c r="H49" s="29">
        <f t="shared" si="2"/>
        <v>-238</v>
      </c>
      <c r="I49" s="122">
        <f t="shared" si="3"/>
        <v>-1.9415891662587698E-2</v>
      </c>
      <c r="J49" s="37">
        <f t="shared" si="4"/>
        <v>0.97704447632711622</v>
      </c>
      <c r="K49" s="55">
        <f t="shared" si="5"/>
        <v>0.98443898443898448</v>
      </c>
      <c r="L49" s="91">
        <f t="shared" si="6"/>
        <v>7.3945081118682587E-3</v>
      </c>
    </row>
    <row r="50" spans="1:12" x14ac:dyDescent="0.25">
      <c r="A50" s="62" t="s">
        <v>59</v>
      </c>
      <c r="B50" s="10">
        <v>25135</v>
      </c>
      <c r="C50" s="119">
        <v>22130</v>
      </c>
      <c r="D50" s="29">
        <f t="shared" si="0"/>
        <v>-3005</v>
      </c>
      <c r="E50" s="118">
        <f t="shared" si="1"/>
        <v>-0.11955440620648498</v>
      </c>
      <c r="F50" s="10">
        <v>23760</v>
      </c>
      <c r="G50" s="121">
        <v>21250</v>
      </c>
      <c r="H50" s="29">
        <f t="shared" si="2"/>
        <v>-2510</v>
      </c>
      <c r="I50" s="122">
        <f t="shared" si="3"/>
        <v>-0.10563973063973064</v>
      </c>
      <c r="J50" s="37">
        <f t="shared" si="4"/>
        <v>0.94529540481400443</v>
      </c>
      <c r="K50" s="55">
        <f t="shared" si="5"/>
        <v>0.96023497514685952</v>
      </c>
      <c r="L50" s="91">
        <f t="shared" si="6"/>
        <v>1.493957033285509E-2</v>
      </c>
    </row>
    <row r="51" spans="1:12" x14ac:dyDescent="0.25">
      <c r="A51" s="62" t="s">
        <v>60</v>
      </c>
      <c r="B51" s="10">
        <v>16278</v>
      </c>
      <c r="C51" s="119">
        <v>15292</v>
      </c>
      <c r="D51" s="29">
        <f t="shared" si="0"/>
        <v>-986</v>
      </c>
      <c r="E51" s="118">
        <f t="shared" si="1"/>
        <v>-6.057255191055412E-2</v>
      </c>
      <c r="F51" s="10">
        <v>15487</v>
      </c>
      <c r="G51" s="121">
        <v>14916</v>
      </c>
      <c r="H51" s="29">
        <f t="shared" si="2"/>
        <v>-571</v>
      </c>
      <c r="I51" s="122">
        <f t="shared" si="3"/>
        <v>-3.6869632595079742E-2</v>
      </c>
      <c r="J51" s="37">
        <f t="shared" si="4"/>
        <v>0.95140680673301392</v>
      </c>
      <c r="K51" s="55">
        <f t="shared" si="5"/>
        <v>0.97541198012032437</v>
      </c>
      <c r="L51" s="91">
        <f t="shared" si="6"/>
        <v>2.4005173387310452E-2</v>
      </c>
    </row>
    <row r="52" spans="1:12" x14ac:dyDescent="0.25">
      <c r="A52" s="62" t="s">
        <v>61</v>
      </c>
      <c r="B52" s="10">
        <v>15661</v>
      </c>
      <c r="C52" s="119">
        <v>15918</v>
      </c>
      <c r="D52" s="29">
        <f t="shared" si="0"/>
        <v>257</v>
      </c>
      <c r="E52" s="118">
        <f t="shared" si="1"/>
        <v>1.6410190920120044E-2</v>
      </c>
      <c r="F52" s="10">
        <v>15252</v>
      </c>
      <c r="G52" s="121">
        <v>15407</v>
      </c>
      <c r="H52" s="29">
        <f t="shared" si="2"/>
        <v>155</v>
      </c>
      <c r="I52" s="122">
        <f t="shared" si="3"/>
        <v>1.016260162601626E-2</v>
      </c>
      <c r="J52" s="37">
        <f t="shared" si="4"/>
        <v>0.97388417087031476</v>
      </c>
      <c r="K52" s="55">
        <f t="shared" si="5"/>
        <v>0.96789797713280568</v>
      </c>
      <c r="L52" s="91">
        <f t="shared" si="6"/>
        <v>-5.9861937375090823E-3</v>
      </c>
    </row>
    <row r="53" spans="1:12" x14ac:dyDescent="0.25">
      <c r="A53" s="62" t="s">
        <v>62</v>
      </c>
      <c r="B53" s="10">
        <v>28101</v>
      </c>
      <c r="C53" s="119">
        <v>29354</v>
      </c>
      <c r="D53" s="29">
        <f t="shared" si="0"/>
        <v>1253</v>
      </c>
      <c r="E53" s="118">
        <f t="shared" si="1"/>
        <v>4.4589160528095084E-2</v>
      </c>
      <c r="F53" s="10">
        <v>27062</v>
      </c>
      <c r="G53" s="121">
        <v>27999</v>
      </c>
      <c r="H53" s="29">
        <f t="shared" si="2"/>
        <v>937</v>
      </c>
      <c r="I53" s="122">
        <f t="shared" si="3"/>
        <v>3.4624196290000742E-2</v>
      </c>
      <c r="J53" s="37">
        <f t="shared" si="4"/>
        <v>0.96302622682466821</v>
      </c>
      <c r="K53" s="55">
        <f t="shared" si="5"/>
        <v>0.95383934046467267</v>
      </c>
      <c r="L53" s="91">
        <f t="shared" si="6"/>
        <v>-9.1868863599955386E-3</v>
      </c>
    </row>
    <row r="54" spans="1:12" x14ac:dyDescent="0.25">
      <c r="A54" s="62" t="s">
        <v>63</v>
      </c>
      <c r="B54" s="10">
        <v>21804</v>
      </c>
      <c r="C54" s="119">
        <v>22397</v>
      </c>
      <c r="D54" s="29">
        <f t="shared" si="0"/>
        <v>593</v>
      </c>
      <c r="E54" s="118">
        <f t="shared" si="1"/>
        <v>2.7196844615666849E-2</v>
      </c>
      <c r="F54" s="10">
        <v>21032</v>
      </c>
      <c r="G54" s="121">
        <v>21493</v>
      </c>
      <c r="H54" s="29">
        <f t="shared" si="2"/>
        <v>461</v>
      </c>
      <c r="I54" s="122">
        <f t="shared" si="3"/>
        <v>2.1918980600988968E-2</v>
      </c>
      <c r="J54" s="37">
        <f t="shared" si="4"/>
        <v>0.96459365254081819</v>
      </c>
      <c r="K54" s="55">
        <f t="shared" si="5"/>
        <v>0.95963745144438983</v>
      </c>
      <c r="L54" s="91">
        <f t="shared" si="6"/>
        <v>-4.9562010964283587E-3</v>
      </c>
    </row>
    <row r="55" spans="1:12" x14ac:dyDescent="0.25">
      <c r="A55" s="62" t="s">
        <v>64</v>
      </c>
      <c r="B55" s="10">
        <v>11045</v>
      </c>
      <c r="C55" s="119">
        <v>10582</v>
      </c>
      <c r="D55" s="29">
        <f t="shared" si="0"/>
        <v>-463</v>
      </c>
      <c r="E55" s="118">
        <f t="shared" si="1"/>
        <v>-4.1919420552286105E-2</v>
      </c>
      <c r="F55" s="10">
        <v>10401</v>
      </c>
      <c r="G55" s="121">
        <v>9942</v>
      </c>
      <c r="H55" s="29">
        <f t="shared" si="2"/>
        <v>-459</v>
      </c>
      <c r="I55" s="122">
        <f t="shared" si="3"/>
        <v>-4.4130372079607731E-2</v>
      </c>
      <c r="J55" s="37">
        <f t="shared" si="4"/>
        <v>0.94169307378904477</v>
      </c>
      <c r="K55" s="55">
        <f t="shared" si="5"/>
        <v>0.93951993951993951</v>
      </c>
      <c r="L55" s="91">
        <f t="shared" si="6"/>
        <v>-2.1731342691052591E-3</v>
      </c>
    </row>
    <row r="56" spans="1:12" x14ac:dyDescent="0.25">
      <c r="A56" s="62" t="s">
        <v>65</v>
      </c>
      <c r="B56" s="10">
        <v>10250</v>
      </c>
      <c r="C56" s="119">
        <v>10521</v>
      </c>
      <c r="D56" s="29">
        <f t="shared" si="0"/>
        <v>271</v>
      </c>
      <c r="E56" s="118">
        <f t="shared" si="1"/>
        <v>2.6439024390243902E-2</v>
      </c>
      <c r="F56" s="10">
        <v>9763</v>
      </c>
      <c r="G56" s="121">
        <v>9929</v>
      </c>
      <c r="H56" s="29">
        <f t="shared" si="2"/>
        <v>166</v>
      </c>
      <c r="I56" s="122">
        <f t="shared" si="3"/>
        <v>1.7002970398443101E-2</v>
      </c>
      <c r="J56" s="37">
        <f t="shared" si="4"/>
        <v>0.95248780487804874</v>
      </c>
      <c r="K56" s="55">
        <f t="shared" si="5"/>
        <v>0.94373158445014738</v>
      </c>
      <c r="L56" s="91">
        <f t="shared" si="6"/>
        <v>-8.7562204279013622E-3</v>
      </c>
    </row>
    <row r="57" spans="1:12" x14ac:dyDescent="0.25">
      <c r="A57" s="62" t="s">
        <v>66</v>
      </c>
      <c r="B57" s="10">
        <v>16752</v>
      </c>
      <c r="C57" s="119">
        <v>16054</v>
      </c>
      <c r="D57" s="29">
        <f t="shared" si="0"/>
        <v>-698</v>
      </c>
      <c r="E57" s="118">
        <f t="shared" si="1"/>
        <v>-4.1666666666666664E-2</v>
      </c>
      <c r="F57" s="10">
        <v>16112</v>
      </c>
      <c r="G57" s="121">
        <v>15468</v>
      </c>
      <c r="H57" s="29">
        <f t="shared" si="2"/>
        <v>-644</v>
      </c>
      <c r="I57" s="122">
        <f t="shared" si="3"/>
        <v>-3.9970208540218467E-2</v>
      </c>
      <c r="J57" s="37">
        <f t="shared" si="4"/>
        <v>0.96179560649474694</v>
      </c>
      <c r="K57" s="55">
        <f t="shared" si="5"/>
        <v>0.96349819359661149</v>
      </c>
      <c r="L57" s="91">
        <f t="shared" si="6"/>
        <v>1.70258710186455E-3</v>
      </c>
    </row>
    <row r="58" spans="1:12" x14ac:dyDescent="0.25">
      <c r="A58" s="62" t="s">
        <v>67</v>
      </c>
      <c r="B58" s="10">
        <v>10898</v>
      </c>
      <c r="C58" s="119">
        <v>10833</v>
      </c>
      <c r="D58" s="29">
        <f t="shared" si="0"/>
        <v>-65</v>
      </c>
      <c r="E58" s="118">
        <f t="shared" si="1"/>
        <v>-5.9643971370893743E-3</v>
      </c>
      <c r="F58" s="10">
        <v>10323</v>
      </c>
      <c r="G58" s="121">
        <v>10045</v>
      </c>
      <c r="H58" s="29">
        <f t="shared" si="2"/>
        <v>-278</v>
      </c>
      <c r="I58" s="122">
        <f t="shared" si="3"/>
        <v>-2.6930155962414028E-2</v>
      </c>
      <c r="J58" s="37">
        <f t="shared" si="4"/>
        <v>0.94723802532574786</v>
      </c>
      <c r="K58" s="55">
        <f t="shared" si="5"/>
        <v>0.92725930028616266</v>
      </c>
      <c r="L58" s="91">
        <f t="shared" si="6"/>
        <v>-1.9978725039585199E-2</v>
      </c>
    </row>
    <row r="59" spans="1:12" x14ac:dyDescent="0.25">
      <c r="A59" s="62" t="s">
        <v>68</v>
      </c>
      <c r="B59" s="10">
        <v>31000</v>
      </c>
      <c r="C59" s="119">
        <v>29406</v>
      </c>
      <c r="D59" s="29">
        <f t="shared" si="0"/>
        <v>-1594</v>
      </c>
      <c r="E59" s="118">
        <f t="shared" si="1"/>
        <v>-5.1419354838709679E-2</v>
      </c>
      <c r="F59" s="10">
        <v>29464</v>
      </c>
      <c r="G59" s="121">
        <v>28165</v>
      </c>
      <c r="H59" s="29">
        <f t="shared" si="2"/>
        <v>-1299</v>
      </c>
      <c r="I59" s="122">
        <f t="shared" si="3"/>
        <v>-4.4087700244366007E-2</v>
      </c>
      <c r="J59" s="37">
        <f t="shared" si="4"/>
        <v>0.95045161290322577</v>
      </c>
      <c r="K59" s="55">
        <f t="shared" si="5"/>
        <v>0.95779772835475752</v>
      </c>
      <c r="L59" s="91">
        <f t="shared" si="6"/>
        <v>7.3461154515317428E-3</v>
      </c>
    </row>
    <row r="60" spans="1:12" x14ac:dyDescent="0.25">
      <c r="A60" s="62" t="s">
        <v>69</v>
      </c>
      <c r="B60" s="10">
        <v>30783</v>
      </c>
      <c r="C60" s="119">
        <v>28060</v>
      </c>
      <c r="D60" s="29">
        <f t="shared" si="0"/>
        <v>-2723</v>
      </c>
      <c r="E60" s="118">
        <f t="shared" si="1"/>
        <v>-8.8457915083000355E-2</v>
      </c>
      <c r="F60" s="10">
        <v>29945</v>
      </c>
      <c r="G60" s="121">
        <v>27302</v>
      </c>
      <c r="H60" s="29">
        <f t="shared" si="2"/>
        <v>-2643</v>
      </c>
      <c r="I60" s="122">
        <f t="shared" si="3"/>
        <v>-8.8261813324428118E-2</v>
      </c>
      <c r="J60" s="37">
        <f t="shared" si="4"/>
        <v>0.97277718221096054</v>
      </c>
      <c r="K60" s="55">
        <f t="shared" si="5"/>
        <v>0.97298645759087665</v>
      </c>
      <c r="L60" s="91">
        <f t="shared" si="6"/>
        <v>2.0927537991610734E-4</v>
      </c>
    </row>
    <row r="61" spans="1:12" x14ac:dyDescent="0.25">
      <c r="A61" s="62" t="s">
        <v>70</v>
      </c>
      <c r="B61" s="10">
        <v>10908</v>
      </c>
      <c r="C61" s="119">
        <v>10816</v>
      </c>
      <c r="D61" s="29">
        <f t="shared" si="0"/>
        <v>-92</v>
      </c>
      <c r="E61" s="118">
        <f t="shared" si="1"/>
        <v>-8.4341767510084341E-3</v>
      </c>
      <c r="F61" s="10">
        <v>10674</v>
      </c>
      <c r="G61" s="121">
        <v>10653</v>
      </c>
      <c r="H61" s="29">
        <f t="shared" si="2"/>
        <v>-21</v>
      </c>
      <c r="I61" s="122">
        <f t="shared" si="3"/>
        <v>-1.9673974142776843E-3</v>
      </c>
      <c r="J61" s="37">
        <f t="shared" si="4"/>
        <v>0.97854785478547857</v>
      </c>
      <c r="K61" s="55">
        <f t="shared" si="5"/>
        <v>0.98492973372781067</v>
      </c>
      <c r="L61" s="91">
        <f t="shared" si="6"/>
        <v>6.3818789423321087E-3</v>
      </c>
    </row>
    <row r="62" spans="1:12" ht="15.75" thickBot="1" x14ac:dyDescent="0.3">
      <c r="A62" s="62" t="s">
        <v>71</v>
      </c>
      <c r="B62" s="10">
        <v>28725</v>
      </c>
      <c r="C62" s="119">
        <v>28397</v>
      </c>
      <c r="D62" s="29">
        <f t="shared" si="0"/>
        <v>-328</v>
      </c>
      <c r="E62" s="118">
        <f t="shared" si="1"/>
        <v>-1.1418624891209747E-2</v>
      </c>
      <c r="F62" s="10">
        <v>27655</v>
      </c>
      <c r="G62" s="121">
        <v>27146</v>
      </c>
      <c r="H62" s="29">
        <f t="shared" si="2"/>
        <v>-509</v>
      </c>
      <c r="I62" s="122">
        <f t="shared" si="3"/>
        <v>-1.840535165431206E-2</v>
      </c>
      <c r="J62" s="37">
        <f t="shared" si="4"/>
        <v>0.96275021758050483</v>
      </c>
      <c r="K62" s="55">
        <f t="shared" si="5"/>
        <v>0.95594605063915206</v>
      </c>
      <c r="L62" s="92">
        <f t="shared" si="6"/>
        <v>-6.8041669413527739E-3</v>
      </c>
    </row>
    <row r="63" spans="1:12" x14ac:dyDescent="0.25">
      <c r="A63" s="88" t="s">
        <v>72</v>
      </c>
      <c r="B63" s="28">
        <f>SUM(B5:B62)</f>
        <v>1361863</v>
      </c>
      <c r="C63" s="28">
        <f>SUM(C5:C62)</f>
        <v>1348905</v>
      </c>
      <c r="D63" s="27">
        <f>SUM(D5:D62)</f>
        <v>-12958</v>
      </c>
      <c r="E63" s="120">
        <f t="shared" si="1"/>
        <v>-9.5149071529221363E-3</v>
      </c>
      <c r="F63" s="26">
        <f>SUM(F5:F62)</f>
        <v>1284484</v>
      </c>
      <c r="G63" s="26">
        <f>SUM(G5:G62)</f>
        <v>1289974</v>
      </c>
      <c r="H63" s="29">
        <f t="shared" si="2"/>
        <v>5490</v>
      </c>
      <c r="I63" s="122">
        <f t="shared" si="3"/>
        <v>4.2740898290675481E-3</v>
      </c>
      <c r="J63" s="39"/>
      <c r="K63" s="56"/>
      <c r="L63" s="93"/>
    </row>
    <row r="64" spans="1:12" x14ac:dyDescent="0.25">
      <c r="A64" s="100" t="s">
        <v>75</v>
      </c>
      <c r="B64" s="102">
        <f>AVERAGE(B5:B62)</f>
        <v>23480.396551724138</v>
      </c>
      <c r="C64" s="102">
        <f>AVERAGE(C5:C62)</f>
        <v>23256.982758620688</v>
      </c>
      <c r="D64" s="103"/>
      <c r="E64" s="104"/>
      <c r="F64" s="102">
        <f>AVERAGE(F5:F62)</f>
        <v>22146.275862068964</v>
      </c>
      <c r="G64" s="102">
        <f>AVERAGE(G5:G62)</f>
        <v>22240.931034482757</v>
      </c>
      <c r="H64" s="105"/>
      <c r="I64" s="106"/>
      <c r="J64" s="101"/>
      <c r="K64" s="106"/>
      <c r="L64" s="107"/>
    </row>
  </sheetData>
  <phoneticPr fontId="8" type="noConversion"/>
  <conditionalFormatting sqref="E5:E63">
    <cfRule type="cellIs" dxfId="2" priority="3" operator="lessThan">
      <formula>0</formula>
    </cfRule>
  </conditionalFormatting>
  <conditionalFormatting sqref="I5:I63">
    <cfRule type="cellIs" dxfId="1" priority="1" operator="lessThan">
      <formula>0</formula>
    </cfRule>
  </conditionalFormatting>
  <conditionalFormatting sqref="L5:L62">
    <cfRule type="cellIs" dxfId="0" priority="4" operator="less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D09D-F2A3-489A-A59C-932590D05824}">
  <dimension ref="A1:O4"/>
  <sheetViews>
    <sheetView zoomScaleNormal="100" workbookViewId="0">
      <selection activeCell="E4" sqref="E4"/>
    </sheetView>
  </sheetViews>
  <sheetFormatPr defaultRowHeight="15" x14ac:dyDescent="0.25"/>
  <cols>
    <col min="1" max="1" width="10" customWidth="1"/>
    <col min="2" max="9" width="17.42578125" customWidth="1"/>
    <col min="10" max="15" width="11.28515625" customWidth="1"/>
  </cols>
  <sheetData>
    <row r="1" spans="1:15" ht="101.25" x14ac:dyDescent="0.25">
      <c r="A1" s="98" t="s">
        <v>90</v>
      </c>
      <c r="B1" s="96" t="s">
        <v>0</v>
      </c>
      <c r="C1" s="96" t="s">
        <v>1</v>
      </c>
      <c r="D1" s="96" t="s">
        <v>2</v>
      </c>
      <c r="E1" s="96" t="s">
        <v>3</v>
      </c>
      <c r="F1" s="96" t="s">
        <v>4</v>
      </c>
      <c r="G1" s="96" t="s">
        <v>5</v>
      </c>
      <c r="H1" s="96" t="s">
        <v>6</v>
      </c>
      <c r="I1" s="96" t="s">
        <v>7</v>
      </c>
      <c r="J1" s="110" t="s">
        <v>8</v>
      </c>
      <c r="K1" s="110" t="s">
        <v>9</v>
      </c>
      <c r="L1" s="110" t="s">
        <v>10</v>
      </c>
      <c r="M1" s="110" t="s">
        <v>11</v>
      </c>
      <c r="N1" s="111" t="s">
        <v>89</v>
      </c>
      <c r="O1" s="112" t="s">
        <v>12</v>
      </c>
    </row>
    <row r="2" spans="1:15" x14ac:dyDescent="0.25">
      <c r="A2" s="108">
        <v>2023</v>
      </c>
      <c r="B2" s="59">
        <v>83112</v>
      </c>
      <c r="C2" s="59">
        <v>218</v>
      </c>
      <c r="D2" s="59">
        <v>1362117</v>
      </c>
      <c r="E2" s="59">
        <v>1445447</v>
      </c>
      <c r="F2" s="59">
        <v>1337733</v>
      </c>
      <c r="G2" s="59">
        <v>1358575</v>
      </c>
      <c r="H2" s="59">
        <v>1047</v>
      </c>
      <c r="I2" s="59">
        <v>5154</v>
      </c>
      <c r="J2" s="57">
        <f>F2/E2</f>
        <v>0.92548049150193679</v>
      </c>
      <c r="K2" s="57">
        <f>G2/E2</f>
        <v>0.93989956048198242</v>
      </c>
      <c r="L2" s="57">
        <f>I2/E2</f>
        <v>3.5656789906513349E-3</v>
      </c>
      <c r="M2" s="57">
        <f>H2/G2</f>
        <v>7.7066043464659665E-4</v>
      </c>
      <c r="N2" s="58">
        <v>1875</v>
      </c>
      <c r="O2" s="109">
        <f>G2/N2</f>
        <v>724.57333333333338</v>
      </c>
    </row>
    <row r="3" spans="1:15" x14ac:dyDescent="0.25">
      <c r="A3" s="108">
        <v>2024</v>
      </c>
      <c r="B3" s="114">
        <v>82730</v>
      </c>
      <c r="C3" s="114">
        <v>259</v>
      </c>
      <c r="D3" s="114">
        <v>1278874</v>
      </c>
      <c r="E3" s="114">
        <v>1361863</v>
      </c>
      <c r="F3" s="114">
        <v>1251685</v>
      </c>
      <c r="G3" s="114">
        <v>1284484</v>
      </c>
      <c r="H3" s="114">
        <v>944</v>
      </c>
      <c r="I3" s="114">
        <v>18336</v>
      </c>
      <c r="J3" s="57">
        <f>F3/E3</f>
        <v>0.91909758911138639</v>
      </c>
      <c r="K3" s="57">
        <f>G3/E3</f>
        <v>0.94318150944698553</v>
      </c>
      <c r="L3" s="57">
        <f>I3/E3</f>
        <v>1.3463909365332637E-2</v>
      </c>
      <c r="M3" s="57">
        <f>H3/G3</f>
        <v>7.3492546423310843E-4</v>
      </c>
      <c r="N3" s="58">
        <v>1878</v>
      </c>
      <c r="O3" s="109">
        <f>G3/N3</f>
        <v>683.96379126730562</v>
      </c>
    </row>
    <row r="4" spans="1:15" x14ac:dyDescent="0.25">
      <c r="A4" s="113">
        <v>2025</v>
      </c>
      <c r="B4" s="114">
        <v>73733</v>
      </c>
      <c r="C4" s="114">
        <v>253</v>
      </c>
      <c r="D4" s="114">
        <v>1274919</v>
      </c>
      <c r="E4" s="114">
        <v>1348905</v>
      </c>
      <c r="F4" s="114">
        <v>1275902</v>
      </c>
      <c r="G4" s="114">
        <v>1289974</v>
      </c>
      <c r="H4" s="114">
        <v>556</v>
      </c>
      <c r="I4" s="114">
        <v>8532</v>
      </c>
      <c r="J4" s="115">
        <f>F4/E4</f>
        <v>0.94587980621318768</v>
      </c>
      <c r="K4" s="115">
        <f>G4/E4</f>
        <v>0.95631197156211889</v>
      </c>
      <c r="L4" s="115">
        <f>I4/E4</f>
        <v>6.3251303835333101E-3</v>
      </c>
      <c r="M4" s="115">
        <f>H4/G4</f>
        <v>4.3101643909102043E-4</v>
      </c>
      <c r="N4" s="116">
        <v>1886</v>
      </c>
      <c r="O4" s="117">
        <f>G4/N4</f>
        <v>683.97348886532347</v>
      </c>
    </row>
  </sheetData>
  <sortState xmlns:xlrd2="http://schemas.microsoft.com/office/spreadsheetml/2017/richdata2" ref="A2:O4">
    <sortCondition ref="A2:A4"/>
  </sortState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2025</vt:lpstr>
      <vt:lpstr>PRIMERJAVA 2025 z 2024</vt:lpstr>
      <vt:lpstr>podatki za 3 leta</vt:lpstr>
      <vt:lpstr>'2025'!Tiskanje_naslovov</vt:lpstr>
      <vt:lpstr>'PRIMERJAVA 2025 z 2024'!Tiskanje_naslovov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Iztok Peroša</dc:creator>
  <cp:lastModifiedBy>Iztok Peroša</cp:lastModifiedBy>
  <cp:lastPrinted>2024-03-26T09:09:42Z</cp:lastPrinted>
  <dcterms:created xsi:type="dcterms:W3CDTF">2024-03-19T07:03:30Z</dcterms:created>
  <dcterms:modified xsi:type="dcterms:W3CDTF">2026-03-26T13:52:44Z</dcterms:modified>
</cp:coreProperties>
</file>